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4400" windowHeight="12105" firstSheet="4" activeTab="10"/>
  </bookViews>
  <sheets>
    <sheet name="CONSOLIDADO" sheetId="2" r:id="rId1"/>
    <sheet name="ENERO" sheetId="1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 " sheetId="12" r:id="rId12"/>
    <sheet name="DICIEMBRE 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calcPr calcId="145621"/>
</workbook>
</file>

<file path=xl/calcChain.xml><?xml version="1.0" encoding="utf-8"?>
<calcChain xmlns="http://schemas.openxmlformats.org/spreadsheetml/2006/main">
  <c r="BC99" i="11" l="1"/>
  <c r="B99" i="11"/>
  <c r="BA99" i="11" s="1"/>
  <c r="F99" i="11" s="1"/>
  <c r="BC98" i="11"/>
  <c r="B98" i="11"/>
  <c r="BA98" i="11" s="1"/>
  <c r="F98" i="11" s="1"/>
  <c r="BC97" i="11"/>
  <c r="B97" i="11"/>
  <c r="BA97" i="11" s="1"/>
  <c r="F97" i="11" s="1"/>
  <c r="BC96" i="11"/>
  <c r="B96" i="11"/>
  <c r="BA96" i="11" s="1"/>
  <c r="F96" i="11" s="1"/>
  <c r="BC95" i="11"/>
  <c r="B95" i="11"/>
  <c r="BA95" i="11" s="1"/>
  <c r="F95" i="11" s="1"/>
  <c r="BC94" i="11"/>
  <c r="B94" i="11"/>
  <c r="BA94" i="11" s="1"/>
  <c r="F94" i="11" s="1"/>
  <c r="BC93" i="11"/>
  <c r="B93" i="11"/>
  <c r="BA93" i="11" s="1"/>
  <c r="F93" i="11" s="1"/>
  <c r="BC92" i="11"/>
  <c r="B92" i="11"/>
  <c r="BA92" i="11" s="1"/>
  <c r="F92" i="11" s="1"/>
  <c r="BC91" i="11"/>
  <c r="B91" i="11"/>
  <c r="BA91" i="11" s="1"/>
  <c r="F91" i="11" s="1"/>
  <c r="BC90" i="11"/>
  <c r="B90" i="11"/>
  <c r="BA90" i="11" s="1"/>
  <c r="F90" i="11" s="1"/>
  <c r="BC82" i="11"/>
  <c r="G82" i="11"/>
  <c r="F82" i="11"/>
  <c r="C82" i="11" s="1"/>
  <c r="BA82" i="11" s="1"/>
  <c r="H82" i="11" s="1"/>
  <c r="E82" i="11"/>
  <c r="D82" i="11"/>
  <c r="BC81" i="11"/>
  <c r="C81" i="11"/>
  <c r="BA81" i="11" s="1"/>
  <c r="H81" i="11" s="1"/>
  <c r="BC80" i="11"/>
  <c r="C80" i="11"/>
  <c r="BA80" i="11" s="1"/>
  <c r="H80" i="11" s="1"/>
  <c r="BC79" i="11"/>
  <c r="C79" i="11"/>
  <c r="BA79" i="11" s="1"/>
  <c r="H79" i="11" s="1"/>
  <c r="BC78" i="11"/>
  <c r="C78" i="11"/>
  <c r="BA78" i="11" s="1"/>
  <c r="H78" i="11" s="1"/>
  <c r="BC77" i="11"/>
  <c r="C77" i="11"/>
  <c r="BA77" i="11" s="1"/>
  <c r="H77" i="11" s="1"/>
  <c r="BC76" i="11"/>
  <c r="C76" i="11"/>
  <c r="BA76" i="11" s="1"/>
  <c r="H76" i="11" s="1"/>
  <c r="BC75" i="11"/>
  <c r="C75" i="11"/>
  <c r="BA75" i="11" s="1"/>
  <c r="H75" i="11" s="1"/>
  <c r="BC71" i="11"/>
  <c r="C71" i="11"/>
  <c r="BA71" i="11" s="1"/>
  <c r="K71" i="11" s="1"/>
  <c r="BC70" i="11"/>
  <c r="C70" i="11"/>
  <c r="BA70" i="11" s="1"/>
  <c r="K70" i="11" s="1"/>
  <c r="BC69" i="11"/>
  <c r="C69" i="11"/>
  <c r="BA69" i="11" s="1"/>
  <c r="K69" i="11" s="1"/>
  <c r="BC68" i="11"/>
  <c r="C68" i="11"/>
  <c r="BA68" i="11" s="1"/>
  <c r="K68" i="11" s="1"/>
  <c r="BC67" i="11"/>
  <c r="C67" i="11"/>
  <c r="BA67" i="11" s="1"/>
  <c r="K67" i="11" s="1"/>
  <c r="BC66" i="11"/>
  <c r="C66" i="11"/>
  <c r="BA66" i="11" s="1"/>
  <c r="K66" i="11" s="1"/>
  <c r="BC65" i="11"/>
  <c r="C65" i="11"/>
  <c r="BA65" i="11" s="1"/>
  <c r="K65" i="11" s="1"/>
  <c r="H52" i="11"/>
  <c r="G52" i="11"/>
  <c r="F52" i="11"/>
  <c r="E52" i="11"/>
  <c r="D52" i="11"/>
  <c r="C52" i="11"/>
  <c r="BC44" i="11"/>
  <c r="BA44" i="11"/>
  <c r="F44" i="11"/>
  <c r="C44" i="11"/>
  <c r="BC43" i="11"/>
  <c r="BA43" i="11"/>
  <c r="F43" i="11"/>
  <c r="C43" i="11"/>
  <c r="BC42" i="11"/>
  <c r="BA42" i="11"/>
  <c r="F42" i="11"/>
  <c r="C42" i="11"/>
  <c r="BC41" i="11"/>
  <c r="BA41" i="11"/>
  <c r="F41" i="11"/>
  <c r="C41" i="11"/>
  <c r="BC40" i="11"/>
  <c r="BA40" i="11"/>
  <c r="F40" i="11"/>
  <c r="C40" i="11"/>
  <c r="BC39" i="11"/>
  <c r="BA39" i="11"/>
  <c r="F39" i="11"/>
  <c r="C39" i="11"/>
  <c r="BC38" i="11"/>
  <c r="BA38" i="11"/>
  <c r="F38" i="11" s="1"/>
  <c r="C38" i="11"/>
  <c r="BC37" i="11"/>
  <c r="BA37" i="11"/>
  <c r="F37" i="11" s="1"/>
  <c r="C37" i="11"/>
  <c r="BC36" i="11"/>
  <c r="BA36" i="11"/>
  <c r="F36" i="11" s="1"/>
  <c r="C36" i="11"/>
  <c r="D32" i="11"/>
  <c r="C32" i="11"/>
  <c r="B32" i="11"/>
  <c r="BC32" i="11" s="1"/>
  <c r="BC31" i="11"/>
  <c r="B31" i="11"/>
  <c r="BA31" i="11" s="1"/>
  <c r="E31" i="11" s="1"/>
  <c r="B30" i="11"/>
  <c r="BA30" i="11" s="1"/>
  <c r="E30" i="11" s="1"/>
  <c r="BC26" i="11"/>
  <c r="B26" i="11"/>
  <c r="BA26" i="11" s="1"/>
  <c r="E26" i="11" s="1"/>
  <c r="B25" i="11"/>
  <c r="BA25" i="11" s="1"/>
  <c r="E25" i="11" s="1"/>
  <c r="BC24" i="11"/>
  <c r="B24" i="11"/>
  <c r="BA24" i="11" s="1"/>
  <c r="E24" i="11" s="1"/>
  <c r="B23" i="11"/>
  <c r="BA23" i="11" s="1"/>
  <c r="E23" i="11" s="1"/>
  <c r="BD19" i="11"/>
  <c r="I19" i="11"/>
  <c r="H19" i="11"/>
  <c r="G19" i="11"/>
  <c r="F19" i="11"/>
  <c r="D19" i="11" s="1"/>
  <c r="E19" i="11"/>
  <c r="D18" i="11"/>
  <c r="BC18" i="11" s="1"/>
  <c r="BB17" i="11"/>
  <c r="BA17" i="11"/>
  <c r="D17" i="11"/>
  <c r="BD17" i="11" s="1"/>
  <c r="BD16" i="11"/>
  <c r="BC16" i="11"/>
  <c r="D16" i="11"/>
  <c r="BB15" i="11"/>
  <c r="BA15" i="11"/>
  <c r="D15" i="11"/>
  <c r="BD15" i="11" s="1"/>
  <c r="BD14" i="11"/>
  <c r="BC14" i="11"/>
  <c r="D14" i="11"/>
  <c r="BA13" i="11"/>
  <c r="D13" i="11"/>
  <c r="BB13" i="11" s="1"/>
  <c r="BC12" i="11"/>
  <c r="BA12" i="11"/>
  <c r="J12" i="11" s="1"/>
  <c r="D12" i="11"/>
  <c r="BB12" i="11" s="1"/>
  <c r="BC11" i="11"/>
  <c r="BB11" i="11"/>
  <c r="BA11" i="11"/>
  <c r="D11" i="11"/>
  <c r="BD11" i="11" s="1"/>
  <c r="BC10" i="11"/>
  <c r="BA10" i="11"/>
  <c r="D10" i="11"/>
  <c r="A5" i="11"/>
  <c r="A4" i="11"/>
  <c r="A3" i="11"/>
  <c r="A2" i="11"/>
  <c r="J13" i="11" l="1"/>
  <c r="BA32" i="11"/>
  <c r="E32" i="11" s="1"/>
  <c r="BB10" i="11"/>
  <c r="J10" i="11" s="1"/>
  <c r="A200" i="11" s="1"/>
  <c r="BD10" i="11"/>
  <c r="BB16" i="11"/>
  <c r="BA16" i="11"/>
  <c r="J16" i="11" s="1"/>
  <c r="BC19" i="11"/>
  <c r="BB19" i="11"/>
  <c r="BC23" i="11"/>
  <c r="BC25" i="11"/>
  <c r="BC30" i="11"/>
  <c r="BD12" i="11"/>
  <c r="BB14" i="11"/>
  <c r="BA14" i="11"/>
  <c r="J14" i="11" s="1"/>
  <c r="J17" i="11"/>
  <c r="BA19" i="11"/>
  <c r="J19" i="11" s="1"/>
  <c r="BB18" i="11"/>
  <c r="BA18" i="11"/>
  <c r="J18" i="11" s="1"/>
  <c r="J11" i="11"/>
  <c r="BD13" i="11"/>
  <c r="BC13" i="11"/>
  <c r="J15" i="11"/>
  <c r="BD18" i="11"/>
  <c r="BC15" i="11"/>
  <c r="BC17" i="11"/>
  <c r="BC99" i="10"/>
  <c r="B99" i="10"/>
  <c r="BA99" i="10" s="1"/>
  <c r="F99" i="10" s="1"/>
  <c r="B98" i="10"/>
  <c r="BA98" i="10" s="1"/>
  <c r="F98" i="10" s="1"/>
  <c r="BC97" i="10"/>
  <c r="B97" i="10"/>
  <c r="BA97" i="10" s="1"/>
  <c r="F97" i="10" s="1"/>
  <c r="B96" i="10"/>
  <c r="BA96" i="10" s="1"/>
  <c r="F96" i="10" s="1"/>
  <c r="BC95" i="10"/>
  <c r="B95" i="10"/>
  <c r="BA95" i="10" s="1"/>
  <c r="F95" i="10" s="1"/>
  <c r="B94" i="10"/>
  <c r="BA94" i="10" s="1"/>
  <c r="F94" i="10" s="1"/>
  <c r="BC93" i="10"/>
  <c r="B93" i="10"/>
  <c r="BA93" i="10" s="1"/>
  <c r="F93" i="10" s="1"/>
  <c r="B92" i="10"/>
  <c r="BA92" i="10" s="1"/>
  <c r="F92" i="10" s="1"/>
  <c r="BC91" i="10"/>
  <c r="B91" i="10"/>
  <c r="BA91" i="10" s="1"/>
  <c r="F91" i="10" s="1"/>
  <c r="B90" i="10"/>
  <c r="BA90" i="10" s="1"/>
  <c r="F90" i="10" s="1"/>
  <c r="G82" i="10"/>
  <c r="F82" i="10"/>
  <c r="C82" i="10" s="1"/>
  <c r="E82" i="10"/>
  <c r="D82" i="10"/>
  <c r="C81" i="10"/>
  <c r="BA81" i="10" s="1"/>
  <c r="H81" i="10" s="1"/>
  <c r="BC80" i="10"/>
  <c r="C80" i="10"/>
  <c r="BA80" i="10" s="1"/>
  <c r="H80" i="10" s="1"/>
  <c r="C79" i="10"/>
  <c r="BA79" i="10" s="1"/>
  <c r="H79" i="10" s="1"/>
  <c r="BC78" i="10"/>
  <c r="C78" i="10"/>
  <c r="BA78" i="10" s="1"/>
  <c r="H78" i="10" s="1"/>
  <c r="C77" i="10"/>
  <c r="BA77" i="10" s="1"/>
  <c r="H77" i="10" s="1"/>
  <c r="BC76" i="10"/>
  <c r="C76" i="10"/>
  <c r="BA76" i="10" s="1"/>
  <c r="H76" i="10" s="1"/>
  <c r="C75" i="10"/>
  <c r="BA75" i="10" s="1"/>
  <c r="H75" i="10" s="1"/>
  <c r="BC71" i="10"/>
  <c r="C71" i="10"/>
  <c r="BA71" i="10" s="1"/>
  <c r="K71" i="10" s="1"/>
  <c r="C70" i="10"/>
  <c r="BA70" i="10" s="1"/>
  <c r="K70" i="10" s="1"/>
  <c r="BC69" i="10"/>
  <c r="C69" i="10"/>
  <c r="BA69" i="10" s="1"/>
  <c r="K69" i="10" s="1"/>
  <c r="C68" i="10"/>
  <c r="BA68" i="10" s="1"/>
  <c r="K68" i="10" s="1"/>
  <c r="BC67" i="10"/>
  <c r="C67" i="10"/>
  <c r="BA67" i="10" s="1"/>
  <c r="K67" i="10" s="1"/>
  <c r="C66" i="10"/>
  <c r="BA66" i="10" s="1"/>
  <c r="K66" i="10" s="1"/>
  <c r="BC65" i="10"/>
  <c r="C65" i="10"/>
  <c r="BA65" i="10" s="1"/>
  <c r="K65" i="10" s="1"/>
  <c r="H52" i="10"/>
  <c r="G52" i="10"/>
  <c r="F52" i="10"/>
  <c r="E52" i="10"/>
  <c r="D52" i="10"/>
  <c r="C52" i="10"/>
  <c r="BC44" i="10"/>
  <c r="BA44" i="10"/>
  <c r="F44" i="10"/>
  <c r="C44" i="10"/>
  <c r="BC43" i="10"/>
  <c r="BA43" i="10"/>
  <c r="F43" i="10"/>
  <c r="C43" i="10"/>
  <c r="BC42" i="10"/>
  <c r="BA42" i="10"/>
  <c r="F42" i="10"/>
  <c r="C42" i="10"/>
  <c r="BC41" i="10"/>
  <c r="BA41" i="10"/>
  <c r="F41" i="10"/>
  <c r="C41" i="10"/>
  <c r="BC40" i="10"/>
  <c r="BA40" i="10"/>
  <c r="F40" i="10"/>
  <c r="C40" i="10"/>
  <c r="BC39" i="10"/>
  <c r="BA39" i="10"/>
  <c r="F39" i="10"/>
  <c r="C39" i="10"/>
  <c r="BC38" i="10"/>
  <c r="BA38" i="10"/>
  <c r="F38" i="10"/>
  <c r="C38" i="10"/>
  <c r="BC37" i="10"/>
  <c r="BA37" i="10"/>
  <c r="F37" i="10"/>
  <c r="C37" i="10"/>
  <c r="BC36" i="10"/>
  <c r="BA36" i="10"/>
  <c r="F36" i="10"/>
  <c r="C36" i="10"/>
  <c r="D32" i="10"/>
  <c r="C32" i="10"/>
  <c r="B32" i="10"/>
  <c r="BC32" i="10" s="1"/>
  <c r="B31" i="10"/>
  <c r="BA31" i="10" s="1"/>
  <c r="E31" i="10" s="1"/>
  <c r="B30" i="10"/>
  <c r="BA30" i="10" s="1"/>
  <c r="E30" i="10" s="1"/>
  <c r="B26" i="10"/>
  <c r="BA26" i="10" s="1"/>
  <c r="E26" i="10" s="1"/>
  <c r="B25" i="10"/>
  <c r="BA25" i="10" s="1"/>
  <c r="E25" i="10" s="1"/>
  <c r="B24" i="10"/>
  <c r="BA24" i="10" s="1"/>
  <c r="E24" i="10" s="1"/>
  <c r="B23" i="10"/>
  <c r="BA23" i="10" s="1"/>
  <c r="E23" i="10" s="1"/>
  <c r="I19" i="10"/>
  <c r="H19" i="10"/>
  <c r="G19" i="10"/>
  <c r="F19" i="10"/>
  <c r="D19" i="10" s="1"/>
  <c r="E19" i="10"/>
  <c r="D18" i="10"/>
  <c r="BB17" i="10"/>
  <c r="BA17" i="10"/>
  <c r="J17" i="10" s="1"/>
  <c r="D17" i="10"/>
  <c r="BD17" i="10" s="1"/>
  <c r="BD16" i="10"/>
  <c r="D16" i="10"/>
  <c r="BB15" i="10"/>
  <c r="BA15" i="10"/>
  <c r="D15" i="10"/>
  <c r="BD15" i="10" s="1"/>
  <c r="BD14" i="10"/>
  <c r="BC14" i="10"/>
  <c r="D14" i="10"/>
  <c r="BB13" i="10"/>
  <c r="BA13" i="10"/>
  <c r="J13" i="10" s="1"/>
  <c r="D13" i="10"/>
  <c r="BC12" i="10"/>
  <c r="BA12" i="10"/>
  <c r="J12" i="10" s="1"/>
  <c r="D12" i="10"/>
  <c r="BB12" i="10" s="1"/>
  <c r="BC11" i="10"/>
  <c r="BB11" i="10"/>
  <c r="D11" i="10"/>
  <c r="BD11" i="10" s="1"/>
  <c r="BC10" i="10"/>
  <c r="D10" i="10"/>
  <c r="BB10" i="10" s="1"/>
  <c r="A5" i="10"/>
  <c r="A4" i="10"/>
  <c r="A3" i="10"/>
  <c r="A2" i="10"/>
  <c r="BA82" i="10" l="1"/>
  <c r="H82" i="10" s="1"/>
  <c r="BC82" i="10"/>
  <c r="BB18" i="10"/>
  <c r="BA18" i="10"/>
  <c r="J18" i="10" s="1"/>
  <c r="BA32" i="10"/>
  <c r="E32" i="10" s="1"/>
  <c r="BD10" i="10"/>
  <c r="BB16" i="10"/>
  <c r="BA16" i="10"/>
  <c r="J16" i="10" s="1"/>
  <c r="BC19" i="10"/>
  <c r="BB19" i="10"/>
  <c r="BC23" i="10"/>
  <c r="BC25" i="10"/>
  <c r="BC30" i="10"/>
  <c r="BD12" i="10"/>
  <c r="BB14" i="10"/>
  <c r="BA14" i="10"/>
  <c r="J14" i="10" s="1"/>
  <c r="BC18" i="10"/>
  <c r="BA19" i="10"/>
  <c r="BC66" i="10"/>
  <c r="BC68" i="10"/>
  <c r="BC70" i="10"/>
  <c r="BC75" i="10"/>
  <c r="BC77" i="10"/>
  <c r="BC79" i="10"/>
  <c r="BC81" i="10"/>
  <c r="BC90" i="10"/>
  <c r="BC92" i="10"/>
  <c r="BC94" i="10"/>
  <c r="BC96" i="10"/>
  <c r="BC98" i="10"/>
  <c r="BA10" i="10"/>
  <c r="J10" i="10" s="1"/>
  <c r="BA11" i="10"/>
  <c r="J11" i="10" s="1"/>
  <c r="BD13" i="10"/>
  <c r="BC13" i="10"/>
  <c r="J15" i="10"/>
  <c r="BC16" i="10"/>
  <c r="BD18" i="10"/>
  <c r="BD19" i="10"/>
  <c r="BC24" i="10"/>
  <c r="BC26" i="10"/>
  <c r="BC31" i="10"/>
  <c r="BC15" i="10"/>
  <c r="BC17" i="10"/>
  <c r="B99" i="9"/>
  <c r="BA99" i="9" s="1"/>
  <c r="F99" i="9" s="1"/>
  <c r="B98" i="9"/>
  <c r="BA98" i="9" s="1"/>
  <c r="F98" i="9" s="1"/>
  <c r="B97" i="9"/>
  <c r="BA97" i="9" s="1"/>
  <c r="F97" i="9" s="1"/>
  <c r="B96" i="9"/>
  <c r="BA96" i="9" s="1"/>
  <c r="F96" i="9" s="1"/>
  <c r="B95" i="9"/>
  <c r="BA95" i="9" s="1"/>
  <c r="F95" i="9" s="1"/>
  <c r="B94" i="9"/>
  <c r="BA94" i="9" s="1"/>
  <c r="F94" i="9" s="1"/>
  <c r="B93" i="9"/>
  <c r="BA93" i="9" s="1"/>
  <c r="F93" i="9" s="1"/>
  <c r="B92" i="9"/>
  <c r="BA92" i="9" s="1"/>
  <c r="F92" i="9" s="1"/>
  <c r="B91" i="9"/>
  <c r="BA91" i="9" s="1"/>
  <c r="F91" i="9" s="1"/>
  <c r="B90" i="9"/>
  <c r="BA90" i="9" s="1"/>
  <c r="F90" i="9" s="1"/>
  <c r="G82" i="9"/>
  <c r="F82" i="9"/>
  <c r="E82" i="9"/>
  <c r="D82" i="9"/>
  <c r="C81" i="9"/>
  <c r="BA81" i="9" s="1"/>
  <c r="H81" i="9" s="1"/>
  <c r="C80" i="9"/>
  <c r="BA80" i="9" s="1"/>
  <c r="H80" i="9" s="1"/>
  <c r="C79" i="9"/>
  <c r="BA79" i="9" s="1"/>
  <c r="H79" i="9" s="1"/>
  <c r="C78" i="9"/>
  <c r="BA78" i="9" s="1"/>
  <c r="H78" i="9" s="1"/>
  <c r="C77" i="9"/>
  <c r="BA77" i="9" s="1"/>
  <c r="H77" i="9" s="1"/>
  <c r="C76" i="9"/>
  <c r="BA76" i="9" s="1"/>
  <c r="H76" i="9" s="1"/>
  <c r="C75" i="9"/>
  <c r="BA75" i="9" s="1"/>
  <c r="H75" i="9" s="1"/>
  <c r="C71" i="9"/>
  <c r="BA71" i="9" s="1"/>
  <c r="K71" i="9" s="1"/>
  <c r="C70" i="9"/>
  <c r="BA70" i="9" s="1"/>
  <c r="K70" i="9" s="1"/>
  <c r="C69" i="9"/>
  <c r="BA69" i="9" s="1"/>
  <c r="K69" i="9" s="1"/>
  <c r="C68" i="9"/>
  <c r="BA68" i="9" s="1"/>
  <c r="K68" i="9" s="1"/>
  <c r="C67" i="9"/>
  <c r="BA67" i="9" s="1"/>
  <c r="K67" i="9" s="1"/>
  <c r="C66" i="9"/>
  <c r="BA66" i="9" s="1"/>
  <c r="K66" i="9" s="1"/>
  <c r="C65" i="9"/>
  <c r="BA65" i="9" s="1"/>
  <c r="K65" i="9" s="1"/>
  <c r="H52" i="9"/>
  <c r="G52" i="9"/>
  <c r="F52" i="9"/>
  <c r="E52" i="9"/>
  <c r="D52" i="9"/>
  <c r="C52" i="9"/>
  <c r="BA44" i="9"/>
  <c r="F44" i="9" s="1"/>
  <c r="C44" i="9"/>
  <c r="BC44" i="9" s="1"/>
  <c r="BA43" i="9"/>
  <c r="F43" i="9" s="1"/>
  <c r="C43" i="9"/>
  <c r="BC43" i="9" s="1"/>
  <c r="BA42" i="9"/>
  <c r="F42" i="9" s="1"/>
  <c r="C42" i="9"/>
  <c r="BC42" i="9" s="1"/>
  <c r="BA41" i="9"/>
  <c r="F41" i="9" s="1"/>
  <c r="C41" i="9"/>
  <c r="BC41" i="9" s="1"/>
  <c r="BA40" i="9"/>
  <c r="F40" i="9" s="1"/>
  <c r="C40" i="9"/>
  <c r="BC40" i="9" s="1"/>
  <c r="BA39" i="9"/>
  <c r="F39" i="9" s="1"/>
  <c r="C39" i="9"/>
  <c r="BC39" i="9" s="1"/>
  <c r="BA38" i="9"/>
  <c r="F38" i="9" s="1"/>
  <c r="C38" i="9"/>
  <c r="BC38" i="9" s="1"/>
  <c r="BA37" i="9"/>
  <c r="F37" i="9" s="1"/>
  <c r="C37" i="9"/>
  <c r="BC37" i="9" s="1"/>
  <c r="BA36" i="9"/>
  <c r="F36" i="9" s="1"/>
  <c r="C36" i="9"/>
  <c r="BC36" i="9" s="1"/>
  <c r="D32" i="9"/>
  <c r="C32" i="9"/>
  <c r="B32" i="9" s="1"/>
  <c r="BC32" i="9" s="1"/>
  <c r="BC31" i="9"/>
  <c r="B31" i="9"/>
  <c r="BA31" i="9" s="1"/>
  <c r="E31" i="9" s="1"/>
  <c r="BC30" i="9"/>
  <c r="B30" i="9"/>
  <c r="BA30" i="9" s="1"/>
  <c r="E30" i="9" s="1"/>
  <c r="BC26" i="9"/>
  <c r="B26" i="9"/>
  <c r="BA26" i="9" s="1"/>
  <c r="E26" i="9" s="1"/>
  <c r="BC25" i="9"/>
  <c r="B25" i="9"/>
  <c r="BA25" i="9" s="1"/>
  <c r="E25" i="9" s="1"/>
  <c r="BC24" i="9"/>
  <c r="B24" i="9"/>
  <c r="BA24" i="9" s="1"/>
  <c r="E24" i="9" s="1"/>
  <c r="BC23" i="9"/>
  <c r="B23" i="9"/>
  <c r="BA23" i="9" s="1"/>
  <c r="E23" i="9" s="1"/>
  <c r="I19" i="9"/>
  <c r="H19" i="9"/>
  <c r="G19" i="9"/>
  <c r="F19" i="9"/>
  <c r="E19" i="9"/>
  <c r="D18" i="9"/>
  <c r="BB18" i="9" s="1"/>
  <c r="BB17" i="9"/>
  <c r="D17" i="9"/>
  <c r="BD17" i="9" s="1"/>
  <c r="D16" i="9"/>
  <c r="BB16" i="9" s="1"/>
  <c r="BB15" i="9"/>
  <c r="D15" i="9"/>
  <c r="BD15" i="9" s="1"/>
  <c r="D14" i="9"/>
  <c r="BB14" i="9" s="1"/>
  <c r="BB13" i="9"/>
  <c r="D13" i="9"/>
  <c r="BD13" i="9" s="1"/>
  <c r="D12" i="9"/>
  <c r="BB12" i="9" s="1"/>
  <c r="BB11" i="9"/>
  <c r="D11" i="9"/>
  <c r="BD11" i="9" s="1"/>
  <c r="D10" i="9"/>
  <c r="BB10" i="9" s="1"/>
  <c r="A5" i="9"/>
  <c r="A4" i="9"/>
  <c r="A3" i="9"/>
  <c r="A2" i="9"/>
  <c r="J19" i="10" l="1"/>
  <c r="A200" i="10" s="1"/>
  <c r="BC65" i="9"/>
  <c r="BC67" i="9"/>
  <c r="BC69" i="9"/>
  <c r="BC71" i="9"/>
  <c r="BC76" i="9"/>
  <c r="BC78" i="9"/>
  <c r="BC80" i="9"/>
  <c r="BC90" i="9"/>
  <c r="BC92" i="9"/>
  <c r="BC94" i="9"/>
  <c r="BC96" i="9"/>
  <c r="BC98" i="9"/>
  <c r="C82" i="9"/>
  <c r="BA11" i="9"/>
  <c r="J11" i="9" s="1"/>
  <c r="BA13" i="9"/>
  <c r="J13" i="9" s="1"/>
  <c r="BA15" i="9"/>
  <c r="J15" i="9" s="1"/>
  <c r="BA17" i="9"/>
  <c r="J17" i="9" s="1"/>
  <c r="D19" i="9"/>
  <c r="BC19" i="9" s="1"/>
  <c r="BC66" i="9"/>
  <c r="BC68" i="9"/>
  <c r="BC70" i="9"/>
  <c r="BC75" i="9"/>
  <c r="BC77" i="9"/>
  <c r="BC79" i="9"/>
  <c r="BC81" i="9"/>
  <c r="BC91" i="9"/>
  <c r="BC93" i="9"/>
  <c r="BC95" i="9"/>
  <c r="BC97" i="9"/>
  <c r="BC99" i="9"/>
  <c r="BA82" i="9"/>
  <c r="H82" i="9" s="1"/>
  <c r="BC82" i="9"/>
  <c r="BA19" i="9"/>
  <c r="BB19" i="9"/>
  <c r="BD19" i="9"/>
  <c r="BC10" i="9"/>
  <c r="BC14" i="9"/>
  <c r="BC18" i="9"/>
  <c r="BD12" i="9"/>
  <c r="BD16" i="9"/>
  <c r="BA32" i="9"/>
  <c r="E32" i="9" s="1"/>
  <c r="BA10" i="9"/>
  <c r="J10" i="9" s="1"/>
  <c r="BC11" i="9"/>
  <c r="BA12" i="9"/>
  <c r="J12" i="9" s="1"/>
  <c r="BC13" i="9"/>
  <c r="BA14" i="9"/>
  <c r="J14" i="9" s="1"/>
  <c r="BC15" i="9"/>
  <c r="BA16" i="9"/>
  <c r="J16" i="9" s="1"/>
  <c r="BC17" i="9"/>
  <c r="BA18" i="9"/>
  <c r="J18" i="9" s="1"/>
  <c r="BC12" i="9"/>
  <c r="BC16" i="9"/>
  <c r="BD10" i="9"/>
  <c r="BD14" i="9"/>
  <c r="BD18" i="9"/>
  <c r="B99" i="8"/>
  <c r="BA99" i="8" s="1"/>
  <c r="F99" i="8" s="1"/>
  <c r="B98" i="8"/>
  <c r="BA98" i="8" s="1"/>
  <c r="F98" i="8" s="1"/>
  <c r="B97" i="8"/>
  <c r="BA97" i="8" s="1"/>
  <c r="F97" i="8" s="1"/>
  <c r="B96" i="8"/>
  <c r="BA96" i="8" s="1"/>
  <c r="F96" i="8" s="1"/>
  <c r="B95" i="8"/>
  <c r="BA95" i="8" s="1"/>
  <c r="F95" i="8" s="1"/>
  <c r="B94" i="8"/>
  <c r="BA94" i="8" s="1"/>
  <c r="F94" i="8" s="1"/>
  <c r="B93" i="8"/>
  <c r="BA93" i="8" s="1"/>
  <c r="F93" i="8" s="1"/>
  <c r="B92" i="8"/>
  <c r="BA92" i="8" s="1"/>
  <c r="F92" i="8" s="1"/>
  <c r="B91" i="8"/>
  <c r="BA91" i="8" s="1"/>
  <c r="F91" i="8" s="1"/>
  <c r="B90" i="8"/>
  <c r="BA90" i="8" s="1"/>
  <c r="F90" i="8" s="1"/>
  <c r="G82" i="8"/>
  <c r="F82" i="8"/>
  <c r="E82" i="8"/>
  <c r="D82" i="8"/>
  <c r="C81" i="8"/>
  <c r="BA81" i="8" s="1"/>
  <c r="H81" i="8" s="1"/>
  <c r="C80" i="8"/>
  <c r="BA80" i="8" s="1"/>
  <c r="H80" i="8" s="1"/>
  <c r="C79" i="8"/>
  <c r="BA79" i="8" s="1"/>
  <c r="H79" i="8" s="1"/>
  <c r="C78" i="8"/>
  <c r="BA78" i="8" s="1"/>
  <c r="H78" i="8" s="1"/>
  <c r="C77" i="8"/>
  <c r="BA77" i="8" s="1"/>
  <c r="H77" i="8" s="1"/>
  <c r="C76" i="8"/>
  <c r="BA76" i="8" s="1"/>
  <c r="H76" i="8" s="1"/>
  <c r="C75" i="8"/>
  <c r="BA75" i="8" s="1"/>
  <c r="H75" i="8" s="1"/>
  <c r="C71" i="8"/>
  <c r="BA71" i="8" s="1"/>
  <c r="K71" i="8" s="1"/>
  <c r="C70" i="8"/>
  <c r="BA70" i="8" s="1"/>
  <c r="K70" i="8" s="1"/>
  <c r="C69" i="8"/>
  <c r="BA69" i="8" s="1"/>
  <c r="K69" i="8" s="1"/>
  <c r="C68" i="8"/>
  <c r="BA68" i="8" s="1"/>
  <c r="K68" i="8" s="1"/>
  <c r="C67" i="8"/>
  <c r="BA67" i="8" s="1"/>
  <c r="K67" i="8" s="1"/>
  <c r="C66" i="8"/>
  <c r="BA66" i="8" s="1"/>
  <c r="K66" i="8" s="1"/>
  <c r="C65" i="8"/>
  <c r="BA65" i="8" s="1"/>
  <c r="K65" i="8" s="1"/>
  <c r="H52" i="8"/>
  <c r="G52" i="8"/>
  <c r="F52" i="8"/>
  <c r="E52" i="8"/>
  <c r="D52" i="8"/>
  <c r="C52" i="8"/>
  <c r="BA44" i="8"/>
  <c r="F44" i="8" s="1"/>
  <c r="C44" i="8"/>
  <c r="BC44" i="8" s="1"/>
  <c r="BA43" i="8"/>
  <c r="F43" i="8" s="1"/>
  <c r="C43" i="8"/>
  <c r="BC43" i="8" s="1"/>
  <c r="BA42" i="8"/>
  <c r="F42" i="8" s="1"/>
  <c r="C42" i="8"/>
  <c r="BC42" i="8" s="1"/>
  <c r="BA41" i="8"/>
  <c r="F41" i="8" s="1"/>
  <c r="C41" i="8"/>
  <c r="BC41" i="8" s="1"/>
  <c r="BA40" i="8"/>
  <c r="F40" i="8" s="1"/>
  <c r="C40" i="8"/>
  <c r="BC40" i="8" s="1"/>
  <c r="BA39" i="8"/>
  <c r="F39" i="8" s="1"/>
  <c r="C39" i="8"/>
  <c r="BC39" i="8" s="1"/>
  <c r="BA38" i="8"/>
  <c r="F38" i="8" s="1"/>
  <c r="C38" i="8"/>
  <c r="BC38" i="8" s="1"/>
  <c r="BA37" i="8"/>
  <c r="F37" i="8" s="1"/>
  <c r="C37" i="8"/>
  <c r="BC37" i="8" s="1"/>
  <c r="BA36" i="8"/>
  <c r="F36" i="8" s="1"/>
  <c r="C36" i="8"/>
  <c r="BC36" i="8" s="1"/>
  <c r="D32" i="8"/>
  <c r="C32" i="8"/>
  <c r="B32" i="8" s="1"/>
  <c r="B31" i="8"/>
  <c r="BA31" i="8" s="1"/>
  <c r="E31" i="8" s="1"/>
  <c r="B30" i="8"/>
  <c r="BA30" i="8" s="1"/>
  <c r="E30" i="8" s="1"/>
  <c r="B26" i="8"/>
  <c r="BA26" i="8" s="1"/>
  <c r="E26" i="8" s="1"/>
  <c r="B25" i="8"/>
  <c r="BA25" i="8" s="1"/>
  <c r="E25" i="8" s="1"/>
  <c r="B24" i="8"/>
  <c r="BA24" i="8" s="1"/>
  <c r="E24" i="8" s="1"/>
  <c r="B23" i="8"/>
  <c r="BA23" i="8" s="1"/>
  <c r="E23" i="8" s="1"/>
  <c r="I19" i="8"/>
  <c r="H19" i="8"/>
  <c r="G19" i="8"/>
  <c r="F19" i="8"/>
  <c r="D19" i="8" s="1"/>
  <c r="E19" i="8"/>
  <c r="D18" i="8"/>
  <c r="D17" i="8"/>
  <c r="BB17" i="8" s="1"/>
  <c r="D16" i="8"/>
  <c r="BA15" i="8"/>
  <c r="J15" i="8" s="1"/>
  <c r="D15" i="8"/>
  <c r="BB15" i="8" s="1"/>
  <c r="D14" i="8"/>
  <c r="D13" i="8"/>
  <c r="BA13" i="8" s="1"/>
  <c r="D12" i="8"/>
  <c r="D11" i="8"/>
  <c r="D10" i="8"/>
  <c r="BC10" i="8" s="1"/>
  <c r="A5" i="8"/>
  <c r="A4" i="8"/>
  <c r="A3" i="8"/>
  <c r="A2" i="8"/>
  <c r="BA17" i="8" l="1"/>
  <c r="J17" i="8" s="1"/>
  <c r="BC23" i="8"/>
  <c r="BC25" i="8"/>
  <c r="BC30" i="8"/>
  <c r="BC65" i="8"/>
  <c r="BC67" i="8"/>
  <c r="BC69" i="8"/>
  <c r="BC71" i="8"/>
  <c r="BC76" i="8"/>
  <c r="BC78" i="8"/>
  <c r="BC80" i="8"/>
  <c r="BC90" i="8"/>
  <c r="BC92" i="8"/>
  <c r="BC94" i="8"/>
  <c r="BC96" i="8"/>
  <c r="BC98" i="8"/>
  <c r="BC24" i="8"/>
  <c r="BC26" i="8"/>
  <c r="BC31" i="8"/>
  <c r="BC66" i="8"/>
  <c r="BC68" i="8"/>
  <c r="BC70" i="8"/>
  <c r="BC75" i="8"/>
  <c r="BC77" i="8"/>
  <c r="BC79" i="8"/>
  <c r="BC81" i="8"/>
  <c r="BC91" i="8"/>
  <c r="BC93" i="8"/>
  <c r="BC95" i="8"/>
  <c r="BC97" i="8"/>
  <c r="BC99" i="8"/>
  <c r="J19" i="9"/>
  <c r="A200" i="9" s="1"/>
  <c r="BD12" i="8"/>
  <c r="BB12" i="8"/>
  <c r="BA19" i="8"/>
  <c r="BC19" i="8"/>
  <c r="BB19" i="8"/>
  <c r="BB11" i="8"/>
  <c r="BD11" i="8"/>
  <c r="BA12" i="8"/>
  <c r="BD14" i="8"/>
  <c r="BB14" i="8"/>
  <c r="BA14" i="8"/>
  <c r="BD16" i="8"/>
  <c r="BB16" i="8"/>
  <c r="BA16" i="8"/>
  <c r="J16" i="8" s="1"/>
  <c r="BD18" i="8"/>
  <c r="BB18" i="8"/>
  <c r="BA18" i="8"/>
  <c r="BD19" i="8"/>
  <c r="BD10" i="8"/>
  <c r="BB10" i="8"/>
  <c r="BA11" i="8"/>
  <c r="BC12" i="8"/>
  <c r="BC14" i="8"/>
  <c r="BC16" i="8"/>
  <c r="BC18" i="8"/>
  <c r="BA32" i="8"/>
  <c r="E32" i="8" s="1"/>
  <c r="BC32" i="8"/>
  <c r="BA10" i="8"/>
  <c r="J10" i="8" s="1"/>
  <c r="BC11" i="8"/>
  <c r="BB13" i="8"/>
  <c r="J13" i="8" s="1"/>
  <c r="BD13" i="8"/>
  <c r="BC13" i="8"/>
  <c r="C82" i="8"/>
  <c r="BC15" i="8"/>
  <c r="BC17" i="8"/>
  <c r="BD15" i="8"/>
  <c r="BD17" i="8"/>
  <c r="BC99" i="7"/>
  <c r="B99" i="7"/>
  <c r="BA99" i="7" s="1"/>
  <c r="F99" i="7" s="1"/>
  <c r="BC98" i="7"/>
  <c r="B98" i="7"/>
  <c r="BA98" i="7" s="1"/>
  <c r="F98" i="7" s="1"/>
  <c r="BC97" i="7"/>
  <c r="B97" i="7"/>
  <c r="BA97" i="7" s="1"/>
  <c r="F97" i="7" s="1"/>
  <c r="BC96" i="7"/>
  <c r="B96" i="7"/>
  <c r="BA96" i="7" s="1"/>
  <c r="F96" i="7" s="1"/>
  <c r="BC95" i="7"/>
  <c r="B95" i="7"/>
  <c r="BA95" i="7" s="1"/>
  <c r="F95" i="7" s="1"/>
  <c r="BC94" i="7"/>
  <c r="B94" i="7"/>
  <c r="BA94" i="7" s="1"/>
  <c r="F94" i="7" s="1"/>
  <c r="BC93" i="7"/>
  <c r="B93" i="7"/>
  <c r="BA93" i="7" s="1"/>
  <c r="F93" i="7" s="1"/>
  <c r="BC92" i="7"/>
  <c r="B92" i="7"/>
  <c r="BA92" i="7" s="1"/>
  <c r="F92" i="7" s="1"/>
  <c r="B91" i="7"/>
  <c r="BA91" i="7" s="1"/>
  <c r="F91" i="7" s="1"/>
  <c r="BC90" i="7"/>
  <c r="B90" i="7"/>
  <c r="BA90" i="7" s="1"/>
  <c r="F90" i="7" s="1"/>
  <c r="G82" i="7"/>
  <c r="F82" i="7"/>
  <c r="E82" i="7"/>
  <c r="D82" i="7"/>
  <c r="C81" i="7"/>
  <c r="BA81" i="7" s="1"/>
  <c r="H81" i="7" s="1"/>
  <c r="BC80" i="7"/>
  <c r="C80" i="7"/>
  <c r="BA80" i="7" s="1"/>
  <c r="H80" i="7" s="1"/>
  <c r="C79" i="7"/>
  <c r="BA79" i="7" s="1"/>
  <c r="H79" i="7" s="1"/>
  <c r="BC78" i="7"/>
  <c r="C78" i="7"/>
  <c r="BA78" i="7" s="1"/>
  <c r="H78" i="7" s="1"/>
  <c r="C77" i="7"/>
  <c r="BA77" i="7" s="1"/>
  <c r="H77" i="7" s="1"/>
  <c r="BC76" i="7"/>
  <c r="C76" i="7"/>
  <c r="BA76" i="7" s="1"/>
  <c r="H76" i="7" s="1"/>
  <c r="C75" i="7"/>
  <c r="BA75" i="7" s="1"/>
  <c r="H75" i="7" s="1"/>
  <c r="BC71" i="7"/>
  <c r="C71" i="7"/>
  <c r="BA71" i="7" s="1"/>
  <c r="K71" i="7" s="1"/>
  <c r="C70" i="7"/>
  <c r="BA70" i="7" s="1"/>
  <c r="K70" i="7" s="1"/>
  <c r="BC69" i="7"/>
  <c r="C69" i="7"/>
  <c r="BA69" i="7" s="1"/>
  <c r="K69" i="7" s="1"/>
  <c r="C68" i="7"/>
  <c r="BA68" i="7" s="1"/>
  <c r="K68" i="7" s="1"/>
  <c r="BC67" i="7"/>
  <c r="C67" i="7"/>
  <c r="BA67" i="7" s="1"/>
  <c r="K67" i="7" s="1"/>
  <c r="C66" i="7"/>
  <c r="BA66" i="7" s="1"/>
  <c r="K66" i="7" s="1"/>
  <c r="BC65" i="7"/>
  <c r="C65" i="7"/>
  <c r="BA65" i="7" s="1"/>
  <c r="K65" i="7" s="1"/>
  <c r="H52" i="7"/>
  <c r="G52" i="7"/>
  <c r="F52" i="7"/>
  <c r="E52" i="7"/>
  <c r="D52" i="7"/>
  <c r="C52" i="7"/>
  <c r="BC44" i="7"/>
  <c r="C44" i="7"/>
  <c r="BA44" i="7" s="1"/>
  <c r="F44" i="7" s="1"/>
  <c r="BC43" i="7"/>
  <c r="C43" i="7"/>
  <c r="BA43" i="7" s="1"/>
  <c r="F43" i="7" s="1"/>
  <c r="BC42" i="7"/>
  <c r="C42" i="7"/>
  <c r="BA42" i="7" s="1"/>
  <c r="F42" i="7" s="1"/>
  <c r="BC41" i="7"/>
  <c r="C41" i="7"/>
  <c r="BA41" i="7" s="1"/>
  <c r="F41" i="7" s="1"/>
  <c r="BC40" i="7"/>
  <c r="C40" i="7"/>
  <c r="BA40" i="7" s="1"/>
  <c r="F40" i="7" s="1"/>
  <c r="BC39" i="7"/>
  <c r="C39" i="7"/>
  <c r="BA39" i="7" s="1"/>
  <c r="F39" i="7" s="1"/>
  <c r="BC38" i="7"/>
  <c r="C38" i="7"/>
  <c r="BA38" i="7" s="1"/>
  <c r="F38" i="7" s="1"/>
  <c r="BC37" i="7"/>
  <c r="C37" i="7"/>
  <c r="BA37" i="7" s="1"/>
  <c r="F37" i="7" s="1"/>
  <c r="BC36" i="7"/>
  <c r="C36" i="7"/>
  <c r="BA36" i="7" s="1"/>
  <c r="F36" i="7" s="1"/>
  <c r="D32" i="7"/>
  <c r="C32" i="7"/>
  <c r="B32" i="7" s="1"/>
  <c r="BC32" i="7" s="1"/>
  <c r="B31" i="7"/>
  <c r="BA31" i="7" s="1"/>
  <c r="E31" i="7" s="1"/>
  <c r="BC30" i="7"/>
  <c r="B30" i="7"/>
  <c r="BA30" i="7" s="1"/>
  <c r="E30" i="7" s="1"/>
  <c r="B26" i="7"/>
  <c r="BA26" i="7" s="1"/>
  <c r="E26" i="7" s="1"/>
  <c r="B25" i="7"/>
  <c r="BA25" i="7" s="1"/>
  <c r="E25" i="7" s="1"/>
  <c r="B24" i="7"/>
  <c r="BA24" i="7" s="1"/>
  <c r="E24" i="7" s="1"/>
  <c r="B23" i="7"/>
  <c r="BA23" i="7" s="1"/>
  <c r="E23" i="7" s="1"/>
  <c r="I19" i="7"/>
  <c r="H19" i="7"/>
  <c r="G19" i="7"/>
  <c r="F19" i="7"/>
  <c r="E19" i="7"/>
  <c r="D18" i="7"/>
  <c r="BD18" i="7" s="1"/>
  <c r="BB17" i="7"/>
  <c r="BA17" i="7"/>
  <c r="D17" i="7"/>
  <c r="BD17" i="7" s="1"/>
  <c r="D16" i="7"/>
  <c r="BB15" i="7"/>
  <c r="BA15" i="7"/>
  <c r="D15" i="7"/>
  <c r="BD15" i="7" s="1"/>
  <c r="D14" i="7"/>
  <c r="BD14" i="7" s="1"/>
  <c r="BB13" i="7"/>
  <c r="D13" i="7"/>
  <c r="BA13" i="7" s="1"/>
  <c r="D12" i="7"/>
  <c r="BB12" i="7" s="1"/>
  <c r="BC11" i="7"/>
  <c r="D11" i="7"/>
  <c r="BD11" i="7" s="1"/>
  <c r="D10" i="7"/>
  <c r="BC10" i="7" s="1"/>
  <c r="A5" i="7"/>
  <c r="A4" i="7"/>
  <c r="A3" i="7"/>
  <c r="A2" i="7"/>
  <c r="BC12" i="7" l="1"/>
  <c r="BC25" i="7"/>
  <c r="D19" i="7"/>
  <c r="BD19" i="7" s="1"/>
  <c r="J13" i="7"/>
  <c r="BC18" i="7"/>
  <c r="BC23" i="7"/>
  <c r="BC66" i="7"/>
  <c r="BC68" i="7"/>
  <c r="BC70" i="7"/>
  <c r="BC75" i="7"/>
  <c r="BC77" i="7"/>
  <c r="BC79" i="7"/>
  <c r="BC81" i="7"/>
  <c r="BC91" i="7"/>
  <c r="J15" i="7"/>
  <c r="J17" i="7"/>
  <c r="J18" i="8"/>
  <c r="J12" i="8"/>
  <c r="BA82" i="8"/>
  <c r="H82" i="8" s="1"/>
  <c r="BC82" i="8"/>
  <c r="J11" i="8"/>
  <c r="J14" i="8"/>
  <c r="J19" i="8"/>
  <c r="BB16" i="7"/>
  <c r="BA16" i="7"/>
  <c r="BD12" i="7"/>
  <c r="BB14" i="7"/>
  <c r="BA14" i="7"/>
  <c r="J14" i="7" s="1"/>
  <c r="BA19" i="7"/>
  <c r="BC16" i="7"/>
  <c r="BC24" i="7"/>
  <c r="BC31" i="7"/>
  <c r="C82" i="7"/>
  <c r="BB11" i="7"/>
  <c r="BA12" i="7"/>
  <c r="J12" i="7" s="1"/>
  <c r="BC14" i="7"/>
  <c r="BD16" i="7"/>
  <c r="BB18" i="7"/>
  <c r="BA18" i="7"/>
  <c r="BA32" i="7"/>
  <c r="E32" i="7" s="1"/>
  <c r="BB10" i="7"/>
  <c r="BD10" i="7"/>
  <c r="BC19" i="7"/>
  <c r="BB19" i="7"/>
  <c r="BA10" i="7"/>
  <c r="J10" i="7" s="1"/>
  <c r="BA11" i="7"/>
  <c r="BD13" i="7"/>
  <c r="BC13" i="7"/>
  <c r="BC26" i="7"/>
  <c r="BC15" i="7"/>
  <c r="BC17" i="7"/>
  <c r="BA99" i="6"/>
  <c r="F99" i="6" s="1"/>
  <c r="B99" i="6"/>
  <c r="BC99" i="6" s="1"/>
  <c r="BA98" i="6"/>
  <c r="F98" i="6"/>
  <c r="B98" i="6"/>
  <c r="BC98" i="6" s="1"/>
  <c r="B97" i="6"/>
  <c r="BC97" i="6" s="1"/>
  <c r="B96" i="6"/>
  <c r="BC96" i="6" s="1"/>
  <c r="BA95" i="6"/>
  <c r="F95" i="6" s="1"/>
  <c r="B95" i="6"/>
  <c r="BC95" i="6" s="1"/>
  <c r="BA94" i="6"/>
  <c r="F94" i="6"/>
  <c r="B94" i="6"/>
  <c r="BC94" i="6" s="1"/>
  <c r="B93" i="6"/>
  <c r="BC93" i="6" s="1"/>
  <c r="B92" i="6"/>
  <c r="BC92" i="6" s="1"/>
  <c r="BA91" i="6"/>
  <c r="F91" i="6" s="1"/>
  <c r="B91" i="6"/>
  <c r="BC91" i="6" s="1"/>
  <c r="BA90" i="6"/>
  <c r="F90" i="6"/>
  <c r="B90" i="6"/>
  <c r="BC90" i="6" s="1"/>
  <c r="G82" i="6"/>
  <c r="F82" i="6"/>
  <c r="E82" i="6"/>
  <c r="D82" i="6"/>
  <c r="C81" i="6"/>
  <c r="BC81" i="6" s="1"/>
  <c r="C80" i="6"/>
  <c r="BC80" i="6" s="1"/>
  <c r="BA79" i="6"/>
  <c r="H79" i="6" s="1"/>
  <c r="C79" i="6"/>
  <c r="BC79" i="6" s="1"/>
  <c r="BA78" i="6"/>
  <c r="H78" i="6"/>
  <c r="C78" i="6"/>
  <c r="BC78" i="6" s="1"/>
  <c r="C77" i="6"/>
  <c r="BC77" i="6" s="1"/>
  <c r="C76" i="6"/>
  <c r="BC76" i="6" s="1"/>
  <c r="BA75" i="6"/>
  <c r="H75" i="6" s="1"/>
  <c r="C75" i="6"/>
  <c r="BC75" i="6" s="1"/>
  <c r="BA71" i="6"/>
  <c r="K71" i="6"/>
  <c r="C71" i="6"/>
  <c r="BC71" i="6" s="1"/>
  <c r="C70" i="6"/>
  <c r="BC70" i="6" s="1"/>
  <c r="C69" i="6"/>
  <c r="BC69" i="6" s="1"/>
  <c r="BA68" i="6"/>
  <c r="K68" i="6" s="1"/>
  <c r="C68" i="6"/>
  <c r="BC68" i="6" s="1"/>
  <c r="BA67" i="6"/>
  <c r="K67" i="6"/>
  <c r="C67" i="6"/>
  <c r="BC67" i="6" s="1"/>
  <c r="C66" i="6"/>
  <c r="BC66" i="6" s="1"/>
  <c r="C65" i="6"/>
  <c r="BC65" i="6" s="1"/>
  <c r="H52" i="6"/>
  <c r="G52" i="6"/>
  <c r="F52" i="6"/>
  <c r="E52" i="6"/>
  <c r="D52" i="6"/>
  <c r="C52" i="6"/>
  <c r="C44" i="6"/>
  <c r="BA44" i="6" s="1"/>
  <c r="F44" i="6" s="1"/>
  <c r="BC43" i="6"/>
  <c r="C43" i="6"/>
  <c r="BA43" i="6" s="1"/>
  <c r="F43" i="6" s="1"/>
  <c r="C42" i="6"/>
  <c r="BA42" i="6" s="1"/>
  <c r="F42" i="6" s="1"/>
  <c r="BC41" i="6"/>
  <c r="C41" i="6"/>
  <c r="BA41" i="6" s="1"/>
  <c r="F41" i="6" s="1"/>
  <c r="C40" i="6"/>
  <c r="BA40" i="6" s="1"/>
  <c r="F40" i="6" s="1"/>
  <c r="BC39" i="6"/>
  <c r="C39" i="6"/>
  <c r="BA39" i="6" s="1"/>
  <c r="F39" i="6" s="1"/>
  <c r="C38" i="6"/>
  <c r="BA38" i="6" s="1"/>
  <c r="F38" i="6" s="1"/>
  <c r="BC37" i="6"/>
  <c r="C37" i="6"/>
  <c r="BA37" i="6" s="1"/>
  <c r="F37" i="6" s="1"/>
  <c r="C36" i="6"/>
  <c r="BA36" i="6" s="1"/>
  <c r="F36" i="6" s="1"/>
  <c r="D32" i="6"/>
  <c r="C32" i="6"/>
  <c r="B31" i="6"/>
  <c r="BC31" i="6" s="1"/>
  <c r="B30" i="6"/>
  <c r="BC30" i="6" s="1"/>
  <c r="BA26" i="6"/>
  <c r="E26" i="6" s="1"/>
  <c r="B26" i="6"/>
  <c r="BC26" i="6" s="1"/>
  <c r="BA25" i="6"/>
  <c r="E25" i="6"/>
  <c r="B25" i="6"/>
  <c r="BC25" i="6" s="1"/>
  <c r="B24" i="6"/>
  <c r="BC24" i="6" s="1"/>
  <c r="B23" i="6"/>
  <c r="BC23" i="6" s="1"/>
  <c r="I19" i="6"/>
  <c r="H19" i="6"/>
  <c r="G19" i="6"/>
  <c r="F19" i="6"/>
  <c r="E19" i="6"/>
  <c r="D19" i="6" s="1"/>
  <c r="BA19" i="6" s="1"/>
  <c r="BB18" i="6"/>
  <c r="BA18" i="6"/>
  <c r="J18" i="6" s="1"/>
  <c r="D18" i="6"/>
  <c r="BC18" i="6" s="1"/>
  <c r="D17" i="6"/>
  <c r="BB17" i="6" s="1"/>
  <c r="BD16" i="6"/>
  <c r="BB16" i="6"/>
  <c r="BA16" i="6"/>
  <c r="D16" i="6"/>
  <c r="BC16" i="6" s="1"/>
  <c r="D15" i="6"/>
  <c r="BB15" i="6" s="1"/>
  <c r="BD14" i="6"/>
  <c r="D14" i="6"/>
  <c r="BC14" i="6" s="1"/>
  <c r="D13" i="6"/>
  <c r="BB13" i="6" s="1"/>
  <c r="D12" i="6"/>
  <c r="BC12" i="6" s="1"/>
  <c r="D11" i="6"/>
  <c r="BB11" i="6" s="1"/>
  <c r="BB10" i="6"/>
  <c r="BA10" i="6"/>
  <c r="J10" i="6" s="1"/>
  <c r="D10" i="6"/>
  <c r="BC10" i="6" s="1"/>
  <c r="A5" i="6"/>
  <c r="A4" i="6"/>
  <c r="A3" i="6"/>
  <c r="A2" i="6"/>
  <c r="BA12" i="6" l="1"/>
  <c r="BD10" i="6"/>
  <c r="BB12" i="6"/>
  <c r="BA14" i="6"/>
  <c r="BD18" i="6"/>
  <c r="BA24" i="6"/>
  <c r="E24" i="6" s="1"/>
  <c r="BA31" i="6"/>
  <c r="E31" i="6" s="1"/>
  <c r="BC36" i="6"/>
  <c r="BC38" i="6"/>
  <c r="BC40" i="6"/>
  <c r="BC42" i="6"/>
  <c r="BC44" i="6"/>
  <c r="BA66" i="6"/>
  <c r="K66" i="6" s="1"/>
  <c r="BA70" i="6"/>
  <c r="K70" i="6" s="1"/>
  <c r="BA77" i="6"/>
  <c r="H77" i="6" s="1"/>
  <c r="BA81" i="6"/>
  <c r="H81" i="6" s="1"/>
  <c r="BA93" i="6"/>
  <c r="F93" i="6" s="1"/>
  <c r="BA97" i="6"/>
  <c r="F97" i="6" s="1"/>
  <c r="BD12" i="6"/>
  <c r="BB14" i="6"/>
  <c r="J16" i="6"/>
  <c r="BA23" i="6"/>
  <c r="E23" i="6" s="1"/>
  <c r="BA30" i="6"/>
  <c r="E30" i="6" s="1"/>
  <c r="B32" i="6"/>
  <c r="BA32" i="6" s="1"/>
  <c r="E32" i="6" s="1"/>
  <c r="BA65" i="6"/>
  <c r="K65" i="6" s="1"/>
  <c r="BA69" i="6"/>
  <c r="K69" i="6" s="1"/>
  <c r="BA76" i="6"/>
  <c r="H76" i="6" s="1"/>
  <c r="BA80" i="6"/>
  <c r="H80" i="6" s="1"/>
  <c r="C82" i="6"/>
  <c r="BA92" i="6"/>
  <c r="F92" i="6" s="1"/>
  <c r="BA96" i="6"/>
  <c r="F96" i="6" s="1"/>
  <c r="J19" i="7"/>
  <c r="J16" i="7"/>
  <c r="A200" i="8"/>
  <c r="BA82" i="7"/>
  <c r="H82" i="7" s="1"/>
  <c r="BC82" i="7"/>
  <c r="J11" i="7"/>
  <c r="J18" i="7"/>
  <c r="BC32" i="6"/>
  <c r="BC82" i="6"/>
  <c r="BA82" i="6"/>
  <c r="H82" i="6" s="1"/>
  <c r="BC15" i="6"/>
  <c r="BD11" i="6"/>
  <c r="BD15" i="6"/>
  <c r="BC19" i="6"/>
  <c r="BA11" i="6"/>
  <c r="J11" i="6" s="1"/>
  <c r="BA13" i="6"/>
  <c r="J13" i="6" s="1"/>
  <c r="BA15" i="6"/>
  <c r="J15" i="6" s="1"/>
  <c r="BA17" i="6"/>
  <c r="J17" i="6" s="1"/>
  <c r="BD19" i="6"/>
  <c r="BC11" i="6"/>
  <c r="BC13" i="6"/>
  <c r="BC17" i="6"/>
  <c r="BB19" i="6"/>
  <c r="J19" i="6" s="1"/>
  <c r="BD13" i="6"/>
  <c r="BD17" i="6"/>
  <c r="B99" i="5"/>
  <c r="B98" i="5"/>
  <c r="B97" i="5"/>
  <c r="B96" i="5"/>
  <c r="B95" i="5"/>
  <c r="B94" i="5"/>
  <c r="B93" i="5"/>
  <c r="B92" i="5"/>
  <c r="B91" i="5"/>
  <c r="B90" i="5"/>
  <c r="G82" i="5"/>
  <c r="F82" i="5"/>
  <c r="E82" i="5"/>
  <c r="D82" i="5"/>
  <c r="C82" i="5"/>
  <c r="C81" i="5"/>
  <c r="C80" i="5"/>
  <c r="C79" i="5"/>
  <c r="C78" i="5"/>
  <c r="C77" i="5"/>
  <c r="C76" i="5"/>
  <c r="C75" i="5"/>
  <c r="C71" i="5"/>
  <c r="C70" i="5"/>
  <c r="C69" i="5"/>
  <c r="C68" i="5"/>
  <c r="C67" i="5"/>
  <c r="C66" i="5"/>
  <c r="C65" i="5"/>
  <c r="H52" i="5"/>
  <c r="G52" i="5"/>
  <c r="F52" i="5"/>
  <c r="E52" i="5"/>
  <c r="D52" i="5"/>
  <c r="C52" i="5"/>
  <c r="C44" i="5"/>
  <c r="BC44" i="5" s="1"/>
  <c r="C43" i="5"/>
  <c r="BC43" i="5" s="1"/>
  <c r="C42" i="5"/>
  <c r="BC42" i="5" s="1"/>
  <c r="C41" i="5"/>
  <c r="BC41" i="5" s="1"/>
  <c r="C40" i="5"/>
  <c r="BC40" i="5" s="1"/>
  <c r="C39" i="5"/>
  <c r="BC39" i="5" s="1"/>
  <c r="C38" i="5"/>
  <c r="BC38" i="5" s="1"/>
  <c r="C37" i="5"/>
  <c r="BC37" i="5" s="1"/>
  <c r="C36" i="5"/>
  <c r="BC36" i="5" s="1"/>
  <c r="D32" i="5"/>
  <c r="B32" i="5" s="1"/>
  <c r="C32" i="5"/>
  <c r="B31" i="5"/>
  <c r="B30" i="5"/>
  <c r="B26" i="5"/>
  <c r="B25" i="5"/>
  <c r="B24" i="5"/>
  <c r="B23" i="5"/>
  <c r="I19" i="5"/>
  <c r="H19" i="5"/>
  <c r="G19" i="5"/>
  <c r="D19" i="5" s="1"/>
  <c r="BA19" i="5" s="1"/>
  <c r="F19" i="5"/>
  <c r="E19" i="5"/>
  <c r="BB18" i="5"/>
  <c r="D18" i="5"/>
  <c r="BC18" i="5" s="1"/>
  <c r="BC17" i="5"/>
  <c r="D17" i="5"/>
  <c r="BB17" i="5" s="1"/>
  <c r="BB16" i="5"/>
  <c r="D16" i="5"/>
  <c r="BC16" i="5" s="1"/>
  <c r="D15" i="5"/>
  <c r="BA15" i="5" s="1"/>
  <c r="D14" i="5"/>
  <c r="BC14" i="5" s="1"/>
  <c r="BB13" i="5"/>
  <c r="D13" i="5"/>
  <c r="BA13" i="5" s="1"/>
  <c r="BD12" i="5"/>
  <c r="BA12" i="5"/>
  <c r="D12" i="5"/>
  <c r="BC12" i="5" s="1"/>
  <c r="D11" i="5"/>
  <c r="BA11" i="5" s="1"/>
  <c r="BB10" i="5"/>
  <c r="BA10" i="5"/>
  <c r="J10" i="5"/>
  <c r="D10" i="5"/>
  <c r="BC10" i="5" s="1"/>
  <c r="A5" i="5"/>
  <c r="A4" i="5"/>
  <c r="A3" i="5"/>
  <c r="A2" i="5"/>
  <c r="BC32" i="5" l="1"/>
  <c r="BA32" i="5"/>
  <c r="E32" i="5" s="1"/>
  <c r="J13" i="5"/>
  <c r="BD16" i="5"/>
  <c r="BD18" i="5"/>
  <c r="BA37" i="5"/>
  <c r="F37" i="5" s="1"/>
  <c r="BA39" i="5"/>
  <c r="F39" i="5" s="1"/>
  <c r="BA41" i="5"/>
  <c r="F41" i="5" s="1"/>
  <c r="BA43" i="5"/>
  <c r="F43" i="5" s="1"/>
  <c r="BD14" i="5"/>
  <c r="J14" i="6"/>
  <c r="BA14" i="5"/>
  <c r="J14" i="5" s="1"/>
  <c r="A200" i="7"/>
  <c r="BD10" i="5"/>
  <c r="BB12" i="5"/>
  <c r="J12" i="5" s="1"/>
  <c r="BC13" i="5"/>
  <c r="BB14" i="5"/>
  <c r="BA16" i="5"/>
  <c r="J16" i="5" s="1"/>
  <c r="BA18" i="5"/>
  <c r="J18" i="5" s="1"/>
  <c r="BA36" i="5"/>
  <c r="F36" i="5" s="1"/>
  <c r="BA38" i="5"/>
  <c r="F38" i="5" s="1"/>
  <c r="BA40" i="5"/>
  <c r="F40" i="5" s="1"/>
  <c r="BA42" i="5"/>
  <c r="F42" i="5" s="1"/>
  <c r="BA44" i="5"/>
  <c r="F44" i="5" s="1"/>
  <c r="J12" i="6"/>
  <c r="A200" i="6"/>
  <c r="J19" i="5"/>
  <c r="BC26" i="5"/>
  <c r="BA26" i="5"/>
  <c r="E26" i="5" s="1"/>
  <c r="BD19" i="5"/>
  <c r="BC19" i="5"/>
  <c r="BB19" i="5"/>
  <c r="BC23" i="5"/>
  <c r="BA23" i="5"/>
  <c r="E23" i="5" s="1"/>
  <c r="BC30" i="5"/>
  <c r="BA30" i="5"/>
  <c r="E30" i="5" s="1"/>
  <c r="BC67" i="5"/>
  <c r="BA67" i="5"/>
  <c r="K67" i="5" s="1"/>
  <c r="BC71" i="5"/>
  <c r="BA71" i="5"/>
  <c r="K71" i="5" s="1"/>
  <c r="BC78" i="5"/>
  <c r="BA78" i="5"/>
  <c r="H78" i="5" s="1"/>
  <c r="BC82" i="5"/>
  <c r="BA82" i="5"/>
  <c r="H82" i="5" s="1"/>
  <c r="BC93" i="5"/>
  <c r="BA93" i="5"/>
  <c r="F93" i="5" s="1"/>
  <c r="BC97" i="5"/>
  <c r="BA97" i="5"/>
  <c r="F97" i="5" s="1"/>
  <c r="BB11" i="5"/>
  <c r="J11" i="5" s="1"/>
  <c r="BD13" i="5"/>
  <c r="BB15" i="5"/>
  <c r="J15" i="5" s="1"/>
  <c r="BA17" i="5"/>
  <c r="J17" i="5" s="1"/>
  <c r="BD17" i="5"/>
  <c r="BC24" i="5"/>
  <c r="BA24" i="5"/>
  <c r="E24" i="5" s="1"/>
  <c r="BC31" i="5"/>
  <c r="BA31" i="5"/>
  <c r="E31" i="5" s="1"/>
  <c r="BC68" i="5"/>
  <c r="BA68" i="5"/>
  <c r="K68" i="5" s="1"/>
  <c r="BC75" i="5"/>
  <c r="BA75" i="5"/>
  <c r="H75" i="5" s="1"/>
  <c r="BC79" i="5"/>
  <c r="BA79" i="5"/>
  <c r="H79" i="5" s="1"/>
  <c r="BC90" i="5"/>
  <c r="BA90" i="5"/>
  <c r="F90" i="5" s="1"/>
  <c r="BC94" i="5"/>
  <c r="BA94" i="5"/>
  <c r="F94" i="5" s="1"/>
  <c r="BC98" i="5"/>
  <c r="BA98" i="5"/>
  <c r="F98" i="5" s="1"/>
  <c r="BC11" i="5"/>
  <c r="BC15" i="5"/>
  <c r="BC25" i="5"/>
  <c r="BA25" i="5"/>
  <c r="E25" i="5" s="1"/>
  <c r="BC65" i="5"/>
  <c r="BA65" i="5"/>
  <c r="K65" i="5" s="1"/>
  <c r="BC69" i="5"/>
  <c r="BA69" i="5"/>
  <c r="K69" i="5" s="1"/>
  <c r="BC76" i="5"/>
  <c r="BA76" i="5"/>
  <c r="H76" i="5" s="1"/>
  <c r="BC80" i="5"/>
  <c r="BA80" i="5"/>
  <c r="H80" i="5" s="1"/>
  <c r="BC91" i="5"/>
  <c r="BA91" i="5"/>
  <c r="F91" i="5" s="1"/>
  <c r="BC95" i="5"/>
  <c r="BA95" i="5"/>
  <c r="F95" i="5" s="1"/>
  <c r="BC99" i="5"/>
  <c r="BA99" i="5"/>
  <c r="F99" i="5" s="1"/>
  <c r="BD11" i="5"/>
  <c r="BD15" i="5"/>
  <c r="BC66" i="5"/>
  <c r="BA66" i="5"/>
  <c r="K66" i="5" s="1"/>
  <c r="BC70" i="5"/>
  <c r="BA70" i="5"/>
  <c r="K70" i="5" s="1"/>
  <c r="BC77" i="5"/>
  <c r="BA77" i="5"/>
  <c r="H77" i="5" s="1"/>
  <c r="BC81" i="5"/>
  <c r="BA81" i="5"/>
  <c r="H81" i="5" s="1"/>
  <c r="BC92" i="5"/>
  <c r="BA92" i="5"/>
  <c r="F92" i="5" s="1"/>
  <c r="BC96" i="5"/>
  <c r="BA96" i="5"/>
  <c r="F96" i="5" s="1"/>
  <c r="B99" i="4"/>
  <c r="BC99" i="4" s="1"/>
  <c r="B98" i="4"/>
  <c r="BC98" i="4" s="1"/>
  <c r="BA97" i="4"/>
  <c r="F97" i="4" s="1"/>
  <c r="B97" i="4"/>
  <c r="BC97" i="4" s="1"/>
  <c r="BA96" i="4"/>
  <c r="F96" i="4" s="1"/>
  <c r="B96" i="4"/>
  <c r="BC96" i="4" s="1"/>
  <c r="B95" i="4"/>
  <c r="BC95" i="4" s="1"/>
  <c r="B94" i="4"/>
  <c r="BC94" i="4" s="1"/>
  <c r="BA93" i="4"/>
  <c r="F93" i="4" s="1"/>
  <c r="B93" i="4"/>
  <c r="BC93" i="4" s="1"/>
  <c r="BA92" i="4"/>
  <c r="F92" i="4" s="1"/>
  <c r="B92" i="4"/>
  <c r="BC92" i="4" s="1"/>
  <c r="B91" i="4"/>
  <c r="BC91" i="4" s="1"/>
  <c r="B90" i="4"/>
  <c r="BC90" i="4" s="1"/>
  <c r="G82" i="4"/>
  <c r="F82" i="4"/>
  <c r="E82" i="4"/>
  <c r="D82" i="4"/>
  <c r="C82" i="4" s="1"/>
  <c r="BA81" i="4"/>
  <c r="H81" i="4" s="1"/>
  <c r="C81" i="4"/>
  <c r="BC81" i="4" s="1"/>
  <c r="BA80" i="4"/>
  <c r="H80" i="4" s="1"/>
  <c r="C80" i="4"/>
  <c r="BC80" i="4" s="1"/>
  <c r="C79" i="4"/>
  <c r="BC79" i="4" s="1"/>
  <c r="C78" i="4"/>
  <c r="BC78" i="4" s="1"/>
  <c r="BA77" i="4"/>
  <c r="H77" i="4" s="1"/>
  <c r="C77" i="4"/>
  <c r="BC77" i="4" s="1"/>
  <c r="BA76" i="4"/>
  <c r="H76" i="4" s="1"/>
  <c r="C76" i="4"/>
  <c r="BC76" i="4" s="1"/>
  <c r="C75" i="4"/>
  <c r="BC75" i="4" s="1"/>
  <c r="C71" i="4"/>
  <c r="BC71" i="4" s="1"/>
  <c r="BA70" i="4"/>
  <c r="K70" i="4" s="1"/>
  <c r="C70" i="4"/>
  <c r="BC70" i="4" s="1"/>
  <c r="BA69" i="4"/>
  <c r="K69" i="4" s="1"/>
  <c r="C69" i="4"/>
  <c r="BC69" i="4" s="1"/>
  <c r="C68" i="4"/>
  <c r="BC68" i="4" s="1"/>
  <c r="C67" i="4"/>
  <c r="BC67" i="4" s="1"/>
  <c r="BA66" i="4"/>
  <c r="K66" i="4" s="1"/>
  <c r="C66" i="4"/>
  <c r="BC66" i="4" s="1"/>
  <c r="BA65" i="4"/>
  <c r="K65" i="4" s="1"/>
  <c r="C65" i="4"/>
  <c r="BC65" i="4" s="1"/>
  <c r="H52" i="4"/>
  <c r="G52" i="4"/>
  <c r="F52" i="4"/>
  <c r="E52" i="4"/>
  <c r="D52" i="4"/>
  <c r="C52" i="4"/>
  <c r="BC44" i="4"/>
  <c r="C44" i="4"/>
  <c r="BA44" i="4" s="1"/>
  <c r="F44" i="4" s="1"/>
  <c r="C43" i="4"/>
  <c r="BA43" i="4" s="1"/>
  <c r="F43" i="4" s="1"/>
  <c r="BC42" i="4"/>
  <c r="C42" i="4"/>
  <c r="BA42" i="4" s="1"/>
  <c r="F42" i="4" s="1"/>
  <c r="C41" i="4"/>
  <c r="BA41" i="4" s="1"/>
  <c r="F41" i="4" s="1"/>
  <c r="BC40" i="4"/>
  <c r="C40" i="4"/>
  <c r="BA40" i="4" s="1"/>
  <c r="F40" i="4" s="1"/>
  <c r="C39" i="4"/>
  <c r="BA39" i="4" s="1"/>
  <c r="F39" i="4" s="1"/>
  <c r="BC38" i="4"/>
  <c r="C38" i="4"/>
  <c r="BA38" i="4" s="1"/>
  <c r="F38" i="4" s="1"/>
  <c r="C37" i="4"/>
  <c r="BA37" i="4" s="1"/>
  <c r="F37" i="4" s="1"/>
  <c r="BC36" i="4"/>
  <c r="C36" i="4"/>
  <c r="BA36" i="4" s="1"/>
  <c r="F36" i="4" s="1"/>
  <c r="D32" i="4"/>
  <c r="C32" i="4"/>
  <c r="B32" i="4" s="1"/>
  <c r="BA31" i="4"/>
  <c r="E31" i="4" s="1"/>
  <c r="B31" i="4"/>
  <c r="BC31" i="4" s="1"/>
  <c r="BA30" i="4"/>
  <c r="E30" i="4" s="1"/>
  <c r="B30" i="4"/>
  <c r="BC30" i="4" s="1"/>
  <c r="B26" i="4"/>
  <c r="BC26" i="4" s="1"/>
  <c r="B25" i="4"/>
  <c r="BC25" i="4" s="1"/>
  <c r="BA24" i="4"/>
  <c r="E24" i="4" s="1"/>
  <c r="B24" i="4"/>
  <c r="BC24" i="4" s="1"/>
  <c r="BA23" i="4"/>
  <c r="E23" i="4" s="1"/>
  <c r="B23" i="4"/>
  <c r="BC23" i="4" s="1"/>
  <c r="I19" i="4"/>
  <c r="H19" i="4"/>
  <c r="G19" i="4"/>
  <c r="F19" i="4"/>
  <c r="E19" i="4"/>
  <c r="D19" i="4"/>
  <c r="BA19" i="4" s="1"/>
  <c r="D18" i="4"/>
  <c r="BC18" i="4" s="1"/>
  <c r="D17" i="4"/>
  <c r="BB17" i="4" s="1"/>
  <c r="BA16" i="4"/>
  <c r="D16" i="4"/>
  <c r="BC16" i="4" s="1"/>
  <c r="D15" i="4"/>
  <c r="BB15" i="4" s="1"/>
  <c r="BD14" i="4"/>
  <c r="BB14" i="4"/>
  <c r="BA14" i="4"/>
  <c r="D14" i="4"/>
  <c r="BC14" i="4" s="1"/>
  <c r="D13" i="4"/>
  <c r="BB13" i="4" s="1"/>
  <c r="BD12" i="4"/>
  <c r="BB12" i="4"/>
  <c r="D12" i="4"/>
  <c r="BC12" i="4" s="1"/>
  <c r="D11" i="4"/>
  <c r="BB11" i="4" s="1"/>
  <c r="D10" i="4"/>
  <c r="BC10" i="4" s="1"/>
  <c r="A5" i="4"/>
  <c r="A4" i="4"/>
  <c r="A3" i="4"/>
  <c r="A2" i="4"/>
  <c r="BA10" i="4" l="1"/>
  <c r="BB16" i="4"/>
  <c r="BA18" i="4"/>
  <c r="BA26" i="4"/>
  <c r="E26" i="4" s="1"/>
  <c r="BC37" i="4"/>
  <c r="BC39" i="4"/>
  <c r="BC41" i="4"/>
  <c r="BC43" i="4"/>
  <c r="BA68" i="4"/>
  <c r="K68" i="4" s="1"/>
  <c r="BA75" i="4"/>
  <c r="H75" i="4" s="1"/>
  <c r="BA79" i="4"/>
  <c r="H79" i="4" s="1"/>
  <c r="BA91" i="4"/>
  <c r="F91" i="4" s="1"/>
  <c r="BA95" i="4"/>
  <c r="F95" i="4" s="1"/>
  <c r="BA99" i="4"/>
  <c r="F99" i="4" s="1"/>
  <c r="BB10" i="4"/>
  <c r="BA12" i="4"/>
  <c r="J12" i="4" s="1"/>
  <c r="BD16" i="4"/>
  <c r="BB18" i="4"/>
  <c r="BA25" i="4"/>
  <c r="E25" i="4" s="1"/>
  <c r="BA67" i="4"/>
  <c r="K67" i="4" s="1"/>
  <c r="BA71" i="4"/>
  <c r="K71" i="4" s="1"/>
  <c r="BA78" i="4"/>
  <c r="H78" i="4" s="1"/>
  <c r="BA90" i="4"/>
  <c r="F90" i="4" s="1"/>
  <c r="BA94" i="4"/>
  <c r="F94" i="4" s="1"/>
  <c r="BA98" i="4"/>
  <c r="F98" i="4" s="1"/>
  <c r="A200" i="5"/>
  <c r="J16" i="4"/>
  <c r="BD10" i="4"/>
  <c r="J14" i="4"/>
  <c r="BD18" i="4"/>
  <c r="BA32" i="4"/>
  <c r="E32" i="4" s="1"/>
  <c r="BC32" i="4"/>
  <c r="BC82" i="4"/>
  <c r="BA82" i="4"/>
  <c r="H82" i="4" s="1"/>
  <c r="BC13" i="4"/>
  <c r="BC17" i="4"/>
  <c r="BB19" i="4"/>
  <c r="J19" i="4" s="1"/>
  <c r="BD13" i="4"/>
  <c r="BD17" i="4"/>
  <c r="BC19" i="4"/>
  <c r="BA11" i="4"/>
  <c r="J11" i="4" s="1"/>
  <c r="BA13" i="4"/>
  <c r="J13" i="4" s="1"/>
  <c r="BA15" i="4"/>
  <c r="J15" i="4" s="1"/>
  <c r="BA17" i="4"/>
  <c r="J17" i="4" s="1"/>
  <c r="BD19" i="4"/>
  <c r="BC11" i="4"/>
  <c r="BC15" i="4"/>
  <c r="BD11" i="4"/>
  <c r="BD15" i="4"/>
  <c r="B99" i="3"/>
  <c r="BC99" i="3" s="1"/>
  <c r="BA98" i="3"/>
  <c r="F98" i="3" s="1"/>
  <c r="B98" i="3"/>
  <c r="BC98" i="3" s="1"/>
  <c r="BC97" i="3"/>
  <c r="B97" i="3"/>
  <c r="BA97" i="3" s="1"/>
  <c r="F97" i="3" s="1"/>
  <c r="BC96" i="3"/>
  <c r="BA96" i="3"/>
  <c r="F96" i="3" s="1"/>
  <c r="B96" i="3"/>
  <c r="B95" i="3"/>
  <c r="BC95" i="3" s="1"/>
  <c r="BA94" i="3"/>
  <c r="F94" i="3" s="1"/>
  <c r="B94" i="3"/>
  <c r="BC94" i="3" s="1"/>
  <c r="BC93" i="3"/>
  <c r="B93" i="3"/>
  <c r="BA93" i="3" s="1"/>
  <c r="F93" i="3" s="1"/>
  <c r="BC92" i="3"/>
  <c r="BA92" i="3"/>
  <c r="F92" i="3" s="1"/>
  <c r="B92" i="3"/>
  <c r="B91" i="3"/>
  <c r="BC91" i="3" s="1"/>
  <c r="BA90" i="3"/>
  <c r="F90" i="3" s="1"/>
  <c r="B90" i="3"/>
  <c r="BC90" i="3" s="1"/>
  <c r="G82" i="3"/>
  <c r="F82" i="3"/>
  <c r="E82" i="3"/>
  <c r="D82" i="3"/>
  <c r="BC81" i="3"/>
  <c r="C81" i="3"/>
  <c r="BA81" i="3" s="1"/>
  <c r="H81" i="3" s="1"/>
  <c r="BC80" i="3"/>
  <c r="BA80" i="3"/>
  <c r="H80" i="3" s="1"/>
  <c r="C80" i="3"/>
  <c r="C79" i="3"/>
  <c r="BC79" i="3" s="1"/>
  <c r="BA78" i="3"/>
  <c r="H78" i="3" s="1"/>
  <c r="C78" i="3"/>
  <c r="BC78" i="3" s="1"/>
  <c r="BC77" i="3"/>
  <c r="C77" i="3"/>
  <c r="BA77" i="3" s="1"/>
  <c r="H77" i="3" s="1"/>
  <c r="BC76" i="3"/>
  <c r="BA76" i="3"/>
  <c r="H76" i="3" s="1"/>
  <c r="C76" i="3"/>
  <c r="C75" i="3"/>
  <c r="BC75" i="3" s="1"/>
  <c r="BA71" i="3"/>
  <c r="K71" i="3" s="1"/>
  <c r="C71" i="3"/>
  <c r="BC71" i="3" s="1"/>
  <c r="BC70" i="3"/>
  <c r="C70" i="3"/>
  <c r="BA70" i="3" s="1"/>
  <c r="K70" i="3" s="1"/>
  <c r="BC69" i="3"/>
  <c r="BA69" i="3"/>
  <c r="K69" i="3" s="1"/>
  <c r="C69" i="3"/>
  <c r="C68" i="3"/>
  <c r="BC68" i="3" s="1"/>
  <c r="BA67" i="3"/>
  <c r="K67" i="3" s="1"/>
  <c r="C67" i="3"/>
  <c r="BC67" i="3" s="1"/>
  <c r="BC66" i="3"/>
  <c r="C66" i="3"/>
  <c r="BA66" i="3" s="1"/>
  <c r="K66" i="3" s="1"/>
  <c r="BC65" i="3"/>
  <c r="BA65" i="3"/>
  <c r="K65" i="3" s="1"/>
  <c r="C65" i="3"/>
  <c r="H52" i="3"/>
  <c r="G52" i="3"/>
  <c r="F52" i="3"/>
  <c r="E52" i="3"/>
  <c r="D52" i="3"/>
  <c r="C52" i="3"/>
  <c r="C44" i="3"/>
  <c r="BA44" i="3" s="1"/>
  <c r="F44" i="3" s="1"/>
  <c r="C43" i="3"/>
  <c r="BC43" i="3" s="1"/>
  <c r="C42" i="3"/>
  <c r="BC42" i="3" s="1"/>
  <c r="C41" i="3"/>
  <c r="BC41" i="3" s="1"/>
  <c r="C40" i="3"/>
  <c r="BC40" i="3" s="1"/>
  <c r="C39" i="3"/>
  <c r="BA39" i="3" s="1"/>
  <c r="F39" i="3" s="1"/>
  <c r="C38" i="3"/>
  <c r="BC38" i="3" s="1"/>
  <c r="C37" i="3"/>
  <c r="BC37" i="3" s="1"/>
  <c r="C36" i="3"/>
  <c r="BA36" i="3" s="1"/>
  <c r="F36" i="3" s="1"/>
  <c r="D32" i="3"/>
  <c r="C32" i="3"/>
  <c r="BC31" i="3"/>
  <c r="BA31" i="3"/>
  <c r="E31" i="3" s="1"/>
  <c r="B31" i="3"/>
  <c r="B30" i="3"/>
  <c r="BC30" i="3" s="1"/>
  <c r="BA26" i="3"/>
  <c r="E26" i="3" s="1"/>
  <c r="B26" i="3"/>
  <c r="BC26" i="3" s="1"/>
  <c r="BC25" i="3"/>
  <c r="B25" i="3"/>
  <c r="BA25" i="3" s="1"/>
  <c r="E25" i="3" s="1"/>
  <c r="BC24" i="3"/>
  <c r="BA24" i="3"/>
  <c r="E24" i="3" s="1"/>
  <c r="B24" i="3"/>
  <c r="B23" i="3"/>
  <c r="BC23" i="3" s="1"/>
  <c r="I19" i="3"/>
  <c r="H19" i="3"/>
  <c r="G19" i="3"/>
  <c r="F19" i="3"/>
  <c r="E19" i="3"/>
  <c r="BB18" i="3"/>
  <c r="D18" i="3"/>
  <c r="BD18" i="3" s="1"/>
  <c r="D17" i="3"/>
  <c r="BC17" i="3" s="1"/>
  <c r="D16" i="3"/>
  <c r="BD16" i="3" s="1"/>
  <c r="BB15" i="3"/>
  <c r="D15" i="3"/>
  <c r="BC15" i="3" s="1"/>
  <c r="BB14" i="3"/>
  <c r="D14" i="3"/>
  <c r="BA14" i="3" s="1"/>
  <c r="BA13" i="3"/>
  <c r="D13" i="3"/>
  <c r="BC13" i="3" s="1"/>
  <c r="D12" i="3"/>
  <c r="BD12" i="3" s="1"/>
  <c r="BB11" i="3"/>
  <c r="BA11" i="3"/>
  <c r="J11" i="3"/>
  <c r="D11" i="3"/>
  <c r="BC11" i="3" s="1"/>
  <c r="BB10" i="3"/>
  <c r="D10" i="3"/>
  <c r="A5" i="3"/>
  <c r="A4" i="3"/>
  <c r="A3" i="3"/>
  <c r="A2" i="3"/>
  <c r="BD17" i="3" l="1"/>
  <c r="BB12" i="3"/>
  <c r="BB13" i="3"/>
  <c r="J13" i="3" s="1"/>
  <c r="BD15" i="3"/>
  <c r="BA23" i="3"/>
  <c r="E23" i="3" s="1"/>
  <c r="BA30" i="3"/>
  <c r="E30" i="3" s="1"/>
  <c r="BA68" i="3"/>
  <c r="K68" i="3" s="1"/>
  <c r="BA75" i="3"/>
  <c r="H75" i="3" s="1"/>
  <c r="BA79" i="3"/>
  <c r="H79" i="3" s="1"/>
  <c r="BA91" i="3"/>
  <c r="F91" i="3" s="1"/>
  <c r="BA95" i="3"/>
  <c r="F95" i="3" s="1"/>
  <c r="BA99" i="3"/>
  <c r="F99" i="3" s="1"/>
  <c r="J18" i="4"/>
  <c r="BA17" i="3"/>
  <c r="C82" i="3"/>
  <c r="BC82" i="3" s="1"/>
  <c r="BD13" i="3"/>
  <c r="BD11" i="3"/>
  <c r="J14" i="3"/>
  <c r="BA15" i="3"/>
  <c r="J15" i="3" s="1"/>
  <c r="BB16" i="3"/>
  <c r="BB17" i="3"/>
  <c r="D19" i="3"/>
  <c r="BB19" i="3" s="1"/>
  <c r="B32" i="3"/>
  <c r="BC32" i="3" s="1"/>
  <c r="J10" i="4"/>
  <c r="A200" i="4" s="1"/>
  <c r="BA82" i="3"/>
  <c r="H82" i="3" s="1"/>
  <c r="BD19" i="3"/>
  <c r="BC19" i="3"/>
  <c r="BC10" i="3"/>
  <c r="BC14" i="3"/>
  <c r="BC16" i="3"/>
  <c r="BD14" i="3"/>
  <c r="BA37" i="3"/>
  <c r="F37" i="3" s="1"/>
  <c r="BA38" i="3"/>
  <c r="F38" i="3" s="1"/>
  <c r="BA40" i="3"/>
  <c r="F40" i="3" s="1"/>
  <c r="BA41" i="3"/>
  <c r="F41" i="3" s="1"/>
  <c r="BA42" i="3"/>
  <c r="F42" i="3" s="1"/>
  <c r="BA43" i="3"/>
  <c r="F43" i="3" s="1"/>
  <c r="BA10" i="3"/>
  <c r="J10" i="3" s="1"/>
  <c r="BA12" i="3"/>
  <c r="J12" i="3" s="1"/>
  <c r="BA16" i="3"/>
  <c r="J16" i="3" s="1"/>
  <c r="BA18" i="3"/>
  <c r="J18" i="3" s="1"/>
  <c r="BC36" i="3"/>
  <c r="BC39" i="3"/>
  <c r="BC44" i="3"/>
  <c r="BC12" i="3"/>
  <c r="BC18" i="3"/>
  <c r="BD10" i="3"/>
  <c r="E99" i="2"/>
  <c r="D99" i="2"/>
  <c r="C99" i="2"/>
  <c r="E98" i="2"/>
  <c r="D98" i="2"/>
  <c r="C98" i="2"/>
  <c r="E97" i="2"/>
  <c r="D97" i="2"/>
  <c r="C97" i="2"/>
  <c r="E96" i="2"/>
  <c r="D96" i="2"/>
  <c r="C96" i="2"/>
  <c r="E95" i="2"/>
  <c r="D95" i="2"/>
  <c r="C95" i="2"/>
  <c r="E94" i="2"/>
  <c r="D94" i="2"/>
  <c r="C94" i="2"/>
  <c r="E93" i="2"/>
  <c r="D93" i="2"/>
  <c r="C93" i="2"/>
  <c r="E92" i="2"/>
  <c r="D92" i="2"/>
  <c r="C92" i="2"/>
  <c r="E91" i="2"/>
  <c r="D91" i="2"/>
  <c r="C91" i="2"/>
  <c r="E90" i="2"/>
  <c r="D90" i="2"/>
  <c r="C90" i="2"/>
  <c r="C86" i="2"/>
  <c r="C85" i="2"/>
  <c r="G81" i="2"/>
  <c r="F81" i="2"/>
  <c r="E81" i="2"/>
  <c r="D81" i="2"/>
  <c r="G80" i="2"/>
  <c r="F80" i="2"/>
  <c r="E80" i="2"/>
  <c r="D80" i="2"/>
  <c r="G79" i="2"/>
  <c r="F79" i="2"/>
  <c r="E79" i="2"/>
  <c r="D79" i="2"/>
  <c r="G78" i="2"/>
  <c r="F78" i="2"/>
  <c r="E78" i="2"/>
  <c r="D78" i="2"/>
  <c r="G77" i="2"/>
  <c r="F77" i="2"/>
  <c r="E77" i="2"/>
  <c r="D77" i="2"/>
  <c r="G76" i="2"/>
  <c r="F76" i="2"/>
  <c r="E76" i="2"/>
  <c r="D76" i="2"/>
  <c r="G75" i="2"/>
  <c r="F75" i="2"/>
  <c r="E75" i="2"/>
  <c r="D75" i="2"/>
  <c r="J71" i="2"/>
  <c r="I71" i="2"/>
  <c r="H71" i="2"/>
  <c r="G71" i="2"/>
  <c r="F71" i="2"/>
  <c r="E71" i="2"/>
  <c r="D71" i="2"/>
  <c r="J70" i="2"/>
  <c r="I70" i="2"/>
  <c r="H70" i="2"/>
  <c r="G70" i="2"/>
  <c r="F70" i="2"/>
  <c r="E70" i="2"/>
  <c r="D70" i="2"/>
  <c r="J69" i="2"/>
  <c r="I69" i="2"/>
  <c r="H69" i="2"/>
  <c r="G69" i="2"/>
  <c r="F69" i="2"/>
  <c r="E69" i="2"/>
  <c r="D69" i="2"/>
  <c r="J68" i="2"/>
  <c r="I68" i="2"/>
  <c r="H68" i="2"/>
  <c r="G68" i="2"/>
  <c r="F68" i="2"/>
  <c r="E68" i="2"/>
  <c r="D68" i="2"/>
  <c r="J67" i="2"/>
  <c r="I67" i="2"/>
  <c r="H67" i="2"/>
  <c r="G67" i="2"/>
  <c r="F67" i="2"/>
  <c r="E67" i="2"/>
  <c r="D67" i="2"/>
  <c r="J66" i="2"/>
  <c r="I66" i="2"/>
  <c r="H66" i="2"/>
  <c r="G66" i="2"/>
  <c r="F66" i="2"/>
  <c r="E66" i="2"/>
  <c r="D66" i="2"/>
  <c r="J65" i="2"/>
  <c r="I65" i="2"/>
  <c r="H65" i="2"/>
  <c r="G65" i="2"/>
  <c r="F65" i="2"/>
  <c r="E65" i="2"/>
  <c r="D65" i="2"/>
  <c r="C61" i="2"/>
  <c r="C60" i="2"/>
  <c r="C59" i="2"/>
  <c r="C58" i="2"/>
  <c r="C57" i="2"/>
  <c r="C56" i="2"/>
  <c r="H51" i="2"/>
  <c r="G51" i="2"/>
  <c r="F51" i="2"/>
  <c r="E51" i="2"/>
  <c r="D51" i="2"/>
  <c r="C51" i="2"/>
  <c r="H50" i="2"/>
  <c r="G50" i="2"/>
  <c r="F50" i="2"/>
  <c r="E50" i="2"/>
  <c r="D50" i="2"/>
  <c r="C50" i="2"/>
  <c r="H49" i="2"/>
  <c r="G49" i="2"/>
  <c r="F49" i="2"/>
  <c r="E49" i="2"/>
  <c r="D49" i="2"/>
  <c r="C49" i="2"/>
  <c r="H48" i="2"/>
  <c r="G48" i="2"/>
  <c r="F48" i="2"/>
  <c r="E48" i="2"/>
  <c r="D48" i="2"/>
  <c r="C48" i="2"/>
  <c r="E44" i="2"/>
  <c r="D44" i="2"/>
  <c r="E43" i="2"/>
  <c r="D43" i="2"/>
  <c r="E42" i="2"/>
  <c r="D42" i="2"/>
  <c r="E41" i="2"/>
  <c r="D41" i="2"/>
  <c r="E40" i="2"/>
  <c r="D40" i="2"/>
  <c r="E39" i="2"/>
  <c r="D39" i="2"/>
  <c r="E38" i="2"/>
  <c r="D38" i="2"/>
  <c r="E37" i="2"/>
  <c r="D37" i="2"/>
  <c r="E36" i="2"/>
  <c r="D36" i="2"/>
  <c r="D31" i="2"/>
  <c r="C31" i="2"/>
  <c r="D30" i="2"/>
  <c r="C30" i="2"/>
  <c r="D26" i="2"/>
  <c r="C26" i="2"/>
  <c r="D25" i="2"/>
  <c r="C25" i="2"/>
  <c r="D24" i="2"/>
  <c r="C24" i="2"/>
  <c r="D23" i="2"/>
  <c r="C23" i="2"/>
  <c r="E10" i="2"/>
  <c r="F10" i="2"/>
  <c r="G10" i="2"/>
  <c r="H10" i="2"/>
  <c r="I10" i="2"/>
  <c r="E11" i="2"/>
  <c r="F11" i="2"/>
  <c r="G11" i="2"/>
  <c r="H11" i="2"/>
  <c r="I11" i="2"/>
  <c r="E12" i="2"/>
  <c r="F12" i="2"/>
  <c r="G12" i="2"/>
  <c r="H12" i="2"/>
  <c r="I12" i="2"/>
  <c r="E13" i="2"/>
  <c r="F13" i="2"/>
  <c r="G13" i="2"/>
  <c r="H13" i="2"/>
  <c r="I13" i="2"/>
  <c r="E14" i="2"/>
  <c r="F14" i="2"/>
  <c r="G14" i="2"/>
  <c r="H14" i="2"/>
  <c r="I14" i="2"/>
  <c r="E15" i="2"/>
  <c r="F15" i="2"/>
  <c r="G15" i="2"/>
  <c r="H15" i="2"/>
  <c r="I15" i="2"/>
  <c r="E16" i="2"/>
  <c r="F16" i="2"/>
  <c r="G16" i="2"/>
  <c r="H16" i="2"/>
  <c r="I16" i="2"/>
  <c r="E17" i="2"/>
  <c r="F17" i="2"/>
  <c r="G17" i="2"/>
  <c r="H17" i="2"/>
  <c r="I17" i="2"/>
  <c r="E18" i="2"/>
  <c r="F18" i="2"/>
  <c r="G18" i="2"/>
  <c r="H18" i="2"/>
  <c r="I18" i="2"/>
  <c r="J17" i="3" l="1"/>
  <c r="BA32" i="3"/>
  <c r="E32" i="3" s="1"/>
  <c r="BA19" i="3"/>
  <c r="J19" i="3" s="1"/>
  <c r="A200" i="3" s="1"/>
  <c r="B99" i="1"/>
  <c r="B99" i="2" s="1"/>
  <c r="BC98" i="1"/>
  <c r="B98" i="1"/>
  <c r="B98" i="2" s="1"/>
  <c r="BC97" i="1"/>
  <c r="BA97" i="1"/>
  <c r="F97" i="1" s="1"/>
  <c r="B97" i="1"/>
  <c r="B97" i="2" s="1"/>
  <c r="B96" i="1"/>
  <c r="B96" i="2" s="1"/>
  <c r="B95" i="1"/>
  <c r="B95" i="2" s="1"/>
  <c r="BC94" i="1"/>
  <c r="B94" i="1"/>
  <c r="B94" i="2" s="1"/>
  <c r="BC93" i="1"/>
  <c r="BA93" i="1"/>
  <c r="F93" i="1" s="1"/>
  <c r="B93" i="1"/>
  <c r="B93" i="2" s="1"/>
  <c r="B92" i="1"/>
  <c r="B92" i="2" s="1"/>
  <c r="B91" i="1"/>
  <c r="B91" i="2" s="1"/>
  <c r="BC90" i="1"/>
  <c r="B90" i="1"/>
  <c r="B90" i="2" s="1"/>
  <c r="G82" i="1"/>
  <c r="G82" i="2" s="1"/>
  <c r="F82" i="1"/>
  <c r="F82" i="2" s="1"/>
  <c r="E82" i="1"/>
  <c r="D82" i="1"/>
  <c r="D82" i="2" s="1"/>
  <c r="BC81" i="1"/>
  <c r="BA81" i="1"/>
  <c r="H81" i="1" s="1"/>
  <c r="C81" i="1"/>
  <c r="C81" i="2" s="1"/>
  <c r="C80" i="1"/>
  <c r="C80" i="2" s="1"/>
  <c r="C79" i="1"/>
  <c r="C79" i="2" s="1"/>
  <c r="BC78" i="1"/>
  <c r="C78" i="1"/>
  <c r="C78" i="2" s="1"/>
  <c r="BC77" i="1"/>
  <c r="BA77" i="1"/>
  <c r="H77" i="1" s="1"/>
  <c r="C77" i="1"/>
  <c r="C77" i="2" s="1"/>
  <c r="C76" i="1"/>
  <c r="C76" i="2" s="1"/>
  <c r="C75" i="1"/>
  <c r="C75" i="2" s="1"/>
  <c r="BC71" i="1"/>
  <c r="C71" i="1"/>
  <c r="C71" i="2" s="1"/>
  <c r="BC70" i="1"/>
  <c r="BA70" i="1"/>
  <c r="K70" i="1" s="1"/>
  <c r="C70" i="1"/>
  <c r="C70" i="2" s="1"/>
  <c r="C69" i="1"/>
  <c r="C69" i="2" s="1"/>
  <c r="C68" i="1"/>
  <c r="C68" i="2" s="1"/>
  <c r="BC67" i="1"/>
  <c r="C67" i="1"/>
  <c r="C67" i="2" s="1"/>
  <c r="BC66" i="1"/>
  <c r="BA66" i="1"/>
  <c r="K66" i="1" s="1"/>
  <c r="C66" i="1"/>
  <c r="C66" i="2" s="1"/>
  <c r="C65" i="1"/>
  <c r="C65" i="2" s="1"/>
  <c r="H52" i="1"/>
  <c r="H52" i="2" s="1"/>
  <c r="G52" i="1"/>
  <c r="G52" i="2" s="1"/>
  <c r="F52" i="1"/>
  <c r="F52" i="2" s="1"/>
  <c r="E52" i="1"/>
  <c r="E52" i="2" s="1"/>
  <c r="D52" i="1"/>
  <c r="D52" i="2" s="1"/>
  <c r="C52" i="1"/>
  <c r="C52" i="2" s="1"/>
  <c r="C44" i="1"/>
  <c r="C43" i="1"/>
  <c r="C42" i="1"/>
  <c r="C41" i="1"/>
  <c r="C40" i="1"/>
  <c r="C39" i="1"/>
  <c r="C38" i="1"/>
  <c r="C37" i="1"/>
  <c r="C36" i="1"/>
  <c r="D32" i="1"/>
  <c r="C32" i="1"/>
  <c r="C32" i="2" s="1"/>
  <c r="B31" i="1"/>
  <c r="B31" i="2" s="1"/>
  <c r="BA30" i="1"/>
  <c r="E30" i="1" s="1"/>
  <c r="B30" i="1"/>
  <c r="B30" i="2" s="1"/>
  <c r="BC26" i="1"/>
  <c r="B26" i="1"/>
  <c r="B26" i="2" s="1"/>
  <c r="BC25" i="1"/>
  <c r="BA25" i="1"/>
  <c r="E25" i="1" s="1"/>
  <c r="B25" i="1"/>
  <c r="B25" i="2" s="1"/>
  <c r="B24" i="1"/>
  <c r="B24" i="2" s="1"/>
  <c r="BA23" i="1"/>
  <c r="E23" i="1" s="1"/>
  <c r="B23" i="1"/>
  <c r="B23" i="2" s="1"/>
  <c r="I19" i="1"/>
  <c r="I19" i="2" s="1"/>
  <c r="H19" i="1"/>
  <c r="H19" i="2" s="1"/>
  <c r="G19" i="1"/>
  <c r="G19" i="2" s="1"/>
  <c r="F19" i="1"/>
  <c r="F19" i="2" s="1"/>
  <c r="E19" i="1"/>
  <c r="D18" i="1"/>
  <c r="BB17" i="1"/>
  <c r="D17" i="1"/>
  <c r="BB16" i="1"/>
  <c r="D16" i="1"/>
  <c r="BB15" i="1"/>
  <c r="BA15" i="1"/>
  <c r="J15" i="1" s="1"/>
  <c r="D15" i="1"/>
  <c r="BD15" i="1" s="1"/>
  <c r="D14" i="1"/>
  <c r="BB13" i="1"/>
  <c r="BA13" i="1"/>
  <c r="J13" i="1"/>
  <c r="D13" i="1"/>
  <c r="D12" i="1"/>
  <c r="D11" i="1"/>
  <c r="D10" i="1"/>
  <c r="D10" i="2" s="1"/>
  <c r="A5" i="1"/>
  <c r="A4" i="1"/>
  <c r="A3" i="1"/>
  <c r="A2" i="1"/>
  <c r="D19" i="1" l="1"/>
  <c r="D19" i="2" s="1"/>
  <c r="E19" i="2"/>
  <c r="B32" i="1"/>
  <c r="B32" i="2" s="1"/>
  <c r="D32" i="2"/>
  <c r="BA43" i="1"/>
  <c r="F43" i="1" s="1"/>
  <c r="C43" i="2"/>
  <c r="BC12" i="1"/>
  <c r="D12" i="2"/>
  <c r="BC17" i="1"/>
  <c r="D17" i="2"/>
  <c r="BD17" i="1"/>
  <c r="BA24" i="1"/>
  <c r="E24" i="1" s="1"/>
  <c r="BA31" i="1"/>
  <c r="E31" i="1" s="1"/>
  <c r="BA36" i="1"/>
  <c r="F36" i="1" s="1"/>
  <c r="C36" i="2"/>
  <c r="BA40" i="1"/>
  <c r="F40" i="1" s="1"/>
  <c r="C40" i="2"/>
  <c r="BA44" i="1"/>
  <c r="F44" i="1" s="1"/>
  <c r="C44" i="2"/>
  <c r="BA65" i="1"/>
  <c r="K65" i="1" s="1"/>
  <c r="BA69" i="1"/>
  <c r="K69" i="1" s="1"/>
  <c r="BA76" i="1"/>
  <c r="H76" i="1" s="1"/>
  <c r="BA80" i="1"/>
  <c r="H80" i="1" s="1"/>
  <c r="BA92" i="1"/>
  <c r="F92" i="1" s="1"/>
  <c r="BA96" i="1"/>
  <c r="F96" i="1" s="1"/>
  <c r="BD18" i="1"/>
  <c r="D18" i="2"/>
  <c r="BC24" i="1"/>
  <c r="BC31" i="1"/>
  <c r="BA37" i="1"/>
  <c r="F37" i="1" s="1"/>
  <c r="C37" i="2"/>
  <c r="BA41" i="1"/>
  <c r="F41" i="1" s="1"/>
  <c r="C41" i="2"/>
  <c r="BC65" i="1"/>
  <c r="BA68" i="1"/>
  <c r="K68" i="1" s="1"/>
  <c r="BC69" i="1"/>
  <c r="BA75" i="1"/>
  <c r="H75" i="1" s="1"/>
  <c r="BC76" i="1"/>
  <c r="BA79" i="1"/>
  <c r="H79" i="1" s="1"/>
  <c r="BC80" i="1"/>
  <c r="BA91" i="1"/>
  <c r="F91" i="1" s="1"/>
  <c r="BC92" i="1"/>
  <c r="BA95" i="1"/>
  <c r="F95" i="1" s="1"/>
  <c r="BC96" i="1"/>
  <c r="BA99" i="1"/>
  <c r="F99" i="1" s="1"/>
  <c r="BC11" i="1"/>
  <c r="D11" i="2"/>
  <c r="BD11" i="1"/>
  <c r="BD14" i="1"/>
  <c r="D14" i="2"/>
  <c r="BA39" i="1"/>
  <c r="F39" i="1" s="1"/>
  <c r="C39" i="2"/>
  <c r="BB14" i="1"/>
  <c r="BA11" i="1"/>
  <c r="BB12" i="1"/>
  <c r="BC15" i="1"/>
  <c r="D15" i="2"/>
  <c r="BB10" i="1"/>
  <c r="BB11" i="1"/>
  <c r="BC13" i="1"/>
  <c r="D13" i="2"/>
  <c r="BD13" i="1"/>
  <c r="BA16" i="1"/>
  <c r="J16" i="1" s="1"/>
  <c r="D16" i="2"/>
  <c r="BA17" i="1"/>
  <c r="J17" i="1" s="1"/>
  <c r="BB18" i="1"/>
  <c r="BC23" i="1"/>
  <c r="BA26" i="1"/>
  <c r="E26" i="1" s="1"/>
  <c r="BC30" i="1"/>
  <c r="BA38" i="1"/>
  <c r="F38" i="1" s="1"/>
  <c r="C38" i="2"/>
  <c r="BA42" i="1"/>
  <c r="F42" i="1" s="1"/>
  <c r="C42" i="2"/>
  <c r="BA67" i="1"/>
  <c r="K67" i="1" s="1"/>
  <c r="BC68" i="1"/>
  <c r="BA71" i="1"/>
  <c r="K71" i="1" s="1"/>
  <c r="BC75" i="1"/>
  <c r="BA78" i="1"/>
  <c r="H78" i="1" s="1"/>
  <c r="BC79" i="1"/>
  <c r="C82" i="1"/>
  <c r="C82" i="2" s="1"/>
  <c r="E82" i="2"/>
  <c r="BA90" i="1"/>
  <c r="F90" i="1" s="1"/>
  <c r="BC91" i="1"/>
  <c r="BA94" i="1"/>
  <c r="F94" i="1" s="1"/>
  <c r="BC95" i="1"/>
  <c r="BA98" i="1"/>
  <c r="F98" i="1" s="1"/>
  <c r="BC99" i="1"/>
  <c r="BC82" i="1"/>
  <c r="BA19" i="1"/>
  <c r="BD19" i="1"/>
  <c r="BC19" i="1"/>
  <c r="BB19" i="1"/>
  <c r="BA32" i="1"/>
  <c r="E32" i="1" s="1"/>
  <c r="BC32" i="1"/>
  <c r="BC10" i="1"/>
  <c r="BC16" i="1"/>
  <c r="BD12" i="1"/>
  <c r="BD16" i="1"/>
  <c r="BA10" i="1"/>
  <c r="J10" i="1" s="1"/>
  <c r="BA12" i="1"/>
  <c r="J12" i="1" s="1"/>
  <c r="BA14" i="1"/>
  <c r="J14" i="1" s="1"/>
  <c r="BA18" i="1"/>
  <c r="J18" i="1" s="1"/>
  <c r="BC36" i="1"/>
  <c r="BC37" i="1"/>
  <c r="BC38" i="1"/>
  <c r="BC39" i="1"/>
  <c r="BC40" i="1"/>
  <c r="BC41" i="1"/>
  <c r="BC42" i="1"/>
  <c r="BC43" i="1"/>
  <c r="BC44" i="1"/>
  <c r="BC14" i="1"/>
  <c r="BC18" i="1"/>
  <c r="BD10" i="1"/>
  <c r="J11" i="1" l="1"/>
  <c r="BA82" i="1"/>
  <c r="H82" i="1" s="1"/>
  <c r="J19" i="1"/>
  <c r="A200" i="1" s="1"/>
</calcChain>
</file>

<file path=xl/sharedStrings.xml><?xml version="1.0" encoding="utf-8"?>
<sst xmlns="http://schemas.openxmlformats.org/spreadsheetml/2006/main" count="2285" uniqueCount="91">
  <si>
    <t>SERVICIO DE SALUD</t>
  </si>
  <si>
    <t>REM-25.  SERVICIOS DE SANGRE</t>
  </si>
  <si>
    <t>SECCIÓN A.1: POBLACIÓN DONANTE (CS-UMT-BS)</t>
  </si>
  <si>
    <t>DONANTES</t>
  </si>
  <si>
    <t>DESCRIPCIÓN</t>
  </si>
  <si>
    <t>TOTAL</t>
  </si>
  <si>
    <t>GRUPOS DE EDAD</t>
  </si>
  <si>
    <t>POR SEXO</t>
  </si>
  <si>
    <t>18-34</t>
  </si>
  <si>
    <t>35-44</t>
  </si>
  <si>
    <t>45-64</t>
  </si>
  <si>
    <t>Hombres</t>
  </si>
  <si>
    <t>Mujeres</t>
  </si>
  <si>
    <t>ALTRUISTAS</t>
  </si>
  <si>
    <t>NUEVOS</t>
  </si>
  <si>
    <t>Aceptados</t>
  </si>
  <si>
    <t>Rechazados Transitorios</t>
  </si>
  <si>
    <t>Rechazados Permanentes</t>
  </si>
  <si>
    <t>REPETIDOS</t>
  </si>
  <si>
    <t>FAMILIARES O REPOSICIÓN</t>
  </si>
  <si>
    <t>SECCIÓN A.2: REACCIONES ADVERSAS A LA DONACIÓN (CS - UMT - BS)</t>
  </si>
  <si>
    <t>TIPO</t>
  </si>
  <si>
    <t xml:space="preserve"> ALTRUISTAS</t>
  </si>
  <si>
    <t>REPOSICIÓN</t>
  </si>
  <si>
    <t>VASO VAGAL LEVE (Lipotimia)</t>
  </si>
  <si>
    <t>VASO VAGAL MODERADA (Vómitos, Tetania)</t>
  </si>
  <si>
    <t>VASO VAGAL SEVERA (Síncope, Convulsiones)</t>
  </si>
  <si>
    <t>OTRAS</t>
  </si>
  <si>
    <t>SECCIÓN B: EXTRACCIONES SANGRE (CS-BS)</t>
  </si>
  <si>
    <t>UNIDADES DE SANGRE</t>
  </si>
  <si>
    <t>APTAS</t>
  </si>
  <si>
    <t>NO APTAS</t>
  </si>
  <si>
    <t>SECCIÓN C: PRODUCCIÓN DE COMPONENTES SANGUÍNEOS (CS-BS)</t>
  </si>
  <si>
    <t>PRODUCCIÓN</t>
  </si>
  <si>
    <t>NORMALES</t>
  </si>
  <si>
    <t>IRRADIADOS</t>
  </si>
  <si>
    <t>GLÓBULOS ROJOS</t>
  </si>
  <si>
    <t>Desplamatizados</t>
  </si>
  <si>
    <t>Leucoreducidos</t>
  </si>
  <si>
    <t>Filtrados</t>
  </si>
  <si>
    <t>CONCENTRADOS PLAQUETARIOS</t>
  </si>
  <si>
    <t>Unico</t>
  </si>
  <si>
    <t>Pool</t>
  </si>
  <si>
    <t>Aféresis</t>
  </si>
  <si>
    <t>PLASMAS</t>
  </si>
  <si>
    <t>Fresco Congelados</t>
  </si>
  <si>
    <t>De otro tipo</t>
  </si>
  <si>
    <t>CRIOPRECIPITADOS</t>
  </si>
  <si>
    <t>SECCIÓN C.1: COMPONENTES SANGUÍNEOS ELIMINADOS (CS-BS y UMT)</t>
  </si>
  <si>
    <t>CAUSA</t>
  </si>
  <si>
    <t>GLOBULOS ROJOS</t>
  </si>
  <si>
    <t>PLAQUETAS</t>
  </si>
  <si>
    <t>CRIOPRECIPITA-DOS</t>
  </si>
  <si>
    <t>Unica</t>
  </si>
  <si>
    <t>CALIFICACIÓN MICROBIOLÓGICA REACTIVA</t>
  </si>
  <si>
    <t>CONTROL DE CALIDAD NO CONFORME</t>
  </si>
  <si>
    <t>OBSOLESCENCIA</t>
  </si>
  <si>
    <t>OTROS</t>
  </si>
  <si>
    <t>SECCIÓN C.2: COMPONENTES SANGUÍNEOS LIBERADOS (CS-BS)</t>
  </si>
  <si>
    <t xml:space="preserve">GLÓBULOS ROJOS </t>
  </si>
  <si>
    <t>SECCIÓN C.3: COMPONENTES SANGUINEOS DISTRIBUIDOS (CS) O TRANSFERIDOS (BS Y UMT)</t>
  </si>
  <si>
    <t>PÚBLICO</t>
  </si>
  <si>
    <t>PRIVADO</t>
  </si>
  <si>
    <t>F.F.A.A.</t>
  </si>
  <si>
    <t>INDUSTRIA</t>
  </si>
  <si>
    <t>Fresco Congelado</t>
  </si>
  <si>
    <t>SECCIÓN D: TRANSFUSIONES (UMT - BS )</t>
  </si>
  <si>
    <t>TRANSFUSIONES                                                   (Nº DE UNIDADES)</t>
  </si>
  <si>
    <t>MENORES DE 15 AÑOS</t>
  </si>
  <si>
    <t>DE 15 Y MAS AÑOS</t>
  </si>
  <si>
    <t>SECCIÓN E: DEMANDA GLÓBULOS ROJOS PARA TRANSFUSIÓN (UMT-BS)</t>
  </si>
  <si>
    <t>UNIDADES</t>
  </si>
  <si>
    <t>Solicitadas</t>
  </si>
  <si>
    <t>Despachadas</t>
  </si>
  <si>
    <t>SECCIÓN F: REACCIONES ADVERSAS POR ACTO TRANSFUSIONAL  (UMT-BS)</t>
  </si>
  <si>
    <t>Rash Allérgico</t>
  </si>
  <si>
    <t>Anafilaxia</t>
  </si>
  <si>
    <t>Reacción Frebil no Hemolítica</t>
  </si>
  <si>
    <t>Reacción Hemolítica Aguda por Incompatibilidad ABO</t>
  </si>
  <si>
    <t>Reacción Hemolítica Aguda por otra causa</t>
  </si>
  <si>
    <t>Sobrecarga Circulatoria</t>
  </si>
  <si>
    <t>Reacción Hemolítica Tardía</t>
  </si>
  <si>
    <t>Septicemia</t>
  </si>
  <si>
    <t>TRALI</t>
  </si>
  <si>
    <t>Otras</t>
  </si>
  <si>
    <t>COMUNA:  - (  )</t>
  </si>
  <si>
    <t>ESTABLECIMIENTO:  - (  )</t>
  </si>
  <si>
    <t>MES:  - (  )</t>
  </si>
  <si>
    <t>AÑO: 2013</t>
  </si>
  <si>
    <t xml:space="preserve">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</si>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</sst>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8"/>
      <color indexed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8"/>
      <color indexed="10"/>
      <name val="Verdana"/>
      <family val="2"/>
    </font>
    <font>
      <sz val="8"/>
      <color indexed="57"/>
      <name val="Verdana"/>
      <family val="2"/>
    </font>
    <font>
      <b/>
      <sz val="11"/>
      <color indexed="10"/>
      <name val="Verdana"/>
      <family val="2"/>
    </font>
    <font>
      <sz val="10"/>
      <name val="Verdan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20">
    <xf numFmtId="0" fontId="0" fillId="0" borderId="0"/>
    <xf numFmtId="0" fontId="14" fillId="7" borderId="5" applyBorder="0">
      <protection locked="0"/>
    </xf>
    <xf numFmtId="0" fontId="14" fillId="7" borderId="5" applyBorder="0">
      <protection locked="0"/>
    </xf>
    <xf numFmtId="16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</cellStyleXfs>
  <cellXfs count="539">
    <xf numFmtId="0" fontId="0" fillId="0" borderId="0" xfId="0"/>
    <xf numFmtId="0" fontId="1" fillId="0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Protection="1"/>
    <xf numFmtId="0" fontId="1" fillId="2" borderId="0" xfId="0" applyNumberFormat="1" applyFont="1" applyFill="1" applyAlignment="1" applyProtection="1">
      <alignment horizontal="left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/>
    <xf numFmtId="0" fontId="7" fillId="2" borderId="0" xfId="0" applyFont="1" applyFill="1" applyProtection="1"/>
    <xf numFmtId="0" fontId="2" fillId="0" borderId="0" xfId="0" applyFont="1" applyProtection="1"/>
    <xf numFmtId="0" fontId="2" fillId="0" borderId="0" xfId="0" applyFont="1" applyFill="1" applyProtection="1"/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4" xfId="0" applyFont="1" applyBorder="1" applyProtection="1"/>
    <xf numFmtId="3" fontId="2" fillId="0" borderId="2" xfId="0" applyNumberFormat="1" applyFont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3" borderId="17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0" fontId="8" fillId="2" borderId="0" xfId="0" applyFont="1" applyFill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2" fillId="4" borderId="0" xfId="0" applyFont="1" applyFill="1" applyProtection="1"/>
    <xf numFmtId="0" fontId="2" fillId="5" borderId="0" xfId="0" applyFont="1" applyFill="1" applyProtection="1"/>
    <xf numFmtId="0" fontId="2" fillId="0" borderId="20" xfId="0" applyFont="1" applyBorder="1" applyAlignment="1" applyProtection="1">
      <alignment wrapText="1"/>
    </xf>
    <xf numFmtId="3" fontId="2" fillId="0" borderId="21" xfId="0" applyNumberFormat="1" applyFont="1" applyBorder="1" applyAlignment="1" applyProtection="1"/>
    <xf numFmtId="3" fontId="2" fillId="3" borderId="22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0" fontId="2" fillId="0" borderId="28" xfId="0" applyFont="1" applyBorder="1" applyAlignment="1" applyProtection="1">
      <alignment wrapText="1"/>
    </xf>
    <xf numFmtId="3" fontId="2" fillId="0" borderId="8" xfId="0" applyNumberFormat="1" applyFont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0" fontId="2" fillId="0" borderId="2" xfId="0" applyFont="1" applyBorder="1" applyProtection="1"/>
    <xf numFmtId="3" fontId="2" fillId="3" borderId="34" xfId="0" applyNumberFormat="1" applyFont="1" applyFill="1" applyBorder="1" applyAlignment="1" applyProtection="1">
      <protection locked="0"/>
    </xf>
    <xf numFmtId="0" fontId="2" fillId="0" borderId="21" xfId="0" applyFont="1" applyBorder="1" applyAlignment="1" applyProtection="1">
      <alignment wrapText="1"/>
    </xf>
    <xf numFmtId="0" fontId="2" fillId="0" borderId="8" xfId="0" applyFont="1" applyBorder="1" applyAlignment="1" applyProtection="1">
      <alignment wrapText="1"/>
    </xf>
    <xf numFmtId="3" fontId="2" fillId="3" borderId="3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3" fontId="2" fillId="3" borderId="1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3" borderId="9" xfId="0" applyNumberFormat="1" applyFont="1" applyFill="1" applyBorder="1" applyAlignment="1" applyProtection="1">
      <protection locked="0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0" borderId="35" xfId="0" applyNumberFormat="1" applyFont="1" applyBorder="1" applyAlignment="1" applyProtection="1"/>
    <xf numFmtId="3" fontId="2" fillId="0" borderId="27" xfId="0" applyNumberFormat="1" applyFont="1" applyBorder="1" applyAlignment="1" applyProtection="1"/>
    <xf numFmtId="3" fontId="2" fillId="0" borderId="42" xfId="0" applyNumberFormat="1" applyFont="1" applyBorder="1" applyAlignment="1" applyProtection="1"/>
    <xf numFmtId="3" fontId="2" fillId="0" borderId="31" xfId="0" applyNumberFormat="1" applyFont="1" applyBorder="1" applyAlignment="1" applyProtection="1"/>
    <xf numFmtId="0" fontId="6" fillId="2" borderId="4" xfId="0" applyNumberFormat="1" applyFont="1" applyFill="1" applyBorder="1" applyAlignment="1" applyProtection="1"/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/>
    <xf numFmtId="0" fontId="2" fillId="2" borderId="0" xfId="0" applyFont="1" applyFill="1" applyBorder="1" applyAlignment="1" applyProtection="1">
      <alignment wrapText="1"/>
    </xf>
    <xf numFmtId="0" fontId="2" fillId="0" borderId="2" xfId="0" applyFont="1" applyBorder="1" applyAlignment="1">
      <alignment wrapText="1"/>
    </xf>
    <xf numFmtId="3" fontId="2" fillId="0" borderId="43" xfId="0" applyNumberFormat="1" applyFont="1" applyBorder="1" applyAlignment="1" applyProtection="1"/>
    <xf numFmtId="3" fontId="2" fillId="3" borderId="21" xfId="0" applyNumberFormat="1" applyFont="1" applyFill="1" applyBorder="1" applyAlignment="1" applyProtection="1">
      <protection locked="0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wrapText="1"/>
    </xf>
    <xf numFmtId="0" fontId="9" fillId="2" borderId="0" xfId="0" applyFont="1" applyFill="1" applyBorder="1"/>
    <xf numFmtId="0" fontId="9" fillId="2" borderId="0" xfId="0" applyFont="1" applyFill="1"/>
    <xf numFmtId="0" fontId="2" fillId="0" borderId="21" xfId="0" applyFont="1" applyBorder="1" applyAlignment="1">
      <alignment wrapText="1"/>
    </xf>
    <xf numFmtId="0" fontId="2" fillId="0" borderId="8" xfId="0" applyFont="1" applyBorder="1" applyAlignment="1">
      <alignment wrapText="1"/>
    </xf>
    <xf numFmtId="3" fontId="2" fillId="3" borderId="8" xfId="0" applyNumberFormat="1" applyFont="1" applyFill="1" applyBorder="1" applyAlignment="1" applyProtection="1">
      <protection locked="0"/>
    </xf>
    <xf numFmtId="0" fontId="6" fillId="2" borderId="6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horizontal="left" wrapText="1"/>
    </xf>
    <xf numFmtId="0" fontId="2" fillId="0" borderId="14" xfId="0" applyFont="1" applyBorder="1" applyAlignment="1" applyProtection="1"/>
    <xf numFmtId="3" fontId="2" fillId="2" borderId="43" xfId="0" applyNumberFormat="1" applyFont="1" applyFill="1" applyBorder="1" applyAlignment="1" applyProtection="1"/>
    <xf numFmtId="3" fontId="2" fillId="3" borderId="2" xfId="0" applyNumberFormat="1" applyFont="1" applyFill="1" applyBorder="1" applyAlignment="1" applyProtection="1">
      <protection locked="0"/>
    </xf>
    <xf numFmtId="0" fontId="2" fillId="0" borderId="28" xfId="0" applyFont="1" applyBorder="1" applyAlignment="1" applyProtection="1"/>
    <xf numFmtId="3" fontId="2" fillId="2" borderId="10" xfId="0" applyNumberFormat="1" applyFont="1" applyFill="1" applyBorder="1" applyAlignment="1" applyProtection="1"/>
    <xf numFmtId="3" fontId="2" fillId="3" borderId="10" xfId="0" applyNumberFormat="1" applyFont="1" applyFill="1" applyBorder="1" applyAlignment="1" applyProtection="1">
      <protection locked="0"/>
    </xf>
    <xf numFmtId="0" fontId="2" fillId="0" borderId="44" xfId="0" applyFont="1" applyBorder="1" applyAlignment="1" applyProtection="1"/>
    <xf numFmtId="3" fontId="2" fillId="0" borderId="5" xfId="0" applyNumberFormat="1" applyFont="1" applyBorder="1" applyAlignment="1" applyProtection="1"/>
    <xf numFmtId="3" fontId="2" fillId="0" borderId="5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2" fillId="0" borderId="2" xfId="0" applyFont="1" applyBorder="1" applyAlignment="1" applyProtection="1">
      <alignment horizontal="left" vertical="center" wrapText="1"/>
    </xf>
    <xf numFmtId="3" fontId="2" fillId="2" borderId="45" xfId="0" applyNumberFormat="1" applyFont="1" applyFill="1" applyBorder="1" applyAlignment="1" applyProtection="1">
      <alignment wrapText="1"/>
    </xf>
    <xf numFmtId="3" fontId="2" fillId="3" borderId="45" xfId="0" applyNumberFormat="1" applyFont="1" applyFill="1" applyBorder="1" applyAlignment="1" applyProtection="1">
      <alignment wrapText="1"/>
      <protection locked="0"/>
    </xf>
    <xf numFmtId="0" fontId="2" fillId="0" borderId="46" xfId="0" applyFont="1" applyBorder="1" applyAlignment="1" applyProtection="1">
      <alignment vertical="center" wrapText="1"/>
    </xf>
    <xf numFmtId="3" fontId="2" fillId="2" borderId="47" xfId="0" applyNumberFormat="1" applyFont="1" applyFill="1" applyBorder="1" applyAlignment="1" applyProtection="1">
      <alignment wrapText="1"/>
    </xf>
    <xf numFmtId="3" fontId="2" fillId="3" borderId="47" xfId="0" applyNumberFormat="1" applyFont="1" applyFill="1" applyBorder="1" applyAlignment="1" applyProtection="1">
      <alignment wrapText="1"/>
      <protection locked="0"/>
    </xf>
    <xf numFmtId="0" fontId="2" fillId="0" borderId="40" xfId="0" applyFont="1" applyBorder="1" applyAlignment="1" applyProtection="1">
      <alignment horizontal="left" vertical="center" wrapText="1"/>
    </xf>
    <xf numFmtId="3" fontId="2" fillId="2" borderId="48" xfId="0" applyNumberFormat="1" applyFont="1" applyFill="1" applyBorder="1" applyAlignment="1" applyProtection="1">
      <alignment wrapText="1"/>
    </xf>
    <xf numFmtId="3" fontId="2" fillId="3" borderId="48" xfId="0" applyNumberFormat="1" applyFont="1" applyFill="1" applyBorder="1" applyAlignment="1" applyProtection="1">
      <alignment wrapText="1"/>
      <protection locked="0"/>
    </xf>
    <xf numFmtId="0" fontId="2" fillId="0" borderId="45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vertical="center" wrapText="1"/>
    </xf>
    <xf numFmtId="3" fontId="2" fillId="2" borderId="2" xfId="0" applyNumberFormat="1" applyFont="1" applyFill="1" applyBorder="1" applyAlignment="1" applyProtection="1"/>
    <xf numFmtId="0" fontId="2" fillId="0" borderId="48" xfId="0" applyFont="1" applyBorder="1" applyAlignment="1" applyProtection="1">
      <alignment horizontal="left" vertical="center" wrapText="1"/>
    </xf>
    <xf numFmtId="3" fontId="2" fillId="2" borderId="8" xfId="0" applyNumberFormat="1" applyFont="1" applyFill="1" applyBorder="1" applyAlignment="1" applyProtection="1"/>
    <xf numFmtId="3" fontId="2" fillId="2" borderId="35" xfId="0" applyNumberFormat="1" applyFont="1" applyFill="1" applyBorder="1" applyAlignment="1" applyProtection="1"/>
    <xf numFmtId="3" fontId="2" fillId="3" borderId="35" xfId="0" applyNumberFormat="1" applyFont="1" applyFill="1" applyBorder="1" applyAlignment="1" applyProtection="1">
      <protection locked="0"/>
    </xf>
    <xf numFmtId="0" fontId="6" fillId="2" borderId="0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>
      <alignment horizontal="center" vertical="center" wrapText="1"/>
    </xf>
    <xf numFmtId="3" fontId="2" fillId="3" borderId="2" xfId="0" applyNumberFormat="1" applyFont="1" applyFill="1" applyBorder="1" applyAlignment="1" applyProtection="1">
      <alignment wrapText="1"/>
      <protection locked="0"/>
    </xf>
    <xf numFmtId="3" fontId="2" fillId="3" borderId="21" xfId="0" applyNumberFormat="1" applyFont="1" applyFill="1" applyBorder="1" applyAlignment="1" applyProtection="1">
      <alignment wrapText="1"/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2" borderId="5" xfId="0" applyNumberFormat="1" applyFont="1" applyFill="1" applyBorder="1" applyAlignment="1" applyProtection="1"/>
    <xf numFmtId="3" fontId="2" fillId="2" borderId="7" xfId="0" applyNumberFormat="1" applyFont="1" applyFill="1" applyBorder="1" applyAlignment="1" applyProtection="1"/>
    <xf numFmtId="0" fontId="10" fillId="2" borderId="0" xfId="0" applyNumberFormat="1" applyFont="1" applyFill="1" applyBorder="1" applyAlignment="1" applyProtection="1"/>
    <xf numFmtId="0" fontId="11" fillId="2" borderId="0" xfId="0" applyFont="1" applyFill="1" applyProtection="1"/>
    <xf numFmtId="3" fontId="2" fillId="3" borderId="5" xfId="0" applyNumberFormat="1" applyFont="1" applyFill="1" applyBorder="1" applyAlignment="1" applyProtection="1">
      <alignment wrapText="1"/>
      <protection locked="0"/>
    </xf>
    <xf numFmtId="3" fontId="2" fillId="3" borderId="8" xfId="0" applyNumberFormat="1" applyFont="1" applyFill="1" applyBorder="1" applyAlignment="1" applyProtection="1">
      <alignment wrapText="1"/>
      <protection locked="0"/>
    </xf>
    <xf numFmtId="3" fontId="2" fillId="3" borderId="35" xfId="0" applyNumberFormat="1" applyFont="1" applyFill="1" applyBorder="1" applyAlignment="1" applyProtection="1">
      <alignment wrapText="1"/>
      <protection locked="0"/>
    </xf>
    <xf numFmtId="0" fontId="8" fillId="2" borderId="0" xfId="0" applyFont="1" applyFill="1" applyProtection="1"/>
    <xf numFmtId="0" fontId="6" fillId="2" borderId="0" xfId="0" applyNumberFormat="1" applyFont="1" applyFill="1" applyBorder="1" applyAlignment="1" applyProtection="1">
      <alignment horizontal="left" vertical="center" wrapText="1"/>
    </xf>
    <xf numFmtId="3" fontId="2" fillId="0" borderId="7" xfId="0" applyNumberFormat="1" applyFont="1" applyBorder="1" applyAlignment="1" applyProtection="1"/>
    <xf numFmtId="0" fontId="2" fillId="0" borderId="0" xfId="0" applyFont="1" applyBorder="1" applyProtection="1"/>
    <xf numFmtId="0" fontId="2" fillId="0" borderId="0" xfId="0" applyFont="1" applyFill="1" applyBorder="1" applyProtection="1"/>
    <xf numFmtId="0" fontId="6" fillId="2" borderId="1" xfId="0" applyNumberFormat="1" applyFont="1" applyFill="1" applyBorder="1" applyAlignment="1" applyProtection="1">
      <alignment horizontal="left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52" xfId="0" applyFont="1" applyBorder="1" applyProtection="1"/>
    <xf numFmtId="3" fontId="12" fillId="3" borderId="2" xfId="0" applyNumberFormat="1" applyFont="1" applyFill="1" applyBorder="1" applyAlignment="1" applyProtection="1">
      <alignment wrapText="1"/>
      <protection locked="0"/>
    </xf>
    <xf numFmtId="0" fontId="2" fillId="0" borderId="41" xfId="0" applyFont="1" applyBorder="1" applyAlignment="1" applyProtection="1">
      <alignment vertical="center" wrapText="1"/>
    </xf>
    <xf numFmtId="3" fontId="12" fillId="3" borderId="8" xfId="0" applyNumberFormat="1" applyFont="1" applyFill="1" applyBorder="1" applyAlignment="1" applyProtection="1">
      <alignment wrapText="1"/>
      <protection locked="0"/>
    </xf>
    <xf numFmtId="0" fontId="6" fillId="2" borderId="0" xfId="0" applyNumberFormat="1" applyFont="1" applyFill="1" applyBorder="1" applyAlignment="1" applyProtection="1">
      <alignment horizontal="left"/>
    </xf>
    <xf numFmtId="3" fontId="2" fillId="0" borderId="21" xfId="0" applyNumberFormat="1" applyFont="1" applyBorder="1" applyAlignment="1" applyProtection="1">
      <alignment wrapText="1"/>
    </xf>
    <xf numFmtId="0" fontId="2" fillId="0" borderId="21" xfId="0" applyFont="1" applyBorder="1" applyAlignment="1">
      <alignment vertical="center" wrapText="1"/>
    </xf>
    <xf numFmtId="0" fontId="2" fillId="0" borderId="0" xfId="0" applyNumberFormat="1" applyFont="1" applyFill="1" applyAlignment="1" applyProtection="1">
      <protection hidden="1"/>
    </xf>
    <xf numFmtId="0" fontId="12" fillId="2" borderId="0" xfId="0" applyNumberFormat="1" applyFont="1" applyFill="1" applyAlignment="1" applyProtection="1"/>
    <xf numFmtId="0" fontId="2" fillId="2" borderId="0" xfId="0" applyNumberFormat="1" applyFont="1" applyFill="1" applyAlignment="1" applyProtection="1"/>
    <xf numFmtId="0" fontId="2" fillId="2" borderId="0" xfId="0" applyNumberFormat="1" applyFont="1" applyFill="1" applyAlignment="1" applyProtection="1">
      <protection hidden="1"/>
    </xf>
    <xf numFmtId="3" fontId="2" fillId="0" borderId="8" xfId="0" applyNumberFormat="1" applyFont="1" applyBorder="1" applyAlignment="1" applyProtection="1">
      <alignment wrapText="1"/>
    </xf>
    <xf numFmtId="0" fontId="8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protection hidden="1"/>
    </xf>
    <xf numFmtId="0" fontId="12" fillId="6" borderId="0" xfId="0" applyNumberFormat="1" applyFont="1" applyFill="1" applyBorder="1" applyAlignment="1" applyProtection="1"/>
    <xf numFmtId="0" fontId="2" fillId="6" borderId="0" xfId="0" applyNumberFormat="1" applyFont="1" applyFill="1" applyBorder="1" applyAlignment="1" applyProtection="1">
      <protection hidden="1"/>
    </xf>
    <xf numFmtId="0" fontId="0" fillId="0" borderId="0" xfId="0"/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 vertical="center" wrapText="1"/>
    </xf>
    <xf numFmtId="0" fontId="7" fillId="2" borderId="0" xfId="0" applyFont="1" applyFill="1" applyProtection="1"/>
    <xf numFmtId="0" fontId="2" fillId="0" borderId="0" xfId="0" applyFont="1" applyFill="1" applyProtection="1"/>
    <xf numFmtId="0" fontId="2" fillId="0" borderId="2" xfId="0" applyFont="1" applyBorder="1" applyProtection="1"/>
    <xf numFmtId="0" fontId="6" fillId="2" borderId="1" xfId="0" applyNumberFormat="1" applyFont="1" applyFill="1" applyBorder="1" applyAlignment="1" applyProtection="1">
      <alignment horizontal="left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/>
    <xf numFmtId="0" fontId="6" fillId="2" borderId="4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2" fillId="0" borderId="48" xfId="0" applyFont="1" applyBorder="1" applyAlignment="1" applyProtection="1">
      <alignment horizontal="left" vertical="center" wrapTex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4" xfId="0" applyFont="1" applyBorder="1" applyProtection="1"/>
    <xf numFmtId="0" fontId="2" fillId="0" borderId="52" xfId="0" applyFont="1" applyBorder="1" applyProtection="1"/>
    <xf numFmtId="0" fontId="2" fillId="0" borderId="41" xfId="0" applyFont="1" applyBorder="1" applyAlignment="1" applyProtection="1">
      <alignment vertical="center" wrapText="1"/>
    </xf>
    <xf numFmtId="0" fontId="6" fillId="2" borderId="6" xfId="0" applyNumberFormat="1" applyFont="1" applyFill="1" applyBorder="1" applyAlignment="1" applyProtection="1"/>
    <xf numFmtId="0" fontId="2" fillId="0" borderId="20" xfId="0" applyFont="1" applyBorder="1" applyAlignment="1" applyProtection="1">
      <alignment wrapText="1"/>
    </xf>
    <xf numFmtId="0" fontId="2" fillId="0" borderId="28" xfId="0" applyFont="1" applyBorder="1" applyAlignment="1" applyProtection="1">
      <alignment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horizontal="left" vertical="center" wrapText="1"/>
    </xf>
    <xf numFmtId="0" fontId="2" fillId="0" borderId="21" xfId="0" applyFont="1" applyBorder="1" applyAlignment="1" applyProtection="1">
      <alignment wrapText="1"/>
    </xf>
    <xf numFmtId="0" fontId="2" fillId="0" borderId="8" xfId="0" applyFont="1" applyBorder="1" applyAlignment="1" applyProtection="1">
      <alignment wrapText="1"/>
    </xf>
    <xf numFmtId="0" fontId="2" fillId="0" borderId="46" xfId="0" applyFont="1" applyBorder="1" applyAlignment="1" applyProtection="1">
      <alignment vertical="center" wrapText="1"/>
    </xf>
    <xf numFmtId="0" fontId="2" fillId="0" borderId="40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vertical="center" wrapText="1"/>
    </xf>
    <xf numFmtId="0" fontId="4" fillId="2" borderId="0" xfId="0" applyFont="1" applyFill="1" applyBorder="1" applyProtection="1"/>
    <xf numFmtId="0" fontId="0" fillId="0" borderId="0" xfId="0"/>
    <xf numFmtId="0" fontId="2" fillId="2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11" fillId="2" borderId="0" xfId="0" applyFont="1" applyFill="1" applyProtection="1"/>
    <xf numFmtId="0" fontId="2" fillId="0" borderId="13" xfId="0" applyFont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Protection="1"/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2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2" fillId="2" borderId="0" xfId="0" applyFont="1" applyFill="1" applyBorder="1" applyAlignment="1" applyProtection="1">
      <alignment wrapText="1"/>
    </xf>
    <xf numFmtId="0" fontId="8" fillId="2" borderId="0" xfId="0" applyFont="1" applyFill="1" applyProtection="1"/>
    <xf numFmtId="0" fontId="2" fillId="0" borderId="2" xfId="0" applyFont="1" applyBorder="1" applyProtection="1"/>
    <xf numFmtId="0" fontId="6" fillId="2" borderId="1" xfId="0" applyNumberFormat="1" applyFont="1" applyFill="1" applyBorder="1" applyAlignment="1" applyProtection="1">
      <alignment horizontal="left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Alignment="1" applyProtection="1"/>
    <xf numFmtId="0" fontId="6" fillId="2" borderId="1" xfId="0" applyNumberFormat="1" applyFont="1" applyFill="1" applyBorder="1" applyAlignment="1" applyProtection="1"/>
    <xf numFmtId="0" fontId="6" fillId="2" borderId="4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2" fillId="0" borderId="48" xfId="0" applyFont="1" applyBorder="1" applyAlignment="1" applyProtection="1">
      <alignment horizontal="left" vertical="center" wrapTex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2" fillId="4" borderId="0" xfId="0" applyFont="1" applyFill="1" applyProtection="1"/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4" xfId="0" applyFont="1" applyBorder="1" applyProtection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9" fillId="2" borderId="0" xfId="0" applyFont="1" applyFill="1" applyBorder="1"/>
    <xf numFmtId="0" fontId="9" fillId="2" borderId="0" xfId="0" applyFont="1" applyFill="1"/>
    <xf numFmtId="0" fontId="6" fillId="2" borderId="0" xfId="0" applyNumberFormat="1" applyFont="1" applyFill="1" applyBorder="1" applyAlignment="1" applyProtection="1">
      <alignment horizontal="left" wrapText="1"/>
    </xf>
    <xf numFmtId="0" fontId="2" fillId="0" borderId="44" xfId="0" applyFont="1" applyBorder="1" applyAlignment="1" applyProtection="1"/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2" fillId="0" borderId="52" xfId="0" applyFont="1" applyBorder="1" applyProtection="1"/>
    <xf numFmtId="0" fontId="2" fillId="0" borderId="41" xfId="0" applyFont="1" applyBorder="1" applyAlignment="1" applyProtection="1">
      <alignment vertical="center" wrapText="1"/>
    </xf>
    <xf numFmtId="0" fontId="6" fillId="2" borderId="6" xfId="0" applyNumberFormat="1" applyFont="1" applyFill="1" applyBorder="1" applyAlignment="1" applyProtection="1"/>
    <xf numFmtId="0" fontId="2" fillId="0" borderId="20" xfId="0" applyFont="1" applyBorder="1" applyAlignment="1" applyProtection="1">
      <alignment wrapText="1"/>
    </xf>
    <xf numFmtId="0" fontId="2" fillId="0" borderId="28" xfId="0" applyFont="1" applyBorder="1" applyAlignment="1" applyProtection="1">
      <alignment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21" xfId="0" applyFont="1" applyBorder="1" applyAlignment="1" applyProtection="1">
      <alignment wrapText="1"/>
    </xf>
    <xf numFmtId="0" fontId="2" fillId="0" borderId="8" xfId="0" applyFont="1" applyBorder="1" applyAlignment="1" applyProtection="1">
      <alignment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14" xfId="0" applyFont="1" applyBorder="1" applyAlignment="1" applyProtection="1"/>
    <xf numFmtId="0" fontId="2" fillId="0" borderId="28" xfId="0" applyFont="1" applyBorder="1" applyAlignment="1" applyProtection="1"/>
    <xf numFmtId="0" fontId="2" fillId="0" borderId="46" xfId="0" applyFont="1" applyBorder="1" applyAlignment="1" applyProtection="1">
      <alignment vertical="center" wrapText="1"/>
    </xf>
    <xf numFmtId="0" fontId="2" fillId="0" borderId="40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vertical="center" wrapText="1"/>
    </xf>
    <xf numFmtId="0" fontId="10" fillId="2" borderId="0" xfId="0" applyNumberFormat="1" applyFont="1" applyFill="1" applyBorder="1" applyAlignment="1" applyProtection="1"/>
    <xf numFmtId="0" fontId="2" fillId="0" borderId="21" xfId="0" applyFont="1" applyBorder="1" applyAlignment="1">
      <alignment vertical="center" wrapText="1"/>
    </xf>
    <xf numFmtId="3" fontId="2" fillId="3" borderId="21" xfId="0" applyNumberFormat="1" applyFont="1" applyFill="1" applyBorder="1" applyAlignment="1" applyProtection="1">
      <alignment wrapText="1"/>
      <protection locked="0"/>
    </xf>
    <xf numFmtId="3" fontId="2" fillId="3" borderId="8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10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2" borderId="8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2" borderId="5" xfId="0" applyNumberFormat="1" applyFont="1" applyFill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0" borderId="5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0" borderId="5" xfId="0" applyNumberFormat="1" applyFont="1" applyBorder="1" applyAlignment="1" applyProtection="1"/>
    <xf numFmtId="3" fontId="2" fillId="0" borderId="7" xfId="0" applyNumberFormat="1" applyFont="1" applyBorder="1" applyAlignment="1" applyProtection="1"/>
    <xf numFmtId="3" fontId="2" fillId="0" borderId="21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2" xfId="0" applyNumberFormat="1" applyFont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0" borderId="21" xfId="0" applyNumberFormat="1" applyFont="1" applyBorder="1" applyAlignment="1" applyProtection="1"/>
    <xf numFmtId="3" fontId="2" fillId="3" borderId="25" xfId="0" applyNumberFormat="1" applyFont="1" applyFill="1" applyBorder="1" applyAlignment="1" applyProtection="1">
      <protection locked="0"/>
    </xf>
    <xf numFmtId="3" fontId="2" fillId="0" borderId="8" xfId="0" applyNumberFormat="1" applyFont="1" applyBorder="1" applyAlignment="1" applyProtection="1"/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3" borderId="3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3" fontId="2" fillId="3" borderId="1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3" borderId="9" xfId="0" applyNumberFormat="1" applyFont="1" applyFill="1" applyBorder="1" applyAlignment="1" applyProtection="1">
      <protection locked="0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0" borderId="35" xfId="0" applyNumberFormat="1" applyFont="1" applyBorder="1" applyAlignment="1" applyProtection="1"/>
    <xf numFmtId="3" fontId="2" fillId="0" borderId="27" xfId="0" applyNumberFormat="1" applyFont="1" applyBorder="1" applyAlignment="1" applyProtection="1"/>
    <xf numFmtId="3" fontId="2" fillId="0" borderId="42" xfId="0" applyNumberFormat="1" applyFont="1" applyBorder="1" applyAlignment="1" applyProtection="1"/>
    <xf numFmtId="3" fontId="2" fillId="0" borderId="31" xfId="0" applyNumberFormat="1" applyFont="1" applyBorder="1" applyAlignment="1" applyProtection="1"/>
    <xf numFmtId="3" fontId="2" fillId="0" borderId="43" xfId="0" applyNumberFormat="1" applyFont="1" applyBorder="1" applyAlignment="1" applyProtection="1"/>
    <xf numFmtId="3" fontId="2" fillId="2" borderId="43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2" xfId="0" applyNumberFormat="1" applyFont="1" applyFill="1" applyBorder="1" applyAlignment="1" applyProtection="1"/>
    <xf numFmtId="3" fontId="2" fillId="2" borderId="35" xfId="0" applyNumberFormat="1" applyFont="1" applyFill="1" applyBorder="1" applyAlignment="1" applyProtection="1"/>
    <xf numFmtId="3" fontId="2" fillId="2" borderId="45" xfId="0" applyNumberFormat="1" applyFont="1" applyFill="1" applyBorder="1" applyAlignment="1" applyProtection="1">
      <alignment wrapText="1"/>
    </xf>
    <xf numFmtId="3" fontId="2" fillId="3" borderId="45" xfId="0" applyNumberFormat="1" applyFont="1" applyFill="1" applyBorder="1" applyAlignment="1" applyProtection="1">
      <alignment wrapText="1"/>
      <protection locked="0"/>
    </xf>
    <xf numFmtId="3" fontId="2" fillId="2" borderId="47" xfId="0" applyNumberFormat="1" applyFont="1" applyFill="1" applyBorder="1" applyAlignment="1" applyProtection="1">
      <alignment wrapText="1"/>
    </xf>
    <xf numFmtId="3" fontId="2" fillId="3" borderId="47" xfId="0" applyNumberFormat="1" applyFont="1" applyFill="1" applyBorder="1" applyAlignment="1" applyProtection="1">
      <alignment wrapText="1"/>
      <protection locked="0"/>
    </xf>
    <xf numFmtId="3" fontId="2" fillId="2" borderId="48" xfId="0" applyNumberFormat="1" applyFont="1" applyFill="1" applyBorder="1" applyAlignment="1" applyProtection="1">
      <alignment wrapText="1"/>
    </xf>
    <xf numFmtId="3" fontId="2" fillId="3" borderId="48" xfId="0" applyNumberFormat="1" applyFont="1" applyFill="1" applyBorder="1" applyAlignment="1" applyProtection="1">
      <alignment wrapText="1"/>
      <protection locked="0"/>
    </xf>
    <xf numFmtId="3" fontId="12" fillId="3" borderId="2" xfId="0" applyNumberFormat="1" applyFont="1" applyFill="1" applyBorder="1" applyAlignment="1" applyProtection="1">
      <alignment wrapText="1"/>
      <protection locked="0"/>
    </xf>
    <xf numFmtId="3" fontId="2" fillId="3" borderId="5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alignment wrapText="1"/>
      <protection locked="0"/>
    </xf>
    <xf numFmtId="3" fontId="2" fillId="3" borderId="35" xfId="0" applyNumberFormat="1" applyFont="1" applyFill="1" applyBorder="1" applyAlignment="1" applyProtection="1">
      <alignment wrapText="1"/>
      <protection locked="0"/>
    </xf>
    <xf numFmtId="3" fontId="12" fillId="3" borderId="8" xfId="0" applyNumberFormat="1" applyFont="1" applyFill="1" applyBorder="1" applyAlignment="1" applyProtection="1">
      <alignment wrapText="1"/>
      <protection locked="0"/>
    </xf>
    <xf numFmtId="3" fontId="2" fillId="2" borderId="7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8" fillId="2" borderId="0" xfId="0" applyFont="1" applyFill="1" applyAlignment="1" applyProtection="1">
      <alignment vertical="center"/>
    </xf>
    <xf numFmtId="0" fontId="2" fillId="2" borderId="0" xfId="0" applyFont="1" applyFill="1"/>
    <xf numFmtId="0" fontId="4" fillId="2" borderId="0" xfId="0" applyFont="1" applyFill="1" applyBorder="1" applyProtection="1"/>
    <xf numFmtId="0" fontId="2" fillId="5" borderId="0" xfId="0" applyFont="1" applyFill="1" applyProtection="1"/>
    <xf numFmtId="0" fontId="2" fillId="6" borderId="0" xfId="0" applyNumberFormat="1" applyFont="1" applyFill="1" applyBorder="1" applyAlignment="1" applyProtection="1">
      <protection hidden="1"/>
    </xf>
    <xf numFmtId="0" fontId="2" fillId="0" borderId="0" xfId="0" applyFont="1" applyFill="1" applyBorder="1" applyProtection="1"/>
    <xf numFmtId="0" fontId="8" fillId="0" borderId="0" xfId="0" applyNumberFormat="1" applyFont="1" applyFill="1" applyBorder="1" applyAlignment="1" applyProtection="1"/>
    <xf numFmtId="0" fontId="12" fillId="6" borderId="0" xfId="0" applyNumberFormat="1" applyFont="1" applyFill="1" applyBorder="1" applyAlignment="1" applyProtection="1"/>
    <xf numFmtId="0" fontId="2" fillId="0" borderId="0" xfId="0" applyFont="1" applyBorder="1" applyProtection="1"/>
    <xf numFmtId="0" fontId="0" fillId="0" borderId="0" xfId="0"/>
    <xf numFmtId="0" fontId="2" fillId="2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11" fillId="2" borderId="0" xfId="0" applyFont="1" applyFill="1" applyProtection="1"/>
    <xf numFmtId="0" fontId="2" fillId="0" borderId="13" xfId="0" applyFont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Protection="1"/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2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2" fillId="2" borderId="0" xfId="0" applyFont="1" applyFill="1" applyBorder="1" applyAlignment="1" applyProtection="1">
      <alignment wrapText="1"/>
    </xf>
    <xf numFmtId="0" fontId="8" fillId="2" borderId="0" xfId="0" applyFont="1" applyFill="1" applyProtection="1"/>
    <xf numFmtId="0" fontId="2" fillId="0" borderId="2" xfId="0" applyFont="1" applyBorder="1" applyProtection="1"/>
    <xf numFmtId="0" fontId="6" fillId="2" borderId="1" xfId="0" applyNumberFormat="1" applyFont="1" applyFill="1" applyBorder="1" applyAlignment="1" applyProtection="1">
      <alignment horizontal="left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Alignment="1" applyProtection="1"/>
    <xf numFmtId="0" fontId="6" fillId="2" borderId="1" xfId="0" applyNumberFormat="1" applyFont="1" applyFill="1" applyBorder="1" applyAlignment="1" applyProtection="1"/>
    <xf numFmtId="0" fontId="6" fillId="2" borderId="4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2" fillId="0" borderId="48" xfId="0" applyFont="1" applyBorder="1" applyAlignment="1" applyProtection="1">
      <alignment horizontal="left" vertical="center" wrapTex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2" fillId="4" borderId="0" xfId="0" applyFont="1" applyFill="1" applyProtection="1"/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4" xfId="0" applyFont="1" applyBorder="1" applyProtection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9" fillId="2" borderId="0" xfId="0" applyFont="1" applyFill="1" applyBorder="1"/>
    <xf numFmtId="0" fontId="9" fillId="2" borderId="0" xfId="0" applyFont="1" applyFill="1"/>
    <xf numFmtId="0" fontId="6" fillId="2" borderId="0" xfId="0" applyNumberFormat="1" applyFont="1" applyFill="1" applyBorder="1" applyAlignment="1" applyProtection="1">
      <alignment horizontal="left" wrapText="1"/>
    </xf>
    <xf numFmtId="0" fontId="2" fillId="0" borderId="44" xfId="0" applyFont="1" applyBorder="1" applyAlignment="1" applyProtection="1"/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2" fillId="0" borderId="52" xfId="0" applyFont="1" applyBorder="1" applyProtection="1"/>
    <xf numFmtId="0" fontId="2" fillId="0" borderId="41" xfId="0" applyFont="1" applyBorder="1" applyAlignment="1" applyProtection="1">
      <alignment vertical="center" wrapText="1"/>
    </xf>
    <xf numFmtId="0" fontId="6" fillId="2" borderId="6" xfId="0" applyNumberFormat="1" applyFont="1" applyFill="1" applyBorder="1" applyAlignment="1" applyProtection="1"/>
    <xf numFmtId="0" fontId="2" fillId="0" borderId="20" xfId="0" applyFont="1" applyBorder="1" applyAlignment="1" applyProtection="1">
      <alignment wrapText="1"/>
    </xf>
    <xf numFmtId="0" fontId="2" fillId="0" borderId="28" xfId="0" applyFont="1" applyBorder="1" applyAlignment="1" applyProtection="1">
      <alignment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21" xfId="0" applyFont="1" applyBorder="1" applyAlignment="1" applyProtection="1">
      <alignment wrapText="1"/>
    </xf>
    <xf numFmtId="0" fontId="2" fillId="0" borderId="8" xfId="0" applyFont="1" applyBorder="1" applyAlignment="1" applyProtection="1">
      <alignment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14" xfId="0" applyFont="1" applyBorder="1" applyAlignment="1" applyProtection="1"/>
    <xf numFmtId="0" fontId="2" fillId="0" borderId="28" xfId="0" applyFont="1" applyBorder="1" applyAlignment="1" applyProtection="1"/>
    <xf numFmtId="0" fontId="2" fillId="0" borderId="46" xfId="0" applyFont="1" applyBorder="1" applyAlignment="1" applyProtection="1">
      <alignment vertical="center" wrapText="1"/>
    </xf>
    <xf numFmtId="0" fontId="2" fillId="0" borderId="40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vertical="center" wrapText="1"/>
    </xf>
    <xf numFmtId="0" fontId="10" fillId="2" borderId="0" xfId="0" applyNumberFormat="1" applyFont="1" applyFill="1" applyBorder="1" applyAlignment="1" applyProtection="1"/>
    <xf numFmtId="0" fontId="2" fillId="0" borderId="21" xfId="0" applyFont="1" applyBorder="1" applyAlignment="1">
      <alignment vertical="center" wrapText="1"/>
    </xf>
    <xf numFmtId="3" fontId="2" fillId="3" borderId="21" xfId="0" applyNumberFormat="1" applyFont="1" applyFill="1" applyBorder="1" applyAlignment="1" applyProtection="1">
      <alignment wrapText="1"/>
      <protection locked="0"/>
    </xf>
    <xf numFmtId="3" fontId="2" fillId="3" borderId="8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10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2" borderId="8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2" borderId="5" xfId="0" applyNumberFormat="1" applyFont="1" applyFill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0" borderId="5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0" borderId="5" xfId="0" applyNumberFormat="1" applyFont="1" applyBorder="1" applyAlignment="1" applyProtection="1"/>
    <xf numFmtId="3" fontId="2" fillId="0" borderId="7" xfId="0" applyNumberFormat="1" applyFont="1" applyBorder="1" applyAlignment="1" applyProtection="1"/>
    <xf numFmtId="3" fontId="2" fillId="0" borderId="21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2" xfId="0" applyNumberFormat="1" applyFont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0" borderId="21" xfId="0" applyNumberFormat="1" applyFont="1" applyBorder="1" applyAlignment="1" applyProtection="1"/>
    <xf numFmtId="3" fontId="2" fillId="3" borderId="25" xfId="0" applyNumberFormat="1" applyFont="1" applyFill="1" applyBorder="1" applyAlignment="1" applyProtection="1">
      <protection locked="0"/>
    </xf>
    <xf numFmtId="3" fontId="2" fillId="0" borderId="8" xfId="0" applyNumberFormat="1" applyFont="1" applyBorder="1" applyAlignment="1" applyProtection="1"/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3" borderId="3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3" fontId="2" fillId="3" borderId="1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3" borderId="9" xfId="0" applyNumberFormat="1" applyFont="1" applyFill="1" applyBorder="1" applyAlignment="1" applyProtection="1">
      <protection locked="0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0" borderId="35" xfId="0" applyNumberFormat="1" applyFont="1" applyBorder="1" applyAlignment="1" applyProtection="1"/>
    <xf numFmtId="3" fontId="2" fillId="0" borderId="27" xfId="0" applyNumberFormat="1" applyFont="1" applyBorder="1" applyAlignment="1" applyProtection="1"/>
    <xf numFmtId="3" fontId="2" fillId="0" borderId="42" xfId="0" applyNumberFormat="1" applyFont="1" applyBorder="1" applyAlignment="1" applyProtection="1"/>
    <xf numFmtId="3" fontId="2" fillId="0" borderId="31" xfId="0" applyNumberFormat="1" applyFont="1" applyBorder="1" applyAlignment="1" applyProtection="1"/>
    <xf numFmtId="3" fontId="2" fillId="0" borderId="43" xfId="0" applyNumberFormat="1" applyFont="1" applyBorder="1" applyAlignment="1" applyProtection="1"/>
    <xf numFmtId="3" fontId="2" fillId="2" borderId="43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2" xfId="0" applyNumberFormat="1" applyFont="1" applyFill="1" applyBorder="1" applyAlignment="1" applyProtection="1"/>
    <xf numFmtId="3" fontId="2" fillId="2" borderId="35" xfId="0" applyNumberFormat="1" applyFont="1" applyFill="1" applyBorder="1" applyAlignment="1" applyProtection="1"/>
    <xf numFmtId="3" fontId="2" fillId="2" borderId="45" xfId="0" applyNumberFormat="1" applyFont="1" applyFill="1" applyBorder="1" applyAlignment="1" applyProtection="1">
      <alignment wrapText="1"/>
    </xf>
    <xf numFmtId="3" fontId="2" fillId="3" borderId="45" xfId="0" applyNumberFormat="1" applyFont="1" applyFill="1" applyBorder="1" applyAlignment="1" applyProtection="1">
      <alignment wrapText="1"/>
      <protection locked="0"/>
    </xf>
    <xf numFmtId="3" fontId="2" fillId="2" borderId="47" xfId="0" applyNumberFormat="1" applyFont="1" applyFill="1" applyBorder="1" applyAlignment="1" applyProtection="1">
      <alignment wrapText="1"/>
    </xf>
    <xf numFmtId="3" fontId="2" fillId="3" borderId="47" xfId="0" applyNumberFormat="1" applyFont="1" applyFill="1" applyBorder="1" applyAlignment="1" applyProtection="1">
      <alignment wrapText="1"/>
      <protection locked="0"/>
    </xf>
    <xf numFmtId="3" fontId="2" fillId="2" borderId="48" xfId="0" applyNumberFormat="1" applyFont="1" applyFill="1" applyBorder="1" applyAlignment="1" applyProtection="1">
      <alignment wrapText="1"/>
    </xf>
    <xf numFmtId="3" fontId="2" fillId="3" borderId="48" xfId="0" applyNumberFormat="1" applyFont="1" applyFill="1" applyBorder="1" applyAlignment="1" applyProtection="1">
      <alignment wrapText="1"/>
      <protection locked="0"/>
    </xf>
    <xf numFmtId="3" fontId="12" fillId="3" borderId="2" xfId="0" applyNumberFormat="1" applyFont="1" applyFill="1" applyBorder="1" applyAlignment="1" applyProtection="1">
      <alignment wrapText="1"/>
      <protection locked="0"/>
    </xf>
    <xf numFmtId="3" fontId="2" fillId="3" borderId="5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alignment wrapText="1"/>
      <protection locked="0"/>
    </xf>
    <xf numFmtId="3" fontId="2" fillId="3" borderId="35" xfId="0" applyNumberFormat="1" applyFont="1" applyFill="1" applyBorder="1" applyAlignment="1" applyProtection="1">
      <alignment wrapText="1"/>
      <protection locked="0"/>
    </xf>
    <xf numFmtId="3" fontId="12" fillId="3" borderId="8" xfId="0" applyNumberFormat="1" applyFont="1" applyFill="1" applyBorder="1" applyAlignment="1" applyProtection="1">
      <alignment wrapText="1"/>
      <protection locked="0"/>
    </xf>
    <xf numFmtId="3" fontId="2" fillId="2" borderId="7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8" fillId="2" borderId="0" xfId="0" applyFont="1" applyFill="1" applyAlignment="1" applyProtection="1">
      <alignment vertical="center"/>
    </xf>
    <xf numFmtId="0" fontId="2" fillId="2" borderId="0" xfId="0" applyFont="1" applyFill="1"/>
    <xf numFmtId="0" fontId="4" fillId="2" borderId="0" xfId="0" applyFont="1" applyFill="1" applyBorder="1" applyProtection="1"/>
    <xf numFmtId="0" fontId="2" fillId="5" borderId="0" xfId="0" applyFont="1" applyFill="1" applyProtection="1"/>
    <xf numFmtId="0" fontId="2" fillId="6" borderId="0" xfId="0" applyNumberFormat="1" applyFont="1" applyFill="1" applyBorder="1" applyAlignment="1" applyProtection="1">
      <protection hidden="1"/>
    </xf>
    <xf numFmtId="0" fontId="2" fillId="0" borderId="0" xfId="0" applyFont="1" applyFill="1" applyBorder="1" applyProtection="1"/>
    <xf numFmtId="0" fontId="8" fillId="0" borderId="0" xfId="0" applyNumberFormat="1" applyFont="1" applyFill="1" applyBorder="1" applyAlignment="1" applyProtection="1"/>
    <xf numFmtId="0" fontId="12" fillId="6" borderId="0" xfId="0" applyNumberFormat="1" applyFont="1" applyFill="1" applyBorder="1" applyAlignment="1" applyProtection="1"/>
    <xf numFmtId="0" fontId="2" fillId="0" borderId="0" xfId="0" applyFont="1" applyBorder="1" applyProtection="1"/>
    <xf numFmtId="3" fontId="2" fillId="3" borderId="15" xfId="0" applyNumberFormat="1" applyFont="1" applyFill="1" applyBorder="1" applyAlignment="1" applyProtection="1">
      <protection locked="0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wrapText="1"/>
    </xf>
    <xf numFmtId="0" fontId="1" fillId="2" borderId="0" xfId="0" applyNumberFormat="1" applyFont="1" applyFill="1" applyAlignment="1" applyProtection="1">
      <alignment horizontal="left" wrapText="1"/>
    </xf>
    <xf numFmtId="0" fontId="6" fillId="2" borderId="1" xfId="0" applyNumberFormat="1" applyFont="1" applyFill="1" applyBorder="1" applyAlignment="1" applyProtection="1">
      <alignment wrapText="1"/>
    </xf>
    <xf numFmtId="0" fontId="6" fillId="2" borderId="4" xfId="0" applyNumberFormat="1" applyFont="1" applyFill="1" applyBorder="1" applyAlignment="1" applyProtection="1">
      <alignment wrapText="1"/>
    </xf>
    <xf numFmtId="0" fontId="6" fillId="2" borderId="6" xfId="0" applyNumberFormat="1" applyFont="1" applyFill="1" applyBorder="1" applyAlignment="1" applyProtection="1">
      <alignment wrapText="1"/>
    </xf>
    <xf numFmtId="0" fontId="2" fillId="0" borderId="14" xfId="0" applyFont="1" applyBorder="1" applyAlignment="1" applyProtection="1">
      <alignment wrapText="1"/>
    </xf>
    <xf numFmtId="0" fontId="2" fillId="0" borderId="44" xfId="0" applyFont="1" applyBorder="1" applyAlignment="1" applyProtection="1">
      <alignment wrapText="1"/>
    </xf>
    <xf numFmtId="0" fontId="6" fillId="0" borderId="0" xfId="0" applyNumberFormat="1" applyFont="1" applyFill="1" applyBorder="1" applyAlignment="1" applyProtection="1">
      <alignment wrapText="1"/>
    </xf>
    <xf numFmtId="0" fontId="6" fillId="2" borderId="0" xfId="0" applyNumberFormat="1" applyFont="1" applyFill="1" applyBorder="1" applyAlignment="1" applyProtection="1">
      <alignment wrapText="1"/>
    </xf>
    <xf numFmtId="0" fontId="6" fillId="2" borderId="1" xfId="0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0" fontId="12" fillId="6" borderId="0" xfId="0" applyNumberFormat="1" applyFont="1" applyFill="1" applyBorder="1" applyAlignment="1" applyProtection="1">
      <alignment wrapText="1"/>
    </xf>
    <xf numFmtId="0" fontId="0" fillId="0" borderId="0" xfId="0" applyAlignment="1">
      <alignment wrapText="1"/>
    </xf>
    <xf numFmtId="0" fontId="2" fillId="0" borderId="13" xfId="0" applyFont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left"/>
    </xf>
    <xf numFmtId="0" fontId="2" fillId="0" borderId="44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35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36" xfId="0" applyFont="1" applyBorder="1" applyProtection="1"/>
    <xf numFmtId="0" fontId="2" fillId="0" borderId="49" xfId="0" applyFont="1" applyBorder="1" applyAlignment="1" applyProtection="1">
      <alignment horizontal="center" vertical="center" wrapText="1"/>
    </xf>
    <xf numFmtId="0" fontId="2" fillId="0" borderId="51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44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left"/>
    </xf>
    <xf numFmtId="0" fontId="2" fillId="0" borderId="40" xfId="0" applyFont="1" applyBorder="1" applyAlignment="1" applyProtection="1">
      <alignment horizontal="left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35" xfId="0" applyFont="1" applyFill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left"/>
    </xf>
    <xf numFmtId="0" fontId="2" fillId="0" borderId="5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0" borderId="50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0" borderId="21" xfId="0" applyFont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40" xfId="0" applyFont="1" applyBorder="1" applyAlignment="1" applyProtection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6" xfId="0" applyNumberFormat="1" applyFont="1" applyFill="1" applyBorder="1" applyAlignment="1" applyProtection="1">
      <alignment horizontal="center" vertical="center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OCTUBRE/16108%20SA-13_V1.3-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A-13_V1.3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A-13_V1.3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ABRIL/16108%20%20SA-13_V1.3-%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MAYO/16108%20SA-13_V1.3-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JUNIO/16%20108%20SA-13_V1.3%20-%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JULIO/16108%20SA-13_V1.3-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AGOSTO/16108SA-13_V1.3-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SEPTIEMBRE/16108SA-13_V1.3%20-%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0"/>
  <sheetViews>
    <sheetView workbookViewId="0">
      <selection activeCell="M11" sqref="M11"/>
    </sheetView>
  </sheetViews>
  <sheetFormatPr baseColWidth="10" defaultRowHeight="15" x14ac:dyDescent="0.25"/>
  <cols>
    <col min="1" max="1" width="38.7109375" style="466" customWidth="1"/>
    <col min="2" max="2" width="13" bestFit="1" customWidth="1"/>
    <col min="3" max="3" width="16.28515625" bestFit="1" customWidth="1"/>
  </cols>
  <sheetData>
    <row r="1" spans="1:56" x14ac:dyDescent="0.25">
      <c r="A1" s="454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1"/>
      <c r="AT1" s="141"/>
      <c r="AU1" s="141"/>
      <c r="AV1" s="141"/>
      <c r="AW1" s="141"/>
      <c r="AX1" s="141"/>
      <c r="AY1" s="141"/>
      <c r="AZ1" s="141"/>
      <c r="BA1" s="141"/>
      <c r="BB1" s="141"/>
      <c r="BC1" s="141"/>
      <c r="BD1" s="141"/>
    </row>
    <row r="2" spans="1:56" x14ac:dyDescent="0.25">
      <c r="A2" s="454" t="s">
        <v>85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</row>
    <row r="3" spans="1:56" x14ac:dyDescent="0.25">
      <c r="A3" s="454" t="s">
        <v>86</v>
      </c>
      <c r="B3" s="140"/>
      <c r="C3" s="140"/>
      <c r="D3" s="142"/>
      <c r="E3" s="140"/>
      <c r="F3" s="140"/>
      <c r="G3" s="140"/>
      <c r="H3" s="174"/>
      <c r="I3" s="140"/>
      <c r="J3" s="140"/>
      <c r="K3" s="140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</row>
    <row r="4" spans="1:56" x14ac:dyDescent="0.25">
      <c r="A4" s="454" t="s">
        <v>87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</row>
    <row r="5" spans="1:56" x14ac:dyDescent="0.25">
      <c r="A5" s="455" t="s">
        <v>88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</row>
    <row r="6" spans="1:56" x14ac:dyDescent="0.25">
      <c r="A6" s="517" t="s">
        <v>1</v>
      </c>
      <c r="B6" s="517"/>
      <c r="C6" s="517"/>
      <c r="D6" s="517"/>
      <c r="E6" s="517"/>
      <c r="F6" s="517"/>
      <c r="G6" s="517"/>
      <c r="H6" s="517"/>
      <c r="I6" s="517"/>
      <c r="J6" s="148"/>
      <c r="K6" s="155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41"/>
      <c r="AY6" s="141"/>
      <c r="AZ6" s="141"/>
      <c r="BA6" s="141"/>
      <c r="BB6" s="141"/>
      <c r="BC6" s="141"/>
      <c r="BD6" s="141"/>
    </row>
    <row r="7" spans="1:56" ht="29.25" x14ac:dyDescent="0.25">
      <c r="A7" s="456" t="s">
        <v>2</v>
      </c>
      <c r="B7" s="149"/>
      <c r="C7" s="149"/>
      <c r="D7" s="149"/>
      <c r="E7" s="149"/>
      <c r="F7" s="149"/>
      <c r="G7" s="149"/>
      <c r="H7" s="149"/>
      <c r="I7" s="149"/>
      <c r="J7" s="144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141"/>
      <c r="AS7" s="141"/>
      <c r="AT7" s="141"/>
      <c r="AU7" s="141"/>
      <c r="AV7" s="141"/>
      <c r="AW7" s="141"/>
      <c r="AX7" s="141"/>
      <c r="AY7" s="141"/>
      <c r="AZ7" s="141"/>
      <c r="BA7" s="141"/>
      <c r="BB7" s="141"/>
      <c r="BC7" s="141"/>
      <c r="BD7" s="141"/>
    </row>
    <row r="8" spans="1:56" x14ac:dyDescent="0.25">
      <c r="A8" s="518" t="s">
        <v>3</v>
      </c>
      <c r="B8" s="490" t="s">
        <v>4</v>
      </c>
      <c r="C8" s="520"/>
      <c r="D8" s="523" t="s">
        <v>5</v>
      </c>
      <c r="E8" s="511" t="s">
        <v>6</v>
      </c>
      <c r="F8" s="511"/>
      <c r="G8" s="511"/>
      <c r="H8" s="525" t="s">
        <v>7</v>
      </c>
      <c r="I8" s="526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  <c r="AO8" s="141"/>
      <c r="AP8" s="156"/>
      <c r="AQ8" s="156"/>
      <c r="AR8" s="156"/>
      <c r="AS8" s="156"/>
      <c r="AT8" s="145"/>
      <c r="AU8" s="145"/>
      <c r="AV8" s="156"/>
      <c r="AW8" s="156"/>
      <c r="AX8" s="145"/>
      <c r="AY8" s="145"/>
      <c r="AZ8" s="156"/>
      <c r="BA8" s="156"/>
      <c r="BB8" s="156"/>
      <c r="BC8" s="156"/>
      <c r="BD8" s="156"/>
    </row>
    <row r="9" spans="1:56" x14ac:dyDescent="0.25">
      <c r="A9" s="519"/>
      <c r="B9" s="521"/>
      <c r="C9" s="522"/>
      <c r="D9" s="524"/>
      <c r="E9" s="157" t="s">
        <v>8</v>
      </c>
      <c r="F9" s="158" t="s">
        <v>9</v>
      </c>
      <c r="G9" s="159" t="s">
        <v>10</v>
      </c>
      <c r="H9" s="160" t="s">
        <v>11</v>
      </c>
      <c r="I9" s="159" t="s">
        <v>12</v>
      </c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56"/>
      <c r="AQ9" s="156"/>
      <c r="AR9" s="156"/>
      <c r="AS9" s="156"/>
      <c r="AT9" s="145"/>
      <c r="AU9" s="145"/>
      <c r="AV9" s="156"/>
      <c r="AW9" s="156"/>
      <c r="AX9" s="145"/>
      <c r="AY9" s="145"/>
      <c r="AZ9" s="156"/>
      <c r="BA9" s="156"/>
      <c r="BB9" s="156"/>
      <c r="BC9" s="156"/>
      <c r="BD9" s="156"/>
    </row>
    <row r="10" spans="1:56" x14ac:dyDescent="0.25">
      <c r="A10" s="494" t="s">
        <v>13</v>
      </c>
      <c r="B10" s="490" t="s">
        <v>14</v>
      </c>
      <c r="C10" s="161" t="s">
        <v>15</v>
      </c>
      <c r="D10" s="389">
        <f>+ENERO!D10+FEBRERO!D10+MARZO!D10+ABRIL!D10+MAYO!D10+JUNIO!D10+JULIO!D10+AGOSTO!D10+SEPTIEMBRE!D10+OCTUBRE!D10+'NOVIEMBRE '!D10+'DICIEMBRE '!D10</f>
        <v>3</v>
      </c>
      <c r="E10" s="389">
        <f>+ENERO!E10+FEBRERO!E10+MARZO!E10+ABRIL!E10+MAYO!E10+JUNIO!E10+JULIO!E10+AGOSTO!E10+SEPTIEMBRE!E10+OCTUBRE!E10+'NOVIEMBRE '!E10+'DICIEMBRE '!E10</f>
        <v>3</v>
      </c>
      <c r="F10" s="389">
        <f>+ENERO!F10+FEBRERO!F10+MARZO!F10+ABRIL!F10+MAYO!F10+JUNIO!F10+JULIO!F10+AGOSTO!F10+SEPTIEMBRE!F10+OCTUBRE!F10+'NOVIEMBRE '!F10+'DICIEMBRE '!F10</f>
        <v>0</v>
      </c>
      <c r="G10" s="389">
        <f>+ENERO!G10+FEBRERO!G10+MARZO!G10+ABRIL!G10+MAYO!G10+JUNIO!G10+JULIO!G10+AGOSTO!G10+SEPTIEMBRE!G10+OCTUBRE!G10+'NOVIEMBRE '!G10+'DICIEMBRE '!G10</f>
        <v>0</v>
      </c>
      <c r="H10" s="389">
        <f>+ENERO!H10+FEBRERO!H10+MARZO!H10+ABRIL!H10+MAYO!H10+JUNIO!H10+JULIO!H10+AGOSTO!H10+SEPTIEMBRE!H10+OCTUBRE!H10+'NOVIEMBRE '!H10+'DICIEMBRE '!H10</f>
        <v>2</v>
      </c>
      <c r="I10" s="389">
        <f>+ENERO!I10+FEBRERO!I10+MARZO!I10+ABRIL!I10+MAYO!I10+JUNIO!I10+JULIO!I10+AGOSTO!I10+SEPTIEMBRE!I10+OCTUBRE!I10+'NOVIEMBRE '!I10+'DICIEMBRE '!I10</f>
        <v>1</v>
      </c>
      <c r="J10" s="438" t="s">
        <v>89</v>
      </c>
      <c r="K10" s="319"/>
      <c r="L10" s="319"/>
      <c r="M10" s="319"/>
      <c r="N10" s="319"/>
      <c r="O10" s="319"/>
      <c r="P10" s="319"/>
      <c r="Q10" s="319"/>
      <c r="R10" s="319"/>
      <c r="S10" s="319"/>
      <c r="T10" s="338"/>
      <c r="U10" s="338"/>
      <c r="V10" s="338"/>
      <c r="W10" s="338"/>
      <c r="X10" s="315"/>
      <c r="Y10" s="315"/>
      <c r="Z10" s="315"/>
      <c r="AA10" s="315"/>
      <c r="AB10" s="315"/>
      <c r="AC10" s="315"/>
      <c r="AD10" s="315"/>
      <c r="AE10" s="315"/>
      <c r="AF10" s="315"/>
      <c r="AG10" s="315"/>
      <c r="AH10" s="315"/>
      <c r="AI10" s="315"/>
      <c r="AJ10" s="315"/>
      <c r="AK10" s="315"/>
      <c r="AL10" s="315"/>
      <c r="AM10" s="315"/>
      <c r="AN10" s="315"/>
      <c r="AO10" s="315"/>
      <c r="AP10" s="338"/>
      <c r="AQ10" s="338"/>
      <c r="AR10" s="338"/>
      <c r="AS10" s="338"/>
      <c r="AT10" s="322"/>
      <c r="AU10" s="322"/>
      <c r="AV10" s="338"/>
      <c r="AW10" s="338"/>
      <c r="AX10" s="322"/>
      <c r="AY10" s="322"/>
      <c r="AZ10" s="338"/>
      <c r="BA10" s="339" t="s">
        <v>90</v>
      </c>
      <c r="BB10" s="339" t="s">
        <v>90</v>
      </c>
      <c r="BC10" s="441">
        <v>0</v>
      </c>
      <c r="BD10" s="441">
        <v>0</v>
      </c>
    </row>
    <row r="11" spans="1:56" ht="22.5" x14ac:dyDescent="0.25">
      <c r="A11" s="505"/>
      <c r="B11" s="521"/>
      <c r="C11" s="165" t="s">
        <v>16</v>
      </c>
      <c r="D11" s="389">
        <f>+ENERO!D11+FEBRERO!D11+MARZO!D11+ABRIL!D11+MAYO!D11+JUNIO!D11+JULIO!D11+AGOSTO!D11+SEPTIEMBRE!D11+OCTUBRE!D11+'NOVIEMBRE '!D11+'DICIEMBRE '!D11</f>
        <v>0</v>
      </c>
      <c r="E11" s="389">
        <f>+ENERO!E11+FEBRERO!E11+MARZO!E11+ABRIL!E11+MAYO!E11+JUNIO!E11+JULIO!E11+AGOSTO!E11+SEPTIEMBRE!E11+OCTUBRE!E11+'NOVIEMBRE '!E11+'DICIEMBRE '!E11</f>
        <v>0</v>
      </c>
      <c r="F11" s="389">
        <f>+ENERO!F11+FEBRERO!F11+MARZO!F11+ABRIL!F11+MAYO!F11+JUNIO!F11+JULIO!F11+AGOSTO!F11+SEPTIEMBRE!F11+OCTUBRE!F11+'NOVIEMBRE '!F11+'DICIEMBRE '!F11</f>
        <v>0</v>
      </c>
      <c r="G11" s="389">
        <f>+ENERO!G11+FEBRERO!G11+MARZO!G11+ABRIL!G11+MAYO!G11+JUNIO!G11+JULIO!G11+AGOSTO!G11+SEPTIEMBRE!G11+OCTUBRE!G11+'NOVIEMBRE '!G11+'DICIEMBRE '!G11</f>
        <v>0</v>
      </c>
      <c r="H11" s="389">
        <f>+ENERO!H11+FEBRERO!H11+MARZO!H11+ABRIL!H11+MAYO!H11+JUNIO!H11+JULIO!H11+AGOSTO!H11+SEPTIEMBRE!H11+OCTUBRE!H11+'NOVIEMBRE '!H11+'DICIEMBRE '!H11</f>
        <v>0</v>
      </c>
      <c r="I11" s="389">
        <f>+ENERO!I11+FEBRERO!I11+MARZO!I11+ABRIL!I11+MAYO!I11+JUNIO!I11+JULIO!I11+AGOSTO!I11+SEPTIEMBRE!I11+OCTUBRE!I11+'NOVIEMBRE '!I11+'DICIEMBRE '!I11</f>
        <v>0</v>
      </c>
      <c r="J11" s="438" t="s">
        <v>89</v>
      </c>
      <c r="K11" s="319"/>
      <c r="L11" s="319"/>
      <c r="M11" s="319"/>
      <c r="N11" s="319"/>
      <c r="O11" s="319"/>
      <c r="P11" s="319"/>
      <c r="Q11" s="319"/>
      <c r="R11" s="319"/>
      <c r="S11" s="319"/>
      <c r="T11" s="338"/>
      <c r="U11" s="338"/>
      <c r="V11" s="338"/>
      <c r="W11" s="338"/>
      <c r="X11" s="315"/>
      <c r="Y11" s="315"/>
      <c r="Z11" s="315"/>
      <c r="AA11" s="315"/>
      <c r="AB11" s="315"/>
      <c r="AC11" s="315"/>
      <c r="AD11" s="315"/>
      <c r="AE11" s="315"/>
      <c r="AF11" s="315"/>
      <c r="AG11" s="315"/>
      <c r="AH11" s="315"/>
      <c r="AI11" s="315"/>
      <c r="AJ11" s="315"/>
      <c r="AK11" s="315"/>
      <c r="AL11" s="315"/>
      <c r="AM11" s="315"/>
      <c r="AN11" s="315"/>
      <c r="AO11" s="315"/>
      <c r="AP11" s="338"/>
      <c r="AQ11" s="338"/>
      <c r="AR11" s="338"/>
      <c r="AS11" s="338"/>
      <c r="AT11" s="322"/>
      <c r="AU11" s="322"/>
      <c r="AV11" s="338"/>
      <c r="AW11" s="338"/>
      <c r="AX11" s="322"/>
      <c r="AY11" s="322"/>
      <c r="AZ11" s="338"/>
      <c r="BA11" s="339" t="s">
        <v>90</v>
      </c>
      <c r="BB11" s="339" t="s">
        <v>90</v>
      </c>
      <c r="BC11" s="441">
        <v>0</v>
      </c>
      <c r="BD11" s="441">
        <v>0</v>
      </c>
    </row>
    <row r="12" spans="1:56" ht="22.5" x14ac:dyDescent="0.25">
      <c r="A12" s="505"/>
      <c r="B12" s="501"/>
      <c r="C12" s="166" t="s">
        <v>17</v>
      </c>
      <c r="D12" s="389">
        <f>+ENERO!D12+FEBRERO!D12+MARZO!D12+ABRIL!D12+MAYO!D12+JUNIO!D12+JULIO!D12+AGOSTO!D12+SEPTIEMBRE!D12+OCTUBRE!D12+'NOVIEMBRE '!D12+'DICIEMBRE '!D12</f>
        <v>0</v>
      </c>
      <c r="E12" s="389">
        <f>+ENERO!E12+FEBRERO!E12+MARZO!E12+ABRIL!E12+MAYO!E12+JUNIO!E12+JULIO!E12+AGOSTO!E12+SEPTIEMBRE!E12+OCTUBRE!E12+'NOVIEMBRE '!E12+'DICIEMBRE '!E12</f>
        <v>0</v>
      </c>
      <c r="F12" s="389">
        <f>+ENERO!F12+FEBRERO!F12+MARZO!F12+ABRIL!F12+MAYO!F12+JUNIO!F12+JULIO!F12+AGOSTO!F12+SEPTIEMBRE!F12+OCTUBRE!F12+'NOVIEMBRE '!F12+'DICIEMBRE '!F12</f>
        <v>0</v>
      </c>
      <c r="G12" s="389">
        <f>+ENERO!G12+FEBRERO!G12+MARZO!G12+ABRIL!G12+MAYO!G12+JUNIO!G12+JULIO!G12+AGOSTO!G12+SEPTIEMBRE!G12+OCTUBRE!G12+'NOVIEMBRE '!G12+'DICIEMBRE '!G12</f>
        <v>0</v>
      </c>
      <c r="H12" s="389">
        <f>+ENERO!H12+FEBRERO!H12+MARZO!H12+ABRIL!H12+MAYO!H12+JUNIO!H12+JULIO!H12+AGOSTO!H12+SEPTIEMBRE!H12+OCTUBRE!H12+'NOVIEMBRE '!H12+'DICIEMBRE '!H12</f>
        <v>0</v>
      </c>
      <c r="I12" s="389">
        <f>+ENERO!I12+FEBRERO!I12+MARZO!I12+ABRIL!I12+MAYO!I12+JUNIO!I12+JULIO!I12+AGOSTO!I12+SEPTIEMBRE!I12+OCTUBRE!I12+'NOVIEMBRE '!I12+'DICIEMBRE '!I12</f>
        <v>0</v>
      </c>
      <c r="J12" s="438" t="s">
        <v>89</v>
      </c>
      <c r="K12" s="319"/>
      <c r="L12" s="319"/>
      <c r="M12" s="319"/>
      <c r="N12" s="319"/>
      <c r="O12" s="319"/>
      <c r="P12" s="319"/>
      <c r="Q12" s="319"/>
      <c r="R12" s="319"/>
      <c r="S12" s="319"/>
      <c r="T12" s="338"/>
      <c r="U12" s="338"/>
      <c r="V12" s="338"/>
      <c r="W12" s="338"/>
      <c r="X12" s="315"/>
      <c r="Y12" s="315"/>
      <c r="Z12" s="315"/>
      <c r="AA12" s="315"/>
      <c r="AB12" s="315"/>
      <c r="AC12" s="315"/>
      <c r="AD12" s="315"/>
      <c r="AE12" s="315"/>
      <c r="AF12" s="315"/>
      <c r="AG12" s="315"/>
      <c r="AH12" s="315"/>
      <c r="AI12" s="315"/>
      <c r="AJ12" s="315"/>
      <c r="AK12" s="315"/>
      <c r="AL12" s="315"/>
      <c r="AM12" s="315"/>
      <c r="AN12" s="315"/>
      <c r="AO12" s="315"/>
      <c r="AP12" s="338"/>
      <c r="AQ12" s="338"/>
      <c r="AR12" s="338"/>
      <c r="AS12" s="338"/>
      <c r="AT12" s="322"/>
      <c r="AU12" s="322"/>
      <c r="AV12" s="338"/>
      <c r="AW12" s="338"/>
      <c r="AX12" s="322"/>
      <c r="AY12" s="322"/>
      <c r="AZ12" s="338"/>
      <c r="BA12" s="339" t="s">
        <v>90</v>
      </c>
      <c r="BB12" s="339" t="s">
        <v>90</v>
      </c>
      <c r="BC12" s="441">
        <v>0</v>
      </c>
      <c r="BD12" s="441">
        <v>0</v>
      </c>
    </row>
    <row r="13" spans="1:56" x14ac:dyDescent="0.25">
      <c r="A13" s="505"/>
      <c r="B13" s="505" t="s">
        <v>18</v>
      </c>
      <c r="C13" s="146" t="s">
        <v>15</v>
      </c>
      <c r="D13" s="389">
        <f>+ENERO!D13+FEBRERO!D13+MARZO!D13+ABRIL!D13+MAYO!D13+JUNIO!D13+JULIO!D13+AGOSTO!D13+SEPTIEMBRE!D13+OCTUBRE!D13+'NOVIEMBRE '!D13+'DICIEMBRE '!D13</f>
        <v>3</v>
      </c>
      <c r="E13" s="389">
        <f>+ENERO!E13+FEBRERO!E13+MARZO!E13+ABRIL!E13+MAYO!E13+JUNIO!E13+JULIO!E13+AGOSTO!E13+SEPTIEMBRE!E13+OCTUBRE!E13+'NOVIEMBRE '!E13+'DICIEMBRE '!E13</f>
        <v>3</v>
      </c>
      <c r="F13" s="389">
        <f>+ENERO!F13+FEBRERO!F13+MARZO!F13+ABRIL!F13+MAYO!F13+JUNIO!F13+JULIO!F13+AGOSTO!F13+SEPTIEMBRE!F13+OCTUBRE!F13+'NOVIEMBRE '!F13+'DICIEMBRE '!F13</f>
        <v>0</v>
      </c>
      <c r="G13" s="389">
        <f>+ENERO!G13+FEBRERO!G13+MARZO!G13+ABRIL!G13+MAYO!G13+JUNIO!G13+JULIO!G13+AGOSTO!G13+SEPTIEMBRE!G13+OCTUBRE!G13+'NOVIEMBRE '!G13+'DICIEMBRE '!G13</f>
        <v>0</v>
      </c>
      <c r="H13" s="389">
        <f>+ENERO!H13+FEBRERO!H13+MARZO!H13+ABRIL!H13+MAYO!H13+JUNIO!H13+JULIO!H13+AGOSTO!H13+SEPTIEMBRE!H13+OCTUBRE!H13+'NOVIEMBRE '!H13+'DICIEMBRE '!H13</f>
        <v>1</v>
      </c>
      <c r="I13" s="389">
        <f>+ENERO!I13+FEBRERO!I13+MARZO!I13+ABRIL!I13+MAYO!I13+JUNIO!I13+JULIO!I13+AGOSTO!I13+SEPTIEMBRE!I13+OCTUBRE!I13+'NOVIEMBRE '!I13+'DICIEMBRE '!I13</f>
        <v>2</v>
      </c>
      <c r="J13" s="438" t="s">
        <v>89</v>
      </c>
      <c r="K13" s="319"/>
      <c r="L13" s="319"/>
      <c r="M13" s="319"/>
      <c r="N13" s="319"/>
      <c r="O13" s="319"/>
      <c r="P13" s="319"/>
      <c r="Q13" s="319"/>
      <c r="R13" s="319"/>
      <c r="S13" s="319"/>
      <c r="T13" s="338"/>
      <c r="U13" s="338"/>
      <c r="V13" s="338"/>
      <c r="W13" s="338"/>
      <c r="X13" s="315"/>
      <c r="Y13" s="315"/>
      <c r="Z13" s="315"/>
      <c r="AA13" s="315"/>
      <c r="AB13" s="315"/>
      <c r="AC13" s="315"/>
      <c r="AD13" s="315"/>
      <c r="AE13" s="315"/>
      <c r="AF13" s="315"/>
      <c r="AG13" s="315"/>
      <c r="AH13" s="315"/>
      <c r="AI13" s="315"/>
      <c r="AJ13" s="315"/>
      <c r="AK13" s="315"/>
      <c r="AL13" s="315"/>
      <c r="AM13" s="315"/>
      <c r="AN13" s="315"/>
      <c r="AO13" s="315"/>
      <c r="AP13" s="338"/>
      <c r="AQ13" s="338"/>
      <c r="AR13" s="338"/>
      <c r="AS13" s="338"/>
      <c r="AT13" s="322"/>
      <c r="AU13" s="322"/>
      <c r="AV13" s="338"/>
      <c r="AW13" s="338"/>
      <c r="AX13" s="322"/>
      <c r="AY13" s="322"/>
      <c r="AZ13" s="338"/>
      <c r="BA13" s="339" t="s">
        <v>90</v>
      </c>
      <c r="BB13" s="339" t="s">
        <v>90</v>
      </c>
      <c r="BC13" s="441">
        <v>0</v>
      </c>
      <c r="BD13" s="441">
        <v>0</v>
      </c>
    </row>
    <row r="14" spans="1:56" ht="22.5" x14ac:dyDescent="0.25">
      <c r="A14" s="505"/>
      <c r="B14" s="505"/>
      <c r="C14" s="169" t="s">
        <v>16</v>
      </c>
      <c r="D14" s="389">
        <f>+ENERO!D14+FEBRERO!D14+MARZO!D14+ABRIL!D14+MAYO!D14+JUNIO!D14+JULIO!D14+AGOSTO!D14+SEPTIEMBRE!D14+OCTUBRE!D14+'NOVIEMBRE '!D14+'DICIEMBRE '!D14</f>
        <v>0</v>
      </c>
      <c r="E14" s="389">
        <f>+ENERO!E14+FEBRERO!E14+MARZO!E14+ABRIL!E14+MAYO!E14+JUNIO!E14+JULIO!E14+AGOSTO!E14+SEPTIEMBRE!E14+OCTUBRE!E14+'NOVIEMBRE '!E14+'DICIEMBRE '!E14</f>
        <v>0</v>
      </c>
      <c r="F14" s="389">
        <f>+ENERO!F14+FEBRERO!F14+MARZO!F14+ABRIL!F14+MAYO!F14+JUNIO!F14+JULIO!F14+AGOSTO!F14+SEPTIEMBRE!F14+OCTUBRE!F14+'NOVIEMBRE '!F14+'DICIEMBRE '!F14</f>
        <v>0</v>
      </c>
      <c r="G14" s="389">
        <f>+ENERO!G14+FEBRERO!G14+MARZO!G14+ABRIL!G14+MAYO!G14+JUNIO!G14+JULIO!G14+AGOSTO!G14+SEPTIEMBRE!G14+OCTUBRE!G14+'NOVIEMBRE '!G14+'DICIEMBRE '!G14</f>
        <v>0</v>
      </c>
      <c r="H14" s="389">
        <f>+ENERO!H14+FEBRERO!H14+MARZO!H14+ABRIL!H14+MAYO!H14+JUNIO!H14+JULIO!H14+AGOSTO!H14+SEPTIEMBRE!H14+OCTUBRE!H14+'NOVIEMBRE '!H14+'DICIEMBRE '!H14</f>
        <v>0</v>
      </c>
      <c r="I14" s="389">
        <f>+ENERO!I14+FEBRERO!I14+MARZO!I14+ABRIL!I14+MAYO!I14+JUNIO!I14+JULIO!I14+AGOSTO!I14+SEPTIEMBRE!I14+OCTUBRE!I14+'NOVIEMBRE '!I14+'DICIEMBRE '!I14</f>
        <v>0</v>
      </c>
      <c r="J14" s="438" t="s">
        <v>89</v>
      </c>
      <c r="K14" s="319"/>
      <c r="L14" s="319"/>
      <c r="M14" s="319"/>
      <c r="N14" s="319"/>
      <c r="O14" s="319"/>
      <c r="P14" s="319"/>
      <c r="Q14" s="319"/>
      <c r="R14" s="319"/>
      <c r="S14" s="319"/>
      <c r="T14" s="338"/>
      <c r="U14" s="338"/>
      <c r="V14" s="338"/>
      <c r="W14" s="338"/>
      <c r="X14" s="315"/>
      <c r="Y14" s="315"/>
      <c r="Z14" s="315"/>
      <c r="AA14" s="315"/>
      <c r="AB14" s="315"/>
      <c r="AC14" s="315"/>
      <c r="AD14" s="315"/>
      <c r="AE14" s="315"/>
      <c r="AF14" s="315"/>
      <c r="AG14" s="315"/>
      <c r="AH14" s="315"/>
      <c r="AI14" s="315"/>
      <c r="AJ14" s="315"/>
      <c r="AK14" s="315"/>
      <c r="AL14" s="315"/>
      <c r="AM14" s="315"/>
      <c r="AN14" s="315"/>
      <c r="AO14" s="315"/>
      <c r="AP14" s="338"/>
      <c r="AQ14" s="338"/>
      <c r="AR14" s="338"/>
      <c r="AS14" s="338"/>
      <c r="AT14" s="322"/>
      <c r="AU14" s="322"/>
      <c r="AV14" s="338"/>
      <c r="AW14" s="338"/>
      <c r="AX14" s="322"/>
      <c r="AY14" s="322"/>
      <c r="AZ14" s="338"/>
      <c r="BA14" s="339" t="s">
        <v>90</v>
      </c>
      <c r="BB14" s="339" t="s">
        <v>90</v>
      </c>
      <c r="BC14" s="441">
        <v>0</v>
      </c>
      <c r="BD14" s="441">
        <v>0</v>
      </c>
    </row>
    <row r="15" spans="1:56" ht="22.5" x14ac:dyDescent="0.25">
      <c r="A15" s="495"/>
      <c r="B15" s="495"/>
      <c r="C15" s="170" t="s">
        <v>17</v>
      </c>
      <c r="D15" s="389">
        <f>+ENERO!D15+FEBRERO!D15+MARZO!D15+ABRIL!D15+MAYO!D15+JUNIO!D15+JULIO!D15+AGOSTO!D15+SEPTIEMBRE!D15+OCTUBRE!D15+'NOVIEMBRE '!D15+'DICIEMBRE '!D15</f>
        <v>0</v>
      </c>
      <c r="E15" s="389">
        <f>+ENERO!E15+FEBRERO!E15+MARZO!E15+ABRIL!E15+MAYO!E15+JUNIO!E15+JULIO!E15+AGOSTO!E15+SEPTIEMBRE!E15+OCTUBRE!E15+'NOVIEMBRE '!E15+'DICIEMBRE '!E15</f>
        <v>0</v>
      </c>
      <c r="F15" s="389">
        <f>+ENERO!F15+FEBRERO!F15+MARZO!F15+ABRIL!F15+MAYO!F15+JUNIO!F15+JULIO!F15+AGOSTO!F15+SEPTIEMBRE!F15+OCTUBRE!F15+'NOVIEMBRE '!F15+'DICIEMBRE '!F15</f>
        <v>0</v>
      </c>
      <c r="G15" s="389">
        <f>+ENERO!G15+FEBRERO!G15+MARZO!G15+ABRIL!G15+MAYO!G15+JUNIO!G15+JULIO!G15+AGOSTO!G15+SEPTIEMBRE!G15+OCTUBRE!G15+'NOVIEMBRE '!G15+'DICIEMBRE '!G15</f>
        <v>0</v>
      </c>
      <c r="H15" s="389">
        <f>+ENERO!H15+FEBRERO!H15+MARZO!H15+ABRIL!H15+MAYO!H15+JUNIO!H15+JULIO!H15+AGOSTO!H15+SEPTIEMBRE!H15+OCTUBRE!H15+'NOVIEMBRE '!H15+'DICIEMBRE '!H15</f>
        <v>0</v>
      </c>
      <c r="I15" s="389">
        <f>+ENERO!I15+FEBRERO!I15+MARZO!I15+ABRIL!I15+MAYO!I15+JUNIO!I15+JULIO!I15+AGOSTO!I15+SEPTIEMBRE!I15+OCTUBRE!I15+'NOVIEMBRE '!I15+'DICIEMBRE '!I15</f>
        <v>0</v>
      </c>
      <c r="J15" s="438" t="s">
        <v>89</v>
      </c>
      <c r="K15" s="319"/>
      <c r="L15" s="319"/>
      <c r="M15" s="319"/>
      <c r="N15" s="319"/>
      <c r="O15" s="319"/>
      <c r="P15" s="319"/>
      <c r="Q15" s="319"/>
      <c r="R15" s="319"/>
      <c r="S15" s="319"/>
      <c r="T15" s="338"/>
      <c r="U15" s="338"/>
      <c r="V15" s="338"/>
      <c r="W15" s="338"/>
      <c r="X15" s="315"/>
      <c r="Y15" s="315"/>
      <c r="Z15" s="315"/>
      <c r="AA15" s="315"/>
      <c r="AB15" s="315"/>
      <c r="AC15" s="315"/>
      <c r="AD15" s="315"/>
      <c r="AE15" s="315"/>
      <c r="AF15" s="315"/>
      <c r="AG15" s="315"/>
      <c r="AH15" s="315"/>
      <c r="AI15" s="315"/>
      <c r="AJ15" s="315"/>
      <c r="AK15" s="315"/>
      <c r="AL15" s="315"/>
      <c r="AM15" s="315"/>
      <c r="AN15" s="315"/>
      <c r="AO15" s="315"/>
      <c r="AP15" s="338"/>
      <c r="AQ15" s="338"/>
      <c r="AR15" s="338"/>
      <c r="AS15" s="338"/>
      <c r="AT15" s="322"/>
      <c r="AU15" s="322"/>
      <c r="AV15" s="338"/>
      <c r="AW15" s="338"/>
      <c r="AX15" s="322"/>
      <c r="AY15" s="322"/>
      <c r="AZ15" s="338"/>
      <c r="BA15" s="339" t="s">
        <v>90</v>
      </c>
      <c r="BB15" s="339" t="s">
        <v>90</v>
      </c>
      <c r="BC15" s="441">
        <v>0</v>
      </c>
      <c r="BD15" s="441">
        <v>0</v>
      </c>
    </row>
    <row r="16" spans="1:56" x14ac:dyDescent="0.25">
      <c r="A16" s="490" t="s">
        <v>19</v>
      </c>
      <c r="B16" s="500"/>
      <c r="C16" s="146" t="s">
        <v>15</v>
      </c>
      <c r="D16" s="389">
        <f>+ENERO!D16+FEBRERO!D16+MARZO!D16+ABRIL!D16+MAYO!D16+JUNIO!D16+JULIO!D16+AGOSTO!D16+SEPTIEMBRE!D16+OCTUBRE!D16+'NOVIEMBRE '!D16+'DICIEMBRE '!D16</f>
        <v>215</v>
      </c>
      <c r="E16" s="389">
        <f>+ENERO!E16+FEBRERO!E16+MARZO!E16+ABRIL!E16+MAYO!E16+JUNIO!E16+JULIO!E16+AGOSTO!E16+SEPTIEMBRE!E16+OCTUBRE!E16+'NOVIEMBRE '!E16+'DICIEMBRE '!E16</f>
        <v>113</v>
      </c>
      <c r="F16" s="389">
        <f>+ENERO!F16+FEBRERO!F16+MARZO!F16+ABRIL!F16+MAYO!F16+JUNIO!F16+JULIO!F16+AGOSTO!F16+SEPTIEMBRE!F16+OCTUBRE!F16+'NOVIEMBRE '!F16+'DICIEMBRE '!F16</f>
        <v>59</v>
      </c>
      <c r="G16" s="389">
        <f>+ENERO!G16+FEBRERO!G16+MARZO!G16+ABRIL!G16+MAYO!G16+JUNIO!G16+JULIO!G16+AGOSTO!G16+SEPTIEMBRE!G16+OCTUBRE!G16+'NOVIEMBRE '!G16+'DICIEMBRE '!G16</f>
        <v>43</v>
      </c>
      <c r="H16" s="389">
        <f>+ENERO!H16+FEBRERO!H16+MARZO!H16+ABRIL!H16+MAYO!H16+JUNIO!H16+JULIO!H16+AGOSTO!H16+SEPTIEMBRE!H16+OCTUBRE!H16+'NOVIEMBRE '!H16+'DICIEMBRE '!H16</f>
        <v>153</v>
      </c>
      <c r="I16" s="389">
        <f>+ENERO!I16+FEBRERO!I16+MARZO!I16+ABRIL!I16+MAYO!I16+JUNIO!I16+JULIO!I16+AGOSTO!I16+SEPTIEMBRE!I16+OCTUBRE!I16+'NOVIEMBRE '!I16+'DICIEMBRE '!I16</f>
        <v>62</v>
      </c>
      <c r="J16" s="438" t="s">
        <v>89</v>
      </c>
      <c r="K16" s="319"/>
      <c r="L16" s="319"/>
      <c r="M16" s="319"/>
      <c r="N16" s="319"/>
      <c r="O16" s="319"/>
      <c r="P16" s="319"/>
      <c r="Q16" s="319"/>
      <c r="R16" s="319"/>
      <c r="S16" s="319"/>
      <c r="T16" s="338"/>
      <c r="U16" s="338"/>
      <c r="V16" s="338"/>
      <c r="W16" s="338"/>
      <c r="X16" s="315"/>
      <c r="Y16" s="315"/>
      <c r="Z16" s="315"/>
      <c r="AA16" s="315"/>
      <c r="AB16" s="315"/>
      <c r="AC16" s="315"/>
      <c r="AD16" s="315"/>
      <c r="AE16" s="315"/>
      <c r="AF16" s="315"/>
      <c r="AG16" s="315"/>
      <c r="AH16" s="315"/>
      <c r="AI16" s="315"/>
      <c r="AJ16" s="315"/>
      <c r="AK16" s="315"/>
      <c r="AL16" s="315"/>
      <c r="AM16" s="315"/>
      <c r="AN16" s="315"/>
      <c r="AO16" s="315"/>
      <c r="AP16" s="338"/>
      <c r="AQ16" s="338"/>
      <c r="AR16" s="338"/>
      <c r="AS16" s="338"/>
      <c r="AT16" s="322"/>
      <c r="AU16" s="322"/>
      <c r="AV16" s="338"/>
      <c r="AW16" s="338"/>
      <c r="AX16" s="322"/>
      <c r="AY16" s="322"/>
      <c r="AZ16" s="338"/>
      <c r="BA16" s="339" t="s">
        <v>90</v>
      </c>
      <c r="BB16" s="339" t="s">
        <v>90</v>
      </c>
      <c r="BC16" s="441">
        <v>0</v>
      </c>
      <c r="BD16" s="441">
        <v>0</v>
      </c>
    </row>
    <row r="17" spans="1:56" ht="22.5" x14ac:dyDescent="0.25">
      <c r="A17" s="521"/>
      <c r="B17" s="528"/>
      <c r="C17" s="169" t="s">
        <v>16</v>
      </c>
      <c r="D17" s="389">
        <f>+ENERO!D17+FEBRERO!D17+MARZO!D17+ABRIL!D17+MAYO!D17+JUNIO!D17+JULIO!D17+AGOSTO!D17+SEPTIEMBRE!D17+OCTUBRE!D17+'NOVIEMBRE '!D17+'DICIEMBRE '!D17</f>
        <v>31</v>
      </c>
      <c r="E17" s="389">
        <f>+ENERO!E17+FEBRERO!E17+MARZO!E17+ABRIL!E17+MAYO!E17+JUNIO!E17+JULIO!E17+AGOSTO!E17+SEPTIEMBRE!E17+OCTUBRE!E17+'NOVIEMBRE '!E17+'DICIEMBRE '!E17</f>
        <v>16</v>
      </c>
      <c r="F17" s="389">
        <f>+ENERO!F17+FEBRERO!F17+MARZO!F17+ABRIL!F17+MAYO!F17+JUNIO!F17+JULIO!F17+AGOSTO!F17+SEPTIEMBRE!F17+OCTUBRE!F17+'NOVIEMBRE '!F17+'DICIEMBRE '!F17</f>
        <v>11</v>
      </c>
      <c r="G17" s="389">
        <f>+ENERO!G17+FEBRERO!G17+MARZO!G17+ABRIL!G17+MAYO!G17+JUNIO!G17+JULIO!G17+AGOSTO!G17+SEPTIEMBRE!G17+OCTUBRE!G17+'NOVIEMBRE '!G17+'DICIEMBRE '!G17</f>
        <v>4</v>
      </c>
      <c r="H17" s="389">
        <f>+ENERO!H17+FEBRERO!H17+MARZO!H17+ABRIL!H17+MAYO!H17+JUNIO!H17+JULIO!H17+AGOSTO!H17+SEPTIEMBRE!H17+OCTUBRE!H17+'NOVIEMBRE '!H17+'DICIEMBRE '!H17</f>
        <v>15</v>
      </c>
      <c r="I17" s="389">
        <f>+ENERO!I17+FEBRERO!I17+MARZO!I17+ABRIL!I17+MAYO!I17+JUNIO!I17+JULIO!I17+AGOSTO!I17+SEPTIEMBRE!I17+OCTUBRE!I17+'NOVIEMBRE '!I17+'DICIEMBRE '!I17</f>
        <v>16</v>
      </c>
      <c r="J17" s="438" t="s">
        <v>89</v>
      </c>
      <c r="K17" s="319"/>
      <c r="L17" s="319"/>
      <c r="M17" s="319"/>
      <c r="N17" s="319"/>
      <c r="O17" s="319"/>
      <c r="P17" s="319"/>
      <c r="Q17" s="319"/>
      <c r="R17" s="319"/>
      <c r="S17" s="319"/>
      <c r="T17" s="338"/>
      <c r="U17" s="338"/>
      <c r="V17" s="338"/>
      <c r="W17" s="338"/>
      <c r="X17" s="315"/>
      <c r="Y17" s="315"/>
      <c r="Z17" s="315"/>
      <c r="AA17" s="315"/>
      <c r="AB17" s="315"/>
      <c r="AC17" s="315"/>
      <c r="AD17" s="315"/>
      <c r="AE17" s="315"/>
      <c r="AF17" s="315"/>
      <c r="AG17" s="315"/>
      <c r="AH17" s="315"/>
      <c r="AI17" s="315"/>
      <c r="AJ17" s="315"/>
      <c r="AK17" s="315"/>
      <c r="AL17" s="315"/>
      <c r="AM17" s="315"/>
      <c r="AN17" s="315"/>
      <c r="AO17" s="315"/>
      <c r="AP17" s="338"/>
      <c r="AQ17" s="338"/>
      <c r="AR17" s="338"/>
      <c r="AS17" s="338"/>
      <c r="AT17" s="322"/>
      <c r="AU17" s="322"/>
      <c r="AV17" s="338"/>
      <c r="AW17" s="338"/>
      <c r="AX17" s="322"/>
      <c r="AY17" s="322"/>
      <c r="AZ17" s="338"/>
      <c r="BA17" s="339" t="s">
        <v>90</v>
      </c>
      <c r="BB17" s="339" t="s">
        <v>90</v>
      </c>
      <c r="BC17" s="441">
        <v>0</v>
      </c>
      <c r="BD17" s="441">
        <v>0</v>
      </c>
    </row>
    <row r="18" spans="1:56" ht="22.5" x14ac:dyDescent="0.25">
      <c r="A18" s="501"/>
      <c r="B18" s="502"/>
      <c r="C18" s="170" t="s">
        <v>17</v>
      </c>
      <c r="D18" s="389">
        <f>+ENERO!D18+FEBRERO!D18+MARZO!D18+ABRIL!D18+MAYO!D18+JUNIO!D18+JULIO!D18+AGOSTO!D18+SEPTIEMBRE!D18+OCTUBRE!D18+'NOVIEMBRE '!D18+'DICIEMBRE '!D18</f>
        <v>0</v>
      </c>
      <c r="E18" s="389">
        <f>+ENERO!E18+FEBRERO!E18+MARZO!E18+ABRIL!E18+MAYO!E18+JUNIO!E18+JULIO!E18+AGOSTO!E18+SEPTIEMBRE!E18+OCTUBRE!E18+'NOVIEMBRE '!E18+'DICIEMBRE '!E18</f>
        <v>0</v>
      </c>
      <c r="F18" s="389">
        <f>+ENERO!F18+FEBRERO!F18+MARZO!F18+ABRIL!F18+MAYO!F18+JUNIO!F18+JULIO!F18+AGOSTO!F18+SEPTIEMBRE!F18+OCTUBRE!F18+'NOVIEMBRE '!F18+'DICIEMBRE '!F18</f>
        <v>0</v>
      </c>
      <c r="G18" s="389">
        <f>+ENERO!G18+FEBRERO!G18+MARZO!G18+ABRIL!G18+MAYO!G18+JUNIO!G18+JULIO!G18+AGOSTO!G18+SEPTIEMBRE!G18+OCTUBRE!G18+'NOVIEMBRE '!G18+'DICIEMBRE '!G18</f>
        <v>0</v>
      </c>
      <c r="H18" s="389">
        <f>+ENERO!H18+FEBRERO!H18+MARZO!H18+ABRIL!H18+MAYO!H18+JUNIO!H18+JULIO!H18+AGOSTO!H18+SEPTIEMBRE!H18+OCTUBRE!H18+'NOVIEMBRE '!H18+'DICIEMBRE '!H18</f>
        <v>0</v>
      </c>
      <c r="I18" s="389">
        <f>+ENERO!I18+FEBRERO!I18+MARZO!I18+ABRIL!I18+MAYO!I18+JUNIO!I18+JULIO!I18+AGOSTO!I18+SEPTIEMBRE!I18+OCTUBRE!I18+'NOVIEMBRE '!I18+'DICIEMBRE '!I18</f>
        <v>0</v>
      </c>
      <c r="J18" s="438" t="s">
        <v>89</v>
      </c>
      <c r="K18" s="319"/>
      <c r="L18" s="319"/>
      <c r="M18" s="319"/>
      <c r="N18" s="319"/>
      <c r="O18" s="319"/>
      <c r="P18" s="319"/>
      <c r="Q18" s="319"/>
      <c r="R18" s="319"/>
      <c r="S18" s="319"/>
      <c r="T18" s="338"/>
      <c r="U18" s="338"/>
      <c r="V18" s="338"/>
      <c r="W18" s="338"/>
      <c r="X18" s="315"/>
      <c r="Y18" s="315"/>
      <c r="Z18" s="315"/>
      <c r="AA18" s="315"/>
      <c r="AB18" s="315"/>
      <c r="AC18" s="315"/>
      <c r="AD18" s="315"/>
      <c r="AE18" s="315"/>
      <c r="AF18" s="315"/>
      <c r="AG18" s="315"/>
      <c r="AH18" s="315"/>
      <c r="AI18" s="315"/>
      <c r="AJ18" s="315"/>
      <c r="AK18" s="315"/>
      <c r="AL18" s="315"/>
      <c r="AM18" s="315"/>
      <c r="AN18" s="315"/>
      <c r="AO18" s="315"/>
      <c r="AP18" s="338"/>
      <c r="AQ18" s="338"/>
      <c r="AR18" s="338"/>
      <c r="AS18" s="338"/>
      <c r="AT18" s="322"/>
      <c r="AU18" s="322"/>
      <c r="AV18" s="338"/>
      <c r="AW18" s="338"/>
      <c r="AX18" s="322"/>
      <c r="AY18" s="322"/>
      <c r="AZ18" s="338"/>
      <c r="BA18" s="339" t="s">
        <v>90</v>
      </c>
      <c r="BB18" s="339" t="s">
        <v>90</v>
      </c>
      <c r="BC18" s="441">
        <v>0</v>
      </c>
      <c r="BD18" s="441">
        <v>0</v>
      </c>
    </row>
    <row r="19" spans="1:56" x14ac:dyDescent="0.25">
      <c r="A19" s="529" t="s">
        <v>5</v>
      </c>
      <c r="B19" s="530"/>
      <c r="C19" s="531"/>
      <c r="D19" s="389">
        <f>+ENERO!D19+FEBRERO!D19+MARZO!D19+ABRIL!D19+MAYO!D19+JUNIO!D19+JULIO!D19+AGOSTO!D19+SEPTIEMBRE!D19+OCTUBRE!D19+'NOVIEMBRE '!D19+'DICIEMBRE '!D19</f>
        <v>252</v>
      </c>
      <c r="E19" s="389">
        <f>+ENERO!E19+FEBRERO!E19+MARZO!E19+ABRIL!E19+MAYO!E19+JUNIO!E19+JULIO!E19+AGOSTO!E19+SEPTIEMBRE!E19+OCTUBRE!E19+'NOVIEMBRE '!E19+'DICIEMBRE '!E19</f>
        <v>135</v>
      </c>
      <c r="F19" s="389">
        <f>+ENERO!F19+FEBRERO!F19+MARZO!F19+ABRIL!F19+MAYO!F19+JUNIO!F19+JULIO!F19+AGOSTO!F19+SEPTIEMBRE!F19+OCTUBRE!F19+'NOVIEMBRE '!F19+'DICIEMBRE '!F19</f>
        <v>70</v>
      </c>
      <c r="G19" s="389">
        <f>+ENERO!G19+FEBRERO!G19+MARZO!G19+ABRIL!G19+MAYO!G19+JUNIO!G19+JULIO!G19+AGOSTO!G19+SEPTIEMBRE!G19+OCTUBRE!G19+'NOVIEMBRE '!G19+'DICIEMBRE '!G19</f>
        <v>47</v>
      </c>
      <c r="H19" s="389">
        <f>+ENERO!H19+FEBRERO!H19+MARZO!H19+ABRIL!H19+MAYO!H19+JUNIO!H19+JULIO!H19+AGOSTO!H19+SEPTIEMBRE!H19+OCTUBRE!H19+'NOVIEMBRE '!H19+'DICIEMBRE '!H19</f>
        <v>171</v>
      </c>
      <c r="I19" s="389">
        <f>+ENERO!I19+FEBRERO!I19+MARZO!I19+ABRIL!I19+MAYO!I19+JUNIO!I19+JULIO!I19+AGOSTO!I19+SEPTIEMBRE!I19+OCTUBRE!I19+'NOVIEMBRE '!I19+'DICIEMBRE '!I19</f>
        <v>81</v>
      </c>
      <c r="J19" s="438" t="s">
        <v>89</v>
      </c>
      <c r="K19" s="319"/>
      <c r="L19" s="319"/>
      <c r="M19" s="319"/>
      <c r="N19" s="319"/>
      <c r="O19" s="319"/>
      <c r="P19" s="319"/>
      <c r="Q19" s="319"/>
      <c r="R19" s="319"/>
      <c r="S19" s="319"/>
      <c r="T19" s="338"/>
      <c r="U19" s="338"/>
      <c r="V19" s="338"/>
      <c r="W19" s="338"/>
      <c r="X19" s="315"/>
      <c r="Y19" s="315"/>
      <c r="Z19" s="315"/>
      <c r="AA19" s="315"/>
      <c r="AB19" s="315"/>
      <c r="AC19" s="315"/>
      <c r="AD19" s="315"/>
      <c r="AE19" s="315"/>
      <c r="AF19" s="315"/>
      <c r="AG19" s="315"/>
      <c r="AH19" s="315"/>
      <c r="AI19" s="315"/>
      <c r="AJ19" s="315"/>
      <c r="AK19" s="315"/>
      <c r="AL19" s="315"/>
      <c r="AM19" s="315"/>
      <c r="AN19" s="315"/>
      <c r="AO19" s="315"/>
      <c r="AP19" s="338"/>
      <c r="AQ19" s="338"/>
      <c r="AR19" s="338"/>
      <c r="AS19" s="338"/>
      <c r="AT19" s="322"/>
      <c r="AU19" s="322"/>
      <c r="AV19" s="338"/>
      <c r="AW19" s="338"/>
      <c r="AX19" s="322"/>
      <c r="AY19" s="322"/>
      <c r="AZ19" s="338"/>
      <c r="BA19" s="339" t="s">
        <v>90</v>
      </c>
      <c r="BB19" s="339" t="s">
        <v>90</v>
      </c>
      <c r="BC19" s="441">
        <v>0</v>
      </c>
      <c r="BD19" s="441">
        <v>0</v>
      </c>
    </row>
    <row r="20" spans="1:56" ht="43.5" x14ac:dyDescent="0.25">
      <c r="A20" s="457" t="s">
        <v>20</v>
      </c>
      <c r="B20" s="150"/>
      <c r="C20" s="150"/>
      <c r="D20" s="332"/>
      <c r="E20" s="332"/>
      <c r="F20" s="332"/>
      <c r="G20" s="332"/>
      <c r="H20" s="332"/>
      <c r="I20" s="332"/>
      <c r="J20" s="320"/>
      <c r="K20" s="315"/>
      <c r="L20" s="315"/>
      <c r="M20" s="315"/>
      <c r="N20" s="315"/>
      <c r="O20" s="315"/>
      <c r="P20" s="315"/>
      <c r="Q20" s="315"/>
      <c r="R20" s="315"/>
      <c r="S20" s="315"/>
      <c r="T20" s="315"/>
      <c r="U20" s="315"/>
      <c r="V20" s="315"/>
      <c r="W20" s="315"/>
      <c r="X20" s="315"/>
      <c r="Y20" s="315"/>
      <c r="Z20" s="315"/>
      <c r="AA20" s="315"/>
      <c r="AB20" s="315"/>
      <c r="AC20" s="315"/>
      <c r="AD20" s="315"/>
      <c r="AE20" s="315"/>
      <c r="AF20" s="315"/>
      <c r="AG20" s="315"/>
      <c r="AH20" s="315"/>
      <c r="AI20" s="315"/>
      <c r="AJ20" s="315"/>
      <c r="AK20" s="315"/>
      <c r="AL20" s="315"/>
      <c r="AM20" s="315"/>
      <c r="AN20" s="315"/>
      <c r="AO20" s="315"/>
      <c r="AP20" s="315"/>
      <c r="AQ20" s="315"/>
      <c r="AR20" s="315"/>
      <c r="AS20" s="315"/>
      <c r="AT20" s="315"/>
      <c r="AU20" s="315"/>
      <c r="AV20" s="315"/>
      <c r="AW20" s="315"/>
      <c r="AX20" s="315"/>
      <c r="AY20" s="315"/>
      <c r="AZ20" s="315"/>
      <c r="BA20" s="315"/>
      <c r="BB20" s="315"/>
      <c r="BC20" s="315"/>
      <c r="BD20" s="315"/>
    </row>
    <row r="21" spans="1:56" ht="15" customHeight="1" x14ac:dyDescent="0.25">
      <c r="A21" s="532" t="s">
        <v>21</v>
      </c>
      <c r="B21" s="488" t="s">
        <v>5</v>
      </c>
      <c r="C21" s="488" t="s">
        <v>22</v>
      </c>
      <c r="D21" s="488" t="s">
        <v>23</v>
      </c>
      <c r="E21" s="364"/>
      <c r="F21" s="364"/>
      <c r="G21" s="314"/>
      <c r="H21" s="314"/>
      <c r="I21" s="345"/>
      <c r="J21" s="345"/>
      <c r="K21" s="345"/>
      <c r="L21" s="345"/>
      <c r="M21" s="439"/>
      <c r="N21" s="439"/>
      <c r="O21" s="439"/>
      <c r="P21" s="319"/>
      <c r="Q21" s="319"/>
      <c r="R21" s="319"/>
      <c r="S21" s="319"/>
      <c r="T21" s="314"/>
      <c r="U21" s="314"/>
      <c r="V21" s="314"/>
      <c r="W21" s="314"/>
      <c r="X21" s="314"/>
      <c r="Y21" s="314"/>
      <c r="Z21" s="314"/>
      <c r="AA21" s="314"/>
      <c r="AB21" s="314"/>
      <c r="AC21" s="314"/>
      <c r="AD21" s="314"/>
      <c r="AE21" s="314"/>
      <c r="AF21" s="314"/>
      <c r="AG21" s="314"/>
      <c r="AH21" s="314"/>
      <c r="AI21" s="314"/>
      <c r="AJ21" s="314"/>
      <c r="AK21" s="314"/>
      <c r="AL21" s="314"/>
      <c r="AM21" s="314"/>
      <c r="AN21" s="314"/>
      <c r="AO21" s="314"/>
      <c r="AP21" s="314"/>
      <c r="AQ21" s="314"/>
      <c r="AR21" s="314"/>
      <c r="AS21" s="314"/>
      <c r="AT21" s="314"/>
      <c r="AU21" s="314"/>
      <c r="AV21" s="314"/>
      <c r="AW21" s="314"/>
      <c r="AX21" s="314"/>
      <c r="AY21" s="314"/>
      <c r="AZ21" s="314"/>
      <c r="BA21" s="314"/>
      <c r="BB21" s="325"/>
      <c r="BC21" s="325"/>
      <c r="BD21" s="314"/>
    </row>
    <row r="22" spans="1:56" x14ac:dyDescent="0.25">
      <c r="A22" s="533"/>
      <c r="B22" s="489"/>
      <c r="C22" s="489"/>
      <c r="D22" s="489"/>
      <c r="E22" s="364"/>
      <c r="F22" s="364"/>
      <c r="G22" s="314"/>
      <c r="H22" s="314"/>
      <c r="I22" s="345"/>
      <c r="J22" s="345"/>
      <c r="K22" s="345"/>
      <c r="L22" s="345"/>
      <c r="M22" s="439"/>
      <c r="N22" s="439"/>
      <c r="O22" s="439"/>
      <c r="P22" s="319"/>
      <c r="Q22" s="319"/>
      <c r="R22" s="319"/>
      <c r="S22" s="319"/>
      <c r="T22" s="314"/>
      <c r="U22" s="314"/>
      <c r="V22" s="314"/>
      <c r="W22" s="314"/>
      <c r="X22" s="314"/>
      <c r="Y22" s="314"/>
      <c r="Z22" s="314"/>
      <c r="AA22" s="314"/>
      <c r="AB22" s="314"/>
      <c r="AC22" s="314"/>
      <c r="AD22" s="314"/>
      <c r="AE22" s="314"/>
      <c r="AF22" s="314"/>
      <c r="AG22" s="314"/>
      <c r="AH22" s="314"/>
      <c r="AI22" s="314"/>
      <c r="AJ22" s="314"/>
      <c r="AK22" s="314"/>
      <c r="AL22" s="314"/>
      <c r="AM22" s="314"/>
      <c r="AN22" s="314"/>
      <c r="AO22" s="314"/>
      <c r="AP22" s="314"/>
      <c r="AQ22" s="314"/>
      <c r="AR22" s="314"/>
      <c r="AS22" s="314"/>
      <c r="AT22" s="314"/>
      <c r="AU22" s="314"/>
      <c r="AV22" s="314"/>
      <c r="AW22" s="314"/>
      <c r="AX22" s="314"/>
      <c r="AY22" s="314"/>
      <c r="AZ22" s="314"/>
      <c r="BA22" s="314"/>
      <c r="BB22" s="325"/>
      <c r="BC22" s="325"/>
      <c r="BD22" s="314"/>
    </row>
    <row r="23" spans="1:56" x14ac:dyDescent="0.25">
      <c r="A23" s="359" t="s">
        <v>24</v>
      </c>
      <c r="B23" s="447">
        <f>+ENERO!B23+FEBRERO!B23+MARZO!B23+ABRIL!B23+MAYO!B23+JUNIO!B23+JULIO!B23+AGOSTO!B23+SEPTIEMBRE!B23+OCTUBRE!B23+'NOVIEMBRE '!B23+'DICIEMBRE '!B23</f>
        <v>3</v>
      </c>
      <c r="C23" s="447">
        <f>+ENERO!C23+FEBRERO!C23+MARZO!C23+ABRIL!C23+MAYO!C23+JUNIO!C23+JULIO!C23+AGOSTO!C23+SEPTIEMBRE!C23+OCTUBRE!C23+'NOVIEMBRE '!C23+'DICIEMBRE '!C23</f>
        <v>0</v>
      </c>
      <c r="D23" s="447">
        <f>+ENERO!D23+FEBRERO!D23+MARZO!D23+ABRIL!D23+MAYO!D23+JUNIO!D23+JULIO!D23+AGOSTO!D23+SEPTIEMBRE!D23+OCTUBRE!D23+'NOVIEMBRE '!D23+'DICIEMBRE '!D23</f>
        <v>3</v>
      </c>
      <c r="E23" s="438" t="s">
        <v>90</v>
      </c>
      <c r="F23" s="365"/>
      <c r="G23" s="314"/>
      <c r="H23" s="346"/>
      <c r="I23" s="314"/>
      <c r="J23" s="314"/>
      <c r="K23" s="314"/>
      <c r="L23" s="347"/>
      <c r="M23" s="348"/>
      <c r="N23" s="348"/>
      <c r="O23" s="348"/>
      <c r="P23" s="319"/>
      <c r="Q23" s="319"/>
      <c r="R23" s="319"/>
      <c r="S23" s="319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4"/>
      <c r="AI23" s="314"/>
      <c r="AJ23" s="314"/>
      <c r="AK23" s="314"/>
      <c r="AL23" s="314"/>
      <c r="AM23" s="314"/>
      <c r="AN23" s="314"/>
      <c r="AO23" s="314"/>
      <c r="AP23" s="314"/>
      <c r="AQ23" s="314"/>
      <c r="AR23" s="314"/>
      <c r="AS23" s="314"/>
      <c r="AT23" s="314"/>
      <c r="AU23" s="314"/>
      <c r="AV23" s="314"/>
      <c r="AW23" s="314"/>
      <c r="AX23" s="314"/>
      <c r="AY23" s="314"/>
      <c r="AZ23" s="314"/>
      <c r="BA23" s="339" t="s">
        <v>90</v>
      </c>
      <c r="BB23" s="325"/>
      <c r="BC23" s="441">
        <v>0</v>
      </c>
      <c r="BD23" s="314"/>
    </row>
    <row r="24" spans="1:56" x14ac:dyDescent="0.25">
      <c r="A24" s="360" t="s">
        <v>25</v>
      </c>
      <c r="B24" s="447">
        <f>+ENERO!B24+FEBRERO!B24+MARZO!B24+ABRIL!B24+MAYO!B24+JUNIO!B24+JULIO!B24+AGOSTO!B24+SEPTIEMBRE!B24+OCTUBRE!B24+'NOVIEMBRE '!B24+'DICIEMBRE '!B24</f>
        <v>1</v>
      </c>
      <c r="C24" s="447">
        <f>+ENERO!C24+FEBRERO!C24+MARZO!C24+ABRIL!C24+MAYO!C24+JUNIO!C24+JULIO!C24+AGOSTO!C24+SEPTIEMBRE!C24+OCTUBRE!C24+'NOVIEMBRE '!C24+'DICIEMBRE '!C24</f>
        <v>0</v>
      </c>
      <c r="D24" s="447">
        <f>+ENERO!D24+FEBRERO!D24+MARZO!D24+ABRIL!D24+MAYO!D24+JUNIO!D24+JULIO!D24+AGOSTO!D24+SEPTIEMBRE!D24+OCTUBRE!D24+'NOVIEMBRE '!D24+'DICIEMBRE '!D24</f>
        <v>1</v>
      </c>
      <c r="E24" s="438" t="s">
        <v>90</v>
      </c>
      <c r="F24" s="365"/>
      <c r="G24" s="314"/>
      <c r="H24" s="346"/>
      <c r="I24" s="314"/>
      <c r="J24" s="314"/>
      <c r="K24" s="314"/>
      <c r="L24" s="347"/>
      <c r="M24" s="348"/>
      <c r="N24" s="348"/>
      <c r="O24" s="348"/>
      <c r="P24" s="319"/>
      <c r="Q24" s="319"/>
      <c r="R24" s="319"/>
      <c r="S24" s="319"/>
      <c r="T24" s="314"/>
      <c r="U24" s="314"/>
      <c r="V24" s="314"/>
      <c r="W24" s="314"/>
      <c r="X24" s="314"/>
      <c r="Y24" s="314"/>
      <c r="Z24" s="314"/>
      <c r="AA24" s="314"/>
      <c r="AB24" s="314"/>
      <c r="AC24" s="314"/>
      <c r="AD24" s="314"/>
      <c r="AE24" s="314"/>
      <c r="AF24" s="314"/>
      <c r="AG24" s="314"/>
      <c r="AH24" s="314"/>
      <c r="AI24" s="314"/>
      <c r="AJ24" s="314"/>
      <c r="AK24" s="314"/>
      <c r="AL24" s="314"/>
      <c r="AM24" s="314"/>
      <c r="AN24" s="314"/>
      <c r="AO24" s="314"/>
      <c r="AP24" s="314"/>
      <c r="AQ24" s="314"/>
      <c r="AR24" s="314"/>
      <c r="AS24" s="314"/>
      <c r="AT24" s="314"/>
      <c r="AU24" s="314"/>
      <c r="AV24" s="314"/>
      <c r="AW24" s="314"/>
      <c r="AX24" s="314"/>
      <c r="AY24" s="314"/>
      <c r="AZ24" s="314"/>
      <c r="BA24" s="339" t="s">
        <v>90</v>
      </c>
      <c r="BB24" s="325"/>
      <c r="BC24" s="441">
        <v>0</v>
      </c>
      <c r="BD24" s="314"/>
    </row>
    <row r="25" spans="1:56" ht="22.5" x14ac:dyDescent="0.25">
      <c r="A25" s="360" t="s">
        <v>26</v>
      </c>
      <c r="B25" s="447">
        <f>+ENERO!B25+FEBRERO!B25+MARZO!B25+ABRIL!B25+MAYO!B25+JUNIO!B25+JULIO!B25+AGOSTO!B25+SEPTIEMBRE!B25+OCTUBRE!B25+'NOVIEMBRE '!B25+'DICIEMBRE '!B25</f>
        <v>0</v>
      </c>
      <c r="C25" s="447">
        <f>+ENERO!C25+FEBRERO!C25+MARZO!C25+ABRIL!C25+MAYO!C25+JUNIO!C25+JULIO!C25+AGOSTO!C25+SEPTIEMBRE!C25+OCTUBRE!C25+'NOVIEMBRE '!C25+'DICIEMBRE '!C25</f>
        <v>0</v>
      </c>
      <c r="D25" s="447">
        <f>+ENERO!D25+FEBRERO!D25+MARZO!D25+ABRIL!D25+MAYO!D25+JUNIO!D25+JULIO!D25+AGOSTO!D25+SEPTIEMBRE!D25+OCTUBRE!D25+'NOVIEMBRE '!D25+'DICIEMBRE '!D25</f>
        <v>0</v>
      </c>
      <c r="E25" s="438" t="s">
        <v>90</v>
      </c>
      <c r="F25" s="365"/>
      <c r="G25" s="314"/>
      <c r="H25" s="346"/>
      <c r="I25" s="314"/>
      <c r="J25" s="314"/>
      <c r="K25" s="314"/>
      <c r="L25" s="347"/>
      <c r="M25" s="348"/>
      <c r="N25" s="348"/>
      <c r="O25" s="348"/>
      <c r="P25" s="319"/>
      <c r="Q25" s="319"/>
      <c r="R25" s="319"/>
      <c r="S25" s="319"/>
      <c r="T25" s="314"/>
      <c r="U25" s="314"/>
      <c r="V25" s="314"/>
      <c r="W25" s="314"/>
      <c r="X25" s="314"/>
      <c r="Y25" s="314"/>
      <c r="Z25" s="314"/>
      <c r="AA25" s="314"/>
      <c r="AB25" s="314"/>
      <c r="AC25" s="314"/>
      <c r="AD25" s="314"/>
      <c r="AE25" s="314"/>
      <c r="AF25" s="314"/>
      <c r="AG25" s="314"/>
      <c r="AH25" s="314"/>
      <c r="AI25" s="314"/>
      <c r="AJ25" s="314"/>
      <c r="AK25" s="314"/>
      <c r="AL25" s="314"/>
      <c r="AM25" s="314"/>
      <c r="AN25" s="314"/>
      <c r="AO25" s="314"/>
      <c r="AP25" s="314"/>
      <c r="AQ25" s="314"/>
      <c r="AR25" s="314"/>
      <c r="AS25" s="314"/>
      <c r="AT25" s="314"/>
      <c r="AU25" s="314"/>
      <c r="AV25" s="314"/>
      <c r="AW25" s="314"/>
      <c r="AX25" s="314"/>
      <c r="AY25" s="314"/>
      <c r="AZ25" s="314"/>
      <c r="BA25" s="339" t="s">
        <v>90</v>
      </c>
      <c r="BB25" s="325"/>
      <c r="BC25" s="441">
        <v>0</v>
      </c>
      <c r="BD25" s="314"/>
    </row>
    <row r="26" spans="1:56" x14ac:dyDescent="0.25">
      <c r="A26" s="361" t="s">
        <v>27</v>
      </c>
      <c r="B26" s="447">
        <f>+ENERO!B26+FEBRERO!B26+MARZO!B26+ABRIL!B26+MAYO!B26+JUNIO!B26+JULIO!B26+AGOSTO!B26+SEPTIEMBRE!B26+OCTUBRE!B26+'NOVIEMBRE '!B26+'DICIEMBRE '!B26</f>
        <v>4</v>
      </c>
      <c r="C26" s="447">
        <f>+ENERO!C26+FEBRERO!C26+MARZO!C26+ABRIL!C26+MAYO!C26+JUNIO!C26+JULIO!C26+AGOSTO!C26+SEPTIEMBRE!C26+OCTUBRE!C26+'NOVIEMBRE '!C26+'DICIEMBRE '!C26</f>
        <v>0</v>
      </c>
      <c r="D26" s="447">
        <f>+ENERO!D26+FEBRERO!D26+MARZO!D26+ABRIL!D26+MAYO!D26+JUNIO!D26+JULIO!D26+AGOSTO!D26+SEPTIEMBRE!D26+OCTUBRE!D26+'NOVIEMBRE '!D26+'DICIEMBRE '!D26</f>
        <v>4</v>
      </c>
      <c r="E26" s="438" t="s">
        <v>90</v>
      </c>
      <c r="F26" s="365"/>
      <c r="G26" s="314"/>
      <c r="H26" s="314"/>
      <c r="I26" s="314"/>
      <c r="J26" s="314"/>
      <c r="K26" s="314"/>
      <c r="L26" s="348"/>
      <c r="M26" s="348"/>
      <c r="N26" s="348"/>
      <c r="O26" s="348"/>
      <c r="P26" s="319"/>
      <c r="Q26" s="319"/>
      <c r="R26" s="319"/>
      <c r="S26" s="319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39" t="s">
        <v>90</v>
      </c>
      <c r="BB26" s="325"/>
      <c r="BC26" s="441">
        <v>0</v>
      </c>
      <c r="BD26" s="314"/>
    </row>
    <row r="27" spans="1:56" ht="29.25" x14ac:dyDescent="0.25">
      <c r="A27" s="458" t="s">
        <v>28</v>
      </c>
      <c r="B27" s="164"/>
      <c r="C27" s="164"/>
      <c r="D27" s="354"/>
      <c r="E27" s="349"/>
      <c r="F27" s="349"/>
      <c r="G27" s="349"/>
      <c r="H27" s="349"/>
      <c r="I27" s="349"/>
      <c r="J27" s="320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5"/>
      <c r="BB27" s="315"/>
      <c r="BC27" s="315"/>
      <c r="BD27" s="315"/>
    </row>
    <row r="28" spans="1:56" ht="15" customHeight="1" x14ac:dyDescent="0.25">
      <c r="A28" s="494" t="s">
        <v>29</v>
      </c>
      <c r="B28" s="488" t="s">
        <v>5</v>
      </c>
      <c r="C28" s="488" t="s">
        <v>22</v>
      </c>
      <c r="D28" s="488" t="s">
        <v>23</v>
      </c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38"/>
      <c r="U28" s="338"/>
      <c r="V28" s="338"/>
      <c r="W28" s="338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38"/>
      <c r="AP28" s="338"/>
      <c r="AQ28" s="338"/>
      <c r="AR28" s="338"/>
      <c r="AS28" s="322"/>
      <c r="AT28" s="322"/>
      <c r="AU28" s="338"/>
      <c r="AV28" s="338"/>
      <c r="AW28" s="322"/>
      <c r="AX28" s="322"/>
      <c r="AY28" s="338"/>
      <c r="AZ28" s="338"/>
      <c r="BA28" s="315"/>
      <c r="BB28" s="315"/>
      <c r="BC28" s="315"/>
      <c r="BD28" s="315"/>
    </row>
    <row r="29" spans="1:56" x14ac:dyDescent="0.25">
      <c r="A29" s="495"/>
      <c r="B29" s="489"/>
      <c r="C29" s="489"/>
      <c r="D29" s="489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38"/>
      <c r="U29" s="338"/>
      <c r="V29" s="338"/>
      <c r="W29" s="338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38"/>
      <c r="AP29" s="338"/>
      <c r="AQ29" s="338"/>
      <c r="AR29" s="338"/>
      <c r="AS29" s="322"/>
      <c r="AT29" s="322"/>
      <c r="AU29" s="338"/>
      <c r="AV29" s="338"/>
      <c r="AW29" s="322"/>
      <c r="AX29" s="322"/>
      <c r="AY29" s="338"/>
      <c r="AZ29" s="338"/>
      <c r="BA29" s="315"/>
      <c r="BB29" s="315"/>
      <c r="BC29" s="315"/>
      <c r="BD29" s="315"/>
    </row>
    <row r="30" spans="1:56" x14ac:dyDescent="0.25">
      <c r="A30" s="459" t="s">
        <v>30</v>
      </c>
      <c r="B30" s="447">
        <f>+ENERO!B30+FEBRERO!B30+MARZO!B30+ABRIL!B30+MAYO!B30+JUNIO!B30+JULIO!B30+AGOSTO!B30+SEPTIEMBRE!B30+OCTUBRE!B30+'NOVIEMBRE '!B30+'DICIEMBRE '!B30</f>
        <v>217</v>
      </c>
      <c r="C30" s="447">
        <f>+ENERO!C30+FEBRERO!C30+MARZO!C30+ABRIL!C30+MAYO!C30+JUNIO!C30+JULIO!C30+AGOSTO!C30+SEPTIEMBRE!C30+OCTUBRE!C30+'NOVIEMBRE '!C30+'DICIEMBRE '!C30</f>
        <v>6</v>
      </c>
      <c r="D30" s="447">
        <f>+ENERO!D30+FEBRERO!D30+MARZO!D30+ABRIL!D30+MAYO!D30+JUNIO!D30+JULIO!D30+AGOSTO!D30+SEPTIEMBRE!D30+OCTUBRE!D30+'NOVIEMBRE '!D30+'DICIEMBRE '!D30</f>
        <v>211</v>
      </c>
      <c r="E30" s="438" t="s">
        <v>90</v>
      </c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38"/>
      <c r="U30" s="338"/>
      <c r="V30" s="338"/>
      <c r="W30" s="338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38"/>
      <c r="AP30" s="338"/>
      <c r="AQ30" s="338"/>
      <c r="AR30" s="338"/>
      <c r="AS30" s="322"/>
      <c r="AT30" s="322"/>
      <c r="AU30" s="338"/>
      <c r="AV30" s="338"/>
      <c r="AW30" s="322"/>
      <c r="AX30" s="322"/>
      <c r="AY30" s="338"/>
      <c r="AZ30" s="338"/>
      <c r="BA30" s="339" t="s">
        <v>90</v>
      </c>
      <c r="BB30" s="325"/>
      <c r="BC30" s="441">
        <v>0</v>
      </c>
      <c r="BD30" s="315"/>
    </row>
    <row r="31" spans="1:56" x14ac:dyDescent="0.25">
      <c r="A31" s="356" t="s">
        <v>31</v>
      </c>
      <c r="B31" s="447">
        <f>+ENERO!B31+FEBRERO!B31+MARZO!B31+ABRIL!B31+MAYO!B31+JUNIO!B31+JULIO!B31+AGOSTO!B31+SEPTIEMBRE!B31+OCTUBRE!B31+'NOVIEMBRE '!B31+'DICIEMBRE '!B31</f>
        <v>4</v>
      </c>
      <c r="C31" s="447">
        <f>+ENERO!C31+FEBRERO!C31+MARZO!C31+ABRIL!C31+MAYO!C31+JUNIO!C31+JULIO!C31+AGOSTO!C31+SEPTIEMBRE!C31+OCTUBRE!C31+'NOVIEMBRE '!C31+'DICIEMBRE '!C31</f>
        <v>0</v>
      </c>
      <c r="D31" s="447">
        <f>+ENERO!D31+FEBRERO!D31+MARZO!D31+ABRIL!D31+MAYO!D31+JUNIO!D31+JULIO!D31+AGOSTO!D31+SEPTIEMBRE!D31+OCTUBRE!D31+'NOVIEMBRE '!D31+'DICIEMBRE '!D31</f>
        <v>4</v>
      </c>
      <c r="E31" s="438" t="s">
        <v>90</v>
      </c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38"/>
      <c r="U31" s="338"/>
      <c r="V31" s="338"/>
      <c r="W31" s="338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38"/>
      <c r="AP31" s="338"/>
      <c r="AQ31" s="338"/>
      <c r="AR31" s="338"/>
      <c r="AS31" s="322"/>
      <c r="AT31" s="322"/>
      <c r="AU31" s="338"/>
      <c r="AV31" s="338"/>
      <c r="AW31" s="322"/>
      <c r="AX31" s="322"/>
      <c r="AY31" s="338"/>
      <c r="AZ31" s="338"/>
      <c r="BA31" s="339" t="s">
        <v>90</v>
      </c>
      <c r="BB31" s="325"/>
      <c r="BC31" s="441">
        <v>0</v>
      </c>
      <c r="BD31" s="315"/>
    </row>
    <row r="32" spans="1:56" x14ac:dyDescent="0.25">
      <c r="A32" s="460" t="s">
        <v>5</v>
      </c>
      <c r="B32" s="447">
        <f>+ENERO!B32+FEBRERO!B32+MARZO!B32+ABRIL!B32+MAYO!B32+JUNIO!B32+JULIO!B32+AGOSTO!B32+SEPTIEMBRE!B32+OCTUBRE!B32+'NOVIEMBRE '!B32+'DICIEMBRE '!B32</f>
        <v>221</v>
      </c>
      <c r="C32" s="447">
        <f>+ENERO!C32+FEBRERO!C32+MARZO!C32+ABRIL!C32+MAYO!C32+JUNIO!C32+JULIO!C32+AGOSTO!C32+SEPTIEMBRE!C32+OCTUBRE!C32+'NOVIEMBRE '!C32+'DICIEMBRE '!C32</f>
        <v>6</v>
      </c>
      <c r="D32" s="447">
        <f>+ENERO!D32+FEBRERO!D32+MARZO!D32+ABRIL!D32+MAYO!D32+JUNIO!D32+JULIO!D32+AGOSTO!D32+SEPTIEMBRE!D32+OCTUBRE!D32+'NOVIEMBRE '!D32+'DICIEMBRE '!D32</f>
        <v>215</v>
      </c>
      <c r="E32" s="438" t="s">
        <v>90</v>
      </c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38"/>
      <c r="U32" s="338"/>
      <c r="V32" s="338"/>
      <c r="W32" s="338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38"/>
      <c r="AP32" s="338"/>
      <c r="AQ32" s="338"/>
      <c r="AR32" s="338"/>
      <c r="AS32" s="322"/>
      <c r="AT32" s="322"/>
      <c r="AU32" s="338"/>
      <c r="AV32" s="338"/>
      <c r="AW32" s="322"/>
      <c r="AX32" s="322"/>
      <c r="AY32" s="338"/>
      <c r="AZ32" s="338"/>
      <c r="BA32" s="339" t="s">
        <v>90</v>
      </c>
      <c r="BB32" s="325"/>
      <c r="BC32" s="441">
        <v>0</v>
      </c>
      <c r="BD32" s="315"/>
    </row>
    <row r="33" spans="1:56" ht="43.5" x14ac:dyDescent="0.25">
      <c r="A33" s="461" t="s">
        <v>32</v>
      </c>
      <c r="B33" s="152"/>
      <c r="C33" s="152"/>
      <c r="D33" s="334"/>
      <c r="E33" s="334"/>
      <c r="F33" s="334"/>
      <c r="G33" s="334"/>
      <c r="H33" s="334"/>
      <c r="I33" s="334"/>
      <c r="J33" s="320"/>
      <c r="K33" s="315"/>
      <c r="L33" s="315"/>
      <c r="M33" s="315"/>
      <c r="N33" s="315"/>
      <c r="O33" s="315"/>
      <c r="P33" s="315"/>
      <c r="Q33" s="315"/>
      <c r="R33" s="315"/>
      <c r="S33" s="315"/>
      <c r="T33" s="338"/>
      <c r="U33" s="338"/>
      <c r="V33" s="338"/>
      <c r="W33" s="338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38"/>
      <c r="AQ33" s="338"/>
      <c r="AR33" s="338"/>
      <c r="AS33" s="338"/>
      <c r="AT33" s="322"/>
      <c r="AU33" s="322"/>
      <c r="AV33" s="338"/>
      <c r="AW33" s="338"/>
      <c r="AX33" s="322"/>
      <c r="AY33" s="322"/>
      <c r="AZ33" s="338"/>
      <c r="BA33" s="315"/>
      <c r="BB33" s="315"/>
      <c r="BC33" s="315"/>
      <c r="BD33" s="315"/>
    </row>
    <row r="34" spans="1:56" ht="15" customHeight="1" x14ac:dyDescent="0.25">
      <c r="A34" s="494" t="s">
        <v>33</v>
      </c>
      <c r="B34" s="500" t="s">
        <v>4</v>
      </c>
      <c r="C34" s="488" t="s">
        <v>5</v>
      </c>
      <c r="D34" s="488" t="s">
        <v>34</v>
      </c>
      <c r="E34" s="488" t="s">
        <v>35</v>
      </c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38"/>
      <c r="U34" s="338"/>
      <c r="V34" s="338"/>
      <c r="W34" s="338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38"/>
      <c r="AQ34" s="338"/>
      <c r="AR34" s="338"/>
      <c r="AS34" s="338"/>
      <c r="AT34" s="322"/>
      <c r="AU34" s="322"/>
      <c r="AV34" s="338"/>
      <c r="AW34" s="338"/>
      <c r="AX34" s="322"/>
      <c r="AY34" s="322"/>
      <c r="AZ34" s="338"/>
      <c r="BA34" s="315"/>
      <c r="BB34" s="315"/>
      <c r="BC34" s="315"/>
      <c r="BD34" s="315"/>
    </row>
    <row r="35" spans="1:56" x14ac:dyDescent="0.25">
      <c r="A35" s="495"/>
      <c r="B35" s="502"/>
      <c r="C35" s="489"/>
      <c r="D35" s="489"/>
      <c r="E35" s="489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38"/>
      <c r="U35" s="338"/>
      <c r="V35" s="338"/>
      <c r="W35" s="338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38"/>
      <c r="AQ35" s="338"/>
      <c r="AR35" s="338"/>
      <c r="AS35" s="338"/>
      <c r="AT35" s="322"/>
      <c r="AU35" s="322"/>
      <c r="AV35" s="338"/>
      <c r="AW35" s="338"/>
      <c r="AX35" s="322"/>
      <c r="AY35" s="322"/>
      <c r="AZ35" s="338"/>
      <c r="BA35" s="315"/>
      <c r="BB35" s="315"/>
      <c r="BC35" s="315"/>
      <c r="BD35" s="315"/>
    </row>
    <row r="36" spans="1:56" ht="21" x14ac:dyDescent="0.25">
      <c r="A36" s="494" t="s">
        <v>36</v>
      </c>
      <c r="B36" s="167" t="s">
        <v>37</v>
      </c>
      <c r="C36" s="447">
        <f>+ENERO!C36+FEBRERO!C36+MARZO!C36+ABRIL!C36+MAYO!C36+JUNIO!C36+JULIO!C36+AGOSTO!C36+SEPTIEMBRE!C36+OCTUBRE!C36+'NOVIEMBRE '!C36+'DICIEMBRE '!C36</f>
        <v>0</v>
      </c>
      <c r="D36" s="447">
        <f>+ENERO!D36+FEBRERO!D36+MARZO!D36+ABRIL!D36+MAYO!D36+JUNIO!D36+JULIO!D36+AGOSTO!D36+SEPTIEMBRE!D36+OCTUBRE!D36+'NOVIEMBRE '!D36+'DICIEMBRE '!D36</f>
        <v>0</v>
      </c>
      <c r="E36" s="447">
        <f>+ENERO!E36+FEBRERO!E36+MARZO!E36+ABRIL!E36+MAYO!E36+JUNIO!E36+JULIO!E36+AGOSTO!E36+SEPTIEMBRE!E36+OCTUBRE!E36+'NOVIEMBRE '!E36+'DICIEMBRE '!E36</f>
        <v>0</v>
      </c>
      <c r="F36" s="438" t="s">
        <v>90</v>
      </c>
      <c r="G36" s="438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38"/>
      <c r="U36" s="338"/>
      <c r="V36" s="338"/>
      <c r="W36" s="338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38"/>
      <c r="AQ36" s="338"/>
      <c r="AR36" s="338"/>
      <c r="AS36" s="338"/>
      <c r="AT36" s="322"/>
      <c r="AU36" s="322"/>
      <c r="AV36" s="338"/>
      <c r="AW36" s="338"/>
      <c r="AX36" s="322"/>
      <c r="AY36" s="322"/>
      <c r="AZ36" s="338"/>
      <c r="BA36" s="339" t="s">
        <v>90</v>
      </c>
      <c r="BB36" s="315"/>
      <c r="BC36" s="441">
        <v>0</v>
      </c>
      <c r="BD36" s="315"/>
    </row>
    <row r="37" spans="1:56" ht="21" x14ac:dyDescent="0.25">
      <c r="A37" s="505"/>
      <c r="B37" s="171" t="s">
        <v>38</v>
      </c>
      <c r="C37" s="447">
        <f>+ENERO!C37+FEBRERO!C37+MARZO!C37+ABRIL!C37+MAYO!C37+JUNIO!C37+JULIO!C37+AGOSTO!C37+SEPTIEMBRE!C37+OCTUBRE!C37+'NOVIEMBRE '!C37+'DICIEMBRE '!C37</f>
        <v>0</v>
      </c>
      <c r="D37" s="447">
        <f>+ENERO!D37+FEBRERO!D37+MARZO!D37+ABRIL!D37+MAYO!D37+JUNIO!D37+JULIO!D37+AGOSTO!D37+SEPTIEMBRE!D37+OCTUBRE!D37+'NOVIEMBRE '!D37+'DICIEMBRE '!D37</f>
        <v>0</v>
      </c>
      <c r="E37" s="447">
        <f>+ENERO!E37+FEBRERO!E37+MARZO!E37+ABRIL!E37+MAYO!E37+JUNIO!E37+JULIO!E37+AGOSTO!E37+SEPTIEMBRE!E37+OCTUBRE!E37+'NOVIEMBRE '!E37+'DICIEMBRE '!E37</f>
        <v>0</v>
      </c>
      <c r="F37" s="438" t="s">
        <v>90</v>
      </c>
      <c r="G37" s="438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38"/>
      <c r="U37" s="338"/>
      <c r="V37" s="338"/>
      <c r="W37" s="338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38"/>
      <c r="AQ37" s="338"/>
      <c r="AR37" s="338"/>
      <c r="AS37" s="338"/>
      <c r="AT37" s="322"/>
      <c r="AU37" s="322"/>
      <c r="AV37" s="338"/>
      <c r="AW37" s="338"/>
      <c r="AX37" s="322"/>
      <c r="AY37" s="322"/>
      <c r="AZ37" s="338"/>
      <c r="BA37" s="339" t="s">
        <v>90</v>
      </c>
      <c r="BB37" s="315"/>
      <c r="BC37" s="441">
        <v>0</v>
      </c>
      <c r="BD37" s="315"/>
    </row>
    <row r="38" spans="1:56" x14ac:dyDescent="0.25">
      <c r="A38" s="495"/>
      <c r="B38" s="172" t="s">
        <v>39</v>
      </c>
      <c r="C38" s="447">
        <f>+ENERO!C38+FEBRERO!C38+MARZO!C38+ABRIL!C38+MAYO!C38+JUNIO!C38+JULIO!C38+AGOSTO!C38+SEPTIEMBRE!C38+OCTUBRE!C38+'NOVIEMBRE '!C38+'DICIEMBRE '!C38</f>
        <v>0</v>
      </c>
      <c r="D38" s="447">
        <f>+ENERO!D38+FEBRERO!D38+MARZO!D38+ABRIL!D38+MAYO!D38+JUNIO!D38+JULIO!D38+AGOSTO!D38+SEPTIEMBRE!D38+OCTUBRE!D38+'NOVIEMBRE '!D38+'DICIEMBRE '!D38</f>
        <v>0</v>
      </c>
      <c r="E38" s="447">
        <f>+ENERO!E38+FEBRERO!E38+MARZO!E38+ABRIL!E38+MAYO!E38+JUNIO!E38+JULIO!E38+AGOSTO!E38+SEPTIEMBRE!E38+OCTUBRE!E38+'NOVIEMBRE '!E38+'DICIEMBRE '!E38</f>
        <v>0</v>
      </c>
      <c r="F38" s="438" t="s">
        <v>90</v>
      </c>
      <c r="G38" s="438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38"/>
      <c r="U38" s="338"/>
      <c r="V38" s="338"/>
      <c r="W38" s="338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38"/>
      <c r="AQ38" s="338"/>
      <c r="AR38" s="338"/>
      <c r="AS38" s="338"/>
      <c r="AT38" s="322"/>
      <c r="AU38" s="322"/>
      <c r="AV38" s="338"/>
      <c r="AW38" s="338"/>
      <c r="AX38" s="322"/>
      <c r="AY38" s="322"/>
      <c r="AZ38" s="338"/>
      <c r="BA38" s="339" t="s">
        <v>90</v>
      </c>
      <c r="BB38" s="315"/>
      <c r="BC38" s="441">
        <v>0</v>
      </c>
      <c r="BD38" s="315"/>
    </row>
    <row r="39" spans="1:56" x14ac:dyDescent="0.25">
      <c r="A39" s="494" t="s">
        <v>40</v>
      </c>
      <c r="B39" s="168" t="s">
        <v>41</v>
      </c>
      <c r="C39" s="447">
        <f>+ENERO!C39+FEBRERO!C39+MARZO!C39+ABRIL!C39+MAYO!C39+JUNIO!C39+JULIO!C39+AGOSTO!C39+SEPTIEMBRE!C39+OCTUBRE!C39+'NOVIEMBRE '!C39+'DICIEMBRE '!C39</f>
        <v>0</v>
      </c>
      <c r="D39" s="447">
        <f>+ENERO!D39+FEBRERO!D39+MARZO!D39+ABRIL!D39+MAYO!D39+JUNIO!D39+JULIO!D39+AGOSTO!D39+SEPTIEMBRE!D39+OCTUBRE!D39+'NOVIEMBRE '!D39+'DICIEMBRE '!D39</f>
        <v>0</v>
      </c>
      <c r="E39" s="447">
        <f>+ENERO!E39+FEBRERO!E39+MARZO!E39+ABRIL!E39+MAYO!E39+JUNIO!E39+JULIO!E39+AGOSTO!E39+SEPTIEMBRE!E39+OCTUBRE!E39+'NOVIEMBRE '!E39+'DICIEMBRE '!E39</f>
        <v>0</v>
      </c>
      <c r="F39" s="438" t="s">
        <v>90</v>
      </c>
      <c r="G39" s="438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38"/>
      <c r="U39" s="338"/>
      <c r="V39" s="338"/>
      <c r="W39" s="338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38"/>
      <c r="AQ39" s="338"/>
      <c r="AR39" s="338"/>
      <c r="AS39" s="338"/>
      <c r="AT39" s="322"/>
      <c r="AU39" s="322"/>
      <c r="AV39" s="338"/>
      <c r="AW39" s="338"/>
      <c r="AX39" s="322"/>
      <c r="AY39" s="322"/>
      <c r="AZ39" s="338"/>
      <c r="BA39" s="339" t="s">
        <v>90</v>
      </c>
      <c r="BB39" s="315"/>
      <c r="BC39" s="441">
        <v>0</v>
      </c>
      <c r="BD39" s="315"/>
    </row>
    <row r="40" spans="1:56" x14ac:dyDescent="0.25">
      <c r="A40" s="505"/>
      <c r="B40" s="171" t="s">
        <v>42</v>
      </c>
      <c r="C40" s="447">
        <f>+ENERO!C40+FEBRERO!C40+MARZO!C40+ABRIL!C40+MAYO!C40+JUNIO!C40+JULIO!C40+AGOSTO!C40+SEPTIEMBRE!C40+OCTUBRE!C40+'NOVIEMBRE '!C40+'DICIEMBRE '!C40</f>
        <v>0</v>
      </c>
      <c r="D40" s="447">
        <f>+ENERO!D40+FEBRERO!D40+MARZO!D40+ABRIL!D40+MAYO!D40+JUNIO!D40+JULIO!D40+AGOSTO!D40+SEPTIEMBRE!D40+OCTUBRE!D40+'NOVIEMBRE '!D40+'DICIEMBRE '!D40</f>
        <v>0</v>
      </c>
      <c r="E40" s="447">
        <f>+ENERO!E40+FEBRERO!E40+MARZO!E40+ABRIL!E40+MAYO!E40+JUNIO!E40+JULIO!E40+AGOSTO!E40+SEPTIEMBRE!E40+OCTUBRE!E40+'NOVIEMBRE '!E40+'DICIEMBRE '!E40</f>
        <v>0</v>
      </c>
      <c r="F40" s="438" t="s">
        <v>90</v>
      </c>
      <c r="G40" s="438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38"/>
      <c r="U40" s="338"/>
      <c r="V40" s="338"/>
      <c r="W40" s="338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38"/>
      <c r="AQ40" s="338"/>
      <c r="AR40" s="338"/>
      <c r="AS40" s="338"/>
      <c r="AT40" s="322"/>
      <c r="AU40" s="322"/>
      <c r="AV40" s="338"/>
      <c r="AW40" s="338"/>
      <c r="AX40" s="322"/>
      <c r="AY40" s="322"/>
      <c r="AZ40" s="338"/>
      <c r="BA40" s="339" t="s">
        <v>90</v>
      </c>
      <c r="BB40" s="315"/>
      <c r="BC40" s="441">
        <v>0</v>
      </c>
      <c r="BD40" s="315"/>
    </row>
    <row r="41" spans="1:56" x14ac:dyDescent="0.25">
      <c r="A41" s="495"/>
      <c r="B41" s="172" t="s">
        <v>43</v>
      </c>
      <c r="C41" s="447">
        <f>+ENERO!C41+FEBRERO!C41+MARZO!C41+ABRIL!C41+MAYO!C41+JUNIO!C41+JULIO!C41+AGOSTO!C41+SEPTIEMBRE!C41+OCTUBRE!C41+'NOVIEMBRE '!C41+'DICIEMBRE '!C41</f>
        <v>0</v>
      </c>
      <c r="D41" s="447">
        <f>+ENERO!D41+FEBRERO!D41+MARZO!D41+ABRIL!D41+MAYO!D41+JUNIO!D41+JULIO!D41+AGOSTO!D41+SEPTIEMBRE!D41+OCTUBRE!D41+'NOVIEMBRE '!D41+'DICIEMBRE '!D41</f>
        <v>0</v>
      </c>
      <c r="E41" s="447">
        <f>+ENERO!E41+FEBRERO!E41+MARZO!E41+ABRIL!E41+MAYO!E41+JUNIO!E41+JULIO!E41+AGOSTO!E41+SEPTIEMBRE!E41+OCTUBRE!E41+'NOVIEMBRE '!E41+'DICIEMBRE '!E41</f>
        <v>0</v>
      </c>
      <c r="F41" s="438" t="s">
        <v>90</v>
      </c>
      <c r="G41" s="438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38"/>
      <c r="U41" s="338"/>
      <c r="V41" s="338"/>
      <c r="W41" s="338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38"/>
      <c r="AQ41" s="338"/>
      <c r="AR41" s="338"/>
      <c r="AS41" s="338"/>
      <c r="AT41" s="322"/>
      <c r="AU41" s="322"/>
      <c r="AV41" s="338"/>
      <c r="AW41" s="338"/>
      <c r="AX41" s="322"/>
      <c r="AY41" s="322"/>
      <c r="AZ41" s="338"/>
      <c r="BA41" s="339" t="s">
        <v>90</v>
      </c>
      <c r="BB41" s="315"/>
      <c r="BC41" s="441">
        <v>0</v>
      </c>
      <c r="BD41" s="315"/>
    </row>
    <row r="42" spans="1:56" ht="21" x14ac:dyDescent="0.25">
      <c r="A42" s="494" t="s">
        <v>44</v>
      </c>
      <c r="B42" s="173" t="s">
        <v>45</v>
      </c>
      <c r="C42" s="447">
        <f>+ENERO!C42+FEBRERO!C42+MARZO!C42+ABRIL!C42+MAYO!C42+JUNIO!C42+JULIO!C42+AGOSTO!C42+SEPTIEMBRE!C42+OCTUBRE!C42+'NOVIEMBRE '!C42+'DICIEMBRE '!C42</f>
        <v>0</v>
      </c>
      <c r="D42" s="447">
        <f>+ENERO!D42+FEBRERO!D42+MARZO!D42+ABRIL!D42+MAYO!D42+JUNIO!D42+JULIO!D42+AGOSTO!D42+SEPTIEMBRE!D42+OCTUBRE!D42+'NOVIEMBRE '!D42+'DICIEMBRE '!D42</f>
        <v>0</v>
      </c>
      <c r="E42" s="447">
        <f>+ENERO!E42+FEBRERO!E42+MARZO!E42+ABRIL!E42+MAYO!E42+JUNIO!E42+JULIO!E42+AGOSTO!E42+SEPTIEMBRE!E42+OCTUBRE!E42+'NOVIEMBRE '!E42+'DICIEMBRE '!E42</f>
        <v>0</v>
      </c>
      <c r="F42" s="438" t="s">
        <v>90</v>
      </c>
      <c r="G42" s="438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38"/>
      <c r="U42" s="338"/>
      <c r="V42" s="338"/>
      <c r="W42" s="338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38"/>
      <c r="AQ42" s="338"/>
      <c r="AR42" s="338"/>
      <c r="AS42" s="338"/>
      <c r="AT42" s="322"/>
      <c r="AU42" s="322"/>
      <c r="AV42" s="338"/>
      <c r="AW42" s="338"/>
      <c r="AX42" s="322"/>
      <c r="AY42" s="322"/>
      <c r="AZ42" s="338"/>
      <c r="BA42" s="339" t="s">
        <v>90</v>
      </c>
      <c r="BB42" s="315"/>
      <c r="BC42" s="441">
        <v>0</v>
      </c>
      <c r="BD42" s="315"/>
    </row>
    <row r="43" spans="1:56" x14ac:dyDescent="0.25">
      <c r="A43" s="495"/>
      <c r="B43" s="154" t="s">
        <v>46</v>
      </c>
      <c r="C43" s="447">
        <f>+ENERO!C43+FEBRERO!C43+MARZO!C43+ABRIL!C43+MAYO!C43+JUNIO!C43+JULIO!C43+AGOSTO!C43+SEPTIEMBRE!C43+OCTUBRE!C43+'NOVIEMBRE '!C43+'DICIEMBRE '!C43</f>
        <v>0</v>
      </c>
      <c r="D43" s="447">
        <f>+ENERO!D43+FEBRERO!D43+MARZO!D43+ABRIL!D43+MAYO!D43+JUNIO!D43+JULIO!D43+AGOSTO!D43+SEPTIEMBRE!D43+OCTUBRE!D43+'NOVIEMBRE '!D43+'DICIEMBRE '!D43</f>
        <v>0</v>
      </c>
      <c r="E43" s="447">
        <f>+ENERO!E43+FEBRERO!E43+MARZO!E43+ABRIL!E43+MAYO!E43+JUNIO!E43+JULIO!E43+AGOSTO!E43+SEPTIEMBRE!E43+OCTUBRE!E43+'NOVIEMBRE '!E43+'DICIEMBRE '!E43</f>
        <v>0</v>
      </c>
      <c r="F43" s="438" t="s">
        <v>90</v>
      </c>
      <c r="G43" s="438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38"/>
      <c r="U43" s="338"/>
      <c r="V43" s="338"/>
      <c r="W43" s="338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38"/>
      <c r="AQ43" s="338"/>
      <c r="AR43" s="338"/>
      <c r="AS43" s="338"/>
      <c r="AT43" s="322"/>
      <c r="AU43" s="322"/>
      <c r="AV43" s="338"/>
      <c r="AW43" s="338"/>
      <c r="AX43" s="322"/>
      <c r="AY43" s="322"/>
      <c r="AZ43" s="338"/>
      <c r="BA43" s="339" t="s">
        <v>90</v>
      </c>
      <c r="BB43" s="315"/>
      <c r="BC43" s="441">
        <v>0</v>
      </c>
      <c r="BD43" s="315"/>
    </row>
    <row r="44" spans="1:56" x14ac:dyDescent="0.25">
      <c r="A44" s="498" t="s">
        <v>47</v>
      </c>
      <c r="B44" s="499"/>
      <c r="C44" s="447">
        <f>+ENERO!C44+FEBRERO!C44+MARZO!C44+ABRIL!C44+MAYO!C44+JUNIO!C44+JULIO!C44+AGOSTO!C44+SEPTIEMBRE!C44+OCTUBRE!C44+'NOVIEMBRE '!C44+'DICIEMBRE '!C44</f>
        <v>0</v>
      </c>
      <c r="D44" s="447">
        <f>+ENERO!D44+FEBRERO!D44+MARZO!D44+ABRIL!D44+MAYO!D44+JUNIO!D44+JULIO!D44+AGOSTO!D44+SEPTIEMBRE!D44+OCTUBRE!D44+'NOVIEMBRE '!D44+'DICIEMBRE '!D44</f>
        <v>0</v>
      </c>
      <c r="E44" s="447">
        <f>+ENERO!E44+FEBRERO!E44+MARZO!E44+ABRIL!E44+MAYO!E44+JUNIO!E44+JULIO!E44+AGOSTO!E44+SEPTIEMBRE!E44+OCTUBRE!E44+'NOVIEMBRE '!E44+'DICIEMBRE '!E44</f>
        <v>0</v>
      </c>
      <c r="F44" s="438" t="s">
        <v>90</v>
      </c>
      <c r="G44" s="438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38"/>
      <c r="U44" s="338"/>
      <c r="V44" s="338"/>
      <c r="W44" s="338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38"/>
      <c r="AQ44" s="338"/>
      <c r="AR44" s="338"/>
      <c r="AS44" s="338"/>
      <c r="AT44" s="322"/>
      <c r="AU44" s="322"/>
      <c r="AV44" s="338"/>
      <c r="AW44" s="338"/>
      <c r="AX44" s="322"/>
      <c r="AY44" s="322"/>
      <c r="AZ44" s="338"/>
      <c r="BA44" s="339" t="s">
        <v>90</v>
      </c>
      <c r="BB44" s="315"/>
      <c r="BC44" s="441">
        <v>0</v>
      </c>
      <c r="BD44" s="315"/>
    </row>
    <row r="45" spans="1:56" ht="43.5" x14ac:dyDescent="0.25">
      <c r="A45" s="462" t="s">
        <v>48</v>
      </c>
      <c r="B45" s="153"/>
      <c r="C45" s="153"/>
      <c r="D45" s="335"/>
      <c r="E45" s="335"/>
      <c r="F45" s="335"/>
      <c r="G45" s="335"/>
      <c r="H45" s="335"/>
      <c r="I45" s="335"/>
      <c r="J45" s="320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5"/>
      <c r="BB45" s="315"/>
      <c r="BC45" s="315"/>
      <c r="BD45" s="315"/>
    </row>
    <row r="46" spans="1:56" ht="15" customHeight="1" x14ac:dyDescent="0.25">
      <c r="A46" s="510" t="s">
        <v>49</v>
      </c>
      <c r="B46" s="510"/>
      <c r="C46" s="511" t="s">
        <v>50</v>
      </c>
      <c r="D46" s="488" t="s">
        <v>44</v>
      </c>
      <c r="E46" s="496" t="s">
        <v>51</v>
      </c>
      <c r="F46" s="527"/>
      <c r="G46" s="497"/>
      <c r="H46" s="488" t="s">
        <v>52</v>
      </c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38"/>
      <c r="U46" s="338"/>
      <c r="V46" s="338"/>
      <c r="W46" s="338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38"/>
      <c r="AQ46" s="338"/>
      <c r="AR46" s="338"/>
      <c r="AS46" s="338"/>
      <c r="AT46" s="322"/>
      <c r="AU46" s="322"/>
      <c r="AV46" s="338"/>
      <c r="AW46" s="338"/>
      <c r="AX46" s="322"/>
      <c r="AY46" s="322"/>
      <c r="AZ46" s="338"/>
      <c r="BA46" s="315"/>
      <c r="BB46" s="315"/>
      <c r="BC46" s="315"/>
      <c r="BD46" s="315"/>
    </row>
    <row r="47" spans="1:56" x14ac:dyDescent="0.25">
      <c r="A47" s="510"/>
      <c r="B47" s="510"/>
      <c r="C47" s="511"/>
      <c r="D47" s="489"/>
      <c r="E47" s="321" t="s">
        <v>53</v>
      </c>
      <c r="F47" s="321" t="s">
        <v>42</v>
      </c>
      <c r="G47" s="321" t="s">
        <v>43</v>
      </c>
      <c r="H47" s="489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38"/>
      <c r="U47" s="338"/>
      <c r="V47" s="338"/>
      <c r="W47" s="338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38"/>
      <c r="AQ47" s="338"/>
      <c r="AR47" s="338"/>
      <c r="AS47" s="338"/>
      <c r="AT47" s="322"/>
      <c r="AU47" s="322"/>
      <c r="AV47" s="338"/>
      <c r="AW47" s="338"/>
      <c r="AX47" s="322"/>
      <c r="AY47" s="322"/>
      <c r="AZ47" s="338"/>
      <c r="BA47" s="315"/>
      <c r="BB47" s="315"/>
      <c r="BC47" s="315"/>
      <c r="BD47" s="315"/>
    </row>
    <row r="48" spans="1:56" x14ac:dyDescent="0.25">
      <c r="A48" s="515" t="s">
        <v>54</v>
      </c>
      <c r="B48" s="515"/>
      <c r="C48" s="447">
        <f>+ENERO!C48+FEBRERO!C48+MARZO!C48+ABRIL!C48+MAYO!C48+JUNIO!C48+JULIO!C48+AGOSTO!C48+SEPTIEMBRE!C48+OCTUBRE!C48+'NOVIEMBRE '!C48+'DICIEMBRE '!C48</f>
        <v>0</v>
      </c>
      <c r="D48" s="447">
        <f>+ENERO!D48+FEBRERO!D48+MARZO!D48+ABRIL!D48+MAYO!D48+JUNIO!D48+JULIO!D48+AGOSTO!D48+SEPTIEMBRE!D48+OCTUBRE!D48+'NOVIEMBRE '!D48+'DICIEMBRE '!D48</f>
        <v>0</v>
      </c>
      <c r="E48" s="447">
        <f>+ENERO!E48+FEBRERO!E48+MARZO!E48+ABRIL!E48+MAYO!E48+JUNIO!E48+JULIO!E48+AGOSTO!E48+SEPTIEMBRE!E48+OCTUBRE!E48+'NOVIEMBRE '!E48+'DICIEMBRE '!E48</f>
        <v>0</v>
      </c>
      <c r="F48" s="447">
        <f>+ENERO!F48+FEBRERO!F48+MARZO!F48+ABRIL!F48+MAYO!F48+JUNIO!F48+JULIO!F48+AGOSTO!F48+SEPTIEMBRE!F48+OCTUBRE!F48+'NOVIEMBRE '!F48+'DICIEMBRE '!F48</f>
        <v>0</v>
      </c>
      <c r="G48" s="447">
        <f>+ENERO!G48+FEBRERO!G48+MARZO!G48+ABRIL!G48+MAYO!G48+JUNIO!G48+JULIO!G48+AGOSTO!G48+SEPTIEMBRE!G48+OCTUBRE!G48+'NOVIEMBRE '!G48+'DICIEMBRE '!G48</f>
        <v>0</v>
      </c>
      <c r="H48" s="447">
        <f>+ENERO!H48+FEBRERO!H48+MARZO!H48+ABRIL!H48+MAYO!H48+JUNIO!H48+JULIO!H48+AGOSTO!H48+SEPTIEMBRE!H48+OCTUBRE!H48+'NOVIEMBRE '!H48+'DICIEMBRE '!H48</f>
        <v>0</v>
      </c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38"/>
      <c r="U48" s="338"/>
      <c r="V48" s="338"/>
      <c r="W48" s="338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38"/>
      <c r="AQ48" s="338"/>
      <c r="AR48" s="338"/>
      <c r="AS48" s="338"/>
      <c r="AT48" s="338"/>
      <c r="AU48" s="338"/>
      <c r="AV48" s="338"/>
      <c r="AW48" s="322"/>
      <c r="AX48" s="322"/>
      <c r="AY48" s="338"/>
      <c r="AZ48" s="338"/>
      <c r="BA48" s="315"/>
      <c r="BB48" s="315"/>
      <c r="BC48" s="315"/>
      <c r="BD48" s="315"/>
    </row>
    <row r="49" spans="1:56" x14ac:dyDescent="0.25">
      <c r="A49" s="516" t="s">
        <v>55</v>
      </c>
      <c r="B49" s="516"/>
      <c r="C49" s="447">
        <f>+ENERO!C49+FEBRERO!C49+MARZO!C49+ABRIL!C49+MAYO!C49+JUNIO!C49+JULIO!C49+AGOSTO!C49+SEPTIEMBRE!C49+OCTUBRE!C49+'NOVIEMBRE '!C49+'DICIEMBRE '!C49</f>
        <v>4</v>
      </c>
      <c r="D49" s="447">
        <f>+ENERO!D49+FEBRERO!D49+MARZO!D49+ABRIL!D49+MAYO!D49+JUNIO!D49+JULIO!D49+AGOSTO!D49+SEPTIEMBRE!D49+OCTUBRE!D49+'NOVIEMBRE '!D49+'DICIEMBRE '!D49</f>
        <v>23</v>
      </c>
      <c r="E49" s="447">
        <f>+ENERO!E49+FEBRERO!E49+MARZO!E49+ABRIL!E49+MAYO!E49+JUNIO!E49+JULIO!E49+AGOSTO!E49+SEPTIEMBRE!E49+OCTUBRE!E49+'NOVIEMBRE '!E49+'DICIEMBRE '!E49</f>
        <v>0</v>
      </c>
      <c r="F49" s="447">
        <f>+ENERO!F49+FEBRERO!F49+MARZO!F49+ABRIL!F49+MAYO!F49+JUNIO!F49+JULIO!F49+AGOSTO!F49+SEPTIEMBRE!F49+OCTUBRE!F49+'NOVIEMBRE '!F49+'DICIEMBRE '!F49</f>
        <v>0</v>
      </c>
      <c r="G49" s="447">
        <f>+ENERO!G49+FEBRERO!G49+MARZO!G49+ABRIL!G49+MAYO!G49+JUNIO!G49+JULIO!G49+AGOSTO!G49+SEPTIEMBRE!G49+OCTUBRE!G49+'NOVIEMBRE '!G49+'DICIEMBRE '!G49</f>
        <v>0</v>
      </c>
      <c r="H49" s="447">
        <f>+ENERO!H49+FEBRERO!H49+MARZO!H49+ABRIL!H49+MAYO!H49+JUNIO!H49+JULIO!H49+AGOSTO!H49+SEPTIEMBRE!H49+OCTUBRE!H49+'NOVIEMBRE '!H49+'DICIEMBRE '!H49</f>
        <v>0</v>
      </c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38"/>
      <c r="U49" s="338"/>
      <c r="V49" s="338"/>
      <c r="W49" s="338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38"/>
      <c r="AQ49" s="338"/>
      <c r="AR49" s="338"/>
      <c r="AS49" s="338"/>
      <c r="AT49" s="338"/>
      <c r="AU49" s="338"/>
      <c r="AV49" s="338"/>
      <c r="AW49" s="322"/>
      <c r="AX49" s="322"/>
      <c r="AY49" s="338"/>
      <c r="AZ49" s="338"/>
      <c r="BA49" s="315"/>
      <c r="BB49" s="315"/>
      <c r="BC49" s="315"/>
      <c r="BD49" s="315"/>
    </row>
    <row r="50" spans="1:56" x14ac:dyDescent="0.25">
      <c r="A50" s="516" t="s">
        <v>56</v>
      </c>
      <c r="B50" s="516"/>
      <c r="C50" s="447">
        <f>+ENERO!C50+FEBRERO!C50+MARZO!C50+ABRIL!C50+MAYO!C50+JUNIO!C50+JULIO!C50+AGOSTO!C50+SEPTIEMBRE!C50+OCTUBRE!C50+'NOVIEMBRE '!C50+'DICIEMBRE '!C50</f>
        <v>24</v>
      </c>
      <c r="D50" s="447">
        <f>+ENERO!D50+FEBRERO!D50+MARZO!D50+ABRIL!D50+MAYO!D50+JUNIO!D50+JULIO!D50+AGOSTO!D50+SEPTIEMBRE!D50+OCTUBRE!D50+'NOVIEMBRE '!D50+'DICIEMBRE '!D50</f>
        <v>28</v>
      </c>
      <c r="E50" s="447">
        <f>+ENERO!E50+FEBRERO!E50+MARZO!E50+ABRIL!E50+MAYO!E50+JUNIO!E50+JULIO!E50+AGOSTO!E50+SEPTIEMBRE!E50+OCTUBRE!E50+'NOVIEMBRE '!E50+'DICIEMBRE '!E50</f>
        <v>754</v>
      </c>
      <c r="F50" s="447">
        <f>+ENERO!F50+FEBRERO!F50+MARZO!F50+ABRIL!F50+MAYO!F50+JUNIO!F50+JULIO!F50+AGOSTO!F50+SEPTIEMBRE!F50+OCTUBRE!F50+'NOVIEMBRE '!F50+'DICIEMBRE '!F50</f>
        <v>1</v>
      </c>
      <c r="G50" s="447">
        <f>+ENERO!G50+FEBRERO!G50+MARZO!G50+ABRIL!G50+MAYO!G50+JUNIO!G50+JULIO!G50+AGOSTO!G50+SEPTIEMBRE!G50+OCTUBRE!G50+'NOVIEMBRE '!G50+'DICIEMBRE '!G50</f>
        <v>0</v>
      </c>
      <c r="H50" s="447">
        <f>+ENERO!H50+FEBRERO!H50+MARZO!H50+ABRIL!H50+MAYO!H50+JUNIO!H50+JULIO!H50+AGOSTO!H50+SEPTIEMBRE!H50+OCTUBRE!H50+'NOVIEMBRE '!H50+'DICIEMBRE '!H50</f>
        <v>0</v>
      </c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38"/>
      <c r="U50" s="338"/>
      <c r="V50" s="338"/>
      <c r="W50" s="338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38"/>
      <c r="AQ50" s="338"/>
      <c r="AR50" s="338"/>
      <c r="AS50" s="338"/>
      <c r="AT50" s="338"/>
      <c r="AU50" s="338"/>
      <c r="AV50" s="338"/>
      <c r="AW50" s="322"/>
      <c r="AX50" s="322"/>
      <c r="AY50" s="338"/>
      <c r="AZ50" s="338"/>
      <c r="BA50" s="315"/>
      <c r="BB50" s="315"/>
      <c r="BC50" s="315"/>
      <c r="BD50" s="315"/>
    </row>
    <row r="51" spans="1:56" x14ac:dyDescent="0.25">
      <c r="A51" s="508" t="s">
        <v>57</v>
      </c>
      <c r="B51" s="508"/>
      <c r="C51" s="447">
        <f>+ENERO!C51+FEBRERO!C51+MARZO!C51+ABRIL!C51+MAYO!C51+JUNIO!C51+JULIO!C51+AGOSTO!C51+SEPTIEMBRE!C51+OCTUBRE!C51+'NOVIEMBRE '!C51+'DICIEMBRE '!C51</f>
        <v>0</v>
      </c>
      <c r="D51" s="447">
        <f>+ENERO!D51+FEBRERO!D51+MARZO!D51+ABRIL!D51+MAYO!D51+JUNIO!D51+JULIO!D51+AGOSTO!D51+SEPTIEMBRE!D51+OCTUBRE!D51+'NOVIEMBRE '!D51+'DICIEMBRE '!D51</f>
        <v>6</v>
      </c>
      <c r="E51" s="447">
        <f>+ENERO!E51+FEBRERO!E51+MARZO!E51+ABRIL!E51+MAYO!E51+JUNIO!E51+JULIO!E51+AGOSTO!E51+SEPTIEMBRE!E51+OCTUBRE!E51+'NOVIEMBRE '!E51+'DICIEMBRE '!E51</f>
        <v>0</v>
      </c>
      <c r="F51" s="447">
        <f>+ENERO!F51+FEBRERO!F51+MARZO!F51+ABRIL!F51+MAYO!F51+JUNIO!F51+JULIO!F51+AGOSTO!F51+SEPTIEMBRE!F51+OCTUBRE!F51+'NOVIEMBRE '!F51+'DICIEMBRE '!F51</f>
        <v>0</v>
      </c>
      <c r="G51" s="447">
        <f>+ENERO!G51+FEBRERO!G51+MARZO!G51+ABRIL!G51+MAYO!G51+JUNIO!G51+JULIO!G51+AGOSTO!G51+SEPTIEMBRE!G51+OCTUBRE!G51+'NOVIEMBRE '!G51+'DICIEMBRE '!G51</f>
        <v>0</v>
      </c>
      <c r="H51" s="447">
        <f>+ENERO!H51+FEBRERO!H51+MARZO!H51+ABRIL!H51+MAYO!H51+JUNIO!H51+JULIO!H51+AGOSTO!H51+SEPTIEMBRE!H51+OCTUBRE!H51+'NOVIEMBRE '!H51+'DICIEMBRE '!H51</f>
        <v>0</v>
      </c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38"/>
      <c r="U51" s="338"/>
      <c r="V51" s="338"/>
      <c r="W51" s="338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38"/>
      <c r="AQ51" s="338"/>
      <c r="AR51" s="338"/>
      <c r="AS51" s="338"/>
      <c r="AT51" s="338"/>
      <c r="AU51" s="338"/>
      <c r="AV51" s="338"/>
      <c r="AW51" s="322"/>
      <c r="AX51" s="322"/>
      <c r="AY51" s="338"/>
      <c r="AZ51" s="338"/>
      <c r="BA51" s="315"/>
      <c r="BB51" s="315"/>
      <c r="BC51" s="315"/>
      <c r="BD51" s="315"/>
    </row>
    <row r="52" spans="1:56" x14ac:dyDescent="0.25">
      <c r="A52" s="509" t="s">
        <v>5</v>
      </c>
      <c r="B52" s="509"/>
      <c r="C52" s="447">
        <f>+ENERO!C52+FEBRERO!C52+MARZO!C52+ABRIL!C52+MAYO!C52+JUNIO!C52+JULIO!C52+AGOSTO!C52+SEPTIEMBRE!C52+OCTUBRE!C52+'NOVIEMBRE '!C52+'DICIEMBRE '!C52</f>
        <v>28</v>
      </c>
      <c r="D52" s="447">
        <f>+ENERO!D52+FEBRERO!D52+MARZO!D52+ABRIL!D52+MAYO!D52+JUNIO!D52+JULIO!D52+AGOSTO!D52+SEPTIEMBRE!D52+OCTUBRE!D52+'NOVIEMBRE '!D52+'DICIEMBRE '!D52</f>
        <v>57</v>
      </c>
      <c r="E52" s="447">
        <f>+ENERO!E52+FEBRERO!E52+MARZO!E52+ABRIL!E52+MAYO!E52+JUNIO!E52+JULIO!E52+AGOSTO!E52+SEPTIEMBRE!E52+OCTUBRE!E52+'NOVIEMBRE '!E52+'DICIEMBRE '!E52</f>
        <v>754</v>
      </c>
      <c r="F52" s="447">
        <f>+ENERO!F52+FEBRERO!F52+MARZO!F52+ABRIL!F52+MAYO!F52+JUNIO!F52+JULIO!F52+AGOSTO!F52+SEPTIEMBRE!F52+OCTUBRE!F52+'NOVIEMBRE '!F52+'DICIEMBRE '!F52</f>
        <v>1</v>
      </c>
      <c r="G52" s="447">
        <f>+ENERO!G52+FEBRERO!G52+MARZO!G52+ABRIL!G52+MAYO!G52+JUNIO!G52+JULIO!G52+AGOSTO!G52+SEPTIEMBRE!G52+OCTUBRE!G52+'NOVIEMBRE '!G52+'DICIEMBRE '!G52</f>
        <v>0</v>
      </c>
      <c r="H52" s="447">
        <f>+ENERO!H52+FEBRERO!H52+MARZO!H52+ABRIL!H52+MAYO!H52+JUNIO!H52+JULIO!H52+AGOSTO!H52+SEPTIEMBRE!H52+OCTUBRE!H52+'NOVIEMBRE '!H52+'DICIEMBRE '!H52</f>
        <v>0</v>
      </c>
      <c r="I52" s="338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38"/>
      <c r="U52" s="338"/>
      <c r="V52" s="338"/>
      <c r="W52" s="338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38"/>
      <c r="AQ52" s="338"/>
      <c r="AR52" s="338"/>
      <c r="AS52" s="338"/>
      <c r="AT52" s="338"/>
      <c r="AU52" s="338"/>
      <c r="AV52" s="338"/>
      <c r="AW52" s="322"/>
      <c r="AX52" s="322"/>
      <c r="AY52" s="338"/>
      <c r="AZ52" s="338"/>
      <c r="BA52" s="315"/>
      <c r="BB52" s="315"/>
      <c r="BC52" s="315"/>
      <c r="BD52" s="315"/>
    </row>
    <row r="53" spans="1:56" ht="43.5" x14ac:dyDescent="0.25">
      <c r="A53" s="462" t="s">
        <v>58</v>
      </c>
      <c r="B53" s="153"/>
      <c r="C53" s="153"/>
      <c r="D53" s="371"/>
      <c r="E53" s="371"/>
      <c r="F53" s="371"/>
      <c r="G53" s="371"/>
      <c r="H53" s="371"/>
      <c r="I53" s="371"/>
      <c r="J53" s="320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5"/>
      <c r="BB53" s="315"/>
      <c r="BC53" s="315"/>
      <c r="BD53" s="315"/>
    </row>
    <row r="54" spans="1:56" x14ac:dyDescent="0.25">
      <c r="A54" s="510" t="s">
        <v>49</v>
      </c>
      <c r="B54" s="510"/>
      <c r="C54" s="511" t="s">
        <v>5</v>
      </c>
      <c r="D54" s="315"/>
      <c r="E54" s="315"/>
      <c r="F54" s="315"/>
      <c r="G54" s="317"/>
      <c r="H54" s="317"/>
      <c r="I54" s="317"/>
      <c r="J54" s="317"/>
      <c r="K54" s="315"/>
      <c r="L54" s="315"/>
      <c r="M54" s="315"/>
      <c r="N54" s="315"/>
      <c r="O54" s="315"/>
      <c r="P54" s="315"/>
      <c r="Q54" s="315"/>
      <c r="R54" s="315"/>
      <c r="S54" s="315"/>
      <c r="T54" s="338"/>
      <c r="U54" s="338"/>
      <c r="V54" s="338"/>
      <c r="W54" s="338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22"/>
      <c r="AQ54" s="338"/>
      <c r="AR54" s="338"/>
      <c r="AS54" s="322"/>
      <c r="AT54" s="322"/>
      <c r="AU54" s="338"/>
      <c r="AV54" s="338"/>
      <c r="AW54" s="338"/>
      <c r="AX54" s="338"/>
      <c r="AY54" s="338"/>
      <c r="AZ54" s="338"/>
      <c r="BA54" s="315"/>
      <c r="BB54" s="315"/>
      <c r="BC54" s="315"/>
      <c r="BD54" s="315"/>
    </row>
    <row r="55" spans="1:56" x14ac:dyDescent="0.25">
      <c r="A55" s="510"/>
      <c r="B55" s="510"/>
      <c r="C55" s="511"/>
      <c r="D55" s="315"/>
      <c r="E55" s="315"/>
      <c r="F55" s="315"/>
      <c r="G55" s="317"/>
      <c r="H55" s="317"/>
      <c r="I55" s="317"/>
      <c r="J55" s="317"/>
      <c r="K55" s="315"/>
      <c r="L55" s="315"/>
      <c r="M55" s="315"/>
      <c r="N55" s="315"/>
      <c r="O55" s="315"/>
      <c r="P55" s="315"/>
      <c r="Q55" s="315"/>
      <c r="R55" s="315"/>
      <c r="S55" s="315"/>
      <c r="T55" s="338"/>
      <c r="U55" s="338"/>
      <c r="V55" s="338"/>
      <c r="W55" s="338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22"/>
      <c r="AQ55" s="338"/>
      <c r="AR55" s="338"/>
      <c r="AS55" s="322"/>
      <c r="AT55" s="322"/>
      <c r="AU55" s="338"/>
      <c r="AV55" s="338"/>
      <c r="AW55" s="338"/>
      <c r="AX55" s="338"/>
      <c r="AY55" s="338"/>
      <c r="AZ55" s="338"/>
      <c r="BA55" s="315"/>
      <c r="BB55" s="315"/>
      <c r="BC55" s="315"/>
      <c r="BD55" s="315"/>
    </row>
    <row r="56" spans="1:56" x14ac:dyDescent="0.25">
      <c r="A56" s="512" t="s">
        <v>59</v>
      </c>
      <c r="B56" s="512"/>
      <c r="C56" s="447">
        <f>+ENERO!C56+FEBRERO!C56+MARZO!C56+ABRIL!C56+MAYO!C56+JUNIO!C56+JULIO!C56+AGOSTO!C56+SEPTIEMBRE!C56+OCTUBRE!C56+'NOVIEMBRE '!C56+'DICIEMBRE '!C56</f>
        <v>0</v>
      </c>
      <c r="D56" s="315"/>
      <c r="E56" s="315"/>
      <c r="F56" s="315"/>
      <c r="G56" s="315"/>
      <c r="H56" s="315"/>
      <c r="I56" s="315"/>
      <c r="J56" s="317"/>
      <c r="K56" s="315"/>
      <c r="L56" s="315"/>
      <c r="M56" s="315"/>
      <c r="N56" s="315"/>
      <c r="O56" s="315"/>
      <c r="P56" s="315"/>
      <c r="Q56" s="315"/>
      <c r="R56" s="315"/>
      <c r="S56" s="315"/>
      <c r="T56" s="338"/>
      <c r="U56" s="338"/>
      <c r="V56" s="338"/>
      <c r="W56" s="338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38"/>
      <c r="AQ56" s="338"/>
      <c r="AR56" s="322"/>
      <c r="AS56" s="322"/>
      <c r="AT56" s="338"/>
      <c r="AU56" s="338"/>
      <c r="AV56" s="322"/>
      <c r="AW56" s="322"/>
      <c r="AX56" s="338"/>
      <c r="AY56" s="338"/>
      <c r="AZ56" s="338"/>
      <c r="BA56" s="315"/>
      <c r="BB56" s="315"/>
      <c r="BC56" s="315"/>
      <c r="BD56" s="315"/>
    </row>
    <row r="57" spans="1:56" x14ac:dyDescent="0.25">
      <c r="A57" s="492" t="s">
        <v>40</v>
      </c>
      <c r="B57" s="168" t="s">
        <v>41</v>
      </c>
      <c r="C57" s="447">
        <f>+ENERO!C57+FEBRERO!C57+MARZO!C57+ABRIL!C57+MAYO!C57+JUNIO!C57+JULIO!C57+AGOSTO!C57+SEPTIEMBRE!C57+OCTUBRE!C57+'NOVIEMBRE '!C57+'DICIEMBRE '!C57</f>
        <v>0</v>
      </c>
      <c r="D57" s="315"/>
      <c r="E57" s="315"/>
      <c r="F57" s="315"/>
      <c r="G57" s="317"/>
      <c r="H57" s="317"/>
      <c r="I57" s="317"/>
      <c r="J57" s="317"/>
      <c r="K57" s="315"/>
      <c r="L57" s="315"/>
      <c r="M57" s="315"/>
      <c r="N57" s="315"/>
      <c r="O57" s="315"/>
      <c r="P57" s="315"/>
      <c r="Q57" s="315"/>
      <c r="R57" s="315"/>
      <c r="S57" s="315"/>
      <c r="T57" s="338"/>
      <c r="U57" s="338"/>
      <c r="V57" s="338"/>
      <c r="W57" s="338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22"/>
      <c r="AQ57" s="338"/>
      <c r="AR57" s="338"/>
      <c r="AS57" s="322"/>
      <c r="AT57" s="322"/>
      <c r="AU57" s="338"/>
      <c r="AV57" s="338"/>
      <c r="AW57" s="338"/>
      <c r="AX57" s="338"/>
      <c r="AY57" s="338"/>
      <c r="AZ57" s="338"/>
      <c r="BA57" s="315"/>
      <c r="BB57" s="315"/>
      <c r="BC57" s="315"/>
      <c r="BD57" s="315"/>
    </row>
    <row r="58" spans="1:56" x14ac:dyDescent="0.25">
      <c r="A58" s="513"/>
      <c r="B58" s="171" t="s">
        <v>42</v>
      </c>
      <c r="C58" s="447">
        <f>+ENERO!C58+FEBRERO!C58+MARZO!C58+ABRIL!C58+MAYO!C58+JUNIO!C58+JULIO!C58+AGOSTO!C58+SEPTIEMBRE!C58+OCTUBRE!C58+'NOVIEMBRE '!C58+'DICIEMBRE '!C58</f>
        <v>0</v>
      </c>
      <c r="D58" s="315"/>
      <c r="E58" s="315"/>
      <c r="F58" s="315"/>
      <c r="G58" s="317"/>
      <c r="H58" s="317"/>
      <c r="I58" s="317"/>
      <c r="J58" s="317"/>
      <c r="K58" s="315"/>
      <c r="L58" s="315"/>
      <c r="M58" s="315"/>
      <c r="N58" s="315"/>
      <c r="O58" s="315"/>
      <c r="P58" s="315"/>
      <c r="Q58" s="315"/>
      <c r="R58" s="315"/>
      <c r="S58" s="315"/>
      <c r="T58" s="338"/>
      <c r="U58" s="338"/>
      <c r="V58" s="338"/>
      <c r="W58" s="338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22"/>
      <c r="AQ58" s="338"/>
      <c r="AR58" s="338"/>
      <c r="AS58" s="322"/>
      <c r="AT58" s="322"/>
      <c r="AU58" s="338"/>
      <c r="AV58" s="338"/>
      <c r="AW58" s="338"/>
      <c r="AX58" s="338"/>
      <c r="AY58" s="338"/>
      <c r="AZ58" s="338"/>
      <c r="BA58" s="315"/>
      <c r="BB58" s="315"/>
      <c r="BC58" s="315"/>
      <c r="BD58" s="315"/>
    </row>
    <row r="59" spans="1:56" x14ac:dyDescent="0.25">
      <c r="A59" s="493"/>
      <c r="B59" s="172" t="s">
        <v>43</v>
      </c>
      <c r="C59" s="447">
        <f>+ENERO!C59+FEBRERO!C59+MARZO!C59+ABRIL!C59+MAYO!C59+JUNIO!C59+JULIO!C59+AGOSTO!C59+SEPTIEMBRE!C59+OCTUBRE!C59+'NOVIEMBRE '!C59+'DICIEMBRE '!C59</f>
        <v>0</v>
      </c>
      <c r="D59" s="315"/>
      <c r="E59" s="315"/>
      <c r="F59" s="315"/>
      <c r="G59" s="317"/>
      <c r="H59" s="317"/>
      <c r="I59" s="317"/>
      <c r="J59" s="317"/>
      <c r="K59" s="315"/>
      <c r="L59" s="315"/>
      <c r="M59" s="315"/>
      <c r="N59" s="315"/>
      <c r="O59" s="315"/>
      <c r="P59" s="315"/>
      <c r="Q59" s="315"/>
      <c r="R59" s="315"/>
      <c r="S59" s="315"/>
      <c r="T59" s="338"/>
      <c r="U59" s="338"/>
      <c r="V59" s="338"/>
      <c r="W59" s="338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22"/>
      <c r="AQ59" s="338"/>
      <c r="AR59" s="338"/>
      <c r="AS59" s="322"/>
      <c r="AT59" s="322"/>
      <c r="AU59" s="338"/>
      <c r="AV59" s="338"/>
      <c r="AW59" s="338"/>
      <c r="AX59" s="338"/>
      <c r="AY59" s="338"/>
      <c r="AZ59" s="338"/>
      <c r="BA59" s="315"/>
      <c r="BB59" s="315"/>
      <c r="BC59" s="315"/>
      <c r="BD59" s="315"/>
    </row>
    <row r="60" spans="1:56" x14ac:dyDescent="0.25">
      <c r="A60" s="514" t="s">
        <v>44</v>
      </c>
      <c r="B60" s="514"/>
      <c r="C60" s="447">
        <f>+ENERO!C60+FEBRERO!C60+MARZO!C60+ABRIL!C60+MAYO!C60+JUNIO!C60+JULIO!C60+AGOSTO!C60+SEPTIEMBRE!C60+OCTUBRE!C60+'NOVIEMBRE '!C60+'DICIEMBRE '!C60</f>
        <v>0</v>
      </c>
      <c r="D60" s="315"/>
      <c r="E60" s="315"/>
      <c r="F60" s="315"/>
      <c r="G60" s="315"/>
      <c r="H60" s="315"/>
      <c r="I60" s="315"/>
      <c r="J60" s="317"/>
      <c r="K60" s="315"/>
      <c r="L60" s="315"/>
      <c r="M60" s="315"/>
      <c r="N60" s="315"/>
      <c r="O60" s="315"/>
      <c r="P60" s="315"/>
      <c r="Q60" s="315"/>
      <c r="R60" s="315"/>
      <c r="S60" s="315"/>
      <c r="T60" s="338"/>
      <c r="U60" s="338"/>
      <c r="V60" s="338"/>
      <c r="W60" s="338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38"/>
      <c r="AQ60" s="338"/>
      <c r="AR60" s="322"/>
      <c r="AS60" s="322"/>
      <c r="AT60" s="338"/>
      <c r="AU60" s="338"/>
      <c r="AV60" s="322"/>
      <c r="AW60" s="322"/>
      <c r="AX60" s="338"/>
      <c r="AY60" s="338"/>
      <c r="AZ60" s="338"/>
      <c r="BA60" s="315"/>
      <c r="BB60" s="315"/>
      <c r="BC60" s="315"/>
      <c r="BD60" s="315"/>
    </row>
    <row r="61" spans="1:56" x14ac:dyDescent="0.25">
      <c r="A61" s="498" t="s">
        <v>47</v>
      </c>
      <c r="B61" s="499"/>
      <c r="C61" s="447">
        <f>+ENERO!C61+FEBRERO!C61+MARZO!C61+ABRIL!C61+MAYO!C61+JUNIO!C61+JULIO!C61+AGOSTO!C61+SEPTIEMBRE!C61+OCTUBRE!C61+'NOVIEMBRE '!C61+'DICIEMBRE '!C61</f>
        <v>0</v>
      </c>
      <c r="D61" s="315"/>
      <c r="E61" s="315"/>
      <c r="F61" s="315"/>
      <c r="G61" s="315"/>
      <c r="H61" s="315"/>
      <c r="I61" s="315"/>
      <c r="J61" s="317"/>
      <c r="K61" s="315"/>
      <c r="L61" s="315"/>
      <c r="M61" s="315"/>
      <c r="N61" s="315"/>
      <c r="O61" s="315"/>
      <c r="P61" s="315"/>
      <c r="Q61" s="315"/>
      <c r="R61" s="315"/>
      <c r="S61" s="315"/>
      <c r="T61" s="338"/>
      <c r="U61" s="338"/>
      <c r="V61" s="338"/>
      <c r="W61" s="338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38"/>
      <c r="AQ61" s="338"/>
      <c r="AR61" s="322"/>
      <c r="AS61" s="322"/>
      <c r="AT61" s="338"/>
      <c r="AU61" s="338"/>
      <c r="AV61" s="322"/>
      <c r="AW61" s="322"/>
      <c r="AX61" s="338"/>
      <c r="AY61" s="338"/>
      <c r="AZ61" s="338"/>
      <c r="BA61" s="315"/>
      <c r="BB61" s="315"/>
      <c r="BC61" s="315"/>
      <c r="BD61" s="315"/>
    </row>
    <row r="62" spans="1:56" ht="57.75" x14ac:dyDescent="0.25">
      <c r="A62" s="456" t="s">
        <v>60</v>
      </c>
      <c r="B62" s="149"/>
      <c r="C62" s="149"/>
      <c r="D62" s="331"/>
      <c r="E62" s="331"/>
      <c r="F62" s="331"/>
      <c r="G62" s="331"/>
      <c r="H62" s="331"/>
      <c r="I62" s="331"/>
      <c r="J62" s="320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5"/>
      <c r="BB62" s="315"/>
      <c r="BC62" s="315"/>
      <c r="BD62" s="315"/>
    </row>
    <row r="63" spans="1:56" x14ac:dyDescent="0.25">
      <c r="A63" s="490" t="s">
        <v>4</v>
      </c>
      <c r="B63" s="500"/>
      <c r="C63" s="488" t="s">
        <v>5</v>
      </c>
      <c r="D63" s="496" t="s">
        <v>61</v>
      </c>
      <c r="E63" s="497"/>
      <c r="F63" s="496" t="s">
        <v>62</v>
      </c>
      <c r="G63" s="497"/>
      <c r="H63" s="496" t="s">
        <v>63</v>
      </c>
      <c r="I63" s="497"/>
      <c r="J63" s="506" t="s">
        <v>64</v>
      </c>
      <c r="K63" s="315"/>
      <c r="L63" s="315"/>
      <c r="M63" s="315"/>
      <c r="N63" s="315"/>
      <c r="O63" s="315"/>
      <c r="P63" s="315"/>
      <c r="Q63" s="315"/>
      <c r="R63" s="315"/>
      <c r="S63" s="315"/>
      <c r="T63" s="338"/>
      <c r="U63" s="338"/>
      <c r="V63" s="338"/>
      <c r="W63" s="338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38"/>
      <c r="AQ63" s="338"/>
      <c r="AR63" s="338"/>
      <c r="AS63" s="338"/>
      <c r="AT63" s="322"/>
      <c r="AU63" s="322"/>
      <c r="AV63" s="338"/>
      <c r="AW63" s="338"/>
      <c r="AX63" s="322"/>
      <c r="AY63" s="322"/>
      <c r="AZ63" s="338"/>
      <c r="BA63" s="315"/>
      <c r="BB63" s="315"/>
      <c r="BC63" s="315"/>
      <c r="BD63" s="315"/>
    </row>
    <row r="64" spans="1:56" ht="21" x14ac:dyDescent="0.25">
      <c r="A64" s="501"/>
      <c r="B64" s="502"/>
      <c r="C64" s="489"/>
      <c r="D64" s="321" t="s">
        <v>34</v>
      </c>
      <c r="E64" s="321" t="s">
        <v>35</v>
      </c>
      <c r="F64" s="321" t="s">
        <v>34</v>
      </c>
      <c r="G64" s="321" t="s">
        <v>35</v>
      </c>
      <c r="H64" s="321" t="s">
        <v>34</v>
      </c>
      <c r="I64" s="321" t="s">
        <v>35</v>
      </c>
      <c r="J64" s="507"/>
      <c r="K64" s="315"/>
      <c r="L64" s="315"/>
      <c r="M64" s="315"/>
      <c r="N64" s="315"/>
      <c r="O64" s="315"/>
      <c r="P64" s="315"/>
      <c r="Q64" s="315"/>
      <c r="R64" s="315"/>
      <c r="S64" s="315"/>
      <c r="T64" s="338"/>
      <c r="U64" s="338"/>
      <c r="V64" s="338"/>
      <c r="W64" s="338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38"/>
      <c r="AQ64" s="338"/>
      <c r="AR64" s="338"/>
      <c r="AS64" s="338"/>
      <c r="AT64" s="322"/>
      <c r="AU64" s="322"/>
      <c r="AV64" s="338"/>
      <c r="AW64" s="338"/>
      <c r="AX64" s="322"/>
      <c r="AY64" s="322"/>
      <c r="AZ64" s="338"/>
      <c r="BA64" s="315"/>
      <c r="BB64" s="315"/>
      <c r="BC64" s="315"/>
      <c r="BD64" s="315"/>
    </row>
    <row r="65" spans="1:56" x14ac:dyDescent="0.25">
      <c r="A65" s="503" t="s">
        <v>36</v>
      </c>
      <c r="B65" s="504"/>
      <c r="C65" s="447">
        <f>+ENERO!C65+FEBRERO!C65+MARZO!C65+ABRIL!C65+MAYO!C65+JUNIO!C65+JULIO!C65+AGOSTO!C65+SEPTIEMBRE!C65+OCTUBRE!C65+'NOVIEMBRE '!C65+'DICIEMBRE '!C65</f>
        <v>0</v>
      </c>
      <c r="D65" s="447">
        <f>+ENERO!D65+FEBRERO!D65+MARZO!D65+ABRIL!D65+MAYO!D65+JUNIO!D65+JULIO!D65+AGOSTO!D65+SEPTIEMBRE!D65+OCTUBRE!D65+'NOVIEMBRE '!D65+'DICIEMBRE '!D65</f>
        <v>0</v>
      </c>
      <c r="E65" s="447">
        <f>+ENERO!E65+FEBRERO!E65+MARZO!E65+ABRIL!E65+MAYO!E65+JUNIO!E65+JULIO!E65+AGOSTO!E65+SEPTIEMBRE!E65+OCTUBRE!E65+'NOVIEMBRE '!E65+'DICIEMBRE '!E65</f>
        <v>0</v>
      </c>
      <c r="F65" s="447">
        <f>+ENERO!F65+FEBRERO!F65+MARZO!F65+ABRIL!F65+MAYO!F65+JUNIO!F65+JULIO!F65+AGOSTO!F65+SEPTIEMBRE!F65+OCTUBRE!F65+'NOVIEMBRE '!F65+'DICIEMBRE '!F65</f>
        <v>0</v>
      </c>
      <c r="G65" s="447">
        <f>+ENERO!G65+FEBRERO!G65+MARZO!G65+ABRIL!G65+MAYO!G65+JUNIO!G65+JULIO!G65+AGOSTO!G65+SEPTIEMBRE!G65+OCTUBRE!G65+'NOVIEMBRE '!G65+'DICIEMBRE '!G65</f>
        <v>0</v>
      </c>
      <c r="H65" s="447">
        <f>+ENERO!H65+FEBRERO!H65+MARZO!H65+ABRIL!H65+MAYO!H65+JUNIO!H65+JULIO!H65+AGOSTO!H65+SEPTIEMBRE!H65+OCTUBRE!H65+'NOVIEMBRE '!H65+'DICIEMBRE '!H65</f>
        <v>0</v>
      </c>
      <c r="I65" s="447">
        <f>+ENERO!I65+FEBRERO!I65+MARZO!I65+ABRIL!I65+MAYO!I65+JUNIO!I65+JULIO!I65+AGOSTO!I65+SEPTIEMBRE!I65+OCTUBRE!I65+'NOVIEMBRE '!I65+'DICIEMBRE '!I65</f>
        <v>0</v>
      </c>
      <c r="J65" s="447">
        <f>+ENERO!J65+FEBRERO!J65+MARZO!J65+ABRIL!J65+MAYO!J65+JUNIO!J65+JULIO!J65+AGOSTO!J65+SEPTIEMBRE!J65+OCTUBRE!J65+'NOVIEMBRE '!J65+'DICIEMBRE '!J65</f>
        <v>0</v>
      </c>
      <c r="K65" s="326" t="s">
        <v>90</v>
      </c>
      <c r="L65" s="315"/>
      <c r="M65" s="315"/>
      <c r="N65" s="315"/>
      <c r="O65" s="315"/>
      <c r="P65" s="315"/>
      <c r="Q65" s="315"/>
      <c r="R65" s="315"/>
      <c r="S65" s="315"/>
      <c r="T65" s="338"/>
      <c r="U65" s="338"/>
      <c r="V65" s="338"/>
      <c r="W65" s="338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38"/>
      <c r="AQ65" s="338"/>
      <c r="AR65" s="338"/>
      <c r="AS65" s="338"/>
      <c r="AT65" s="322"/>
      <c r="AU65" s="322"/>
      <c r="AV65" s="338"/>
      <c r="AW65" s="338"/>
      <c r="AX65" s="322"/>
      <c r="AY65" s="322"/>
      <c r="AZ65" s="338"/>
      <c r="BA65" s="339" t="s">
        <v>90</v>
      </c>
      <c r="BB65" s="315"/>
      <c r="BC65" s="441">
        <v>0</v>
      </c>
      <c r="BD65" s="315"/>
    </row>
    <row r="66" spans="1:56" x14ac:dyDescent="0.25">
      <c r="A66" s="494" t="s">
        <v>40</v>
      </c>
      <c r="B66" s="168" t="s">
        <v>41</v>
      </c>
      <c r="C66" s="447">
        <f>+ENERO!C66+FEBRERO!C66+MARZO!C66+ABRIL!C66+MAYO!C66+JUNIO!C66+JULIO!C66+AGOSTO!C66+SEPTIEMBRE!C66+OCTUBRE!C66+'NOVIEMBRE '!C66+'DICIEMBRE '!C66</f>
        <v>0</v>
      </c>
      <c r="D66" s="447">
        <f>+ENERO!D66+FEBRERO!D66+MARZO!D66+ABRIL!D66+MAYO!D66+JUNIO!D66+JULIO!D66+AGOSTO!D66+SEPTIEMBRE!D66+OCTUBRE!D66+'NOVIEMBRE '!D66+'DICIEMBRE '!D66</f>
        <v>0</v>
      </c>
      <c r="E66" s="447">
        <f>+ENERO!E66+FEBRERO!E66+MARZO!E66+ABRIL!E66+MAYO!E66+JUNIO!E66+JULIO!E66+AGOSTO!E66+SEPTIEMBRE!E66+OCTUBRE!E66+'NOVIEMBRE '!E66+'DICIEMBRE '!E66</f>
        <v>0</v>
      </c>
      <c r="F66" s="447">
        <f>+ENERO!F66+FEBRERO!F66+MARZO!F66+ABRIL!F66+MAYO!F66+JUNIO!F66+JULIO!F66+AGOSTO!F66+SEPTIEMBRE!F66+OCTUBRE!F66+'NOVIEMBRE '!F66+'DICIEMBRE '!F66</f>
        <v>0</v>
      </c>
      <c r="G66" s="447">
        <f>+ENERO!G66+FEBRERO!G66+MARZO!G66+ABRIL!G66+MAYO!G66+JUNIO!G66+JULIO!G66+AGOSTO!G66+SEPTIEMBRE!G66+OCTUBRE!G66+'NOVIEMBRE '!G66+'DICIEMBRE '!G66</f>
        <v>0</v>
      </c>
      <c r="H66" s="447">
        <f>+ENERO!H66+FEBRERO!H66+MARZO!H66+ABRIL!H66+MAYO!H66+JUNIO!H66+JULIO!H66+AGOSTO!H66+SEPTIEMBRE!H66+OCTUBRE!H66+'NOVIEMBRE '!H66+'DICIEMBRE '!H66</f>
        <v>0</v>
      </c>
      <c r="I66" s="447">
        <f>+ENERO!I66+FEBRERO!I66+MARZO!I66+ABRIL!I66+MAYO!I66+JUNIO!I66+JULIO!I66+AGOSTO!I66+SEPTIEMBRE!I66+OCTUBRE!I66+'NOVIEMBRE '!I66+'DICIEMBRE '!I66</f>
        <v>0</v>
      </c>
      <c r="J66" s="447">
        <f>+ENERO!J66+FEBRERO!J66+MARZO!J66+ABRIL!J66+MAYO!J66+JUNIO!J66+JULIO!J66+AGOSTO!J66+SEPTIEMBRE!J66+OCTUBRE!J66+'NOVIEMBRE '!J66+'DICIEMBRE '!J66</f>
        <v>0</v>
      </c>
      <c r="K66" s="326" t="s">
        <v>90</v>
      </c>
      <c r="L66" s="315"/>
      <c r="M66" s="315"/>
      <c r="N66" s="315"/>
      <c r="O66" s="315"/>
      <c r="P66" s="315"/>
      <c r="Q66" s="315"/>
      <c r="R66" s="315"/>
      <c r="S66" s="315"/>
      <c r="T66" s="338"/>
      <c r="U66" s="338"/>
      <c r="V66" s="338"/>
      <c r="W66" s="338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38"/>
      <c r="AQ66" s="338"/>
      <c r="AR66" s="338"/>
      <c r="AS66" s="338"/>
      <c r="AT66" s="322"/>
      <c r="AU66" s="322"/>
      <c r="AV66" s="338"/>
      <c r="AW66" s="338"/>
      <c r="AX66" s="322"/>
      <c r="AY66" s="322"/>
      <c r="AZ66" s="338"/>
      <c r="BA66" s="339" t="s">
        <v>90</v>
      </c>
      <c r="BB66" s="315"/>
      <c r="BC66" s="441">
        <v>0</v>
      </c>
      <c r="BD66" s="315"/>
    </row>
    <row r="67" spans="1:56" x14ac:dyDescent="0.25">
      <c r="A67" s="505"/>
      <c r="B67" s="171" t="s">
        <v>42</v>
      </c>
      <c r="C67" s="447">
        <f>+ENERO!C67+FEBRERO!C67+MARZO!C67+ABRIL!C67+MAYO!C67+JUNIO!C67+JULIO!C67+AGOSTO!C67+SEPTIEMBRE!C67+OCTUBRE!C67+'NOVIEMBRE '!C67+'DICIEMBRE '!C67</f>
        <v>0</v>
      </c>
      <c r="D67" s="447">
        <f>+ENERO!D67+FEBRERO!D67+MARZO!D67+ABRIL!D67+MAYO!D67+JUNIO!D67+JULIO!D67+AGOSTO!D67+SEPTIEMBRE!D67+OCTUBRE!D67+'NOVIEMBRE '!D67+'DICIEMBRE '!D67</f>
        <v>0</v>
      </c>
      <c r="E67" s="447">
        <f>+ENERO!E67+FEBRERO!E67+MARZO!E67+ABRIL!E67+MAYO!E67+JUNIO!E67+JULIO!E67+AGOSTO!E67+SEPTIEMBRE!E67+OCTUBRE!E67+'NOVIEMBRE '!E67+'DICIEMBRE '!E67</f>
        <v>0</v>
      </c>
      <c r="F67" s="447">
        <f>+ENERO!F67+FEBRERO!F67+MARZO!F67+ABRIL!F67+MAYO!F67+JUNIO!F67+JULIO!F67+AGOSTO!F67+SEPTIEMBRE!F67+OCTUBRE!F67+'NOVIEMBRE '!F67+'DICIEMBRE '!F67</f>
        <v>0</v>
      </c>
      <c r="G67" s="447">
        <f>+ENERO!G67+FEBRERO!G67+MARZO!G67+ABRIL!G67+MAYO!G67+JUNIO!G67+JULIO!G67+AGOSTO!G67+SEPTIEMBRE!G67+OCTUBRE!G67+'NOVIEMBRE '!G67+'DICIEMBRE '!G67</f>
        <v>0</v>
      </c>
      <c r="H67" s="447">
        <f>+ENERO!H67+FEBRERO!H67+MARZO!H67+ABRIL!H67+MAYO!H67+JUNIO!H67+JULIO!H67+AGOSTO!H67+SEPTIEMBRE!H67+OCTUBRE!H67+'NOVIEMBRE '!H67+'DICIEMBRE '!H67</f>
        <v>0</v>
      </c>
      <c r="I67" s="447">
        <f>+ENERO!I67+FEBRERO!I67+MARZO!I67+ABRIL!I67+MAYO!I67+JUNIO!I67+JULIO!I67+AGOSTO!I67+SEPTIEMBRE!I67+OCTUBRE!I67+'NOVIEMBRE '!I67+'DICIEMBRE '!I67</f>
        <v>0</v>
      </c>
      <c r="J67" s="447">
        <f>+ENERO!J67+FEBRERO!J67+MARZO!J67+ABRIL!J67+MAYO!J67+JUNIO!J67+JULIO!J67+AGOSTO!J67+SEPTIEMBRE!J67+OCTUBRE!J67+'NOVIEMBRE '!J67+'DICIEMBRE '!J67</f>
        <v>0</v>
      </c>
      <c r="K67" s="326" t="s">
        <v>90</v>
      </c>
      <c r="L67" s="315"/>
      <c r="M67" s="315"/>
      <c r="N67" s="315"/>
      <c r="O67" s="315"/>
      <c r="P67" s="315"/>
      <c r="Q67" s="315"/>
      <c r="R67" s="315"/>
      <c r="S67" s="315"/>
      <c r="T67" s="338"/>
      <c r="U67" s="338"/>
      <c r="V67" s="338"/>
      <c r="W67" s="338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38"/>
      <c r="AQ67" s="338"/>
      <c r="AR67" s="338"/>
      <c r="AS67" s="338"/>
      <c r="AT67" s="322"/>
      <c r="AU67" s="322"/>
      <c r="AV67" s="338"/>
      <c r="AW67" s="338"/>
      <c r="AX67" s="322"/>
      <c r="AY67" s="322"/>
      <c r="AZ67" s="338"/>
      <c r="BA67" s="339" t="s">
        <v>90</v>
      </c>
      <c r="BB67" s="315"/>
      <c r="BC67" s="441">
        <v>0</v>
      </c>
      <c r="BD67" s="315"/>
    </row>
    <row r="68" spans="1:56" x14ac:dyDescent="0.25">
      <c r="A68" s="495"/>
      <c r="B68" s="172" t="s">
        <v>43</v>
      </c>
      <c r="C68" s="447">
        <f>+ENERO!C68+FEBRERO!C68+MARZO!C68+ABRIL!C68+MAYO!C68+JUNIO!C68+JULIO!C68+AGOSTO!C68+SEPTIEMBRE!C68+OCTUBRE!C68+'NOVIEMBRE '!C68+'DICIEMBRE '!C68</f>
        <v>0</v>
      </c>
      <c r="D68" s="447">
        <f>+ENERO!D68+FEBRERO!D68+MARZO!D68+ABRIL!D68+MAYO!D68+JUNIO!D68+JULIO!D68+AGOSTO!D68+SEPTIEMBRE!D68+OCTUBRE!D68+'NOVIEMBRE '!D68+'DICIEMBRE '!D68</f>
        <v>0</v>
      </c>
      <c r="E68" s="447">
        <f>+ENERO!E68+FEBRERO!E68+MARZO!E68+ABRIL!E68+MAYO!E68+JUNIO!E68+JULIO!E68+AGOSTO!E68+SEPTIEMBRE!E68+OCTUBRE!E68+'NOVIEMBRE '!E68+'DICIEMBRE '!E68</f>
        <v>0</v>
      </c>
      <c r="F68" s="447">
        <f>+ENERO!F68+FEBRERO!F68+MARZO!F68+ABRIL!F68+MAYO!F68+JUNIO!F68+JULIO!F68+AGOSTO!F68+SEPTIEMBRE!F68+OCTUBRE!F68+'NOVIEMBRE '!F68+'DICIEMBRE '!F68</f>
        <v>0</v>
      </c>
      <c r="G68" s="447">
        <f>+ENERO!G68+FEBRERO!G68+MARZO!G68+ABRIL!G68+MAYO!G68+JUNIO!G68+JULIO!G68+AGOSTO!G68+SEPTIEMBRE!G68+OCTUBRE!G68+'NOVIEMBRE '!G68+'DICIEMBRE '!G68</f>
        <v>0</v>
      </c>
      <c r="H68" s="447">
        <f>+ENERO!H68+FEBRERO!H68+MARZO!H68+ABRIL!H68+MAYO!H68+JUNIO!H68+JULIO!H68+AGOSTO!H68+SEPTIEMBRE!H68+OCTUBRE!H68+'NOVIEMBRE '!H68+'DICIEMBRE '!H68</f>
        <v>0</v>
      </c>
      <c r="I68" s="447">
        <f>+ENERO!I68+FEBRERO!I68+MARZO!I68+ABRIL!I68+MAYO!I68+JUNIO!I68+JULIO!I68+AGOSTO!I68+SEPTIEMBRE!I68+OCTUBRE!I68+'NOVIEMBRE '!I68+'DICIEMBRE '!I68</f>
        <v>0</v>
      </c>
      <c r="J68" s="447">
        <f>+ENERO!J68+FEBRERO!J68+MARZO!J68+ABRIL!J68+MAYO!J68+JUNIO!J68+JULIO!J68+AGOSTO!J68+SEPTIEMBRE!J68+OCTUBRE!J68+'NOVIEMBRE '!J68+'DICIEMBRE '!J68</f>
        <v>0</v>
      </c>
      <c r="K68" s="326" t="s">
        <v>90</v>
      </c>
      <c r="L68" s="315"/>
      <c r="M68" s="315"/>
      <c r="N68" s="315"/>
      <c r="O68" s="315"/>
      <c r="P68" s="315"/>
      <c r="Q68" s="315"/>
      <c r="R68" s="315"/>
      <c r="S68" s="315"/>
      <c r="T68" s="338"/>
      <c r="U68" s="338"/>
      <c r="V68" s="338"/>
      <c r="W68" s="338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38"/>
      <c r="AQ68" s="338"/>
      <c r="AR68" s="338"/>
      <c r="AS68" s="338"/>
      <c r="AT68" s="322"/>
      <c r="AU68" s="322"/>
      <c r="AV68" s="338"/>
      <c r="AW68" s="338"/>
      <c r="AX68" s="322"/>
      <c r="AY68" s="322"/>
      <c r="AZ68" s="338"/>
      <c r="BA68" s="339" t="s">
        <v>90</v>
      </c>
      <c r="BB68" s="315"/>
      <c r="BC68" s="441">
        <v>0</v>
      </c>
      <c r="BD68" s="315"/>
    </row>
    <row r="69" spans="1:56" ht="21" x14ac:dyDescent="0.25">
      <c r="A69" s="494" t="s">
        <v>44</v>
      </c>
      <c r="B69" s="173" t="s">
        <v>65</v>
      </c>
      <c r="C69" s="447">
        <f>+ENERO!C69+FEBRERO!C69+MARZO!C69+ABRIL!C69+MAYO!C69+JUNIO!C69+JULIO!C69+AGOSTO!C69+SEPTIEMBRE!C69+OCTUBRE!C69+'NOVIEMBRE '!C69+'DICIEMBRE '!C69</f>
        <v>0</v>
      </c>
      <c r="D69" s="447">
        <f>+ENERO!D69+FEBRERO!D69+MARZO!D69+ABRIL!D69+MAYO!D69+JUNIO!D69+JULIO!D69+AGOSTO!D69+SEPTIEMBRE!D69+OCTUBRE!D69+'NOVIEMBRE '!D69+'DICIEMBRE '!D69</f>
        <v>0</v>
      </c>
      <c r="E69" s="447">
        <f>+ENERO!E69+FEBRERO!E69+MARZO!E69+ABRIL!E69+MAYO!E69+JUNIO!E69+JULIO!E69+AGOSTO!E69+SEPTIEMBRE!E69+OCTUBRE!E69+'NOVIEMBRE '!E69+'DICIEMBRE '!E69</f>
        <v>0</v>
      </c>
      <c r="F69" s="447">
        <f>+ENERO!F69+FEBRERO!F69+MARZO!F69+ABRIL!F69+MAYO!F69+JUNIO!F69+JULIO!F69+AGOSTO!F69+SEPTIEMBRE!F69+OCTUBRE!F69+'NOVIEMBRE '!F69+'DICIEMBRE '!F69</f>
        <v>0</v>
      </c>
      <c r="G69" s="447">
        <f>+ENERO!G69+FEBRERO!G69+MARZO!G69+ABRIL!G69+MAYO!G69+JUNIO!G69+JULIO!G69+AGOSTO!G69+SEPTIEMBRE!G69+OCTUBRE!G69+'NOVIEMBRE '!G69+'DICIEMBRE '!G69</f>
        <v>0</v>
      </c>
      <c r="H69" s="447">
        <f>+ENERO!H69+FEBRERO!H69+MARZO!H69+ABRIL!H69+MAYO!H69+JUNIO!H69+JULIO!H69+AGOSTO!H69+SEPTIEMBRE!H69+OCTUBRE!H69+'NOVIEMBRE '!H69+'DICIEMBRE '!H69</f>
        <v>0</v>
      </c>
      <c r="I69" s="447">
        <f>+ENERO!I69+FEBRERO!I69+MARZO!I69+ABRIL!I69+MAYO!I69+JUNIO!I69+JULIO!I69+AGOSTO!I69+SEPTIEMBRE!I69+OCTUBRE!I69+'NOVIEMBRE '!I69+'DICIEMBRE '!I69</f>
        <v>0</v>
      </c>
      <c r="J69" s="447">
        <f>+ENERO!J69+FEBRERO!J69+MARZO!J69+ABRIL!J69+MAYO!J69+JUNIO!J69+JULIO!J69+AGOSTO!J69+SEPTIEMBRE!J69+OCTUBRE!J69+'NOVIEMBRE '!J69+'DICIEMBRE '!J69</f>
        <v>0</v>
      </c>
      <c r="K69" s="326" t="s">
        <v>90</v>
      </c>
      <c r="L69" s="315"/>
      <c r="M69" s="315"/>
      <c r="N69" s="315"/>
      <c r="O69" s="315"/>
      <c r="P69" s="315"/>
      <c r="Q69" s="315"/>
      <c r="R69" s="315"/>
      <c r="S69" s="315"/>
      <c r="T69" s="338"/>
      <c r="U69" s="338"/>
      <c r="V69" s="338"/>
      <c r="W69" s="338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38"/>
      <c r="AQ69" s="338"/>
      <c r="AR69" s="338"/>
      <c r="AS69" s="338"/>
      <c r="AT69" s="322"/>
      <c r="AU69" s="322"/>
      <c r="AV69" s="338"/>
      <c r="AW69" s="338"/>
      <c r="AX69" s="322"/>
      <c r="AY69" s="322"/>
      <c r="AZ69" s="338"/>
      <c r="BA69" s="339" t="s">
        <v>90</v>
      </c>
      <c r="BB69" s="315"/>
      <c r="BC69" s="441">
        <v>0</v>
      </c>
      <c r="BD69" s="315"/>
    </row>
    <row r="70" spans="1:56" x14ac:dyDescent="0.25">
      <c r="A70" s="495"/>
      <c r="B70" s="154" t="s">
        <v>46</v>
      </c>
      <c r="C70" s="447">
        <f>+ENERO!C70+FEBRERO!C70+MARZO!C70+ABRIL!C70+MAYO!C70+JUNIO!C70+JULIO!C70+AGOSTO!C70+SEPTIEMBRE!C70+OCTUBRE!C70+'NOVIEMBRE '!C70+'DICIEMBRE '!C70</f>
        <v>0</v>
      </c>
      <c r="D70" s="447">
        <f>+ENERO!D70+FEBRERO!D70+MARZO!D70+ABRIL!D70+MAYO!D70+JUNIO!D70+JULIO!D70+AGOSTO!D70+SEPTIEMBRE!D70+OCTUBRE!D70+'NOVIEMBRE '!D70+'DICIEMBRE '!D70</f>
        <v>0</v>
      </c>
      <c r="E70" s="447">
        <f>+ENERO!E70+FEBRERO!E70+MARZO!E70+ABRIL!E70+MAYO!E70+JUNIO!E70+JULIO!E70+AGOSTO!E70+SEPTIEMBRE!E70+OCTUBRE!E70+'NOVIEMBRE '!E70+'DICIEMBRE '!E70</f>
        <v>0</v>
      </c>
      <c r="F70" s="447">
        <f>+ENERO!F70+FEBRERO!F70+MARZO!F70+ABRIL!F70+MAYO!F70+JUNIO!F70+JULIO!F70+AGOSTO!F70+SEPTIEMBRE!F70+OCTUBRE!F70+'NOVIEMBRE '!F70+'DICIEMBRE '!F70</f>
        <v>0</v>
      </c>
      <c r="G70" s="447">
        <f>+ENERO!G70+FEBRERO!G70+MARZO!G70+ABRIL!G70+MAYO!G70+JUNIO!G70+JULIO!G70+AGOSTO!G70+SEPTIEMBRE!G70+OCTUBRE!G70+'NOVIEMBRE '!G70+'DICIEMBRE '!G70</f>
        <v>0</v>
      </c>
      <c r="H70" s="447">
        <f>+ENERO!H70+FEBRERO!H70+MARZO!H70+ABRIL!H70+MAYO!H70+JUNIO!H70+JULIO!H70+AGOSTO!H70+SEPTIEMBRE!H70+OCTUBRE!H70+'NOVIEMBRE '!H70+'DICIEMBRE '!H70</f>
        <v>0</v>
      </c>
      <c r="I70" s="447">
        <f>+ENERO!I70+FEBRERO!I70+MARZO!I70+ABRIL!I70+MAYO!I70+JUNIO!I70+JULIO!I70+AGOSTO!I70+SEPTIEMBRE!I70+OCTUBRE!I70+'NOVIEMBRE '!I70+'DICIEMBRE '!I70</f>
        <v>0</v>
      </c>
      <c r="J70" s="447">
        <f>+ENERO!J70+FEBRERO!J70+MARZO!J70+ABRIL!J70+MAYO!J70+JUNIO!J70+JULIO!J70+AGOSTO!J70+SEPTIEMBRE!J70+OCTUBRE!J70+'NOVIEMBRE '!J70+'DICIEMBRE '!J70</f>
        <v>0</v>
      </c>
      <c r="K70" s="326" t="s">
        <v>90</v>
      </c>
      <c r="L70" s="315"/>
      <c r="M70" s="315"/>
      <c r="N70" s="315"/>
      <c r="O70" s="315"/>
      <c r="P70" s="315"/>
      <c r="Q70" s="315"/>
      <c r="R70" s="315"/>
      <c r="S70" s="315"/>
      <c r="T70" s="338"/>
      <c r="U70" s="338"/>
      <c r="V70" s="338"/>
      <c r="W70" s="338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38"/>
      <c r="AQ70" s="338"/>
      <c r="AR70" s="338"/>
      <c r="AS70" s="338"/>
      <c r="AT70" s="322"/>
      <c r="AU70" s="322"/>
      <c r="AV70" s="338"/>
      <c r="AW70" s="338"/>
      <c r="AX70" s="322"/>
      <c r="AY70" s="322"/>
      <c r="AZ70" s="338"/>
      <c r="BA70" s="339" t="s">
        <v>90</v>
      </c>
      <c r="BB70" s="315"/>
      <c r="BC70" s="441">
        <v>0</v>
      </c>
      <c r="BD70" s="315"/>
    </row>
    <row r="71" spans="1:56" x14ac:dyDescent="0.25">
      <c r="A71" s="498" t="s">
        <v>47</v>
      </c>
      <c r="B71" s="499"/>
      <c r="C71" s="447">
        <f>+ENERO!C71+FEBRERO!C71+MARZO!C71+ABRIL!C71+MAYO!C71+JUNIO!C71+JULIO!C71+AGOSTO!C71+SEPTIEMBRE!C71+OCTUBRE!C71+'NOVIEMBRE '!C71+'DICIEMBRE '!C71</f>
        <v>0</v>
      </c>
      <c r="D71" s="447">
        <f>+ENERO!D71+FEBRERO!D71+MARZO!D71+ABRIL!D71+MAYO!D71+JUNIO!D71+JULIO!D71+AGOSTO!D71+SEPTIEMBRE!D71+OCTUBRE!D71+'NOVIEMBRE '!D71+'DICIEMBRE '!D71</f>
        <v>0</v>
      </c>
      <c r="E71" s="447">
        <f>+ENERO!E71+FEBRERO!E71+MARZO!E71+ABRIL!E71+MAYO!E71+JUNIO!E71+JULIO!E71+AGOSTO!E71+SEPTIEMBRE!E71+OCTUBRE!E71+'NOVIEMBRE '!E71+'DICIEMBRE '!E71</f>
        <v>0</v>
      </c>
      <c r="F71" s="447">
        <f>+ENERO!F71+FEBRERO!F71+MARZO!F71+ABRIL!F71+MAYO!F71+JUNIO!F71+JULIO!F71+AGOSTO!F71+SEPTIEMBRE!F71+OCTUBRE!F71+'NOVIEMBRE '!F71+'DICIEMBRE '!F71</f>
        <v>0</v>
      </c>
      <c r="G71" s="447">
        <f>+ENERO!G71+FEBRERO!G71+MARZO!G71+ABRIL!G71+MAYO!G71+JUNIO!G71+JULIO!G71+AGOSTO!G71+SEPTIEMBRE!G71+OCTUBRE!G71+'NOVIEMBRE '!G71+'DICIEMBRE '!G71</f>
        <v>0</v>
      </c>
      <c r="H71" s="447">
        <f>+ENERO!H71+FEBRERO!H71+MARZO!H71+ABRIL!H71+MAYO!H71+JUNIO!H71+JULIO!H71+AGOSTO!H71+SEPTIEMBRE!H71+OCTUBRE!H71+'NOVIEMBRE '!H71+'DICIEMBRE '!H71</f>
        <v>0</v>
      </c>
      <c r="I71" s="447">
        <f>+ENERO!I71+FEBRERO!I71+MARZO!I71+ABRIL!I71+MAYO!I71+JUNIO!I71+JULIO!I71+AGOSTO!I71+SEPTIEMBRE!I71+OCTUBRE!I71+'NOVIEMBRE '!I71+'DICIEMBRE '!I71</f>
        <v>0</v>
      </c>
      <c r="J71" s="447">
        <f>+ENERO!J71+FEBRERO!J71+MARZO!J71+ABRIL!J71+MAYO!J71+JUNIO!J71+JULIO!J71+AGOSTO!J71+SEPTIEMBRE!J71+OCTUBRE!J71+'NOVIEMBRE '!J71+'DICIEMBRE '!J71</f>
        <v>0</v>
      </c>
      <c r="K71" s="326" t="s">
        <v>90</v>
      </c>
      <c r="L71" s="315"/>
      <c r="M71" s="315"/>
      <c r="N71" s="315"/>
      <c r="O71" s="315"/>
      <c r="P71" s="315"/>
      <c r="Q71" s="315"/>
      <c r="R71" s="315"/>
      <c r="S71" s="315"/>
      <c r="T71" s="338"/>
      <c r="U71" s="338"/>
      <c r="V71" s="338"/>
      <c r="W71" s="338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38"/>
      <c r="AQ71" s="338"/>
      <c r="AR71" s="338"/>
      <c r="AS71" s="338"/>
      <c r="AT71" s="322"/>
      <c r="AU71" s="322"/>
      <c r="AV71" s="338"/>
      <c r="AW71" s="338"/>
      <c r="AX71" s="322"/>
      <c r="AY71" s="322"/>
      <c r="AZ71" s="338"/>
      <c r="BA71" s="339" t="s">
        <v>90</v>
      </c>
      <c r="BB71" s="315"/>
      <c r="BC71" s="441">
        <v>0</v>
      </c>
      <c r="BD71" s="315"/>
    </row>
    <row r="72" spans="1:56" ht="29.25" x14ac:dyDescent="0.25">
      <c r="A72" s="458" t="s">
        <v>66</v>
      </c>
      <c r="B72" s="164"/>
      <c r="C72" s="164"/>
      <c r="D72" s="354"/>
      <c r="E72" s="354"/>
      <c r="F72" s="351"/>
      <c r="G72" s="351"/>
      <c r="H72" s="351"/>
      <c r="I72" s="351"/>
      <c r="J72" s="320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5"/>
      <c r="AZ72" s="315"/>
      <c r="BA72" s="315"/>
      <c r="BB72" s="315"/>
      <c r="BC72" s="315"/>
      <c r="BD72" s="315"/>
    </row>
    <row r="73" spans="1:56" ht="15" customHeight="1" x14ac:dyDescent="0.25">
      <c r="A73" s="490" t="s">
        <v>67</v>
      </c>
      <c r="B73" s="500"/>
      <c r="C73" s="488" t="s">
        <v>5</v>
      </c>
      <c r="D73" s="496" t="s">
        <v>68</v>
      </c>
      <c r="E73" s="497"/>
      <c r="F73" s="496" t="s">
        <v>69</v>
      </c>
      <c r="G73" s="497"/>
      <c r="H73" s="315"/>
      <c r="I73" s="317"/>
      <c r="J73" s="317"/>
      <c r="K73" s="315"/>
      <c r="L73" s="315"/>
      <c r="M73" s="315"/>
      <c r="N73" s="315"/>
      <c r="O73" s="315"/>
      <c r="P73" s="315"/>
      <c r="Q73" s="315"/>
      <c r="R73" s="315"/>
      <c r="S73" s="315"/>
      <c r="T73" s="338"/>
      <c r="U73" s="338"/>
      <c r="V73" s="338"/>
      <c r="W73" s="338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38"/>
      <c r="AQ73" s="322"/>
      <c r="AR73" s="322"/>
      <c r="AS73" s="338"/>
      <c r="AT73" s="338"/>
      <c r="AU73" s="322"/>
      <c r="AV73" s="322"/>
      <c r="AW73" s="338"/>
      <c r="AX73" s="338"/>
      <c r="AY73" s="338"/>
      <c r="AZ73" s="338"/>
      <c r="BA73" s="315"/>
      <c r="BB73" s="315"/>
      <c r="BC73" s="315"/>
      <c r="BD73" s="315"/>
    </row>
    <row r="74" spans="1:56" ht="21" x14ac:dyDescent="0.25">
      <c r="A74" s="501"/>
      <c r="B74" s="502"/>
      <c r="C74" s="489"/>
      <c r="D74" s="321" t="s">
        <v>34</v>
      </c>
      <c r="E74" s="321" t="s">
        <v>35</v>
      </c>
      <c r="F74" s="321" t="s">
        <v>34</v>
      </c>
      <c r="G74" s="321" t="s">
        <v>35</v>
      </c>
      <c r="H74" s="315"/>
      <c r="I74" s="317"/>
      <c r="J74" s="317"/>
      <c r="K74" s="315"/>
      <c r="L74" s="315"/>
      <c r="M74" s="315"/>
      <c r="N74" s="315"/>
      <c r="O74" s="315"/>
      <c r="P74" s="315"/>
      <c r="Q74" s="315"/>
      <c r="R74" s="315"/>
      <c r="S74" s="315"/>
      <c r="T74" s="338"/>
      <c r="U74" s="338"/>
      <c r="V74" s="338"/>
      <c r="W74" s="338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  <c r="AI74" s="315"/>
      <c r="AJ74" s="315"/>
      <c r="AK74" s="315"/>
      <c r="AL74" s="315"/>
      <c r="AM74" s="315"/>
      <c r="AN74" s="315"/>
      <c r="AO74" s="315"/>
      <c r="AP74" s="338"/>
      <c r="AQ74" s="322"/>
      <c r="AR74" s="322"/>
      <c r="AS74" s="338"/>
      <c r="AT74" s="338"/>
      <c r="AU74" s="322"/>
      <c r="AV74" s="322"/>
      <c r="AW74" s="338"/>
      <c r="AX74" s="338"/>
      <c r="AY74" s="338"/>
      <c r="AZ74" s="338"/>
      <c r="BA74" s="315"/>
      <c r="BB74" s="315"/>
      <c r="BC74" s="315"/>
      <c r="BD74" s="315"/>
    </row>
    <row r="75" spans="1:56" x14ac:dyDescent="0.25">
      <c r="A75" s="503" t="s">
        <v>36</v>
      </c>
      <c r="B75" s="504"/>
      <c r="C75" s="447">
        <f>+ENERO!C75+FEBRERO!C75+MARZO!C75+ABRIL!C75+MAYO!C75+JUNIO!C75+JULIO!C75+AGOSTO!C75+SEPTIEMBRE!C75+OCTUBRE!C75+'NOVIEMBRE '!C75+'DICIEMBRE '!C75</f>
        <v>1611</v>
      </c>
      <c r="D75" s="447">
        <f>+ENERO!D75+FEBRERO!D75+MARZO!D75+ABRIL!D75+MAYO!D75+JUNIO!D75+JULIO!D75+AGOSTO!D75+SEPTIEMBRE!D75+OCTUBRE!D75+'NOVIEMBRE '!D75+'DICIEMBRE '!D75</f>
        <v>27</v>
      </c>
      <c r="E75" s="447">
        <f>+ENERO!E75+FEBRERO!E75+MARZO!E75+ABRIL!E75+MAYO!E75+JUNIO!E75+JULIO!E75+AGOSTO!E75+SEPTIEMBRE!E75+OCTUBRE!E75+'NOVIEMBRE '!E75+'DICIEMBRE '!E75</f>
        <v>0</v>
      </c>
      <c r="F75" s="447">
        <f>+ENERO!F75+FEBRERO!F75+MARZO!F75+ABRIL!F75+MAYO!F75+JUNIO!F75+JULIO!F75+AGOSTO!F75+SEPTIEMBRE!F75+OCTUBRE!F75+'NOVIEMBRE '!F75+'DICIEMBRE '!F75</f>
        <v>1584</v>
      </c>
      <c r="G75" s="447">
        <f>+ENERO!G75+FEBRERO!G75+MARZO!G75+ABRIL!G75+MAYO!G75+JUNIO!G75+JULIO!G75+AGOSTO!G75+SEPTIEMBRE!G75+OCTUBRE!G75+'NOVIEMBRE '!G75+'DICIEMBRE '!G75</f>
        <v>0</v>
      </c>
      <c r="H75" s="326" t="s">
        <v>90</v>
      </c>
      <c r="I75" s="317"/>
      <c r="J75" s="338"/>
      <c r="K75" s="315"/>
      <c r="L75" s="315"/>
      <c r="M75" s="315"/>
      <c r="N75" s="315"/>
      <c r="O75" s="315"/>
      <c r="P75" s="315"/>
      <c r="Q75" s="315"/>
      <c r="R75" s="315"/>
      <c r="S75" s="315"/>
      <c r="T75" s="338"/>
      <c r="U75" s="338"/>
      <c r="V75" s="338"/>
      <c r="W75" s="338"/>
      <c r="X75" s="315"/>
      <c r="Y75" s="315"/>
      <c r="Z75" s="315"/>
      <c r="AA75" s="315"/>
      <c r="AB75" s="315"/>
      <c r="AC75" s="315"/>
      <c r="AD75" s="315"/>
      <c r="AE75" s="315"/>
      <c r="AF75" s="315"/>
      <c r="AG75" s="315"/>
      <c r="AH75" s="315"/>
      <c r="AI75" s="315"/>
      <c r="AJ75" s="315"/>
      <c r="AK75" s="315"/>
      <c r="AL75" s="315"/>
      <c r="AM75" s="315"/>
      <c r="AN75" s="315"/>
      <c r="AO75" s="315"/>
      <c r="AP75" s="338"/>
      <c r="AQ75" s="322"/>
      <c r="AR75" s="322"/>
      <c r="AS75" s="338"/>
      <c r="AT75" s="338"/>
      <c r="AU75" s="322"/>
      <c r="AV75" s="322"/>
      <c r="AW75" s="338"/>
      <c r="AX75" s="338"/>
      <c r="AY75" s="338"/>
      <c r="AZ75" s="338"/>
      <c r="BA75" s="339" t="s">
        <v>90</v>
      </c>
      <c r="BB75" s="315"/>
      <c r="BC75" s="441">
        <v>0</v>
      </c>
      <c r="BD75" s="315"/>
    </row>
    <row r="76" spans="1:56" x14ac:dyDescent="0.25">
      <c r="A76" s="494" t="s">
        <v>40</v>
      </c>
      <c r="B76" s="168" t="s">
        <v>41</v>
      </c>
      <c r="C76" s="447">
        <f>+ENERO!C76+FEBRERO!C76+MARZO!C76+ABRIL!C76+MAYO!C76+JUNIO!C76+JULIO!C76+AGOSTO!C76+SEPTIEMBRE!C76+OCTUBRE!C76+'NOVIEMBRE '!C76+'DICIEMBRE '!C76</f>
        <v>547</v>
      </c>
      <c r="D76" s="447">
        <f>+ENERO!D76+FEBRERO!D76+MARZO!D76+ABRIL!D76+MAYO!D76+JUNIO!D76+JULIO!D76+AGOSTO!D76+SEPTIEMBRE!D76+OCTUBRE!D76+'NOVIEMBRE '!D76+'DICIEMBRE '!D76</f>
        <v>0</v>
      </c>
      <c r="E76" s="447">
        <f>+ENERO!E76+FEBRERO!E76+MARZO!E76+ABRIL!E76+MAYO!E76+JUNIO!E76+JULIO!E76+AGOSTO!E76+SEPTIEMBRE!E76+OCTUBRE!E76+'NOVIEMBRE '!E76+'DICIEMBRE '!E76</f>
        <v>0</v>
      </c>
      <c r="F76" s="447">
        <f>+ENERO!F76+FEBRERO!F76+MARZO!F76+ABRIL!F76+MAYO!F76+JUNIO!F76+JULIO!F76+AGOSTO!F76+SEPTIEMBRE!F76+OCTUBRE!F76+'NOVIEMBRE '!F76+'DICIEMBRE '!F76</f>
        <v>547</v>
      </c>
      <c r="G76" s="447">
        <f>+ENERO!G76+FEBRERO!G76+MARZO!G76+ABRIL!G76+MAYO!G76+JUNIO!G76+JULIO!G76+AGOSTO!G76+SEPTIEMBRE!G76+OCTUBRE!G76+'NOVIEMBRE '!G76+'DICIEMBRE '!G76</f>
        <v>0</v>
      </c>
      <c r="H76" s="326" t="s">
        <v>90</v>
      </c>
      <c r="I76" s="317"/>
      <c r="J76" s="338"/>
      <c r="K76" s="315"/>
      <c r="L76" s="315"/>
      <c r="M76" s="315"/>
      <c r="N76" s="315"/>
      <c r="O76" s="315"/>
      <c r="P76" s="315"/>
      <c r="Q76" s="315"/>
      <c r="R76" s="315"/>
      <c r="S76" s="315"/>
      <c r="T76" s="338"/>
      <c r="U76" s="338"/>
      <c r="V76" s="338"/>
      <c r="W76" s="338"/>
      <c r="X76" s="315"/>
      <c r="Y76" s="315"/>
      <c r="Z76" s="315"/>
      <c r="AA76" s="315"/>
      <c r="AB76" s="315"/>
      <c r="AC76" s="315"/>
      <c r="AD76" s="315"/>
      <c r="AE76" s="315"/>
      <c r="AF76" s="315"/>
      <c r="AG76" s="315"/>
      <c r="AH76" s="315"/>
      <c r="AI76" s="315"/>
      <c r="AJ76" s="315"/>
      <c r="AK76" s="315"/>
      <c r="AL76" s="315"/>
      <c r="AM76" s="315"/>
      <c r="AN76" s="315"/>
      <c r="AO76" s="315"/>
      <c r="AP76" s="338"/>
      <c r="AQ76" s="322"/>
      <c r="AR76" s="322"/>
      <c r="AS76" s="338"/>
      <c r="AT76" s="338"/>
      <c r="AU76" s="322"/>
      <c r="AV76" s="322"/>
      <c r="AW76" s="338"/>
      <c r="AX76" s="338"/>
      <c r="AY76" s="338"/>
      <c r="AZ76" s="338"/>
      <c r="BA76" s="339" t="s">
        <v>90</v>
      </c>
      <c r="BB76" s="315"/>
      <c r="BC76" s="441">
        <v>0</v>
      </c>
      <c r="BD76" s="315"/>
    </row>
    <row r="77" spans="1:56" x14ac:dyDescent="0.25">
      <c r="A77" s="505"/>
      <c r="B77" s="171" t="s">
        <v>42</v>
      </c>
      <c r="C77" s="447">
        <f>+ENERO!C77+FEBRERO!C77+MARZO!C77+ABRIL!C77+MAYO!C77+JUNIO!C77+JULIO!C77+AGOSTO!C77+SEPTIEMBRE!C77+OCTUBRE!C77+'NOVIEMBRE '!C77+'DICIEMBRE '!C77</f>
        <v>0</v>
      </c>
      <c r="D77" s="447">
        <f>+ENERO!D77+FEBRERO!D77+MARZO!D77+ABRIL!D77+MAYO!D77+JUNIO!D77+JULIO!D77+AGOSTO!D77+SEPTIEMBRE!D77+OCTUBRE!D77+'NOVIEMBRE '!D77+'DICIEMBRE '!D77</f>
        <v>0</v>
      </c>
      <c r="E77" s="447">
        <f>+ENERO!E77+FEBRERO!E77+MARZO!E77+ABRIL!E77+MAYO!E77+JUNIO!E77+JULIO!E77+AGOSTO!E77+SEPTIEMBRE!E77+OCTUBRE!E77+'NOVIEMBRE '!E77+'DICIEMBRE '!E77</f>
        <v>0</v>
      </c>
      <c r="F77" s="447">
        <f>+ENERO!F77+FEBRERO!F77+MARZO!F77+ABRIL!F77+MAYO!F77+JUNIO!F77+JULIO!F77+AGOSTO!F77+SEPTIEMBRE!F77+OCTUBRE!F77+'NOVIEMBRE '!F77+'DICIEMBRE '!F77</f>
        <v>0</v>
      </c>
      <c r="G77" s="447">
        <f>+ENERO!G77+FEBRERO!G77+MARZO!G77+ABRIL!G77+MAYO!G77+JUNIO!G77+JULIO!G77+AGOSTO!G77+SEPTIEMBRE!G77+OCTUBRE!G77+'NOVIEMBRE '!G77+'DICIEMBRE '!G77</f>
        <v>0</v>
      </c>
      <c r="H77" s="326" t="s">
        <v>90</v>
      </c>
      <c r="I77" s="317"/>
      <c r="J77" s="338"/>
      <c r="K77" s="315"/>
      <c r="L77" s="315"/>
      <c r="M77" s="315"/>
      <c r="N77" s="315"/>
      <c r="O77" s="315"/>
      <c r="P77" s="315"/>
      <c r="Q77" s="315"/>
      <c r="R77" s="315"/>
      <c r="S77" s="315"/>
      <c r="T77" s="338"/>
      <c r="U77" s="338"/>
      <c r="V77" s="338"/>
      <c r="W77" s="338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315"/>
      <c r="AM77" s="315"/>
      <c r="AN77" s="315"/>
      <c r="AO77" s="315"/>
      <c r="AP77" s="338"/>
      <c r="AQ77" s="322"/>
      <c r="AR77" s="322"/>
      <c r="AS77" s="338"/>
      <c r="AT77" s="338"/>
      <c r="AU77" s="322"/>
      <c r="AV77" s="322"/>
      <c r="AW77" s="338"/>
      <c r="AX77" s="338"/>
      <c r="AY77" s="338"/>
      <c r="AZ77" s="338"/>
      <c r="BA77" s="339" t="s">
        <v>90</v>
      </c>
      <c r="BB77" s="315"/>
      <c r="BC77" s="441">
        <v>0</v>
      </c>
      <c r="BD77" s="315"/>
    </row>
    <row r="78" spans="1:56" x14ac:dyDescent="0.25">
      <c r="A78" s="495"/>
      <c r="B78" s="172" t="s">
        <v>43</v>
      </c>
      <c r="C78" s="447">
        <f>+ENERO!C78+FEBRERO!C78+MARZO!C78+ABRIL!C78+MAYO!C78+JUNIO!C78+JULIO!C78+AGOSTO!C78+SEPTIEMBRE!C78+OCTUBRE!C78+'NOVIEMBRE '!C78+'DICIEMBRE '!C78</f>
        <v>0</v>
      </c>
      <c r="D78" s="447">
        <f>+ENERO!D78+FEBRERO!D78+MARZO!D78+ABRIL!D78+MAYO!D78+JUNIO!D78+JULIO!D78+AGOSTO!D78+SEPTIEMBRE!D78+OCTUBRE!D78+'NOVIEMBRE '!D78+'DICIEMBRE '!D78</f>
        <v>0</v>
      </c>
      <c r="E78" s="447">
        <f>+ENERO!E78+FEBRERO!E78+MARZO!E78+ABRIL!E78+MAYO!E78+JUNIO!E78+JULIO!E78+AGOSTO!E78+SEPTIEMBRE!E78+OCTUBRE!E78+'NOVIEMBRE '!E78+'DICIEMBRE '!E78</f>
        <v>0</v>
      </c>
      <c r="F78" s="447">
        <f>+ENERO!F78+FEBRERO!F78+MARZO!F78+ABRIL!F78+MAYO!F78+JUNIO!F78+JULIO!F78+AGOSTO!F78+SEPTIEMBRE!F78+OCTUBRE!F78+'NOVIEMBRE '!F78+'DICIEMBRE '!F78</f>
        <v>0</v>
      </c>
      <c r="G78" s="447">
        <f>+ENERO!G78+FEBRERO!G78+MARZO!G78+ABRIL!G78+MAYO!G78+JUNIO!G78+JULIO!G78+AGOSTO!G78+SEPTIEMBRE!G78+OCTUBRE!G78+'NOVIEMBRE '!G78+'DICIEMBRE '!G78</f>
        <v>0</v>
      </c>
      <c r="H78" s="326" t="s">
        <v>90</v>
      </c>
      <c r="I78" s="317"/>
      <c r="J78" s="338"/>
      <c r="K78" s="315"/>
      <c r="L78" s="315"/>
      <c r="M78" s="315"/>
      <c r="N78" s="315"/>
      <c r="O78" s="315"/>
      <c r="P78" s="315"/>
      <c r="Q78" s="315"/>
      <c r="R78" s="315"/>
      <c r="S78" s="315"/>
      <c r="T78" s="338"/>
      <c r="U78" s="338"/>
      <c r="V78" s="338"/>
      <c r="W78" s="338"/>
      <c r="X78" s="315"/>
      <c r="Y78" s="315"/>
      <c r="Z78" s="315"/>
      <c r="AA78" s="315"/>
      <c r="AB78" s="315"/>
      <c r="AC78" s="315"/>
      <c r="AD78" s="315"/>
      <c r="AE78" s="315"/>
      <c r="AF78" s="315"/>
      <c r="AG78" s="315"/>
      <c r="AH78" s="315"/>
      <c r="AI78" s="315"/>
      <c r="AJ78" s="315"/>
      <c r="AK78" s="315"/>
      <c r="AL78" s="315"/>
      <c r="AM78" s="315"/>
      <c r="AN78" s="315"/>
      <c r="AO78" s="315"/>
      <c r="AP78" s="338"/>
      <c r="AQ78" s="322"/>
      <c r="AR78" s="322"/>
      <c r="AS78" s="338"/>
      <c r="AT78" s="338"/>
      <c r="AU78" s="322"/>
      <c r="AV78" s="322"/>
      <c r="AW78" s="338"/>
      <c r="AX78" s="338"/>
      <c r="AY78" s="338"/>
      <c r="AZ78" s="338"/>
      <c r="BA78" s="339" t="s">
        <v>90</v>
      </c>
      <c r="BB78" s="315"/>
      <c r="BC78" s="441">
        <v>0</v>
      </c>
      <c r="BD78" s="315"/>
    </row>
    <row r="79" spans="1:56" ht="21" x14ac:dyDescent="0.25">
      <c r="A79" s="494" t="s">
        <v>44</v>
      </c>
      <c r="B79" s="173" t="s">
        <v>65</v>
      </c>
      <c r="C79" s="447">
        <f>+ENERO!C79+FEBRERO!C79+MARZO!C79+ABRIL!C79+MAYO!C79+JUNIO!C79+JULIO!C79+AGOSTO!C79+SEPTIEMBRE!C79+OCTUBRE!C79+'NOVIEMBRE '!C79+'DICIEMBRE '!C79</f>
        <v>978</v>
      </c>
      <c r="D79" s="447">
        <f>+ENERO!D79+FEBRERO!D79+MARZO!D79+ABRIL!D79+MAYO!D79+JUNIO!D79+JULIO!D79+AGOSTO!D79+SEPTIEMBRE!D79+OCTUBRE!D79+'NOVIEMBRE '!D79+'DICIEMBRE '!D79</f>
        <v>0</v>
      </c>
      <c r="E79" s="447">
        <f>+ENERO!E79+FEBRERO!E79+MARZO!E79+ABRIL!E79+MAYO!E79+JUNIO!E79+JULIO!E79+AGOSTO!E79+SEPTIEMBRE!E79+OCTUBRE!E79+'NOVIEMBRE '!E79+'DICIEMBRE '!E79</f>
        <v>0</v>
      </c>
      <c r="F79" s="447">
        <f>+ENERO!F79+FEBRERO!F79+MARZO!F79+ABRIL!F79+MAYO!F79+JUNIO!F79+JULIO!F79+AGOSTO!F79+SEPTIEMBRE!F79+OCTUBRE!F79+'NOVIEMBRE '!F79+'DICIEMBRE '!F79</f>
        <v>978</v>
      </c>
      <c r="G79" s="447">
        <f>+ENERO!G79+FEBRERO!G79+MARZO!G79+ABRIL!G79+MAYO!G79+JUNIO!G79+JULIO!G79+AGOSTO!G79+SEPTIEMBRE!G79+OCTUBRE!G79+'NOVIEMBRE '!G79+'DICIEMBRE '!G79</f>
        <v>0</v>
      </c>
      <c r="H79" s="326" t="s">
        <v>90</v>
      </c>
      <c r="I79" s="317"/>
      <c r="J79" s="338"/>
      <c r="K79" s="315"/>
      <c r="L79" s="315"/>
      <c r="M79" s="315"/>
      <c r="N79" s="315"/>
      <c r="O79" s="315"/>
      <c r="P79" s="315"/>
      <c r="Q79" s="315"/>
      <c r="R79" s="315"/>
      <c r="S79" s="315"/>
      <c r="T79" s="338"/>
      <c r="U79" s="338"/>
      <c r="V79" s="338"/>
      <c r="W79" s="338"/>
      <c r="X79" s="315"/>
      <c r="Y79" s="315"/>
      <c r="Z79" s="315"/>
      <c r="AA79" s="315"/>
      <c r="AB79" s="315"/>
      <c r="AC79" s="315"/>
      <c r="AD79" s="315"/>
      <c r="AE79" s="315"/>
      <c r="AF79" s="315"/>
      <c r="AG79" s="315"/>
      <c r="AH79" s="315"/>
      <c r="AI79" s="315"/>
      <c r="AJ79" s="315"/>
      <c r="AK79" s="315"/>
      <c r="AL79" s="315"/>
      <c r="AM79" s="315"/>
      <c r="AN79" s="315"/>
      <c r="AO79" s="315"/>
      <c r="AP79" s="338"/>
      <c r="AQ79" s="322"/>
      <c r="AR79" s="322"/>
      <c r="AS79" s="338"/>
      <c r="AT79" s="338"/>
      <c r="AU79" s="322"/>
      <c r="AV79" s="322"/>
      <c r="AW79" s="338"/>
      <c r="AX79" s="338"/>
      <c r="AY79" s="338"/>
      <c r="AZ79" s="338"/>
      <c r="BA79" s="339" t="s">
        <v>90</v>
      </c>
      <c r="BB79" s="315"/>
      <c r="BC79" s="441">
        <v>0</v>
      </c>
      <c r="BD79" s="315"/>
    </row>
    <row r="80" spans="1:56" x14ac:dyDescent="0.25">
      <c r="A80" s="495"/>
      <c r="B80" s="154" t="s">
        <v>46</v>
      </c>
      <c r="C80" s="447">
        <f>+ENERO!C80+FEBRERO!C80+MARZO!C80+ABRIL!C80+MAYO!C80+JUNIO!C80+JULIO!C80+AGOSTO!C80+SEPTIEMBRE!C80+OCTUBRE!C80+'NOVIEMBRE '!C80+'DICIEMBRE '!C80</f>
        <v>0</v>
      </c>
      <c r="D80" s="447">
        <f>+ENERO!D80+FEBRERO!D80+MARZO!D80+ABRIL!D80+MAYO!D80+JUNIO!D80+JULIO!D80+AGOSTO!D80+SEPTIEMBRE!D80+OCTUBRE!D80+'NOVIEMBRE '!D80+'DICIEMBRE '!D80</f>
        <v>0</v>
      </c>
      <c r="E80" s="447">
        <f>+ENERO!E80+FEBRERO!E80+MARZO!E80+ABRIL!E80+MAYO!E80+JUNIO!E80+JULIO!E80+AGOSTO!E80+SEPTIEMBRE!E80+OCTUBRE!E80+'NOVIEMBRE '!E80+'DICIEMBRE '!E80</f>
        <v>0</v>
      </c>
      <c r="F80" s="447">
        <f>+ENERO!F80+FEBRERO!F80+MARZO!F80+ABRIL!F80+MAYO!F80+JUNIO!F80+JULIO!F80+AGOSTO!F80+SEPTIEMBRE!F80+OCTUBRE!F80+'NOVIEMBRE '!F80+'DICIEMBRE '!F80</f>
        <v>0</v>
      </c>
      <c r="G80" s="447">
        <f>+ENERO!G80+FEBRERO!G80+MARZO!G80+ABRIL!G80+MAYO!G80+JUNIO!G80+JULIO!G80+AGOSTO!G80+SEPTIEMBRE!G80+OCTUBRE!G80+'NOVIEMBRE '!G80+'DICIEMBRE '!G80</f>
        <v>0</v>
      </c>
      <c r="H80" s="326" t="s">
        <v>90</v>
      </c>
      <c r="I80" s="317"/>
      <c r="J80" s="338"/>
      <c r="K80" s="315"/>
      <c r="L80" s="315"/>
      <c r="M80" s="315"/>
      <c r="N80" s="315"/>
      <c r="O80" s="315"/>
      <c r="P80" s="315"/>
      <c r="Q80" s="315"/>
      <c r="R80" s="315"/>
      <c r="S80" s="315"/>
      <c r="T80" s="338"/>
      <c r="U80" s="338"/>
      <c r="V80" s="338"/>
      <c r="W80" s="338"/>
      <c r="X80" s="315"/>
      <c r="Y80" s="315"/>
      <c r="Z80" s="315"/>
      <c r="AA80" s="315"/>
      <c r="AB80" s="315"/>
      <c r="AC80" s="315"/>
      <c r="AD80" s="315"/>
      <c r="AE80" s="315"/>
      <c r="AF80" s="315"/>
      <c r="AG80" s="315"/>
      <c r="AH80" s="315"/>
      <c r="AI80" s="315"/>
      <c r="AJ80" s="315"/>
      <c r="AK80" s="315"/>
      <c r="AL80" s="315"/>
      <c r="AM80" s="315"/>
      <c r="AN80" s="315"/>
      <c r="AO80" s="315"/>
      <c r="AP80" s="338"/>
      <c r="AQ80" s="322"/>
      <c r="AR80" s="322"/>
      <c r="AS80" s="338"/>
      <c r="AT80" s="338"/>
      <c r="AU80" s="322"/>
      <c r="AV80" s="322"/>
      <c r="AW80" s="338"/>
      <c r="AX80" s="338"/>
      <c r="AY80" s="338"/>
      <c r="AZ80" s="338"/>
      <c r="BA80" s="339" t="s">
        <v>90</v>
      </c>
      <c r="BB80" s="315"/>
      <c r="BC80" s="441">
        <v>0</v>
      </c>
      <c r="BD80" s="315"/>
    </row>
    <row r="81" spans="1:56" x14ac:dyDescent="0.25">
      <c r="A81" s="485" t="s">
        <v>47</v>
      </c>
      <c r="B81" s="485"/>
      <c r="C81" s="447">
        <f>+ENERO!C81+FEBRERO!C81+MARZO!C81+ABRIL!C81+MAYO!C81+JUNIO!C81+JULIO!C81+AGOSTO!C81+SEPTIEMBRE!C81+OCTUBRE!C81+'NOVIEMBRE '!C81+'DICIEMBRE '!C81</f>
        <v>124</v>
      </c>
      <c r="D81" s="447">
        <f>+ENERO!D81+FEBRERO!D81+MARZO!D81+ABRIL!D81+MAYO!D81+JUNIO!D81+JULIO!D81+AGOSTO!D81+SEPTIEMBRE!D81+OCTUBRE!D81+'NOVIEMBRE '!D81+'DICIEMBRE '!D81</f>
        <v>0</v>
      </c>
      <c r="E81" s="447">
        <f>+ENERO!E81+FEBRERO!E81+MARZO!E81+ABRIL!E81+MAYO!E81+JUNIO!E81+JULIO!E81+AGOSTO!E81+SEPTIEMBRE!E81+OCTUBRE!E81+'NOVIEMBRE '!E81+'DICIEMBRE '!E81</f>
        <v>0</v>
      </c>
      <c r="F81" s="447">
        <f>+ENERO!F81+FEBRERO!F81+MARZO!F81+ABRIL!F81+MAYO!F81+JUNIO!F81+JULIO!F81+AGOSTO!F81+SEPTIEMBRE!F81+OCTUBRE!F81+'NOVIEMBRE '!F81+'DICIEMBRE '!F81</f>
        <v>124</v>
      </c>
      <c r="G81" s="447">
        <f>+ENERO!G81+FEBRERO!G81+MARZO!G81+ABRIL!G81+MAYO!G81+JUNIO!G81+JULIO!G81+AGOSTO!G81+SEPTIEMBRE!G81+OCTUBRE!G81+'NOVIEMBRE '!G81+'DICIEMBRE '!G81</f>
        <v>0</v>
      </c>
      <c r="H81" s="326" t="s">
        <v>90</v>
      </c>
      <c r="I81" s="317"/>
      <c r="J81" s="338"/>
      <c r="K81" s="315"/>
      <c r="L81" s="315"/>
      <c r="M81" s="315"/>
      <c r="N81" s="315"/>
      <c r="O81" s="315"/>
      <c r="P81" s="315"/>
      <c r="Q81" s="315"/>
      <c r="R81" s="315"/>
      <c r="S81" s="315"/>
      <c r="T81" s="338"/>
      <c r="U81" s="338"/>
      <c r="V81" s="338"/>
      <c r="W81" s="338"/>
      <c r="X81" s="315"/>
      <c r="Y81" s="315"/>
      <c r="Z81" s="315"/>
      <c r="AA81" s="315"/>
      <c r="AB81" s="315"/>
      <c r="AC81" s="315"/>
      <c r="AD81" s="315"/>
      <c r="AE81" s="315"/>
      <c r="AF81" s="315"/>
      <c r="AG81" s="315"/>
      <c r="AH81" s="315"/>
      <c r="AI81" s="315"/>
      <c r="AJ81" s="315"/>
      <c r="AK81" s="315"/>
      <c r="AL81" s="315"/>
      <c r="AM81" s="315"/>
      <c r="AN81" s="315"/>
      <c r="AO81" s="315"/>
      <c r="AP81" s="338"/>
      <c r="AQ81" s="322"/>
      <c r="AR81" s="322"/>
      <c r="AS81" s="338"/>
      <c r="AT81" s="338"/>
      <c r="AU81" s="322"/>
      <c r="AV81" s="322"/>
      <c r="AW81" s="338"/>
      <c r="AX81" s="338"/>
      <c r="AY81" s="338"/>
      <c r="AZ81" s="338"/>
      <c r="BA81" s="339" t="s">
        <v>90</v>
      </c>
      <c r="BB81" s="315"/>
      <c r="BC81" s="441">
        <v>0</v>
      </c>
      <c r="BD81" s="315"/>
    </row>
    <row r="82" spans="1:56" x14ac:dyDescent="0.25">
      <c r="A82" s="486" t="s">
        <v>5</v>
      </c>
      <c r="B82" s="487"/>
      <c r="C82" s="447">
        <f>+ENERO!C82+FEBRERO!C82+MARZO!C82+ABRIL!C82+MAYO!C82+JUNIO!C82+JULIO!C82+AGOSTO!C82+SEPTIEMBRE!C82+OCTUBRE!C82+'NOVIEMBRE '!C82+'DICIEMBRE '!C82</f>
        <v>3260</v>
      </c>
      <c r="D82" s="447">
        <f>+ENERO!D82+FEBRERO!D82+MARZO!D82+ABRIL!D82+MAYO!D82+JUNIO!D82+JULIO!D82+AGOSTO!D82+SEPTIEMBRE!D82+OCTUBRE!D82+'NOVIEMBRE '!D82+'DICIEMBRE '!D82</f>
        <v>27</v>
      </c>
      <c r="E82" s="447">
        <f>+ENERO!E82+FEBRERO!E82+MARZO!E82+ABRIL!E82+MAYO!E82+JUNIO!E82+JULIO!E82+AGOSTO!E82+SEPTIEMBRE!E82+OCTUBRE!E82+'NOVIEMBRE '!E82+'DICIEMBRE '!E82</f>
        <v>0</v>
      </c>
      <c r="F82" s="447">
        <f>+ENERO!F82+FEBRERO!F82+MARZO!F82+ABRIL!F82+MAYO!F82+JUNIO!F82+JULIO!F82+AGOSTO!F82+SEPTIEMBRE!F82+OCTUBRE!F82+'NOVIEMBRE '!F82+'DICIEMBRE '!F82</f>
        <v>3233</v>
      </c>
      <c r="G82" s="447">
        <f>+ENERO!G82+FEBRERO!G82+MARZO!G82+ABRIL!G82+MAYO!G82+JUNIO!G82+JULIO!G82+AGOSTO!G82+SEPTIEMBRE!G82+OCTUBRE!G82+'NOVIEMBRE '!G82+'DICIEMBRE '!G82</f>
        <v>0</v>
      </c>
      <c r="H82" s="326" t="s">
        <v>90</v>
      </c>
      <c r="I82" s="314"/>
      <c r="J82" s="446"/>
      <c r="K82" s="314"/>
      <c r="L82" s="314"/>
      <c r="M82" s="314"/>
      <c r="N82" s="314"/>
      <c r="O82" s="314"/>
      <c r="P82" s="314"/>
      <c r="Q82" s="314"/>
      <c r="R82" s="314"/>
      <c r="S82" s="314"/>
      <c r="T82" s="446"/>
      <c r="U82" s="446"/>
      <c r="V82" s="446"/>
      <c r="W82" s="446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446"/>
      <c r="AQ82" s="446"/>
      <c r="AR82" s="446"/>
      <c r="AS82" s="446"/>
      <c r="AT82" s="446"/>
      <c r="AU82" s="446"/>
      <c r="AV82" s="446"/>
      <c r="AW82" s="443"/>
      <c r="AX82" s="443"/>
      <c r="AY82" s="446"/>
      <c r="AZ82" s="446"/>
      <c r="BA82" s="339" t="s">
        <v>90</v>
      </c>
      <c r="BB82" s="315"/>
      <c r="BC82" s="441">
        <v>0</v>
      </c>
      <c r="BD82" s="314"/>
    </row>
    <row r="83" spans="1:56" ht="43.5" x14ac:dyDescent="0.25">
      <c r="A83" s="463" t="s">
        <v>70</v>
      </c>
      <c r="B83" s="147"/>
      <c r="C83" s="147"/>
      <c r="D83" s="351"/>
      <c r="E83" s="351"/>
      <c r="F83" s="351"/>
      <c r="G83" s="351"/>
      <c r="H83" s="351"/>
      <c r="I83" s="351"/>
      <c r="J83" s="320"/>
      <c r="K83" s="315"/>
      <c r="L83" s="315"/>
      <c r="M83" s="315"/>
      <c r="N83" s="315"/>
      <c r="O83" s="315"/>
      <c r="P83" s="315"/>
      <c r="Q83" s="315"/>
      <c r="R83" s="315"/>
      <c r="S83" s="315"/>
      <c r="T83" s="315"/>
      <c r="U83" s="315"/>
      <c r="V83" s="315"/>
      <c r="W83" s="315"/>
      <c r="X83" s="315"/>
      <c r="Y83" s="315"/>
      <c r="Z83" s="315"/>
      <c r="AA83" s="315"/>
      <c r="AB83" s="315"/>
      <c r="AC83" s="315"/>
      <c r="AD83" s="315"/>
      <c r="AE83" s="315"/>
      <c r="AF83" s="315"/>
      <c r="AG83" s="315"/>
      <c r="AH83" s="315"/>
      <c r="AI83" s="315"/>
      <c r="AJ83" s="315"/>
      <c r="AK83" s="315"/>
      <c r="AL83" s="315"/>
      <c r="AM83" s="315"/>
      <c r="AN83" s="315"/>
      <c r="AO83" s="315"/>
      <c r="AP83" s="315"/>
      <c r="AQ83" s="315"/>
      <c r="AR83" s="315"/>
      <c r="AS83" s="315"/>
      <c r="AT83" s="315"/>
      <c r="AU83" s="315"/>
      <c r="AV83" s="315"/>
      <c r="AW83" s="315"/>
      <c r="AX83" s="315"/>
      <c r="AY83" s="315"/>
      <c r="AZ83" s="315"/>
      <c r="BA83" s="315"/>
      <c r="BB83" s="315"/>
      <c r="BC83" s="315"/>
      <c r="BD83" s="315"/>
    </row>
    <row r="84" spans="1:56" x14ac:dyDescent="0.25">
      <c r="A84" s="490" t="s">
        <v>21</v>
      </c>
      <c r="B84" s="491"/>
      <c r="C84" s="143" t="s">
        <v>5</v>
      </c>
      <c r="D84" s="315"/>
      <c r="E84" s="315"/>
      <c r="F84" s="315"/>
      <c r="G84" s="315"/>
      <c r="H84" s="315"/>
      <c r="I84" s="315"/>
      <c r="J84" s="315"/>
      <c r="K84" s="315"/>
      <c r="L84" s="315"/>
      <c r="M84" s="315"/>
      <c r="N84" s="315"/>
      <c r="O84" s="315"/>
      <c r="P84" s="315"/>
      <c r="Q84" s="315"/>
      <c r="R84" s="315"/>
      <c r="S84" s="315"/>
      <c r="T84" s="338"/>
      <c r="U84" s="338"/>
      <c r="V84" s="338"/>
      <c r="W84" s="338"/>
      <c r="X84" s="315"/>
      <c r="Y84" s="315"/>
      <c r="Z84" s="315"/>
      <c r="AA84" s="315"/>
      <c r="AB84" s="315"/>
      <c r="AC84" s="315"/>
      <c r="AD84" s="315"/>
      <c r="AE84" s="315"/>
      <c r="AF84" s="315"/>
      <c r="AG84" s="315"/>
      <c r="AH84" s="315"/>
      <c r="AI84" s="315"/>
      <c r="AJ84" s="315"/>
      <c r="AK84" s="315"/>
      <c r="AL84" s="315"/>
      <c r="AM84" s="315"/>
      <c r="AN84" s="315"/>
      <c r="AO84" s="315"/>
      <c r="AP84" s="338"/>
      <c r="AQ84" s="338"/>
      <c r="AR84" s="338"/>
      <c r="AS84" s="338"/>
      <c r="AT84" s="322"/>
      <c r="AU84" s="322"/>
      <c r="AV84" s="338"/>
      <c r="AW84" s="338"/>
      <c r="AX84" s="322"/>
      <c r="AY84" s="322"/>
      <c r="AZ84" s="338"/>
      <c r="BA84" s="315"/>
      <c r="BB84" s="315"/>
      <c r="BC84" s="315"/>
      <c r="BD84" s="315"/>
    </row>
    <row r="85" spans="1:56" x14ac:dyDescent="0.25">
      <c r="A85" s="492" t="s">
        <v>71</v>
      </c>
      <c r="B85" s="162" t="s">
        <v>72</v>
      </c>
      <c r="C85" s="447">
        <f>+ENERO!C85+FEBRERO!C85+MARZO!C85+ABRIL!C85+MAYO!C85+JUNIO!C85+JULIO!C85+AGOSTO!C85+SEPTIEMBRE!C85+OCTUBRE!C85+'NOVIEMBRE '!C85+'DICIEMBRE '!C85</f>
        <v>1793</v>
      </c>
      <c r="D85" s="315"/>
      <c r="E85" s="315"/>
      <c r="F85" s="315"/>
      <c r="G85" s="315"/>
      <c r="H85" s="315"/>
      <c r="I85" s="315"/>
      <c r="J85" s="315"/>
      <c r="K85" s="315"/>
      <c r="L85" s="315"/>
      <c r="M85" s="315"/>
      <c r="N85" s="315"/>
      <c r="O85" s="315"/>
      <c r="P85" s="315"/>
      <c r="Q85" s="315"/>
      <c r="R85" s="315"/>
      <c r="S85" s="315"/>
      <c r="T85" s="338"/>
      <c r="U85" s="338"/>
      <c r="V85" s="338"/>
      <c r="W85" s="338"/>
      <c r="X85" s="315"/>
      <c r="Y85" s="315"/>
      <c r="Z85" s="315"/>
      <c r="AA85" s="315"/>
      <c r="AB85" s="315"/>
      <c r="AC85" s="315"/>
      <c r="AD85" s="315"/>
      <c r="AE85" s="315"/>
      <c r="AF85" s="315"/>
      <c r="AG85" s="315"/>
      <c r="AH85" s="315"/>
      <c r="AI85" s="315"/>
      <c r="AJ85" s="315"/>
      <c r="AK85" s="315"/>
      <c r="AL85" s="315"/>
      <c r="AM85" s="315"/>
      <c r="AN85" s="315"/>
      <c r="AO85" s="315"/>
      <c r="AP85" s="338"/>
      <c r="AQ85" s="338"/>
      <c r="AR85" s="338"/>
      <c r="AS85" s="338"/>
      <c r="AT85" s="322"/>
      <c r="AU85" s="322"/>
      <c r="AV85" s="338"/>
      <c r="AW85" s="338"/>
      <c r="AX85" s="322"/>
      <c r="AY85" s="322"/>
      <c r="AZ85" s="338"/>
      <c r="BA85" s="315"/>
      <c r="BB85" s="315"/>
      <c r="BC85" s="315"/>
      <c r="BD85" s="315"/>
    </row>
    <row r="86" spans="1:56" x14ac:dyDescent="0.25">
      <c r="A86" s="493"/>
      <c r="B86" s="163" t="s">
        <v>73</v>
      </c>
      <c r="C86" s="447">
        <f>+ENERO!C86+FEBRERO!C86+MARZO!C86+ABRIL!C86+MAYO!C86+JUNIO!C86+JULIO!C86+AGOSTO!C86+SEPTIEMBRE!C86+OCTUBRE!C86+'NOVIEMBRE '!C86+'DICIEMBRE '!C86</f>
        <v>1793</v>
      </c>
      <c r="D86" s="315"/>
      <c r="E86" s="315"/>
      <c r="F86" s="315"/>
      <c r="G86" s="315"/>
      <c r="H86" s="315"/>
      <c r="I86" s="315"/>
      <c r="J86" s="315"/>
      <c r="K86" s="315"/>
      <c r="L86" s="315"/>
      <c r="M86" s="315"/>
      <c r="N86" s="315"/>
      <c r="O86" s="315"/>
      <c r="P86" s="315"/>
      <c r="Q86" s="315"/>
      <c r="R86" s="315"/>
      <c r="S86" s="315"/>
      <c r="T86" s="338"/>
      <c r="U86" s="338"/>
      <c r="V86" s="338"/>
      <c r="W86" s="338"/>
      <c r="X86" s="315"/>
      <c r="Y86" s="315"/>
      <c r="Z86" s="315"/>
      <c r="AA86" s="315"/>
      <c r="AB86" s="315"/>
      <c r="AC86" s="315"/>
      <c r="AD86" s="315"/>
      <c r="AE86" s="315"/>
      <c r="AF86" s="315"/>
      <c r="AG86" s="315"/>
      <c r="AH86" s="315"/>
      <c r="AI86" s="315"/>
      <c r="AJ86" s="315"/>
      <c r="AK86" s="315"/>
      <c r="AL86" s="315"/>
      <c r="AM86" s="315"/>
      <c r="AN86" s="315"/>
      <c r="AO86" s="315"/>
      <c r="AP86" s="338"/>
      <c r="AQ86" s="338"/>
      <c r="AR86" s="338"/>
      <c r="AS86" s="338"/>
      <c r="AT86" s="322"/>
      <c r="AU86" s="322"/>
      <c r="AV86" s="338"/>
      <c r="AW86" s="338"/>
      <c r="AX86" s="322"/>
      <c r="AY86" s="322"/>
      <c r="AZ86" s="338"/>
      <c r="BA86" s="315"/>
      <c r="BB86" s="315"/>
      <c r="BC86" s="315"/>
      <c r="BD86" s="315"/>
    </row>
    <row r="87" spans="1:56" ht="43.5" x14ac:dyDescent="0.25">
      <c r="A87" s="349" t="s">
        <v>74</v>
      </c>
      <c r="B87" s="151"/>
      <c r="C87" s="151"/>
      <c r="D87" s="351"/>
      <c r="E87" s="351"/>
      <c r="F87" s="351"/>
      <c r="G87" s="351"/>
      <c r="H87" s="351"/>
      <c r="I87" s="351"/>
      <c r="J87" s="320"/>
      <c r="K87" s="315"/>
      <c r="L87" s="315"/>
      <c r="M87" s="315"/>
      <c r="N87" s="315"/>
      <c r="O87" s="315"/>
      <c r="P87" s="315"/>
      <c r="Q87" s="315"/>
      <c r="R87" s="315"/>
      <c r="S87" s="315"/>
      <c r="T87" s="315"/>
      <c r="U87" s="315"/>
      <c r="V87" s="315"/>
      <c r="W87" s="315"/>
      <c r="X87" s="315"/>
      <c r="Y87" s="315"/>
      <c r="Z87" s="315"/>
      <c r="AA87" s="315"/>
      <c r="AB87" s="315"/>
      <c r="AC87" s="315"/>
      <c r="AD87" s="315"/>
      <c r="AE87" s="315"/>
      <c r="AF87" s="315"/>
      <c r="AG87" s="315"/>
      <c r="AH87" s="315"/>
      <c r="AI87" s="315"/>
      <c r="AJ87" s="315"/>
      <c r="AK87" s="315"/>
      <c r="AL87" s="315"/>
      <c r="AM87" s="315"/>
      <c r="AN87" s="315"/>
      <c r="AO87" s="315"/>
      <c r="AP87" s="315"/>
      <c r="AQ87" s="315"/>
      <c r="AR87" s="315"/>
      <c r="AS87" s="315"/>
      <c r="AT87" s="315"/>
      <c r="AU87" s="315"/>
      <c r="AV87" s="315"/>
      <c r="AW87" s="315"/>
      <c r="AX87" s="315"/>
      <c r="AY87" s="315"/>
      <c r="AZ87" s="315"/>
      <c r="BA87" s="315"/>
      <c r="BB87" s="315"/>
      <c r="BC87" s="315"/>
      <c r="BD87" s="315"/>
    </row>
    <row r="88" spans="1:56" x14ac:dyDescent="0.25">
      <c r="A88" s="488" t="s">
        <v>21</v>
      </c>
      <c r="B88" s="488" t="s">
        <v>5</v>
      </c>
      <c r="C88" s="488" t="s">
        <v>36</v>
      </c>
      <c r="D88" s="488" t="s">
        <v>44</v>
      </c>
      <c r="E88" s="488" t="s">
        <v>51</v>
      </c>
      <c r="F88" s="315"/>
      <c r="G88" s="315"/>
      <c r="H88" s="315"/>
      <c r="I88" s="315"/>
      <c r="J88" s="315"/>
      <c r="K88" s="315"/>
      <c r="L88" s="315"/>
      <c r="M88" s="315"/>
      <c r="N88" s="315"/>
      <c r="O88" s="315"/>
      <c r="P88" s="315"/>
      <c r="Q88" s="315"/>
      <c r="R88" s="315"/>
      <c r="S88" s="315"/>
      <c r="T88" s="338"/>
      <c r="U88" s="338"/>
      <c r="V88" s="338"/>
      <c r="W88" s="338"/>
      <c r="X88" s="315"/>
      <c r="Y88" s="315"/>
      <c r="Z88" s="315"/>
      <c r="AA88" s="315"/>
      <c r="AB88" s="315"/>
      <c r="AC88" s="315"/>
      <c r="AD88" s="315"/>
      <c r="AE88" s="315"/>
      <c r="AF88" s="315"/>
      <c r="AG88" s="315"/>
      <c r="AH88" s="315"/>
      <c r="AI88" s="315"/>
      <c r="AJ88" s="315"/>
      <c r="AK88" s="315"/>
      <c r="AL88" s="315"/>
      <c r="AM88" s="315"/>
      <c r="AN88" s="315"/>
      <c r="AO88" s="315"/>
      <c r="AP88" s="338"/>
      <c r="AQ88" s="338"/>
      <c r="AR88" s="338"/>
      <c r="AS88" s="338"/>
      <c r="AT88" s="322"/>
      <c r="AU88" s="322"/>
      <c r="AV88" s="338"/>
      <c r="AW88" s="338"/>
      <c r="AX88" s="322"/>
      <c r="AY88" s="322"/>
      <c r="AZ88" s="338"/>
      <c r="BA88" s="315"/>
      <c r="BB88" s="315"/>
      <c r="BC88" s="315"/>
      <c r="BD88" s="315"/>
    </row>
    <row r="89" spans="1:56" x14ac:dyDescent="0.25">
      <c r="A89" s="489"/>
      <c r="B89" s="489"/>
      <c r="C89" s="489"/>
      <c r="D89" s="489"/>
      <c r="E89" s="489"/>
      <c r="F89" s="317"/>
      <c r="G89" s="317"/>
      <c r="H89" s="317"/>
      <c r="I89" s="317"/>
      <c r="J89" s="317"/>
      <c r="K89" s="315"/>
      <c r="L89" s="315"/>
      <c r="M89" s="315"/>
      <c r="N89" s="315"/>
      <c r="O89" s="315"/>
      <c r="P89" s="315"/>
      <c r="Q89" s="315"/>
      <c r="R89" s="315"/>
      <c r="S89" s="315"/>
      <c r="T89" s="338"/>
      <c r="U89" s="338"/>
      <c r="V89" s="338"/>
      <c r="W89" s="338"/>
      <c r="X89" s="315"/>
      <c r="Y89" s="315"/>
      <c r="Z89" s="315"/>
      <c r="AA89" s="315"/>
      <c r="AB89" s="315"/>
      <c r="AC89" s="315"/>
      <c r="AD89" s="315"/>
      <c r="AE89" s="315"/>
      <c r="AF89" s="315"/>
      <c r="AG89" s="315"/>
      <c r="AH89" s="315"/>
      <c r="AI89" s="315"/>
      <c r="AJ89" s="315"/>
      <c r="AK89" s="315"/>
      <c r="AL89" s="315"/>
      <c r="AM89" s="315"/>
      <c r="AN89" s="315"/>
      <c r="AO89" s="315"/>
      <c r="AP89" s="338"/>
      <c r="AQ89" s="338"/>
      <c r="AR89" s="338"/>
      <c r="AS89" s="338"/>
      <c r="AT89" s="322"/>
      <c r="AU89" s="322"/>
      <c r="AV89" s="338"/>
      <c r="AW89" s="338"/>
      <c r="AX89" s="322"/>
      <c r="AY89" s="322"/>
      <c r="AZ89" s="338"/>
      <c r="BA89" s="315"/>
      <c r="BB89" s="315"/>
      <c r="BC89" s="315"/>
      <c r="BD89" s="315"/>
    </row>
    <row r="90" spans="1:56" x14ac:dyDescent="0.25">
      <c r="A90" s="360" t="s">
        <v>75</v>
      </c>
      <c r="B90" s="447">
        <f>+ENERO!B90+FEBRERO!B90+MARZO!B90+ABRIL!B90+MAYO!B90+JUNIO!B90+JULIO!B90+AGOSTO!B90+SEPTIEMBRE!B90+OCTUBRE!B90+'NOVIEMBRE '!B90+'DICIEMBRE '!B90</f>
        <v>0</v>
      </c>
      <c r="C90" s="447">
        <f>+ENERO!C90+FEBRERO!C90+MARZO!C90+ABRIL!C90+MAYO!C90+JUNIO!C90+JULIO!C90+AGOSTO!C90+SEPTIEMBRE!C90+OCTUBRE!C90+'NOVIEMBRE '!C90+'DICIEMBRE '!C90</f>
        <v>0</v>
      </c>
      <c r="D90" s="447">
        <f>+ENERO!D90+FEBRERO!D90+MARZO!D90+ABRIL!D90+MAYO!D90+JUNIO!D90+JULIO!D90+AGOSTO!D90+SEPTIEMBRE!D90+OCTUBRE!D90+'NOVIEMBRE '!D90+'DICIEMBRE '!D90</f>
        <v>0</v>
      </c>
      <c r="E90" s="447">
        <f>+ENERO!E90+FEBRERO!E90+MARZO!E90+ABRIL!E90+MAYO!E90+JUNIO!E90+JULIO!E90+AGOSTO!E90+SEPTIEMBRE!E90+OCTUBRE!E90+'NOVIEMBRE '!E90+'DICIEMBRE '!E90</f>
        <v>0</v>
      </c>
      <c r="F90" s="326" t="s">
        <v>90</v>
      </c>
      <c r="G90" s="338"/>
      <c r="H90" s="317"/>
      <c r="I90" s="317"/>
      <c r="J90" s="317"/>
      <c r="K90" s="315"/>
      <c r="L90" s="315"/>
      <c r="M90" s="315"/>
      <c r="N90" s="315"/>
      <c r="O90" s="315"/>
      <c r="P90" s="315"/>
      <c r="Q90" s="315"/>
      <c r="R90" s="315"/>
      <c r="S90" s="315"/>
      <c r="T90" s="338"/>
      <c r="U90" s="338"/>
      <c r="V90" s="338"/>
      <c r="W90" s="338"/>
      <c r="X90" s="315"/>
      <c r="Y90" s="315"/>
      <c r="Z90" s="315"/>
      <c r="AA90" s="315"/>
      <c r="AB90" s="315"/>
      <c r="AC90" s="315"/>
      <c r="AD90" s="315"/>
      <c r="AE90" s="315"/>
      <c r="AF90" s="315"/>
      <c r="AG90" s="315"/>
      <c r="AH90" s="315"/>
      <c r="AI90" s="315"/>
      <c r="AJ90" s="315"/>
      <c r="AK90" s="315"/>
      <c r="AL90" s="315"/>
      <c r="AM90" s="315"/>
      <c r="AN90" s="315"/>
      <c r="AO90" s="315"/>
      <c r="AP90" s="338"/>
      <c r="AQ90" s="338"/>
      <c r="AR90" s="338"/>
      <c r="AS90" s="338"/>
      <c r="AT90" s="322"/>
      <c r="AU90" s="322"/>
      <c r="AV90" s="338"/>
      <c r="AW90" s="338"/>
      <c r="AX90" s="322"/>
      <c r="AY90" s="322"/>
      <c r="AZ90" s="338"/>
      <c r="BA90" s="339" t="s">
        <v>90</v>
      </c>
      <c r="BB90" s="315"/>
      <c r="BC90" s="441">
        <v>0</v>
      </c>
      <c r="BD90" s="315"/>
    </row>
    <row r="91" spans="1:56" x14ac:dyDescent="0.25">
      <c r="A91" s="360" t="s">
        <v>76</v>
      </c>
      <c r="B91" s="447">
        <f>+ENERO!B91+FEBRERO!B91+MARZO!B91+ABRIL!B91+MAYO!B91+JUNIO!B91+JULIO!B91+AGOSTO!B91+SEPTIEMBRE!B91+OCTUBRE!B91+'NOVIEMBRE '!B91+'DICIEMBRE '!B91</f>
        <v>0</v>
      </c>
      <c r="C91" s="447">
        <f>+ENERO!C91+FEBRERO!C91+MARZO!C91+ABRIL!C91+MAYO!C91+JUNIO!C91+JULIO!C91+AGOSTO!C91+SEPTIEMBRE!C91+OCTUBRE!C91+'NOVIEMBRE '!C91+'DICIEMBRE '!C91</f>
        <v>0</v>
      </c>
      <c r="D91" s="447">
        <f>+ENERO!D91+FEBRERO!D91+MARZO!D91+ABRIL!D91+MAYO!D91+JUNIO!D91+JULIO!D91+AGOSTO!D91+SEPTIEMBRE!D91+OCTUBRE!D91+'NOVIEMBRE '!D91+'DICIEMBRE '!D91</f>
        <v>0</v>
      </c>
      <c r="E91" s="447">
        <f>+ENERO!E91+FEBRERO!E91+MARZO!E91+ABRIL!E91+MAYO!E91+JUNIO!E91+JULIO!E91+AGOSTO!E91+SEPTIEMBRE!E91+OCTUBRE!E91+'NOVIEMBRE '!E91+'DICIEMBRE '!E91</f>
        <v>0</v>
      </c>
      <c r="F91" s="326" t="s">
        <v>90</v>
      </c>
      <c r="G91" s="338"/>
      <c r="H91" s="317"/>
      <c r="I91" s="317"/>
      <c r="J91" s="317"/>
      <c r="K91" s="315"/>
      <c r="L91" s="315"/>
      <c r="M91" s="315"/>
      <c r="N91" s="315"/>
      <c r="O91" s="315"/>
      <c r="P91" s="315"/>
      <c r="Q91" s="315"/>
      <c r="R91" s="315"/>
      <c r="S91" s="315"/>
      <c r="T91" s="338"/>
      <c r="U91" s="338"/>
      <c r="V91" s="338"/>
      <c r="W91" s="338"/>
      <c r="X91" s="315"/>
      <c r="Y91" s="315"/>
      <c r="Z91" s="315"/>
      <c r="AA91" s="315"/>
      <c r="AB91" s="315"/>
      <c r="AC91" s="315"/>
      <c r="AD91" s="315"/>
      <c r="AE91" s="315"/>
      <c r="AF91" s="315"/>
      <c r="AG91" s="315"/>
      <c r="AH91" s="315"/>
      <c r="AI91" s="315"/>
      <c r="AJ91" s="315"/>
      <c r="AK91" s="315"/>
      <c r="AL91" s="315"/>
      <c r="AM91" s="315"/>
      <c r="AN91" s="315"/>
      <c r="AO91" s="315"/>
      <c r="AP91" s="338"/>
      <c r="AQ91" s="338"/>
      <c r="AR91" s="338"/>
      <c r="AS91" s="338"/>
      <c r="AT91" s="322"/>
      <c r="AU91" s="322"/>
      <c r="AV91" s="338"/>
      <c r="AW91" s="338"/>
      <c r="AX91" s="322"/>
      <c r="AY91" s="322"/>
      <c r="AZ91" s="338"/>
      <c r="BA91" s="339" t="s">
        <v>90</v>
      </c>
      <c r="BB91" s="315"/>
      <c r="BC91" s="441">
        <v>0</v>
      </c>
      <c r="BD91" s="315"/>
    </row>
    <row r="92" spans="1:56" x14ac:dyDescent="0.25">
      <c r="A92" s="360" t="s">
        <v>77</v>
      </c>
      <c r="B92" s="447">
        <f>+ENERO!B92+FEBRERO!B92+MARZO!B92+ABRIL!B92+MAYO!B92+JUNIO!B92+JULIO!B92+AGOSTO!B92+SEPTIEMBRE!B92+OCTUBRE!B92+'NOVIEMBRE '!B92+'DICIEMBRE '!B92</f>
        <v>2</v>
      </c>
      <c r="C92" s="447">
        <f>+ENERO!C92+FEBRERO!C92+MARZO!C92+ABRIL!C92+MAYO!C92+JUNIO!C92+JULIO!C92+AGOSTO!C92+SEPTIEMBRE!C92+OCTUBRE!C92+'NOVIEMBRE '!C92+'DICIEMBRE '!C92</f>
        <v>2</v>
      </c>
      <c r="D92" s="447">
        <f>+ENERO!D92+FEBRERO!D92+MARZO!D92+ABRIL!D92+MAYO!D92+JUNIO!D92+JULIO!D92+AGOSTO!D92+SEPTIEMBRE!D92+OCTUBRE!D92+'NOVIEMBRE '!D92+'DICIEMBRE '!D92</f>
        <v>0</v>
      </c>
      <c r="E92" s="447">
        <f>+ENERO!E92+FEBRERO!E92+MARZO!E92+ABRIL!E92+MAYO!E92+JUNIO!E92+JULIO!E92+AGOSTO!E92+SEPTIEMBRE!E92+OCTUBRE!E92+'NOVIEMBRE '!E92+'DICIEMBRE '!E92</f>
        <v>0</v>
      </c>
      <c r="F92" s="326" t="s">
        <v>90</v>
      </c>
      <c r="G92" s="338"/>
      <c r="H92" s="317"/>
      <c r="I92" s="317"/>
      <c r="J92" s="317"/>
      <c r="K92" s="315"/>
      <c r="L92" s="315"/>
      <c r="M92" s="315"/>
      <c r="N92" s="315"/>
      <c r="O92" s="315"/>
      <c r="P92" s="315"/>
      <c r="Q92" s="315"/>
      <c r="R92" s="315"/>
      <c r="S92" s="315"/>
      <c r="T92" s="338"/>
      <c r="U92" s="338"/>
      <c r="V92" s="338"/>
      <c r="W92" s="338"/>
      <c r="X92" s="315"/>
      <c r="Y92" s="315"/>
      <c r="Z92" s="315"/>
      <c r="AA92" s="315"/>
      <c r="AB92" s="315"/>
      <c r="AC92" s="315"/>
      <c r="AD92" s="315"/>
      <c r="AE92" s="315"/>
      <c r="AF92" s="315"/>
      <c r="AG92" s="315"/>
      <c r="AH92" s="315"/>
      <c r="AI92" s="315"/>
      <c r="AJ92" s="315"/>
      <c r="AK92" s="315"/>
      <c r="AL92" s="315"/>
      <c r="AM92" s="315"/>
      <c r="AN92" s="315"/>
      <c r="AO92" s="315"/>
      <c r="AP92" s="338"/>
      <c r="AQ92" s="338"/>
      <c r="AR92" s="338"/>
      <c r="AS92" s="338"/>
      <c r="AT92" s="322"/>
      <c r="AU92" s="322"/>
      <c r="AV92" s="338"/>
      <c r="AW92" s="338"/>
      <c r="AX92" s="322"/>
      <c r="AY92" s="322"/>
      <c r="AZ92" s="338"/>
      <c r="BA92" s="339" t="s">
        <v>90</v>
      </c>
      <c r="BB92" s="315"/>
      <c r="BC92" s="441">
        <v>0</v>
      </c>
      <c r="BD92" s="315"/>
    </row>
    <row r="93" spans="1:56" ht="21" x14ac:dyDescent="0.25">
      <c r="A93" s="372" t="s">
        <v>78</v>
      </c>
      <c r="B93" s="447">
        <f>+ENERO!B93+FEBRERO!B93+MARZO!B93+ABRIL!B93+MAYO!B93+JUNIO!B93+JULIO!B93+AGOSTO!B93+SEPTIEMBRE!B93+OCTUBRE!B93+'NOVIEMBRE '!B93+'DICIEMBRE '!B93</f>
        <v>0</v>
      </c>
      <c r="C93" s="447">
        <f>+ENERO!C93+FEBRERO!C93+MARZO!C93+ABRIL!C93+MAYO!C93+JUNIO!C93+JULIO!C93+AGOSTO!C93+SEPTIEMBRE!C93+OCTUBRE!C93+'NOVIEMBRE '!C93+'DICIEMBRE '!C93</f>
        <v>0</v>
      </c>
      <c r="D93" s="447">
        <f>+ENERO!D93+FEBRERO!D93+MARZO!D93+ABRIL!D93+MAYO!D93+JUNIO!D93+JULIO!D93+AGOSTO!D93+SEPTIEMBRE!D93+OCTUBRE!D93+'NOVIEMBRE '!D93+'DICIEMBRE '!D93</f>
        <v>0</v>
      </c>
      <c r="E93" s="447">
        <f>+ENERO!E93+FEBRERO!E93+MARZO!E93+ABRIL!E93+MAYO!E93+JUNIO!E93+JULIO!E93+AGOSTO!E93+SEPTIEMBRE!E93+OCTUBRE!E93+'NOVIEMBRE '!E93+'DICIEMBRE '!E93</f>
        <v>0</v>
      </c>
      <c r="F93" s="326" t="s">
        <v>90</v>
      </c>
      <c r="G93" s="338"/>
      <c r="H93" s="317"/>
      <c r="I93" s="317"/>
      <c r="J93" s="317"/>
      <c r="K93" s="315"/>
      <c r="L93" s="315"/>
      <c r="M93" s="315"/>
      <c r="N93" s="315"/>
      <c r="O93" s="315"/>
      <c r="P93" s="315"/>
      <c r="Q93" s="315"/>
      <c r="R93" s="315"/>
      <c r="S93" s="315"/>
      <c r="T93" s="338"/>
      <c r="U93" s="338"/>
      <c r="V93" s="338"/>
      <c r="W93" s="338"/>
      <c r="X93" s="315"/>
      <c r="Y93" s="315"/>
      <c r="Z93" s="315"/>
      <c r="AA93" s="315"/>
      <c r="AB93" s="315"/>
      <c r="AC93" s="315"/>
      <c r="AD93" s="315"/>
      <c r="AE93" s="315"/>
      <c r="AF93" s="315"/>
      <c r="AG93" s="315"/>
      <c r="AH93" s="315"/>
      <c r="AI93" s="315"/>
      <c r="AJ93" s="315"/>
      <c r="AK93" s="315"/>
      <c r="AL93" s="315"/>
      <c r="AM93" s="315"/>
      <c r="AN93" s="315"/>
      <c r="AO93" s="315"/>
      <c r="AP93" s="338"/>
      <c r="AQ93" s="338"/>
      <c r="AR93" s="338"/>
      <c r="AS93" s="338"/>
      <c r="AT93" s="322"/>
      <c r="AU93" s="322"/>
      <c r="AV93" s="338"/>
      <c r="AW93" s="338"/>
      <c r="AX93" s="322"/>
      <c r="AY93" s="322"/>
      <c r="AZ93" s="338"/>
      <c r="BA93" s="339" t="s">
        <v>90</v>
      </c>
      <c r="BB93" s="315"/>
      <c r="BC93" s="441">
        <v>0</v>
      </c>
      <c r="BD93" s="315"/>
    </row>
    <row r="94" spans="1:56" x14ac:dyDescent="0.25">
      <c r="A94" s="360" t="s">
        <v>79</v>
      </c>
      <c r="B94" s="447">
        <f>+ENERO!B94+FEBRERO!B94+MARZO!B94+ABRIL!B94+MAYO!B94+JUNIO!B94+JULIO!B94+AGOSTO!B94+SEPTIEMBRE!B94+OCTUBRE!B94+'NOVIEMBRE '!B94+'DICIEMBRE '!B94</f>
        <v>0</v>
      </c>
      <c r="C94" s="447">
        <f>+ENERO!C94+FEBRERO!C94+MARZO!C94+ABRIL!C94+MAYO!C94+JUNIO!C94+JULIO!C94+AGOSTO!C94+SEPTIEMBRE!C94+OCTUBRE!C94+'NOVIEMBRE '!C94+'DICIEMBRE '!C94</f>
        <v>0</v>
      </c>
      <c r="D94" s="447">
        <f>+ENERO!D94+FEBRERO!D94+MARZO!D94+ABRIL!D94+MAYO!D94+JUNIO!D94+JULIO!D94+AGOSTO!D94+SEPTIEMBRE!D94+OCTUBRE!D94+'NOVIEMBRE '!D94+'DICIEMBRE '!D94</f>
        <v>0</v>
      </c>
      <c r="E94" s="447">
        <f>+ENERO!E94+FEBRERO!E94+MARZO!E94+ABRIL!E94+MAYO!E94+JUNIO!E94+JULIO!E94+AGOSTO!E94+SEPTIEMBRE!E94+OCTUBRE!E94+'NOVIEMBRE '!E94+'DICIEMBRE '!E94</f>
        <v>0</v>
      </c>
      <c r="F94" s="326" t="s">
        <v>90</v>
      </c>
      <c r="G94" s="338"/>
      <c r="H94" s="317"/>
      <c r="I94" s="317"/>
      <c r="J94" s="317"/>
      <c r="K94" s="315"/>
      <c r="L94" s="315"/>
      <c r="M94" s="315"/>
      <c r="N94" s="315"/>
      <c r="O94" s="315"/>
      <c r="P94" s="315"/>
      <c r="Q94" s="315"/>
      <c r="R94" s="315"/>
      <c r="S94" s="315"/>
      <c r="T94" s="338"/>
      <c r="U94" s="338"/>
      <c r="V94" s="338"/>
      <c r="W94" s="338"/>
      <c r="X94" s="315"/>
      <c r="Y94" s="315"/>
      <c r="Z94" s="315"/>
      <c r="AA94" s="315"/>
      <c r="AB94" s="315"/>
      <c r="AC94" s="315"/>
      <c r="AD94" s="315"/>
      <c r="AE94" s="315"/>
      <c r="AF94" s="315"/>
      <c r="AG94" s="315"/>
      <c r="AH94" s="315"/>
      <c r="AI94" s="315"/>
      <c r="AJ94" s="315"/>
      <c r="AK94" s="315"/>
      <c r="AL94" s="315"/>
      <c r="AM94" s="315"/>
      <c r="AN94" s="315"/>
      <c r="AO94" s="315"/>
      <c r="AP94" s="338"/>
      <c r="AQ94" s="338"/>
      <c r="AR94" s="338"/>
      <c r="AS94" s="338"/>
      <c r="AT94" s="322"/>
      <c r="AU94" s="322"/>
      <c r="AV94" s="338"/>
      <c r="AW94" s="338"/>
      <c r="AX94" s="322"/>
      <c r="AY94" s="322"/>
      <c r="AZ94" s="338"/>
      <c r="BA94" s="339" t="s">
        <v>90</v>
      </c>
      <c r="BB94" s="315"/>
      <c r="BC94" s="441">
        <v>0</v>
      </c>
      <c r="BD94" s="315"/>
    </row>
    <row r="95" spans="1:56" x14ac:dyDescent="0.25">
      <c r="A95" s="360" t="s">
        <v>80</v>
      </c>
      <c r="B95" s="447">
        <f>+ENERO!B95+FEBRERO!B95+MARZO!B95+ABRIL!B95+MAYO!B95+JUNIO!B95+JULIO!B95+AGOSTO!B95+SEPTIEMBRE!B95+OCTUBRE!B95+'NOVIEMBRE '!B95+'DICIEMBRE '!B95</f>
        <v>0</v>
      </c>
      <c r="C95" s="447">
        <f>+ENERO!C95+FEBRERO!C95+MARZO!C95+ABRIL!C95+MAYO!C95+JUNIO!C95+JULIO!C95+AGOSTO!C95+SEPTIEMBRE!C95+OCTUBRE!C95+'NOVIEMBRE '!C95+'DICIEMBRE '!C95</f>
        <v>0</v>
      </c>
      <c r="D95" s="447">
        <f>+ENERO!D95+FEBRERO!D95+MARZO!D95+ABRIL!D95+MAYO!D95+JUNIO!D95+JULIO!D95+AGOSTO!D95+SEPTIEMBRE!D95+OCTUBRE!D95+'NOVIEMBRE '!D95+'DICIEMBRE '!D95</f>
        <v>0</v>
      </c>
      <c r="E95" s="447">
        <f>+ENERO!E95+FEBRERO!E95+MARZO!E95+ABRIL!E95+MAYO!E95+JUNIO!E95+JULIO!E95+AGOSTO!E95+SEPTIEMBRE!E95+OCTUBRE!E95+'NOVIEMBRE '!E95+'DICIEMBRE '!E95</f>
        <v>0</v>
      </c>
      <c r="F95" s="326" t="s">
        <v>90</v>
      </c>
      <c r="G95" s="324"/>
      <c r="H95" s="330"/>
      <c r="I95" s="330"/>
      <c r="J95" s="330"/>
      <c r="K95" s="312"/>
      <c r="L95" s="312"/>
      <c r="M95" s="312"/>
      <c r="N95" s="312"/>
      <c r="O95" s="312"/>
      <c r="P95" s="323"/>
      <c r="Q95" s="323"/>
      <c r="R95" s="323"/>
      <c r="S95" s="323"/>
      <c r="T95" s="324"/>
      <c r="U95" s="324"/>
      <c r="V95" s="324"/>
      <c r="W95" s="324"/>
      <c r="X95" s="323"/>
      <c r="Y95" s="323"/>
      <c r="Z95" s="323"/>
      <c r="AA95" s="323"/>
      <c r="AB95" s="323"/>
      <c r="AC95" s="323"/>
      <c r="AD95" s="323"/>
      <c r="AE95" s="323"/>
      <c r="AF95" s="323"/>
      <c r="AG95" s="323"/>
      <c r="AH95" s="323"/>
      <c r="AI95" s="323"/>
      <c r="AJ95" s="323"/>
      <c r="AK95" s="323"/>
      <c r="AL95" s="323"/>
      <c r="AM95" s="323"/>
      <c r="AN95" s="323"/>
      <c r="AO95" s="323"/>
      <c r="AP95" s="324"/>
      <c r="AQ95" s="324"/>
      <c r="AR95" s="324"/>
      <c r="AS95" s="324"/>
      <c r="AT95" s="324"/>
      <c r="AU95" s="324"/>
      <c r="AV95" s="324"/>
      <c r="AW95" s="324"/>
      <c r="AX95" s="324"/>
      <c r="AY95" s="324"/>
      <c r="AZ95" s="324"/>
      <c r="BA95" s="339" t="s">
        <v>90</v>
      </c>
      <c r="BB95" s="315"/>
      <c r="BC95" s="441">
        <v>0</v>
      </c>
      <c r="BD95" s="323"/>
    </row>
    <row r="96" spans="1:56" x14ac:dyDescent="0.25">
      <c r="A96" s="360" t="s">
        <v>81</v>
      </c>
      <c r="B96" s="447">
        <f>+ENERO!B96+FEBRERO!B96+MARZO!B96+ABRIL!B96+MAYO!B96+JUNIO!B96+JULIO!B96+AGOSTO!B96+SEPTIEMBRE!B96+OCTUBRE!B96+'NOVIEMBRE '!B96+'DICIEMBRE '!B96</f>
        <v>0</v>
      </c>
      <c r="C96" s="447">
        <f>+ENERO!C96+FEBRERO!C96+MARZO!C96+ABRIL!C96+MAYO!C96+JUNIO!C96+JULIO!C96+AGOSTO!C96+SEPTIEMBRE!C96+OCTUBRE!C96+'NOVIEMBRE '!C96+'DICIEMBRE '!C96</f>
        <v>0</v>
      </c>
      <c r="D96" s="447">
        <f>+ENERO!D96+FEBRERO!D96+MARZO!D96+ABRIL!D96+MAYO!D96+JUNIO!D96+JULIO!D96+AGOSTO!D96+SEPTIEMBRE!D96+OCTUBRE!D96+'NOVIEMBRE '!D96+'DICIEMBRE '!D96</f>
        <v>0</v>
      </c>
      <c r="E96" s="447">
        <f>+ENERO!E96+FEBRERO!E96+MARZO!E96+ABRIL!E96+MAYO!E96+JUNIO!E96+JULIO!E96+AGOSTO!E96+SEPTIEMBRE!E96+OCTUBRE!E96+'NOVIEMBRE '!E96+'DICIEMBRE '!E96</f>
        <v>0</v>
      </c>
      <c r="F96" s="326" t="s">
        <v>90</v>
      </c>
      <c r="G96" s="324"/>
      <c r="H96" s="330"/>
      <c r="I96" s="330"/>
      <c r="J96" s="330"/>
      <c r="K96" s="312"/>
      <c r="L96" s="312"/>
      <c r="M96" s="312"/>
      <c r="N96" s="312"/>
      <c r="O96" s="312"/>
      <c r="P96" s="323"/>
      <c r="Q96" s="323"/>
      <c r="R96" s="323"/>
      <c r="S96" s="323"/>
      <c r="T96" s="324"/>
      <c r="U96" s="324"/>
      <c r="V96" s="324"/>
      <c r="W96" s="324"/>
      <c r="X96" s="323"/>
      <c r="Y96" s="323"/>
      <c r="Z96" s="323"/>
      <c r="AA96" s="323"/>
      <c r="AB96" s="323"/>
      <c r="AC96" s="323"/>
      <c r="AD96" s="323"/>
      <c r="AE96" s="323"/>
      <c r="AF96" s="323"/>
      <c r="AG96" s="323"/>
      <c r="AH96" s="323"/>
      <c r="AI96" s="323"/>
      <c r="AJ96" s="323"/>
      <c r="AK96" s="323"/>
      <c r="AL96" s="323"/>
      <c r="AM96" s="323"/>
      <c r="AN96" s="323"/>
      <c r="AO96" s="323"/>
      <c r="AP96" s="324"/>
      <c r="AQ96" s="324"/>
      <c r="AR96" s="324"/>
      <c r="AS96" s="324"/>
      <c r="AT96" s="324"/>
      <c r="AU96" s="324"/>
      <c r="AV96" s="324"/>
      <c r="AW96" s="324"/>
      <c r="AX96" s="324"/>
      <c r="AY96" s="324"/>
      <c r="AZ96" s="324"/>
      <c r="BA96" s="339" t="s">
        <v>90</v>
      </c>
      <c r="BB96" s="315"/>
      <c r="BC96" s="441">
        <v>0</v>
      </c>
      <c r="BD96" s="323"/>
    </row>
    <row r="97" spans="1:56" x14ac:dyDescent="0.25">
      <c r="A97" s="360" t="s">
        <v>82</v>
      </c>
      <c r="B97" s="447">
        <f>+ENERO!B97+FEBRERO!B97+MARZO!B97+ABRIL!B97+MAYO!B97+JUNIO!B97+JULIO!B97+AGOSTO!B97+SEPTIEMBRE!B97+OCTUBRE!B97+'NOVIEMBRE '!B97+'DICIEMBRE '!B97</f>
        <v>0</v>
      </c>
      <c r="C97" s="447">
        <f>+ENERO!C97+FEBRERO!C97+MARZO!C97+ABRIL!C97+MAYO!C97+JUNIO!C97+JULIO!C97+AGOSTO!C97+SEPTIEMBRE!C97+OCTUBRE!C97+'NOVIEMBRE '!C97+'DICIEMBRE '!C97</f>
        <v>0</v>
      </c>
      <c r="D97" s="447">
        <f>+ENERO!D97+FEBRERO!D97+MARZO!D97+ABRIL!D97+MAYO!D97+JUNIO!D97+JULIO!D97+AGOSTO!D97+SEPTIEMBRE!D97+OCTUBRE!D97+'NOVIEMBRE '!D97+'DICIEMBRE '!D97</f>
        <v>0</v>
      </c>
      <c r="E97" s="447">
        <f>+ENERO!E97+FEBRERO!E97+MARZO!E97+ABRIL!E97+MAYO!E97+JUNIO!E97+JULIO!E97+AGOSTO!E97+SEPTIEMBRE!E97+OCTUBRE!E97+'NOVIEMBRE '!E97+'DICIEMBRE '!E97</f>
        <v>0</v>
      </c>
      <c r="F97" s="326" t="s">
        <v>90</v>
      </c>
      <c r="G97" s="324"/>
      <c r="H97" s="330"/>
      <c r="I97" s="330"/>
      <c r="J97" s="330"/>
      <c r="K97" s="312"/>
      <c r="L97" s="312"/>
      <c r="M97" s="312"/>
      <c r="N97" s="312"/>
      <c r="O97" s="312"/>
      <c r="P97" s="323"/>
      <c r="Q97" s="323"/>
      <c r="R97" s="323"/>
      <c r="S97" s="323"/>
      <c r="T97" s="324"/>
      <c r="U97" s="324"/>
      <c r="V97" s="324"/>
      <c r="W97" s="324"/>
      <c r="X97" s="323"/>
      <c r="Y97" s="323"/>
      <c r="Z97" s="323"/>
      <c r="AA97" s="323"/>
      <c r="AB97" s="323"/>
      <c r="AC97" s="323"/>
      <c r="AD97" s="323"/>
      <c r="AE97" s="323"/>
      <c r="AF97" s="323"/>
      <c r="AG97" s="323"/>
      <c r="AH97" s="323"/>
      <c r="AI97" s="323"/>
      <c r="AJ97" s="323"/>
      <c r="AK97" s="323"/>
      <c r="AL97" s="323"/>
      <c r="AM97" s="323"/>
      <c r="AN97" s="323"/>
      <c r="AO97" s="323"/>
      <c r="AP97" s="324"/>
      <c r="AQ97" s="324"/>
      <c r="AR97" s="324"/>
      <c r="AS97" s="324"/>
      <c r="AT97" s="324"/>
      <c r="AU97" s="324"/>
      <c r="AV97" s="324"/>
      <c r="AW97" s="324"/>
      <c r="AX97" s="324"/>
      <c r="AY97" s="324"/>
      <c r="AZ97" s="324"/>
      <c r="BA97" s="339" t="s">
        <v>90</v>
      </c>
      <c r="BB97" s="315"/>
      <c r="BC97" s="441">
        <v>0</v>
      </c>
      <c r="BD97" s="323"/>
    </row>
    <row r="98" spans="1:56" x14ac:dyDescent="0.25">
      <c r="A98" s="360" t="s">
        <v>83</v>
      </c>
      <c r="B98" s="447">
        <f>+ENERO!B98+FEBRERO!B98+MARZO!B98+ABRIL!B98+MAYO!B98+JUNIO!B98+JULIO!B98+AGOSTO!B98+SEPTIEMBRE!B98+OCTUBRE!B98+'NOVIEMBRE '!B98+'DICIEMBRE '!B98</f>
        <v>0</v>
      </c>
      <c r="C98" s="447">
        <f>+ENERO!C98+FEBRERO!C98+MARZO!C98+ABRIL!C98+MAYO!C98+JUNIO!C98+JULIO!C98+AGOSTO!C98+SEPTIEMBRE!C98+OCTUBRE!C98+'NOVIEMBRE '!C98+'DICIEMBRE '!C98</f>
        <v>0</v>
      </c>
      <c r="D98" s="447">
        <f>+ENERO!D98+FEBRERO!D98+MARZO!D98+ABRIL!D98+MAYO!D98+JUNIO!D98+JULIO!D98+AGOSTO!D98+SEPTIEMBRE!D98+OCTUBRE!D98+'NOVIEMBRE '!D98+'DICIEMBRE '!D98</f>
        <v>0</v>
      </c>
      <c r="E98" s="447">
        <f>+ENERO!E98+FEBRERO!E98+MARZO!E98+ABRIL!E98+MAYO!E98+JUNIO!E98+JULIO!E98+AGOSTO!E98+SEPTIEMBRE!E98+OCTUBRE!E98+'NOVIEMBRE '!E98+'DICIEMBRE '!E98</f>
        <v>0</v>
      </c>
      <c r="F98" s="326" t="s">
        <v>90</v>
      </c>
      <c r="G98" s="324"/>
      <c r="H98" s="330"/>
      <c r="I98" s="330"/>
      <c r="J98" s="330"/>
      <c r="K98" s="312"/>
      <c r="L98" s="312"/>
      <c r="M98" s="312"/>
      <c r="N98" s="312"/>
      <c r="O98" s="312"/>
      <c r="P98" s="323"/>
      <c r="Q98" s="323"/>
      <c r="R98" s="323"/>
      <c r="S98" s="323"/>
      <c r="T98" s="324"/>
      <c r="U98" s="324"/>
      <c r="V98" s="324"/>
      <c r="W98" s="324"/>
      <c r="X98" s="323"/>
      <c r="Y98" s="323"/>
      <c r="Z98" s="323"/>
      <c r="AA98" s="323"/>
      <c r="AB98" s="323"/>
      <c r="AC98" s="323"/>
      <c r="AD98" s="323"/>
      <c r="AE98" s="323"/>
      <c r="AF98" s="323"/>
      <c r="AG98" s="323"/>
      <c r="AH98" s="323"/>
      <c r="AI98" s="323"/>
      <c r="AJ98" s="323"/>
      <c r="AK98" s="323"/>
      <c r="AL98" s="323"/>
      <c r="AM98" s="323"/>
      <c r="AN98" s="323"/>
      <c r="AO98" s="323"/>
      <c r="AP98" s="324"/>
      <c r="AQ98" s="324"/>
      <c r="AR98" s="324"/>
      <c r="AS98" s="324"/>
      <c r="AT98" s="324"/>
      <c r="AU98" s="324"/>
      <c r="AV98" s="324"/>
      <c r="AW98" s="324"/>
      <c r="AX98" s="324"/>
      <c r="AY98" s="324"/>
      <c r="AZ98" s="324"/>
      <c r="BA98" s="339" t="s">
        <v>90</v>
      </c>
      <c r="BB98" s="315"/>
      <c r="BC98" s="441">
        <v>0</v>
      </c>
      <c r="BD98" s="323"/>
    </row>
    <row r="99" spans="1:56" x14ac:dyDescent="0.25">
      <c r="A99" s="361" t="s">
        <v>84</v>
      </c>
      <c r="B99" s="447">
        <f>+ENERO!B99+FEBRERO!B99+MARZO!B99+ABRIL!B99+MAYO!B99+JUNIO!B99+JULIO!B99+AGOSTO!B99+SEPTIEMBRE!B99+OCTUBRE!B99+'NOVIEMBRE '!B99+'DICIEMBRE '!B99</f>
        <v>0</v>
      </c>
      <c r="C99" s="447">
        <f>+ENERO!C99+FEBRERO!C99+MARZO!C99+ABRIL!C99+MAYO!C99+JUNIO!C99+JULIO!C99+AGOSTO!C99+SEPTIEMBRE!C99+OCTUBRE!C99+'NOVIEMBRE '!C99+'DICIEMBRE '!C99</f>
        <v>0</v>
      </c>
      <c r="D99" s="447">
        <f>+ENERO!D99+FEBRERO!D99+MARZO!D99+ABRIL!D99+MAYO!D99+JUNIO!D99+JULIO!D99+AGOSTO!D99+SEPTIEMBRE!D99+OCTUBRE!D99+'NOVIEMBRE '!D99+'DICIEMBRE '!D99</f>
        <v>0</v>
      </c>
      <c r="E99" s="447">
        <f>+ENERO!E99+FEBRERO!E99+MARZO!E99+ABRIL!E99+MAYO!E99+JUNIO!E99+JULIO!E99+AGOSTO!E99+SEPTIEMBRE!E99+OCTUBRE!E99+'NOVIEMBRE '!E99+'DICIEMBRE '!E99</f>
        <v>0</v>
      </c>
      <c r="F99" s="326" t="s">
        <v>90</v>
      </c>
      <c r="G99" s="324"/>
      <c r="H99" s="330"/>
      <c r="I99" s="330"/>
      <c r="J99" s="330"/>
      <c r="K99" s="312"/>
      <c r="L99" s="312"/>
      <c r="M99" s="312"/>
      <c r="N99" s="312"/>
      <c r="O99" s="312"/>
      <c r="P99" s="323"/>
      <c r="Q99" s="323"/>
      <c r="R99" s="323"/>
      <c r="S99" s="323"/>
      <c r="T99" s="324"/>
      <c r="U99" s="324"/>
      <c r="V99" s="324"/>
      <c r="W99" s="324"/>
      <c r="X99" s="323"/>
      <c r="Y99" s="323"/>
      <c r="Z99" s="323"/>
      <c r="AA99" s="323"/>
      <c r="AB99" s="323"/>
      <c r="AC99" s="323"/>
      <c r="AD99" s="323"/>
      <c r="AE99" s="323"/>
      <c r="AF99" s="323"/>
      <c r="AG99" s="323"/>
      <c r="AH99" s="323"/>
      <c r="AI99" s="323"/>
      <c r="AJ99" s="323"/>
      <c r="AK99" s="323"/>
      <c r="AL99" s="323"/>
      <c r="AM99" s="323"/>
      <c r="AN99" s="323"/>
      <c r="AO99" s="323"/>
      <c r="AP99" s="324"/>
      <c r="AQ99" s="324"/>
      <c r="AR99" s="324"/>
      <c r="AS99" s="324"/>
      <c r="AT99" s="324"/>
      <c r="AU99" s="324"/>
      <c r="AV99" s="324"/>
      <c r="AW99" s="324"/>
      <c r="AX99" s="324"/>
      <c r="AY99" s="324"/>
      <c r="AZ99" s="324"/>
      <c r="BA99" s="339" t="s">
        <v>90</v>
      </c>
      <c r="BB99" s="315"/>
      <c r="BC99" s="441">
        <v>0</v>
      </c>
      <c r="BD99" s="323"/>
    </row>
    <row r="100" spans="1:56" x14ac:dyDescent="0.25">
      <c r="A100" s="464"/>
      <c r="B100" s="139"/>
      <c r="C100" s="139"/>
      <c r="D100" s="311"/>
      <c r="E100" s="311"/>
      <c r="F100" s="311"/>
      <c r="G100" s="311"/>
      <c r="H100" s="311"/>
      <c r="I100" s="311"/>
      <c r="J100" s="311"/>
      <c r="K100" s="311"/>
      <c r="L100" s="311"/>
      <c r="M100" s="311"/>
      <c r="N100" s="311"/>
      <c r="O100" s="311"/>
      <c r="P100" s="311"/>
      <c r="Q100" s="311"/>
      <c r="R100" s="311"/>
      <c r="S100" s="311"/>
      <c r="T100" s="311"/>
      <c r="U100" s="311"/>
      <c r="V100" s="311"/>
      <c r="W100" s="311"/>
      <c r="X100" s="311"/>
      <c r="Y100" s="311"/>
      <c r="Z100" s="311"/>
      <c r="AA100" s="311"/>
      <c r="AB100" s="311"/>
      <c r="AC100" s="311"/>
      <c r="AD100" s="311"/>
      <c r="AE100" s="311"/>
      <c r="AF100" s="311"/>
      <c r="AG100" s="311"/>
      <c r="AH100" s="311"/>
      <c r="AI100" s="311"/>
      <c r="AJ100" s="311"/>
      <c r="AK100" s="311"/>
      <c r="AL100" s="311"/>
      <c r="AM100" s="311"/>
      <c r="AN100" s="311"/>
      <c r="AO100" s="311"/>
      <c r="AP100" s="311"/>
      <c r="AQ100" s="311"/>
      <c r="AR100" s="311"/>
      <c r="AS100" s="311"/>
      <c r="AT100" s="311"/>
      <c r="AU100" s="311"/>
      <c r="AV100" s="311"/>
      <c r="AW100" s="311"/>
      <c r="AX100" s="311"/>
      <c r="AY100" s="311"/>
      <c r="AZ100" s="311"/>
      <c r="BA100" s="311"/>
      <c r="BB100" s="311"/>
      <c r="BC100" s="311"/>
      <c r="BD100" s="311"/>
    </row>
    <row r="200" spans="1:55" x14ac:dyDescent="0.25">
      <c r="A200" s="465">
        <v>0</v>
      </c>
      <c r="B200" s="139"/>
      <c r="C200" s="139"/>
      <c r="D200" s="311"/>
      <c r="E200" s="311"/>
      <c r="F200" s="311"/>
      <c r="G200" s="311"/>
      <c r="H200" s="311"/>
      <c r="I200" s="311"/>
      <c r="J200" s="311"/>
      <c r="K200" s="311"/>
      <c r="L200" s="311"/>
      <c r="M200" s="311"/>
      <c r="N200" s="311"/>
      <c r="O200" s="311"/>
      <c r="P200" s="311"/>
      <c r="Q200" s="311"/>
      <c r="R200" s="311"/>
      <c r="S200" s="311"/>
      <c r="T200" s="311"/>
      <c r="U200" s="311"/>
      <c r="V200" s="311"/>
      <c r="W200" s="311"/>
      <c r="X200" s="311"/>
      <c r="Y200" s="311"/>
      <c r="Z200" s="311"/>
      <c r="AA200" s="311"/>
      <c r="AB200" s="311"/>
      <c r="AC200" s="311"/>
      <c r="AD200" s="311"/>
      <c r="AE200" s="311"/>
      <c r="AF200" s="311"/>
      <c r="AG200" s="311"/>
      <c r="AH200" s="311"/>
      <c r="AI200" s="311"/>
      <c r="AJ200" s="311"/>
      <c r="AK200" s="311"/>
      <c r="AL200" s="311"/>
      <c r="AM200" s="311"/>
      <c r="AN200" s="311"/>
      <c r="AO200" s="311"/>
      <c r="AP200" s="311"/>
      <c r="AQ200" s="311"/>
      <c r="AR200" s="311"/>
      <c r="AS200" s="311"/>
      <c r="AT200" s="311"/>
      <c r="AU200" s="311"/>
      <c r="AV200" s="311"/>
      <c r="AW200" s="311"/>
      <c r="AX200" s="311"/>
      <c r="AY200" s="311"/>
      <c r="AZ200" s="311"/>
      <c r="BA200" s="311"/>
      <c r="BB200" s="311"/>
      <c r="BC200" s="442">
        <v>0</v>
      </c>
    </row>
  </sheetData>
  <mergeCells count="70">
    <mergeCell ref="D21:D22"/>
    <mergeCell ref="A10:A15"/>
    <mergeCell ref="B10:B12"/>
    <mergeCell ref="A16:B18"/>
    <mergeCell ref="A19:C19"/>
    <mergeCell ref="A21:A22"/>
    <mergeCell ref="B21:B22"/>
    <mergeCell ref="C21:C22"/>
    <mergeCell ref="B13:B15"/>
    <mergeCell ref="A28:A29"/>
    <mergeCell ref="B28:B29"/>
    <mergeCell ref="C28:C29"/>
    <mergeCell ref="E46:G46"/>
    <mergeCell ref="D28:D29"/>
    <mergeCell ref="A6:I6"/>
    <mergeCell ref="A8:A9"/>
    <mergeCell ref="B8:C9"/>
    <mergeCell ref="D8:D9"/>
    <mergeCell ref="E8:G8"/>
    <mergeCell ref="H8:I8"/>
    <mergeCell ref="H46:H47"/>
    <mergeCell ref="A34:A35"/>
    <mergeCell ref="B34:B35"/>
    <mergeCell ref="C34:C35"/>
    <mergeCell ref="D34:D35"/>
    <mergeCell ref="E34:E35"/>
    <mergeCell ref="A36:A38"/>
    <mergeCell ref="A39:A41"/>
    <mergeCell ref="A42:A43"/>
    <mergeCell ref="A44:B44"/>
    <mergeCell ref="D46:D47"/>
    <mergeCell ref="A48:B48"/>
    <mergeCell ref="A49:B49"/>
    <mergeCell ref="A50:B50"/>
    <mergeCell ref="A46:B47"/>
    <mergeCell ref="C46:C47"/>
    <mergeCell ref="J63:J64"/>
    <mergeCell ref="A65:B65"/>
    <mergeCell ref="A66:A68"/>
    <mergeCell ref="A51:B51"/>
    <mergeCell ref="A52:B52"/>
    <mergeCell ref="A54:B55"/>
    <mergeCell ref="F63:G63"/>
    <mergeCell ref="C54:C55"/>
    <mergeCell ref="A56:B56"/>
    <mergeCell ref="A57:A59"/>
    <mergeCell ref="A61:B61"/>
    <mergeCell ref="A60:B60"/>
    <mergeCell ref="F73:G73"/>
    <mergeCell ref="A75:B75"/>
    <mergeCell ref="A76:A78"/>
    <mergeCell ref="H63:I63"/>
    <mergeCell ref="D63:E63"/>
    <mergeCell ref="A63:B64"/>
    <mergeCell ref="C63:C64"/>
    <mergeCell ref="A69:A70"/>
    <mergeCell ref="A79:A80"/>
    <mergeCell ref="D73:E73"/>
    <mergeCell ref="A71:B71"/>
    <mergeCell ref="A73:B74"/>
    <mergeCell ref="C73:C74"/>
    <mergeCell ref="A81:B81"/>
    <mergeCell ref="A82:B82"/>
    <mergeCell ref="E88:E89"/>
    <mergeCell ref="A84:B84"/>
    <mergeCell ref="A85:A86"/>
    <mergeCell ref="A88:A89"/>
    <mergeCell ref="B88:B89"/>
    <mergeCell ref="C88:C89"/>
    <mergeCell ref="D88:D8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48"/>
  <sheetViews>
    <sheetView workbookViewId="0">
      <selection activeCell="J8" sqref="J8"/>
    </sheetView>
  </sheetViews>
  <sheetFormatPr baseColWidth="10" defaultRowHeight="11.25" x14ac:dyDescent="0.15"/>
  <cols>
    <col min="1" max="1" width="17.42578125" style="134" customWidth="1"/>
    <col min="2" max="2" width="13.140625" style="134" customWidth="1"/>
    <col min="3" max="3" width="12.42578125" style="134" customWidth="1"/>
    <col min="4" max="10" width="12.7109375" style="134" customWidth="1"/>
    <col min="11" max="14" width="12.28515625" style="135" customWidth="1"/>
    <col min="15" max="15" width="9.28515625" style="135" customWidth="1"/>
    <col min="16" max="18" width="9" style="136" customWidth="1"/>
    <col min="19" max="19" width="11.42578125" style="136"/>
    <col min="20" max="20" width="13.85546875" style="136" customWidth="1"/>
    <col min="21" max="21" width="11.42578125" style="136"/>
    <col min="22" max="26" width="12.42578125" style="136" customWidth="1"/>
    <col min="27" max="52" width="11.42578125" style="136"/>
    <col min="53" max="56" width="11.42578125" style="136" hidden="1" customWidth="1"/>
    <col min="57" max="256" width="11.42578125" style="136"/>
    <col min="257" max="257" width="17.42578125" style="136" customWidth="1"/>
    <col min="258" max="258" width="13.140625" style="136" customWidth="1"/>
    <col min="259" max="259" width="12.42578125" style="136" customWidth="1"/>
    <col min="260" max="266" width="12.7109375" style="136" customWidth="1"/>
    <col min="267" max="270" width="12.28515625" style="136" customWidth="1"/>
    <col min="271" max="271" width="9.28515625" style="136" customWidth="1"/>
    <col min="272" max="274" width="9" style="136" customWidth="1"/>
    <col min="275" max="275" width="11.42578125" style="136"/>
    <col min="276" max="276" width="13.85546875" style="136" customWidth="1"/>
    <col min="277" max="277" width="11.42578125" style="136"/>
    <col min="278" max="282" width="12.42578125" style="136" customWidth="1"/>
    <col min="283" max="308" width="11.42578125" style="136"/>
    <col min="309" max="312" width="0" style="136" hidden="1" customWidth="1"/>
    <col min="313" max="512" width="11.42578125" style="136"/>
    <col min="513" max="513" width="17.42578125" style="136" customWidth="1"/>
    <col min="514" max="514" width="13.140625" style="136" customWidth="1"/>
    <col min="515" max="515" width="12.42578125" style="136" customWidth="1"/>
    <col min="516" max="522" width="12.7109375" style="136" customWidth="1"/>
    <col min="523" max="526" width="12.28515625" style="136" customWidth="1"/>
    <col min="527" max="527" width="9.28515625" style="136" customWidth="1"/>
    <col min="528" max="530" width="9" style="136" customWidth="1"/>
    <col min="531" max="531" width="11.42578125" style="136"/>
    <col min="532" max="532" width="13.85546875" style="136" customWidth="1"/>
    <col min="533" max="533" width="11.42578125" style="136"/>
    <col min="534" max="538" width="12.42578125" style="136" customWidth="1"/>
    <col min="539" max="564" width="11.42578125" style="136"/>
    <col min="565" max="568" width="0" style="136" hidden="1" customWidth="1"/>
    <col min="569" max="768" width="11.42578125" style="136"/>
    <col min="769" max="769" width="17.42578125" style="136" customWidth="1"/>
    <col min="770" max="770" width="13.140625" style="136" customWidth="1"/>
    <col min="771" max="771" width="12.42578125" style="136" customWidth="1"/>
    <col min="772" max="778" width="12.7109375" style="136" customWidth="1"/>
    <col min="779" max="782" width="12.28515625" style="136" customWidth="1"/>
    <col min="783" max="783" width="9.28515625" style="136" customWidth="1"/>
    <col min="784" max="786" width="9" style="136" customWidth="1"/>
    <col min="787" max="787" width="11.42578125" style="136"/>
    <col min="788" max="788" width="13.85546875" style="136" customWidth="1"/>
    <col min="789" max="789" width="11.42578125" style="136"/>
    <col min="790" max="794" width="12.42578125" style="136" customWidth="1"/>
    <col min="795" max="820" width="11.42578125" style="136"/>
    <col min="821" max="824" width="0" style="136" hidden="1" customWidth="1"/>
    <col min="825" max="1024" width="11.42578125" style="136"/>
    <col min="1025" max="1025" width="17.42578125" style="136" customWidth="1"/>
    <col min="1026" max="1026" width="13.140625" style="136" customWidth="1"/>
    <col min="1027" max="1027" width="12.42578125" style="136" customWidth="1"/>
    <col min="1028" max="1034" width="12.7109375" style="136" customWidth="1"/>
    <col min="1035" max="1038" width="12.28515625" style="136" customWidth="1"/>
    <col min="1039" max="1039" width="9.28515625" style="136" customWidth="1"/>
    <col min="1040" max="1042" width="9" style="136" customWidth="1"/>
    <col min="1043" max="1043" width="11.42578125" style="136"/>
    <col min="1044" max="1044" width="13.85546875" style="136" customWidth="1"/>
    <col min="1045" max="1045" width="11.42578125" style="136"/>
    <col min="1046" max="1050" width="12.42578125" style="136" customWidth="1"/>
    <col min="1051" max="1076" width="11.42578125" style="136"/>
    <col min="1077" max="1080" width="0" style="136" hidden="1" customWidth="1"/>
    <col min="1081" max="1280" width="11.42578125" style="136"/>
    <col min="1281" max="1281" width="17.42578125" style="136" customWidth="1"/>
    <col min="1282" max="1282" width="13.140625" style="136" customWidth="1"/>
    <col min="1283" max="1283" width="12.42578125" style="136" customWidth="1"/>
    <col min="1284" max="1290" width="12.7109375" style="136" customWidth="1"/>
    <col min="1291" max="1294" width="12.28515625" style="136" customWidth="1"/>
    <col min="1295" max="1295" width="9.28515625" style="136" customWidth="1"/>
    <col min="1296" max="1298" width="9" style="136" customWidth="1"/>
    <col min="1299" max="1299" width="11.42578125" style="136"/>
    <col min="1300" max="1300" width="13.85546875" style="136" customWidth="1"/>
    <col min="1301" max="1301" width="11.42578125" style="136"/>
    <col min="1302" max="1306" width="12.42578125" style="136" customWidth="1"/>
    <col min="1307" max="1332" width="11.42578125" style="136"/>
    <col min="1333" max="1336" width="0" style="136" hidden="1" customWidth="1"/>
    <col min="1337" max="1536" width="11.42578125" style="136"/>
    <col min="1537" max="1537" width="17.42578125" style="136" customWidth="1"/>
    <col min="1538" max="1538" width="13.140625" style="136" customWidth="1"/>
    <col min="1539" max="1539" width="12.42578125" style="136" customWidth="1"/>
    <col min="1540" max="1546" width="12.7109375" style="136" customWidth="1"/>
    <col min="1547" max="1550" width="12.28515625" style="136" customWidth="1"/>
    <col min="1551" max="1551" width="9.28515625" style="136" customWidth="1"/>
    <col min="1552" max="1554" width="9" style="136" customWidth="1"/>
    <col min="1555" max="1555" width="11.42578125" style="136"/>
    <col min="1556" max="1556" width="13.85546875" style="136" customWidth="1"/>
    <col min="1557" max="1557" width="11.42578125" style="136"/>
    <col min="1558" max="1562" width="12.42578125" style="136" customWidth="1"/>
    <col min="1563" max="1588" width="11.42578125" style="136"/>
    <col min="1589" max="1592" width="0" style="136" hidden="1" customWidth="1"/>
    <col min="1593" max="1792" width="11.42578125" style="136"/>
    <col min="1793" max="1793" width="17.42578125" style="136" customWidth="1"/>
    <col min="1794" max="1794" width="13.140625" style="136" customWidth="1"/>
    <col min="1795" max="1795" width="12.42578125" style="136" customWidth="1"/>
    <col min="1796" max="1802" width="12.7109375" style="136" customWidth="1"/>
    <col min="1803" max="1806" width="12.28515625" style="136" customWidth="1"/>
    <col min="1807" max="1807" width="9.28515625" style="136" customWidth="1"/>
    <col min="1808" max="1810" width="9" style="136" customWidth="1"/>
    <col min="1811" max="1811" width="11.42578125" style="136"/>
    <col min="1812" max="1812" width="13.85546875" style="136" customWidth="1"/>
    <col min="1813" max="1813" width="11.42578125" style="136"/>
    <col min="1814" max="1818" width="12.42578125" style="136" customWidth="1"/>
    <col min="1819" max="1844" width="11.42578125" style="136"/>
    <col min="1845" max="1848" width="0" style="136" hidden="1" customWidth="1"/>
    <col min="1849" max="2048" width="11.42578125" style="136"/>
    <col min="2049" max="2049" width="17.42578125" style="136" customWidth="1"/>
    <col min="2050" max="2050" width="13.140625" style="136" customWidth="1"/>
    <col min="2051" max="2051" width="12.42578125" style="136" customWidth="1"/>
    <col min="2052" max="2058" width="12.7109375" style="136" customWidth="1"/>
    <col min="2059" max="2062" width="12.28515625" style="136" customWidth="1"/>
    <col min="2063" max="2063" width="9.28515625" style="136" customWidth="1"/>
    <col min="2064" max="2066" width="9" style="136" customWidth="1"/>
    <col min="2067" max="2067" width="11.42578125" style="136"/>
    <col min="2068" max="2068" width="13.85546875" style="136" customWidth="1"/>
    <col min="2069" max="2069" width="11.42578125" style="136"/>
    <col min="2070" max="2074" width="12.42578125" style="136" customWidth="1"/>
    <col min="2075" max="2100" width="11.42578125" style="136"/>
    <col min="2101" max="2104" width="0" style="136" hidden="1" customWidth="1"/>
    <col min="2105" max="2304" width="11.42578125" style="136"/>
    <col min="2305" max="2305" width="17.42578125" style="136" customWidth="1"/>
    <col min="2306" max="2306" width="13.140625" style="136" customWidth="1"/>
    <col min="2307" max="2307" width="12.42578125" style="136" customWidth="1"/>
    <col min="2308" max="2314" width="12.7109375" style="136" customWidth="1"/>
    <col min="2315" max="2318" width="12.28515625" style="136" customWidth="1"/>
    <col min="2319" max="2319" width="9.28515625" style="136" customWidth="1"/>
    <col min="2320" max="2322" width="9" style="136" customWidth="1"/>
    <col min="2323" max="2323" width="11.42578125" style="136"/>
    <col min="2324" max="2324" width="13.85546875" style="136" customWidth="1"/>
    <col min="2325" max="2325" width="11.42578125" style="136"/>
    <col min="2326" max="2330" width="12.42578125" style="136" customWidth="1"/>
    <col min="2331" max="2356" width="11.42578125" style="136"/>
    <col min="2357" max="2360" width="0" style="136" hidden="1" customWidth="1"/>
    <col min="2361" max="2560" width="11.42578125" style="136"/>
    <col min="2561" max="2561" width="17.42578125" style="136" customWidth="1"/>
    <col min="2562" max="2562" width="13.140625" style="136" customWidth="1"/>
    <col min="2563" max="2563" width="12.42578125" style="136" customWidth="1"/>
    <col min="2564" max="2570" width="12.7109375" style="136" customWidth="1"/>
    <col min="2571" max="2574" width="12.28515625" style="136" customWidth="1"/>
    <col min="2575" max="2575" width="9.28515625" style="136" customWidth="1"/>
    <col min="2576" max="2578" width="9" style="136" customWidth="1"/>
    <col min="2579" max="2579" width="11.42578125" style="136"/>
    <col min="2580" max="2580" width="13.85546875" style="136" customWidth="1"/>
    <col min="2581" max="2581" width="11.42578125" style="136"/>
    <col min="2582" max="2586" width="12.42578125" style="136" customWidth="1"/>
    <col min="2587" max="2612" width="11.42578125" style="136"/>
    <col min="2613" max="2616" width="0" style="136" hidden="1" customWidth="1"/>
    <col min="2617" max="2816" width="11.42578125" style="136"/>
    <col min="2817" max="2817" width="17.42578125" style="136" customWidth="1"/>
    <col min="2818" max="2818" width="13.140625" style="136" customWidth="1"/>
    <col min="2819" max="2819" width="12.42578125" style="136" customWidth="1"/>
    <col min="2820" max="2826" width="12.7109375" style="136" customWidth="1"/>
    <col min="2827" max="2830" width="12.28515625" style="136" customWidth="1"/>
    <col min="2831" max="2831" width="9.28515625" style="136" customWidth="1"/>
    <col min="2832" max="2834" width="9" style="136" customWidth="1"/>
    <col min="2835" max="2835" width="11.42578125" style="136"/>
    <col min="2836" max="2836" width="13.85546875" style="136" customWidth="1"/>
    <col min="2837" max="2837" width="11.42578125" style="136"/>
    <col min="2838" max="2842" width="12.42578125" style="136" customWidth="1"/>
    <col min="2843" max="2868" width="11.42578125" style="136"/>
    <col min="2869" max="2872" width="0" style="136" hidden="1" customWidth="1"/>
    <col min="2873" max="3072" width="11.42578125" style="136"/>
    <col min="3073" max="3073" width="17.42578125" style="136" customWidth="1"/>
    <col min="3074" max="3074" width="13.140625" style="136" customWidth="1"/>
    <col min="3075" max="3075" width="12.42578125" style="136" customWidth="1"/>
    <col min="3076" max="3082" width="12.7109375" style="136" customWidth="1"/>
    <col min="3083" max="3086" width="12.28515625" style="136" customWidth="1"/>
    <col min="3087" max="3087" width="9.28515625" style="136" customWidth="1"/>
    <col min="3088" max="3090" width="9" style="136" customWidth="1"/>
    <col min="3091" max="3091" width="11.42578125" style="136"/>
    <col min="3092" max="3092" width="13.85546875" style="136" customWidth="1"/>
    <col min="3093" max="3093" width="11.42578125" style="136"/>
    <col min="3094" max="3098" width="12.42578125" style="136" customWidth="1"/>
    <col min="3099" max="3124" width="11.42578125" style="136"/>
    <col min="3125" max="3128" width="0" style="136" hidden="1" customWidth="1"/>
    <col min="3129" max="3328" width="11.42578125" style="136"/>
    <col min="3329" max="3329" width="17.42578125" style="136" customWidth="1"/>
    <col min="3330" max="3330" width="13.140625" style="136" customWidth="1"/>
    <col min="3331" max="3331" width="12.42578125" style="136" customWidth="1"/>
    <col min="3332" max="3338" width="12.7109375" style="136" customWidth="1"/>
    <col min="3339" max="3342" width="12.28515625" style="136" customWidth="1"/>
    <col min="3343" max="3343" width="9.28515625" style="136" customWidth="1"/>
    <col min="3344" max="3346" width="9" style="136" customWidth="1"/>
    <col min="3347" max="3347" width="11.42578125" style="136"/>
    <col min="3348" max="3348" width="13.85546875" style="136" customWidth="1"/>
    <col min="3349" max="3349" width="11.42578125" style="136"/>
    <col min="3350" max="3354" width="12.42578125" style="136" customWidth="1"/>
    <col min="3355" max="3380" width="11.42578125" style="136"/>
    <col min="3381" max="3384" width="0" style="136" hidden="1" customWidth="1"/>
    <col min="3385" max="3584" width="11.42578125" style="136"/>
    <col min="3585" max="3585" width="17.42578125" style="136" customWidth="1"/>
    <col min="3586" max="3586" width="13.140625" style="136" customWidth="1"/>
    <col min="3587" max="3587" width="12.42578125" style="136" customWidth="1"/>
    <col min="3588" max="3594" width="12.7109375" style="136" customWidth="1"/>
    <col min="3595" max="3598" width="12.28515625" style="136" customWidth="1"/>
    <col min="3599" max="3599" width="9.28515625" style="136" customWidth="1"/>
    <col min="3600" max="3602" width="9" style="136" customWidth="1"/>
    <col min="3603" max="3603" width="11.42578125" style="136"/>
    <col min="3604" max="3604" width="13.85546875" style="136" customWidth="1"/>
    <col min="3605" max="3605" width="11.42578125" style="136"/>
    <col min="3606" max="3610" width="12.42578125" style="136" customWidth="1"/>
    <col min="3611" max="3636" width="11.42578125" style="136"/>
    <col min="3637" max="3640" width="0" style="136" hidden="1" customWidth="1"/>
    <col min="3641" max="3840" width="11.42578125" style="136"/>
    <col min="3841" max="3841" width="17.42578125" style="136" customWidth="1"/>
    <col min="3842" max="3842" width="13.140625" style="136" customWidth="1"/>
    <col min="3843" max="3843" width="12.42578125" style="136" customWidth="1"/>
    <col min="3844" max="3850" width="12.7109375" style="136" customWidth="1"/>
    <col min="3851" max="3854" width="12.28515625" style="136" customWidth="1"/>
    <col min="3855" max="3855" width="9.28515625" style="136" customWidth="1"/>
    <col min="3856" max="3858" width="9" style="136" customWidth="1"/>
    <col min="3859" max="3859" width="11.42578125" style="136"/>
    <col min="3860" max="3860" width="13.85546875" style="136" customWidth="1"/>
    <col min="3861" max="3861" width="11.42578125" style="136"/>
    <col min="3862" max="3866" width="12.42578125" style="136" customWidth="1"/>
    <col min="3867" max="3892" width="11.42578125" style="136"/>
    <col min="3893" max="3896" width="0" style="136" hidden="1" customWidth="1"/>
    <col min="3897" max="4096" width="11.42578125" style="136"/>
    <col min="4097" max="4097" width="17.42578125" style="136" customWidth="1"/>
    <col min="4098" max="4098" width="13.140625" style="136" customWidth="1"/>
    <col min="4099" max="4099" width="12.42578125" style="136" customWidth="1"/>
    <col min="4100" max="4106" width="12.7109375" style="136" customWidth="1"/>
    <col min="4107" max="4110" width="12.28515625" style="136" customWidth="1"/>
    <col min="4111" max="4111" width="9.28515625" style="136" customWidth="1"/>
    <col min="4112" max="4114" width="9" style="136" customWidth="1"/>
    <col min="4115" max="4115" width="11.42578125" style="136"/>
    <col min="4116" max="4116" width="13.85546875" style="136" customWidth="1"/>
    <col min="4117" max="4117" width="11.42578125" style="136"/>
    <col min="4118" max="4122" width="12.42578125" style="136" customWidth="1"/>
    <col min="4123" max="4148" width="11.42578125" style="136"/>
    <col min="4149" max="4152" width="0" style="136" hidden="1" customWidth="1"/>
    <col min="4153" max="4352" width="11.42578125" style="136"/>
    <col min="4353" max="4353" width="17.42578125" style="136" customWidth="1"/>
    <col min="4354" max="4354" width="13.140625" style="136" customWidth="1"/>
    <col min="4355" max="4355" width="12.42578125" style="136" customWidth="1"/>
    <col min="4356" max="4362" width="12.7109375" style="136" customWidth="1"/>
    <col min="4363" max="4366" width="12.28515625" style="136" customWidth="1"/>
    <col min="4367" max="4367" width="9.28515625" style="136" customWidth="1"/>
    <col min="4368" max="4370" width="9" style="136" customWidth="1"/>
    <col min="4371" max="4371" width="11.42578125" style="136"/>
    <col min="4372" max="4372" width="13.85546875" style="136" customWidth="1"/>
    <col min="4373" max="4373" width="11.42578125" style="136"/>
    <col min="4374" max="4378" width="12.42578125" style="136" customWidth="1"/>
    <col min="4379" max="4404" width="11.42578125" style="136"/>
    <col min="4405" max="4408" width="0" style="136" hidden="1" customWidth="1"/>
    <col min="4409" max="4608" width="11.42578125" style="136"/>
    <col min="4609" max="4609" width="17.42578125" style="136" customWidth="1"/>
    <col min="4610" max="4610" width="13.140625" style="136" customWidth="1"/>
    <col min="4611" max="4611" width="12.42578125" style="136" customWidth="1"/>
    <col min="4612" max="4618" width="12.7109375" style="136" customWidth="1"/>
    <col min="4619" max="4622" width="12.28515625" style="136" customWidth="1"/>
    <col min="4623" max="4623" width="9.28515625" style="136" customWidth="1"/>
    <col min="4624" max="4626" width="9" style="136" customWidth="1"/>
    <col min="4627" max="4627" width="11.42578125" style="136"/>
    <col min="4628" max="4628" width="13.85546875" style="136" customWidth="1"/>
    <col min="4629" max="4629" width="11.42578125" style="136"/>
    <col min="4630" max="4634" width="12.42578125" style="136" customWidth="1"/>
    <col min="4635" max="4660" width="11.42578125" style="136"/>
    <col min="4661" max="4664" width="0" style="136" hidden="1" customWidth="1"/>
    <col min="4665" max="4864" width="11.42578125" style="136"/>
    <col min="4865" max="4865" width="17.42578125" style="136" customWidth="1"/>
    <col min="4866" max="4866" width="13.140625" style="136" customWidth="1"/>
    <col min="4867" max="4867" width="12.42578125" style="136" customWidth="1"/>
    <col min="4868" max="4874" width="12.7109375" style="136" customWidth="1"/>
    <col min="4875" max="4878" width="12.28515625" style="136" customWidth="1"/>
    <col min="4879" max="4879" width="9.28515625" style="136" customWidth="1"/>
    <col min="4880" max="4882" width="9" style="136" customWidth="1"/>
    <col min="4883" max="4883" width="11.42578125" style="136"/>
    <col min="4884" max="4884" width="13.85546875" style="136" customWidth="1"/>
    <col min="4885" max="4885" width="11.42578125" style="136"/>
    <col min="4886" max="4890" width="12.42578125" style="136" customWidth="1"/>
    <col min="4891" max="4916" width="11.42578125" style="136"/>
    <col min="4917" max="4920" width="0" style="136" hidden="1" customWidth="1"/>
    <col min="4921" max="5120" width="11.42578125" style="136"/>
    <col min="5121" max="5121" width="17.42578125" style="136" customWidth="1"/>
    <col min="5122" max="5122" width="13.140625" style="136" customWidth="1"/>
    <col min="5123" max="5123" width="12.42578125" style="136" customWidth="1"/>
    <col min="5124" max="5130" width="12.7109375" style="136" customWidth="1"/>
    <col min="5131" max="5134" width="12.28515625" style="136" customWidth="1"/>
    <col min="5135" max="5135" width="9.28515625" style="136" customWidth="1"/>
    <col min="5136" max="5138" width="9" style="136" customWidth="1"/>
    <col min="5139" max="5139" width="11.42578125" style="136"/>
    <col min="5140" max="5140" width="13.85546875" style="136" customWidth="1"/>
    <col min="5141" max="5141" width="11.42578125" style="136"/>
    <col min="5142" max="5146" width="12.42578125" style="136" customWidth="1"/>
    <col min="5147" max="5172" width="11.42578125" style="136"/>
    <col min="5173" max="5176" width="0" style="136" hidden="1" customWidth="1"/>
    <col min="5177" max="5376" width="11.42578125" style="136"/>
    <col min="5377" max="5377" width="17.42578125" style="136" customWidth="1"/>
    <col min="5378" max="5378" width="13.140625" style="136" customWidth="1"/>
    <col min="5379" max="5379" width="12.42578125" style="136" customWidth="1"/>
    <col min="5380" max="5386" width="12.7109375" style="136" customWidth="1"/>
    <col min="5387" max="5390" width="12.28515625" style="136" customWidth="1"/>
    <col min="5391" max="5391" width="9.28515625" style="136" customWidth="1"/>
    <col min="5392" max="5394" width="9" style="136" customWidth="1"/>
    <col min="5395" max="5395" width="11.42578125" style="136"/>
    <col min="5396" max="5396" width="13.85546875" style="136" customWidth="1"/>
    <col min="5397" max="5397" width="11.42578125" style="136"/>
    <col min="5398" max="5402" width="12.42578125" style="136" customWidth="1"/>
    <col min="5403" max="5428" width="11.42578125" style="136"/>
    <col min="5429" max="5432" width="0" style="136" hidden="1" customWidth="1"/>
    <col min="5433" max="5632" width="11.42578125" style="136"/>
    <col min="5633" max="5633" width="17.42578125" style="136" customWidth="1"/>
    <col min="5634" max="5634" width="13.140625" style="136" customWidth="1"/>
    <col min="5635" max="5635" width="12.42578125" style="136" customWidth="1"/>
    <col min="5636" max="5642" width="12.7109375" style="136" customWidth="1"/>
    <col min="5643" max="5646" width="12.28515625" style="136" customWidth="1"/>
    <col min="5647" max="5647" width="9.28515625" style="136" customWidth="1"/>
    <col min="5648" max="5650" width="9" style="136" customWidth="1"/>
    <col min="5651" max="5651" width="11.42578125" style="136"/>
    <col min="5652" max="5652" width="13.85546875" style="136" customWidth="1"/>
    <col min="5653" max="5653" width="11.42578125" style="136"/>
    <col min="5654" max="5658" width="12.42578125" style="136" customWidth="1"/>
    <col min="5659" max="5684" width="11.42578125" style="136"/>
    <col min="5685" max="5688" width="0" style="136" hidden="1" customWidth="1"/>
    <col min="5689" max="5888" width="11.42578125" style="136"/>
    <col min="5889" max="5889" width="17.42578125" style="136" customWidth="1"/>
    <col min="5890" max="5890" width="13.140625" style="136" customWidth="1"/>
    <col min="5891" max="5891" width="12.42578125" style="136" customWidth="1"/>
    <col min="5892" max="5898" width="12.7109375" style="136" customWidth="1"/>
    <col min="5899" max="5902" width="12.28515625" style="136" customWidth="1"/>
    <col min="5903" max="5903" width="9.28515625" style="136" customWidth="1"/>
    <col min="5904" max="5906" width="9" style="136" customWidth="1"/>
    <col min="5907" max="5907" width="11.42578125" style="136"/>
    <col min="5908" max="5908" width="13.85546875" style="136" customWidth="1"/>
    <col min="5909" max="5909" width="11.42578125" style="136"/>
    <col min="5910" max="5914" width="12.42578125" style="136" customWidth="1"/>
    <col min="5915" max="5940" width="11.42578125" style="136"/>
    <col min="5941" max="5944" width="0" style="136" hidden="1" customWidth="1"/>
    <col min="5945" max="6144" width="11.42578125" style="136"/>
    <col min="6145" max="6145" width="17.42578125" style="136" customWidth="1"/>
    <col min="6146" max="6146" width="13.140625" style="136" customWidth="1"/>
    <col min="6147" max="6147" width="12.42578125" style="136" customWidth="1"/>
    <col min="6148" max="6154" width="12.7109375" style="136" customWidth="1"/>
    <col min="6155" max="6158" width="12.28515625" style="136" customWidth="1"/>
    <col min="6159" max="6159" width="9.28515625" style="136" customWidth="1"/>
    <col min="6160" max="6162" width="9" style="136" customWidth="1"/>
    <col min="6163" max="6163" width="11.42578125" style="136"/>
    <col min="6164" max="6164" width="13.85546875" style="136" customWidth="1"/>
    <col min="6165" max="6165" width="11.42578125" style="136"/>
    <col min="6166" max="6170" width="12.42578125" style="136" customWidth="1"/>
    <col min="6171" max="6196" width="11.42578125" style="136"/>
    <col min="6197" max="6200" width="0" style="136" hidden="1" customWidth="1"/>
    <col min="6201" max="6400" width="11.42578125" style="136"/>
    <col min="6401" max="6401" width="17.42578125" style="136" customWidth="1"/>
    <col min="6402" max="6402" width="13.140625" style="136" customWidth="1"/>
    <col min="6403" max="6403" width="12.42578125" style="136" customWidth="1"/>
    <col min="6404" max="6410" width="12.7109375" style="136" customWidth="1"/>
    <col min="6411" max="6414" width="12.28515625" style="136" customWidth="1"/>
    <col min="6415" max="6415" width="9.28515625" style="136" customWidth="1"/>
    <col min="6416" max="6418" width="9" style="136" customWidth="1"/>
    <col min="6419" max="6419" width="11.42578125" style="136"/>
    <col min="6420" max="6420" width="13.85546875" style="136" customWidth="1"/>
    <col min="6421" max="6421" width="11.42578125" style="136"/>
    <col min="6422" max="6426" width="12.42578125" style="136" customWidth="1"/>
    <col min="6427" max="6452" width="11.42578125" style="136"/>
    <col min="6453" max="6456" width="0" style="136" hidden="1" customWidth="1"/>
    <col min="6457" max="6656" width="11.42578125" style="136"/>
    <col min="6657" max="6657" width="17.42578125" style="136" customWidth="1"/>
    <col min="6658" max="6658" width="13.140625" style="136" customWidth="1"/>
    <col min="6659" max="6659" width="12.42578125" style="136" customWidth="1"/>
    <col min="6660" max="6666" width="12.7109375" style="136" customWidth="1"/>
    <col min="6667" max="6670" width="12.28515625" style="136" customWidth="1"/>
    <col min="6671" max="6671" width="9.28515625" style="136" customWidth="1"/>
    <col min="6672" max="6674" width="9" style="136" customWidth="1"/>
    <col min="6675" max="6675" width="11.42578125" style="136"/>
    <col min="6676" max="6676" width="13.85546875" style="136" customWidth="1"/>
    <col min="6677" max="6677" width="11.42578125" style="136"/>
    <col min="6678" max="6682" width="12.42578125" style="136" customWidth="1"/>
    <col min="6683" max="6708" width="11.42578125" style="136"/>
    <col min="6709" max="6712" width="0" style="136" hidden="1" customWidth="1"/>
    <col min="6713" max="6912" width="11.42578125" style="136"/>
    <col min="6913" max="6913" width="17.42578125" style="136" customWidth="1"/>
    <col min="6914" max="6914" width="13.140625" style="136" customWidth="1"/>
    <col min="6915" max="6915" width="12.42578125" style="136" customWidth="1"/>
    <col min="6916" max="6922" width="12.7109375" style="136" customWidth="1"/>
    <col min="6923" max="6926" width="12.28515625" style="136" customWidth="1"/>
    <col min="6927" max="6927" width="9.28515625" style="136" customWidth="1"/>
    <col min="6928" max="6930" width="9" style="136" customWidth="1"/>
    <col min="6931" max="6931" width="11.42578125" style="136"/>
    <col min="6932" max="6932" width="13.85546875" style="136" customWidth="1"/>
    <col min="6933" max="6933" width="11.42578125" style="136"/>
    <col min="6934" max="6938" width="12.42578125" style="136" customWidth="1"/>
    <col min="6939" max="6964" width="11.42578125" style="136"/>
    <col min="6965" max="6968" width="0" style="136" hidden="1" customWidth="1"/>
    <col min="6969" max="7168" width="11.42578125" style="136"/>
    <col min="7169" max="7169" width="17.42578125" style="136" customWidth="1"/>
    <col min="7170" max="7170" width="13.140625" style="136" customWidth="1"/>
    <col min="7171" max="7171" width="12.42578125" style="136" customWidth="1"/>
    <col min="7172" max="7178" width="12.7109375" style="136" customWidth="1"/>
    <col min="7179" max="7182" width="12.28515625" style="136" customWidth="1"/>
    <col min="7183" max="7183" width="9.28515625" style="136" customWidth="1"/>
    <col min="7184" max="7186" width="9" style="136" customWidth="1"/>
    <col min="7187" max="7187" width="11.42578125" style="136"/>
    <col min="7188" max="7188" width="13.85546875" style="136" customWidth="1"/>
    <col min="7189" max="7189" width="11.42578125" style="136"/>
    <col min="7190" max="7194" width="12.42578125" style="136" customWidth="1"/>
    <col min="7195" max="7220" width="11.42578125" style="136"/>
    <col min="7221" max="7224" width="0" style="136" hidden="1" customWidth="1"/>
    <col min="7225" max="7424" width="11.42578125" style="136"/>
    <col min="7425" max="7425" width="17.42578125" style="136" customWidth="1"/>
    <col min="7426" max="7426" width="13.140625" style="136" customWidth="1"/>
    <col min="7427" max="7427" width="12.42578125" style="136" customWidth="1"/>
    <col min="7428" max="7434" width="12.7109375" style="136" customWidth="1"/>
    <col min="7435" max="7438" width="12.28515625" style="136" customWidth="1"/>
    <col min="7439" max="7439" width="9.28515625" style="136" customWidth="1"/>
    <col min="7440" max="7442" width="9" style="136" customWidth="1"/>
    <col min="7443" max="7443" width="11.42578125" style="136"/>
    <col min="7444" max="7444" width="13.85546875" style="136" customWidth="1"/>
    <col min="7445" max="7445" width="11.42578125" style="136"/>
    <col min="7446" max="7450" width="12.42578125" style="136" customWidth="1"/>
    <col min="7451" max="7476" width="11.42578125" style="136"/>
    <col min="7477" max="7480" width="0" style="136" hidden="1" customWidth="1"/>
    <col min="7481" max="7680" width="11.42578125" style="136"/>
    <col min="7681" max="7681" width="17.42578125" style="136" customWidth="1"/>
    <col min="7682" max="7682" width="13.140625" style="136" customWidth="1"/>
    <col min="7683" max="7683" width="12.42578125" style="136" customWidth="1"/>
    <col min="7684" max="7690" width="12.7109375" style="136" customWidth="1"/>
    <col min="7691" max="7694" width="12.28515625" style="136" customWidth="1"/>
    <col min="7695" max="7695" width="9.28515625" style="136" customWidth="1"/>
    <col min="7696" max="7698" width="9" style="136" customWidth="1"/>
    <col min="7699" max="7699" width="11.42578125" style="136"/>
    <col min="7700" max="7700" width="13.85546875" style="136" customWidth="1"/>
    <col min="7701" max="7701" width="11.42578125" style="136"/>
    <col min="7702" max="7706" width="12.42578125" style="136" customWidth="1"/>
    <col min="7707" max="7732" width="11.42578125" style="136"/>
    <col min="7733" max="7736" width="0" style="136" hidden="1" customWidth="1"/>
    <col min="7737" max="7936" width="11.42578125" style="136"/>
    <col min="7937" max="7937" width="17.42578125" style="136" customWidth="1"/>
    <col min="7938" max="7938" width="13.140625" style="136" customWidth="1"/>
    <col min="7939" max="7939" width="12.42578125" style="136" customWidth="1"/>
    <col min="7940" max="7946" width="12.7109375" style="136" customWidth="1"/>
    <col min="7947" max="7950" width="12.28515625" style="136" customWidth="1"/>
    <col min="7951" max="7951" width="9.28515625" style="136" customWidth="1"/>
    <col min="7952" max="7954" width="9" style="136" customWidth="1"/>
    <col min="7955" max="7955" width="11.42578125" style="136"/>
    <col min="7956" max="7956" width="13.85546875" style="136" customWidth="1"/>
    <col min="7957" max="7957" width="11.42578125" style="136"/>
    <col min="7958" max="7962" width="12.42578125" style="136" customWidth="1"/>
    <col min="7963" max="7988" width="11.42578125" style="136"/>
    <col min="7989" max="7992" width="0" style="136" hidden="1" customWidth="1"/>
    <col min="7993" max="8192" width="11.42578125" style="136"/>
    <col min="8193" max="8193" width="17.42578125" style="136" customWidth="1"/>
    <col min="8194" max="8194" width="13.140625" style="136" customWidth="1"/>
    <col min="8195" max="8195" width="12.42578125" style="136" customWidth="1"/>
    <col min="8196" max="8202" width="12.7109375" style="136" customWidth="1"/>
    <col min="8203" max="8206" width="12.28515625" style="136" customWidth="1"/>
    <col min="8207" max="8207" width="9.28515625" style="136" customWidth="1"/>
    <col min="8208" max="8210" width="9" style="136" customWidth="1"/>
    <col min="8211" max="8211" width="11.42578125" style="136"/>
    <col min="8212" max="8212" width="13.85546875" style="136" customWidth="1"/>
    <col min="8213" max="8213" width="11.42578125" style="136"/>
    <col min="8214" max="8218" width="12.42578125" style="136" customWidth="1"/>
    <col min="8219" max="8244" width="11.42578125" style="136"/>
    <col min="8245" max="8248" width="0" style="136" hidden="1" customWidth="1"/>
    <col min="8249" max="8448" width="11.42578125" style="136"/>
    <col min="8449" max="8449" width="17.42578125" style="136" customWidth="1"/>
    <col min="8450" max="8450" width="13.140625" style="136" customWidth="1"/>
    <col min="8451" max="8451" width="12.42578125" style="136" customWidth="1"/>
    <col min="8452" max="8458" width="12.7109375" style="136" customWidth="1"/>
    <col min="8459" max="8462" width="12.28515625" style="136" customWidth="1"/>
    <col min="8463" max="8463" width="9.28515625" style="136" customWidth="1"/>
    <col min="8464" max="8466" width="9" style="136" customWidth="1"/>
    <col min="8467" max="8467" width="11.42578125" style="136"/>
    <col min="8468" max="8468" width="13.85546875" style="136" customWidth="1"/>
    <col min="8469" max="8469" width="11.42578125" style="136"/>
    <col min="8470" max="8474" width="12.42578125" style="136" customWidth="1"/>
    <col min="8475" max="8500" width="11.42578125" style="136"/>
    <col min="8501" max="8504" width="0" style="136" hidden="1" customWidth="1"/>
    <col min="8505" max="8704" width="11.42578125" style="136"/>
    <col min="8705" max="8705" width="17.42578125" style="136" customWidth="1"/>
    <col min="8706" max="8706" width="13.140625" style="136" customWidth="1"/>
    <col min="8707" max="8707" width="12.42578125" style="136" customWidth="1"/>
    <col min="8708" max="8714" width="12.7109375" style="136" customWidth="1"/>
    <col min="8715" max="8718" width="12.28515625" style="136" customWidth="1"/>
    <col min="8719" max="8719" width="9.28515625" style="136" customWidth="1"/>
    <col min="8720" max="8722" width="9" style="136" customWidth="1"/>
    <col min="8723" max="8723" width="11.42578125" style="136"/>
    <col min="8724" max="8724" width="13.85546875" style="136" customWidth="1"/>
    <col min="8725" max="8725" width="11.42578125" style="136"/>
    <col min="8726" max="8730" width="12.42578125" style="136" customWidth="1"/>
    <col min="8731" max="8756" width="11.42578125" style="136"/>
    <col min="8757" max="8760" width="0" style="136" hidden="1" customWidth="1"/>
    <col min="8761" max="8960" width="11.42578125" style="136"/>
    <col min="8961" max="8961" width="17.42578125" style="136" customWidth="1"/>
    <col min="8962" max="8962" width="13.140625" style="136" customWidth="1"/>
    <col min="8963" max="8963" width="12.42578125" style="136" customWidth="1"/>
    <col min="8964" max="8970" width="12.7109375" style="136" customWidth="1"/>
    <col min="8971" max="8974" width="12.28515625" style="136" customWidth="1"/>
    <col min="8975" max="8975" width="9.28515625" style="136" customWidth="1"/>
    <col min="8976" max="8978" width="9" style="136" customWidth="1"/>
    <col min="8979" max="8979" width="11.42578125" style="136"/>
    <col min="8980" max="8980" width="13.85546875" style="136" customWidth="1"/>
    <col min="8981" max="8981" width="11.42578125" style="136"/>
    <col min="8982" max="8986" width="12.42578125" style="136" customWidth="1"/>
    <col min="8987" max="9012" width="11.42578125" style="136"/>
    <col min="9013" max="9016" width="0" style="136" hidden="1" customWidth="1"/>
    <col min="9017" max="9216" width="11.42578125" style="136"/>
    <col min="9217" max="9217" width="17.42578125" style="136" customWidth="1"/>
    <col min="9218" max="9218" width="13.140625" style="136" customWidth="1"/>
    <col min="9219" max="9219" width="12.42578125" style="136" customWidth="1"/>
    <col min="9220" max="9226" width="12.7109375" style="136" customWidth="1"/>
    <col min="9227" max="9230" width="12.28515625" style="136" customWidth="1"/>
    <col min="9231" max="9231" width="9.28515625" style="136" customWidth="1"/>
    <col min="9232" max="9234" width="9" style="136" customWidth="1"/>
    <col min="9235" max="9235" width="11.42578125" style="136"/>
    <col min="9236" max="9236" width="13.85546875" style="136" customWidth="1"/>
    <col min="9237" max="9237" width="11.42578125" style="136"/>
    <col min="9238" max="9242" width="12.42578125" style="136" customWidth="1"/>
    <col min="9243" max="9268" width="11.42578125" style="136"/>
    <col min="9269" max="9272" width="0" style="136" hidden="1" customWidth="1"/>
    <col min="9273" max="9472" width="11.42578125" style="136"/>
    <col min="9473" max="9473" width="17.42578125" style="136" customWidth="1"/>
    <col min="9474" max="9474" width="13.140625" style="136" customWidth="1"/>
    <col min="9475" max="9475" width="12.42578125" style="136" customWidth="1"/>
    <col min="9476" max="9482" width="12.7109375" style="136" customWidth="1"/>
    <col min="9483" max="9486" width="12.28515625" style="136" customWidth="1"/>
    <col min="9487" max="9487" width="9.28515625" style="136" customWidth="1"/>
    <col min="9488" max="9490" width="9" style="136" customWidth="1"/>
    <col min="9491" max="9491" width="11.42578125" style="136"/>
    <col min="9492" max="9492" width="13.85546875" style="136" customWidth="1"/>
    <col min="9493" max="9493" width="11.42578125" style="136"/>
    <col min="9494" max="9498" width="12.42578125" style="136" customWidth="1"/>
    <col min="9499" max="9524" width="11.42578125" style="136"/>
    <col min="9525" max="9528" width="0" style="136" hidden="1" customWidth="1"/>
    <col min="9529" max="9728" width="11.42578125" style="136"/>
    <col min="9729" max="9729" width="17.42578125" style="136" customWidth="1"/>
    <col min="9730" max="9730" width="13.140625" style="136" customWidth="1"/>
    <col min="9731" max="9731" width="12.42578125" style="136" customWidth="1"/>
    <col min="9732" max="9738" width="12.7109375" style="136" customWidth="1"/>
    <col min="9739" max="9742" width="12.28515625" style="136" customWidth="1"/>
    <col min="9743" max="9743" width="9.28515625" style="136" customWidth="1"/>
    <col min="9744" max="9746" width="9" style="136" customWidth="1"/>
    <col min="9747" max="9747" width="11.42578125" style="136"/>
    <col min="9748" max="9748" width="13.85546875" style="136" customWidth="1"/>
    <col min="9749" max="9749" width="11.42578125" style="136"/>
    <col min="9750" max="9754" width="12.42578125" style="136" customWidth="1"/>
    <col min="9755" max="9780" width="11.42578125" style="136"/>
    <col min="9781" max="9784" width="0" style="136" hidden="1" customWidth="1"/>
    <col min="9785" max="9984" width="11.42578125" style="136"/>
    <col min="9985" max="9985" width="17.42578125" style="136" customWidth="1"/>
    <col min="9986" max="9986" width="13.140625" style="136" customWidth="1"/>
    <col min="9987" max="9987" width="12.42578125" style="136" customWidth="1"/>
    <col min="9988" max="9994" width="12.7109375" style="136" customWidth="1"/>
    <col min="9995" max="9998" width="12.28515625" style="136" customWidth="1"/>
    <col min="9999" max="9999" width="9.28515625" style="136" customWidth="1"/>
    <col min="10000" max="10002" width="9" style="136" customWidth="1"/>
    <col min="10003" max="10003" width="11.42578125" style="136"/>
    <col min="10004" max="10004" width="13.85546875" style="136" customWidth="1"/>
    <col min="10005" max="10005" width="11.42578125" style="136"/>
    <col min="10006" max="10010" width="12.42578125" style="136" customWidth="1"/>
    <col min="10011" max="10036" width="11.42578125" style="136"/>
    <col min="10037" max="10040" width="0" style="136" hidden="1" customWidth="1"/>
    <col min="10041" max="10240" width="11.42578125" style="136"/>
    <col min="10241" max="10241" width="17.42578125" style="136" customWidth="1"/>
    <col min="10242" max="10242" width="13.140625" style="136" customWidth="1"/>
    <col min="10243" max="10243" width="12.42578125" style="136" customWidth="1"/>
    <col min="10244" max="10250" width="12.7109375" style="136" customWidth="1"/>
    <col min="10251" max="10254" width="12.28515625" style="136" customWidth="1"/>
    <col min="10255" max="10255" width="9.28515625" style="136" customWidth="1"/>
    <col min="10256" max="10258" width="9" style="136" customWidth="1"/>
    <col min="10259" max="10259" width="11.42578125" style="136"/>
    <col min="10260" max="10260" width="13.85546875" style="136" customWidth="1"/>
    <col min="10261" max="10261" width="11.42578125" style="136"/>
    <col min="10262" max="10266" width="12.42578125" style="136" customWidth="1"/>
    <col min="10267" max="10292" width="11.42578125" style="136"/>
    <col min="10293" max="10296" width="0" style="136" hidden="1" customWidth="1"/>
    <col min="10297" max="10496" width="11.42578125" style="136"/>
    <col min="10497" max="10497" width="17.42578125" style="136" customWidth="1"/>
    <col min="10498" max="10498" width="13.140625" style="136" customWidth="1"/>
    <col min="10499" max="10499" width="12.42578125" style="136" customWidth="1"/>
    <col min="10500" max="10506" width="12.7109375" style="136" customWidth="1"/>
    <col min="10507" max="10510" width="12.28515625" style="136" customWidth="1"/>
    <col min="10511" max="10511" width="9.28515625" style="136" customWidth="1"/>
    <col min="10512" max="10514" width="9" style="136" customWidth="1"/>
    <col min="10515" max="10515" width="11.42578125" style="136"/>
    <col min="10516" max="10516" width="13.85546875" style="136" customWidth="1"/>
    <col min="10517" max="10517" width="11.42578125" style="136"/>
    <col min="10518" max="10522" width="12.42578125" style="136" customWidth="1"/>
    <col min="10523" max="10548" width="11.42578125" style="136"/>
    <col min="10549" max="10552" width="0" style="136" hidden="1" customWidth="1"/>
    <col min="10553" max="10752" width="11.42578125" style="136"/>
    <col min="10753" max="10753" width="17.42578125" style="136" customWidth="1"/>
    <col min="10754" max="10754" width="13.140625" style="136" customWidth="1"/>
    <col min="10755" max="10755" width="12.42578125" style="136" customWidth="1"/>
    <col min="10756" max="10762" width="12.7109375" style="136" customWidth="1"/>
    <col min="10763" max="10766" width="12.28515625" style="136" customWidth="1"/>
    <col min="10767" max="10767" width="9.28515625" style="136" customWidth="1"/>
    <col min="10768" max="10770" width="9" style="136" customWidth="1"/>
    <col min="10771" max="10771" width="11.42578125" style="136"/>
    <col min="10772" max="10772" width="13.85546875" style="136" customWidth="1"/>
    <col min="10773" max="10773" width="11.42578125" style="136"/>
    <col min="10774" max="10778" width="12.42578125" style="136" customWidth="1"/>
    <col min="10779" max="10804" width="11.42578125" style="136"/>
    <col min="10805" max="10808" width="0" style="136" hidden="1" customWidth="1"/>
    <col min="10809" max="11008" width="11.42578125" style="136"/>
    <col min="11009" max="11009" width="17.42578125" style="136" customWidth="1"/>
    <col min="11010" max="11010" width="13.140625" style="136" customWidth="1"/>
    <col min="11011" max="11011" width="12.42578125" style="136" customWidth="1"/>
    <col min="11012" max="11018" width="12.7109375" style="136" customWidth="1"/>
    <col min="11019" max="11022" width="12.28515625" style="136" customWidth="1"/>
    <col min="11023" max="11023" width="9.28515625" style="136" customWidth="1"/>
    <col min="11024" max="11026" width="9" style="136" customWidth="1"/>
    <col min="11027" max="11027" width="11.42578125" style="136"/>
    <col min="11028" max="11028" width="13.85546875" style="136" customWidth="1"/>
    <col min="11029" max="11029" width="11.42578125" style="136"/>
    <col min="11030" max="11034" width="12.42578125" style="136" customWidth="1"/>
    <col min="11035" max="11060" width="11.42578125" style="136"/>
    <col min="11061" max="11064" width="0" style="136" hidden="1" customWidth="1"/>
    <col min="11065" max="11264" width="11.42578125" style="136"/>
    <col min="11265" max="11265" width="17.42578125" style="136" customWidth="1"/>
    <col min="11266" max="11266" width="13.140625" style="136" customWidth="1"/>
    <col min="11267" max="11267" width="12.42578125" style="136" customWidth="1"/>
    <col min="11268" max="11274" width="12.7109375" style="136" customWidth="1"/>
    <col min="11275" max="11278" width="12.28515625" style="136" customWidth="1"/>
    <col min="11279" max="11279" width="9.28515625" style="136" customWidth="1"/>
    <col min="11280" max="11282" width="9" style="136" customWidth="1"/>
    <col min="11283" max="11283" width="11.42578125" style="136"/>
    <col min="11284" max="11284" width="13.85546875" style="136" customWidth="1"/>
    <col min="11285" max="11285" width="11.42578125" style="136"/>
    <col min="11286" max="11290" width="12.42578125" style="136" customWidth="1"/>
    <col min="11291" max="11316" width="11.42578125" style="136"/>
    <col min="11317" max="11320" width="0" style="136" hidden="1" customWidth="1"/>
    <col min="11321" max="11520" width="11.42578125" style="136"/>
    <col min="11521" max="11521" width="17.42578125" style="136" customWidth="1"/>
    <col min="11522" max="11522" width="13.140625" style="136" customWidth="1"/>
    <col min="11523" max="11523" width="12.42578125" style="136" customWidth="1"/>
    <col min="11524" max="11530" width="12.7109375" style="136" customWidth="1"/>
    <col min="11531" max="11534" width="12.28515625" style="136" customWidth="1"/>
    <col min="11535" max="11535" width="9.28515625" style="136" customWidth="1"/>
    <col min="11536" max="11538" width="9" style="136" customWidth="1"/>
    <col min="11539" max="11539" width="11.42578125" style="136"/>
    <col min="11540" max="11540" width="13.85546875" style="136" customWidth="1"/>
    <col min="11541" max="11541" width="11.42578125" style="136"/>
    <col min="11542" max="11546" width="12.42578125" style="136" customWidth="1"/>
    <col min="11547" max="11572" width="11.42578125" style="136"/>
    <col min="11573" max="11576" width="0" style="136" hidden="1" customWidth="1"/>
    <col min="11577" max="11776" width="11.42578125" style="136"/>
    <col min="11777" max="11777" width="17.42578125" style="136" customWidth="1"/>
    <col min="11778" max="11778" width="13.140625" style="136" customWidth="1"/>
    <col min="11779" max="11779" width="12.42578125" style="136" customWidth="1"/>
    <col min="11780" max="11786" width="12.7109375" style="136" customWidth="1"/>
    <col min="11787" max="11790" width="12.28515625" style="136" customWidth="1"/>
    <col min="11791" max="11791" width="9.28515625" style="136" customWidth="1"/>
    <col min="11792" max="11794" width="9" style="136" customWidth="1"/>
    <col min="11795" max="11795" width="11.42578125" style="136"/>
    <col min="11796" max="11796" width="13.85546875" style="136" customWidth="1"/>
    <col min="11797" max="11797" width="11.42578125" style="136"/>
    <col min="11798" max="11802" width="12.42578125" style="136" customWidth="1"/>
    <col min="11803" max="11828" width="11.42578125" style="136"/>
    <col min="11829" max="11832" width="0" style="136" hidden="1" customWidth="1"/>
    <col min="11833" max="12032" width="11.42578125" style="136"/>
    <col min="12033" max="12033" width="17.42578125" style="136" customWidth="1"/>
    <col min="12034" max="12034" width="13.140625" style="136" customWidth="1"/>
    <col min="12035" max="12035" width="12.42578125" style="136" customWidth="1"/>
    <col min="12036" max="12042" width="12.7109375" style="136" customWidth="1"/>
    <col min="12043" max="12046" width="12.28515625" style="136" customWidth="1"/>
    <col min="12047" max="12047" width="9.28515625" style="136" customWidth="1"/>
    <col min="12048" max="12050" width="9" style="136" customWidth="1"/>
    <col min="12051" max="12051" width="11.42578125" style="136"/>
    <col min="12052" max="12052" width="13.85546875" style="136" customWidth="1"/>
    <col min="12053" max="12053" width="11.42578125" style="136"/>
    <col min="12054" max="12058" width="12.42578125" style="136" customWidth="1"/>
    <col min="12059" max="12084" width="11.42578125" style="136"/>
    <col min="12085" max="12088" width="0" style="136" hidden="1" customWidth="1"/>
    <col min="12089" max="12288" width="11.42578125" style="136"/>
    <col min="12289" max="12289" width="17.42578125" style="136" customWidth="1"/>
    <col min="12290" max="12290" width="13.140625" style="136" customWidth="1"/>
    <col min="12291" max="12291" width="12.42578125" style="136" customWidth="1"/>
    <col min="12292" max="12298" width="12.7109375" style="136" customWidth="1"/>
    <col min="12299" max="12302" width="12.28515625" style="136" customWidth="1"/>
    <col min="12303" max="12303" width="9.28515625" style="136" customWidth="1"/>
    <col min="12304" max="12306" width="9" style="136" customWidth="1"/>
    <col min="12307" max="12307" width="11.42578125" style="136"/>
    <col min="12308" max="12308" width="13.85546875" style="136" customWidth="1"/>
    <col min="12309" max="12309" width="11.42578125" style="136"/>
    <col min="12310" max="12314" width="12.42578125" style="136" customWidth="1"/>
    <col min="12315" max="12340" width="11.42578125" style="136"/>
    <col min="12341" max="12344" width="0" style="136" hidden="1" customWidth="1"/>
    <col min="12345" max="12544" width="11.42578125" style="136"/>
    <col min="12545" max="12545" width="17.42578125" style="136" customWidth="1"/>
    <col min="12546" max="12546" width="13.140625" style="136" customWidth="1"/>
    <col min="12547" max="12547" width="12.42578125" style="136" customWidth="1"/>
    <col min="12548" max="12554" width="12.7109375" style="136" customWidth="1"/>
    <col min="12555" max="12558" width="12.28515625" style="136" customWidth="1"/>
    <col min="12559" max="12559" width="9.28515625" style="136" customWidth="1"/>
    <col min="12560" max="12562" width="9" style="136" customWidth="1"/>
    <col min="12563" max="12563" width="11.42578125" style="136"/>
    <col min="12564" max="12564" width="13.85546875" style="136" customWidth="1"/>
    <col min="12565" max="12565" width="11.42578125" style="136"/>
    <col min="12566" max="12570" width="12.42578125" style="136" customWidth="1"/>
    <col min="12571" max="12596" width="11.42578125" style="136"/>
    <col min="12597" max="12600" width="0" style="136" hidden="1" customWidth="1"/>
    <col min="12601" max="12800" width="11.42578125" style="136"/>
    <col min="12801" max="12801" width="17.42578125" style="136" customWidth="1"/>
    <col min="12802" max="12802" width="13.140625" style="136" customWidth="1"/>
    <col min="12803" max="12803" width="12.42578125" style="136" customWidth="1"/>
    <col min="12804" max="12810" width="12.7109375" style="136" customWidth="1"/>
    <col min="12811" max="12814" width="12.28515625" style="136" customWidth="1"/>
    <col min="12815" max="12815" width="9.28515625" style="136" customWidth="1"/>
    <col min="12816" max="12818" width="9" style="136" customWidth="1"/>
    <col min="12819" max="12819" width="11.42578125" style="136"/>
    <col min="12820" max="12820" width="13.85546875" style="136" customWidth="1"/>
    <col min="12821" max="12821" width="11.42578125" style="136"/>
    <col min="12822" max="12826" width="12.42578125" style="136" customWidth="1"/>
    <col min="12827" max="12852" width="11.42578125" style="136"/>
    <col min="12853" max="12856" width="0" style="136" hidden="1" customWidth="1"/>
    <col min="12857" max="13056" width="11.42578125" style="136"/>
    <col min="13057" max="13057" width="17.42578125" style="136" customWidth="1"/>
    <col min="13058" max="13058" width="13.140625" style="136" customWidth="1"/>
    <col min="13059" max="13059" width="12.42578125" style="136" customWidth="1"/>
    <col min="13060" max="13066" width="12.7109375" style="136" customWidth="1"/>
    <col min="13067" max="13070" width="12.28515625" style="136" customWidth="1"/>
    <col min="13071" max="13071" width="9.28515625" style="136" customWidth="1"/>
    <col min="13072" max="13074" width="9" style="136" customWidth="1"/>
    <col min="13075" max="13075" width="11.42578125" style="136"/>
    <col min="13076" max="13076" width="13.85546875" style="136" customWidth="1"/>
    <col min="13077" max="13077" width="11.42578125" style="136"/>
    <col min="13078" max="13082" width="12.42578125" style="136" customWidth="1"/>
    <col min="13083" max="13108" width="11.42578125" style="136"/>
    <col min="13109" max="13112" width="0" style="136" hidden="1" customWidth="1"/>
    <col min="13113" max="13312" width="11.42578125" style="136"/>
    <col min="13313" max="13313" width="17.42578125" style="136" customWidth="1"/>
    <col min="13314" max="13314" width="13.140625" style="136" customWidth="1"/>
    <col min="13315" max="13315" width="12.42578125" style="136" customWidth="1"/>
    <col min="13316" max="13322" width="12.7109375" style="136" customWidth="1"/>
    <col min="13323" max="13326" width="12.28515625" style="136" customWidth="1"/>
    <col min="13327" max="13327" width="9.28515625" style="136" customWidth="1"/>
    <col min="13328" max="13330" width="9" style="136" customWidth="1"/>
    <col min="13331" max="13331" width="11.42578125" style="136"/>
    <col min="13332" max="13332" width="13.85546875" style="136" customWidth="1"/>
    <col min="13333" max="13333" width="11.42578125" style="136"/>
    <col min="13334" max="13338" width="12.42578125" style="136" customWidth="1"/>
    <col min="13339" max="13364" width="11.42578125" style="136"/>
    <col min="13365" max="13368" width="0" style="136" hidden="1" customWidth="1"/>
    <col min="13369" max="13568" width="11.42578125" style="136"/>
    <col min="13569" max="13569" width="17.42578125" style="136" customWidth="1"/>
    <col min="13570" max="13570" width="13.140625" style="136" customWidth="1"/>
    <col min="13571" max="13571" width="12.42578125" style="136" customWidth="1"/>
    <col min="13572" max="13578" width="12.7109375" style="136" customWidth="1"/>
    <col min="13579" max="13582" width="12.28515625" style="136" customWidth="1"/>
    <col min="13583" max="13583" width="9.28515625" style="136" customWidth="1"/>
    <col min="13584" max="13586" width="9" style="136" customWidth="1"/>
    <col min="13587" max="13587" width="11.42578125" style="136"/>
    <col min="13588" max="13588" width="13.85546875" style="136" customWidth="1"/>
    <col min="13589" max="13589" width="11.42578125" style="136"/>
    <col min="13590" max="13594" width="12.42578125" style="136" customWidth="1"/>
    <col min="13595" max="13620" width="11.42578125" style="136"/>
    <col min="13621" max="13624" width="0" style="136" hidden="1" customWidth="1"/>
    <col min="13625" max="13824" width="11.42578125" style="136"/>
    <col min="13825" max="13825" width="17.42578125" style="136" customWidth="1"/>
    <col min="13826" max="13826" width="13.140625" style="136" customWidth="1"/>
    <col min="13827" max="13827" width="12.42578125" style="136" customWidth="1"/>
    <col min="13828" max="13834" width="12.7109375" style="136" customWidth="1"/>
    <col min="13835" max="13838" width="12.28515625" style="136" customWidth="1"/>
    <col min="13839" max="13839" width="9.28515625" style="136" customWidth="1"/>
    <col min="13840" max="13842" width="9" style="136" customWidth="1"/>
    <col min="13843" max="13843" width="11.42578125" style="136"/>
    <col min="13844" max="13844" width="13.85546875" style="136" customWidth="1"/>
    <col min="13845" max="13845" width="11.42578125" style="136"/>
    <col min="13846" max="13850" width="12.42578125" style="136" customWidth="1"/>
    <col min="13851" max="13876" width="11.42578125" style="136"/>
    <col min="13877" max="13880" width="0" style="136" hidden="1" customWidth="1"/>
    <col min="13881" max="14080" width="11.42578125" style="136"/>
    <col min="14081" max="14081" width="17.42578125" style="136" customWidth="1"/>
    <col min="14082" max="14082" width="13.140625" style="136" customWidth="1"/>
    <col min="14083" max="14083" width="12.42578125" style="136" customWidth="1"/>
    <col min="14084" max="14090" width="12.7109375" style="136" customWidth="1"/>
    <col min="14091" max="14094" width="12.28515625" style="136" customWidth="1"/>
    <col min="14095" max="14095" width="9.28515625" style="136" customWidth="1"/>
    <col min="14096" max="14098" width="9" style="136" customWidth="1"/>
    <col min="14099" max="14099" width="11.42578125" style="136"/>
    <col min="14100" max="14100" width="13.85546875" style="136" customWidth="1"/>
    <col min="14101" max="14101" width="11.42578125" style="136"/>
    <col min="14102" max="14106" width="12.42578125" style="136" customWidth="1"/>
    <col min="14107" max="14132" width="11.42578125" style="136"/>
    <col min="14133" max="14136" width="0" style="136" hidden="1" customWidth="1"/>
    <col min="14137" max="14336" width="11.42578125" style="136"/>
    <col min="14337" max="14337" width="17.42578125" style="136" customWidth="1"/>
    <col min="14338" max="14338" width="13.140625" style="136" customWidth="1"/>
    <col min="14339" max="14339" width="12.42578125" style="136" customWidth="1"/>
    <col min="14340" max="14346" width="12.7109375" style="136" customWidth="1"/>
    <col min="14347" max="14350" width="12.28515625" style="136" customWidth="1"/>
    <col min="14351" max="14351" width="9.28515625" style="136" customWidth="1"/>
    <col min="14352" max="14354" width="9" style="136" customWidth="1"/>
    <col min="14355" max="14355" width="11.42578125" style="136"/>
    <col min="14356" max="14356" width="13.85546875" style="136" customWidth="1"/>
    <col min="14357" max="14357" width="11.42578125" style="136"/>
    <col min="14358" max="14362" width="12.42578125" style="136" customWidth="1"/>
    <col min="14363" max="14388" width="11.42578125" style="136"/>
    <col min="14389" max="14392" width="0" style="136" hidden="1" customWidth="1"/>
    <col min="14393" max="14592" width="11.42578125" style="136"/>
    <col min="14593" max="14593" width="17.42578125" style="136" customWidth="1"/>
    <col min="14594" max="14594" width="13.140625" style="136" customWidth="1"/>
    <col min="14595" max="14595" width="12.42578125" style="136" customWidth="1"/>
    <col min="14596" max="14602" width="12.7109375" style="136" customWidth="1"/>
    <col min="14603" max="14606" width="12.28515625" style="136" customWidth="1"/>
    <col min="14607" max="14607" width="9.28515625" style="136" customWidth="1"/>
    <col min="14608" max="14610" width="9" style="136" customWidth="1"/>
    <col min="14611" max="14611" width="11.42578125" style="136"/>
    <col min="14612" max="14612" width="13.85546875" style="136" customWidth="1"/>
    <col min="14613" max="14613" width="11.42578125" style="136"/>
    <col min="14614" max="14618" width="12.42578125" style="136" customWidth="1"/>
    <col min="14619" max="14644" width="11.42578125" style="136"/>
    <col min="14645" max="14648" width="0" style="136" hidden="1" customWidth="1"/>
    <col min="14649" max="14848" width="11.42578125" style="136"/>
    <col min="14849" max="14849" width="17.42578125" style="136" customWidth="1"/>
    <col min="14850" max="14850" width="13.140625" style="136" customWidth="1"/>
    <col min="14851" max="14851" width="12.42578125" style="136" customWidth="1"/>
    <col min="14852" max="14858" width="12.7109375" style="136" customWidth="1"/>
    <col min="14859" max="14862" width="12.28515625" style="136" customWidth="1"/>
    <col min="14863" max="14863" width="9.28515625" style="136" customWidth="1"/>
    <col min="14864" max="14866" width="9" style="136" customWidth="1"/>
    <col min="14867" max="14867" width="11.42578125" style="136"/>
    <col min="14868" max="14868" width="13.85546875" style="136" customWidth="1"/>
    <col min="14869" max="14869" width="11.42578125" style="136"/>
    <col min="14870" max="14874" width="12.42578125" style="136" customWidth="1"/>
    <col min="14875" max="14900" width="11.42578125" style="136"/>
    <col min="14901" max="14904" width="0" style="136" hidden="1" customWidth="1"/>
    <col min="14905" max="15104" width="11.42578125" style="136"/>
    <col min="15105" max="15105" width="17.42578125" style="136" customWidth="1"/>
    <col min="15106" max="15106" width="13.140625" style="136" customWidth="1"/>
    <col min="15107" max="15107" width="12.42578125" style="136" customWidth="1"/>
    <col min="15108" max="15114" width="12.7109375" style="136" customWidth="1"/>
    <col min="15115" max="15118" width="12.28515625" style="136" customWidth="1"/>
    <col min="15119" max="15119" width="9.28515625" style="136" customWidth="1"/>
    <col min="15120" max="15122" width="9" style="136" customWidth="1"/>
    <col min="15123" max="15123" width="11.42578125" style="136"/>
    <col min="15124" max="15124" width="13.85546875" style="136" customWidth="1"/>
    <col min="15125" max="15125" width="11.42578125" style="136"/>
    <col min="15126" max="15130" width="12.42578125" style="136" customWidth="1"/>
    <col min="15131" max="15156" width="11.42578125" style="136"/>
    <col min="15157" max="15160" width="0" style="136" hidden="1" customWidth="1"/>
    <col min="15161" max="15360" width="11.42578125" style="136"/>
    <col min="15361" max="15361" width="17.42578125" style="136" customWidth="1"/>
    <col min="15362" max="15362" width="13.140625" style="136" customWidth="1"/>
    <col min="15363" max="15363" width="12.42578125" style="136" customWidth="1"/>
    <col min="15364" max="15370" width="12.7109375" style="136" customWidth="1"/>
    <col min="15371" max="15374" width="12.28515625" style="136" customWidth="1"/>
    <col min="15375" max="15375" width="9.28515625" style="136" customWidth="1"/>
    <col min="15376" max="15378" width="9" style="136" customWidth="1"/>
    <col min="15379" max="15379" width="11.42578125" style="136"/>
    <col min="15380" max="15380" width="13.85546875" style="136" customWidth="1"/>
    <col min="15381" max="15381" width="11.42578125" style="136"/>
    <col min="15382" max="15386" width="12.42578125" style="136" customWidth="1"/>
    <col min="15387" max="15412" width="11.42578125" style="136"/>
    <col min="15413" max="15416" width="0" style="136" hidden="1" customWidth="1"/>
    <col min="15417" max="15616" width="11.42578125" style="136"/>
    <col min="15617" max="15617" width="17.42578125" style="136" customWidth="1"/>
    <col min="15618" max="15618" width="13.140625" style="136" customWidth="1"/>
    <col min="15619" max="15619" width="12.42578125" style="136" customWidth="1"/>
    <col min="15620" max="15626" width="12.7109375" style="136" customWidth="1"/>
    <col min="15627" max="15630" width="12.28515625" style="136" customWidth="1"/>
    <col min="15631" max="15631" width="9.28515625" style="136" customWidth="1"/>
    <col min="15632" max="15634" width="9" style="136" customWidth="1"/>
    <col min="15635" max="15635" width="11.42578125" style="136"/>
    <col min="15636" max="15636" width="13.85546875" style="136" customWidth="1"/>
    <col min="15637" max="15637" width="11.42578125" style="136"/>
    <col min="15638" max="15642" width="12.42578125" style="136" customWidth="1"/>
    <col min="15643" max="15668" width="11.42578125" style="136"/>
    <col min="15669" max="15672" width="0" style="136" hidden="1" customWidth="1"/>
    <col min="15673" max="15872" width="11.42578125" style="136"/>
    <col min="15873" max="15873" width="17.42578125" style="136" customWidth="1"/>
    <col min="15874" max="15874" width="13.140625" style="136" customWidth="1"/>
    <col min="15875" max="15875" width="12.42578125" style="136" customWidth="1"/>
    <col min="15876" max="15882" width="12.7109375" style="136" customWidth="1"/>
    <col min="15883" max="15886" width="12.28515625" style="136" customWidth="1"/>
    <col min="15887" max="15887" width="9.28515625" style="136" customWidth="1"/>
    <col min="15888" max="15890" width="9" style="136" customWidth="1"/>
    <col min="15891" max="15891" width="11.42578125" style="136"/>
    <col min="15892" max="15892" width="13.85546875" style="136" customWidth="1"/>
    <col min="15893" max="15893" width="11.42578125" style="136"/>
    <col min="15894" max="15898" width="12.42578125" style="136" customWidth="1"/>
    <col min="15899" max="15924" width="11.42578125" style="136"/>
    <col min="15925" max="15928" width="0" style="136" hidden="1" customWidth="1"/>
    <col min="15929" max="16128" width="11.42578125" style="136"/>
    <col min="16129" max="16129" width="17.42578125" style="136" customWidth="1"/>
    <col min="16130" max="16130" width="13.140625" style="136" customWidth="1"/>
    <col min="16131" max="16131" width="12.42578125" style="136" customWidth="1"/>
    <col min="16132" max="16138" width="12.7109375" style="136" customWidth="1"/>
    <col min="16139" max="16142" width="12.28515625" style="136" customWidth="1"/>
    <col min="16143" max="16143" width="9.28515625" style="136" customWidth="1"/>
    <col min="16144" max="16146" width="9" style="136" customWidth="1"/>
    <col min="16147" max="16147" width="11.42578125" style="136"/>
    <col min="16148" max="16148" width="13.85546875" style="136" customWidth="1"/>
    <col min="16149" max="16149" width="11.42578125" style="136"/>
    <col min="16150" max="16154" width="12.42578125" style="136" customWidth="1"/>
    <col min="16155" max="16180" width="11.42578125" style="136"/>
    <col min="16181" max="16184" width="0" style="136" hidden="1" customWidth="1"/>
    <col min="16185" max="16384" width="11.42578125" style="136"/>
  </cols>
  <sheetData>
    <row r="1" spans="1:56" s="315" customFormat="1" ht="12.75" customHeight="1" x14ac:dyDescent="0.15">
      <c r="A1" s="437" t="s">
        <v>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56" s="315" customFormat="1" ht="12.75" customHeight="1" x14ac:dyDescent="0.15">
      <c r="A2" s="437" t="str">
        <f>CONCATENATE("COMUNA: ",[9]NOMBRE!B2," - ","( ",[9]NOMBRE!C2,[9]NOMBRE!D2,[9]NOMBRE!E2,[9]NOMBRE!F2,[9]NOMBRE!G2," )")</f>
        <v>COMUNA: LINARES - ( 07401 )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</row>
    <row r="3" spans="1:56" s="315" customFormat="1" ht="12.75" customHeight="1" x14ac:dyDescent="0.2">
      <c r="A3" s="437" t="str">
        <f>CONCATENATE("ESTABLECIMIENTO: ",[9]NOMBRE!B3," - ","( ",[9]NOMBRE!C3,[9]NOMBRE!D3,[9]NOMBRE!E3,[9]NOMBRE!F3,[9]NOMBRE!G3," )")</f>
        <v>ESTABLECIMIENTO: HOSPITAL DE LINARES  - ( 16108 )</v>
      </c>
      <c r="B3" s="314"/>
      <c r="C3" s="314"/>
      <c r="D3" s="316"/>
      <c r="E3" s="314"/>
      <c r="F3" s="314"/>
      <c r="G3" s="314"/>
      <c r="H3" s="440"/>
      <c r="I3" s="314"/>
      <c r="J3" s="314"/>
      <c r="K3" s="314"/>
    </row>
    <row r="4" spans="1:56" s="315" customFormat="1" ht="12.75" customHeight="1" x14ac:dyDescent="0.15">
      <c r="A4" s="437" t="str">
        <f>CONCATENATE("MES: ",[9]NOMBRE!B6," - ","( ",[9]NOMBRE!C6,[9]NOMBRE!D6," )")</f>
        <v>MES: SEPTIEMBRE - ( 09 )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</row>
    <row r="5" spans="1:56" s="315" customFormat="1" ht="12.75" customHeight="1" x14ac:dyDescent="0.15">
      <c r="A5" s="313" t="str">
        <f>CONCATENATE("AÑO: ",[9]NOMBRE!B7)</f>
        <v>AÑO: 2013</v>
      </c>
      <c r="B5" s="314"/>
      <c r="C5" s="314"/>
      <c r="D5" s="314"/>
      <c r="E5" s="314"/>
      <c r="F5" s="314"/>
      <c r="G5" s="314"/>
      <c r="H5" s="314"/>
      <c r="I5" s="314"/>
      <c r="J5" s="314"/>
      <c r="K5" s="314"/>
    </row>
    <row r="6" spans="1:56" s="315" customFormat="1" ht="39.950000000000003" customHeight="1" x14ac:dyDescent="0.15">
      <c r="A6" s="517" t="s">
        <v>1</v>
      </c>
      <c r="B6" s="517"/>
      <c r="C6" s="517"/>
      <c r="D6" s="517"/>
      <c r="E6" s="517"/>
      <c r="F6" s="517"/>
      <c r="G6" s="517"/>
      <c r="H6" s="517"/>
      <c r="I6" s="517"/>
      <c r="J6" s="480"/>
      <c r="K6" s="337"/>
    </row>
    <row r="7" spans="1:56" s="315" customFormat="1" ht="30" customHeight="1" x14ac:dyDescent="0.2">
      <c r="A7" s="331" t="s">
        <v>2</v>
      </c>
      <c r="B7" s="331"/>
      <c r="C7" s="331"/>
      <c r="D7" s="331"/>
      <c r="E7" s="331"/>
      <c r="F7" s="331"/>
      <c r="G7" s="331"/>
      <c r="H7" s="331"/>
      <c r="I7" s="331"/>
      <c r="J7" s="320"/>
    </row>
    <row r="8" spans="1:56" s="338" customFormat="1" ht="10.5" x14ac:dyDescent="0.15">
      <c r="A8" s="518" t="s">
        <v>3</v>
      </c>
      <c r="B8" s="490" t="s">
        <v>4</v>
      </c>
      <c r="C8" s="520"/>
      <c r="D8" s="523" t="s">
        <v>5</v>
      </c>
      <c r="E8" s="511" t="s">
        <v>6</v>
      </c>
      <c r="F8" s="511"/>
      <c r="G8" s="511"/>
      <c r="H8" s="525" t="s">
        <v>7</v>
      </c>
      <c r="I8" s="526"/>
      <c r="J8" s="315"/>
      <c r="K8" s="315"/>
      <c r="L8" s="315"/>
      <c r="M8" s="315"/>
      <c r="N8" s="315"/>
      <c r="O8" s="315"/>
      <c r="P8" s="315"/>
      <c r="Q8" s="315"/>
      <c r="R8" s="315"/>
      <c r="S8" s="315"/>
      <c r="T8" s="315"/>
      <c r="U8" s="315"/>
      <c r="V8" s="315"/>
      <c r="W8" s="315"/>
      <c r="X8" s="315"/>
      <c r="Y8" s="315"/>
      <c r="Z8" s="315"/>
      <c r="AA8" s="315"/>
      <c r="AB8" s="315"/>
      <c r="AC8" s="315"/>
      <c r="AD8" s="315"/>
      <c r="AE8" s="315"/>
      <c r="AF8" s="315"/>
      <c r="AG8" s="315"/>
      <c r="AH8" s="315"/>
      <c r="AI8" s="315"/>
      <c r="AJ8" s="315"/>
      <c r="AK8" s="315"/>
      <c r="AL8" s="315"/>
      <c r="AM8" s="315"/>
      <c r="AN8" s="315"/>
      <c r="AO8" s="315"/>
      <c r="AT8" s="322"/>
      <c r="AU8" s="322"/>
      <c r="AX8" s="322"/>
      <c r="AY8" s="322"/>
    </row>
    <row r="9" spans="1:56" s="338" customFormat="1" ht="10.5" x14ac:dyDescent="0.15">
      <c r="A9" s="519"/>
      <c r="B9" s="521"/>
      <c r="C9" s="522"/>
      <c r="D9" s="524"/>
      <c r="E9" s="340" t="s">
        <v>8</v>
      </c>
      <c r="F9" s="341" t="s">
        <v>9</v>
      </c>
      <c r="G9" s="342" t="s">
        <v>10</v>
      </c>
      <c r="H9" s="343" t="s">
        <v>11</v>
      </c>
      <c r="I9" s="342" t="s">
        <v>12</v>
      </c>
      <c r="J9" s="315"/>
      <c r="K9" s="315"/>
      <c r="L9" s="315"/>
      <c r="M9" s="315"/>
      <c r="N9" s="315"/>
      <c r="O9" s="315"/>
      <c r="P9" s="315"/>
      <c r="Q9" s="315"/>
      <c r="R9" s="315"/>
      <c r="S9" s="315"/>
      <c r="T9" s="315"/>
      <c r="U9" s="315"/>
      <c r="V9" s="315"/>
      <c r="W9" s="315"/>
      <c r="X9" s="315"/>
      <c r="Y9" s="315"/>
      <c r="Z9" s="315"/>
      <c r="AA9" s="315"/>
      <c r="AB9" s="315"/>
      <c r="AC9" s="315"/>
      <c r="AD9" s="315"/>
      <c r="AE9" s="315"/>
      <c r="AF9" s="315"/>
      <c r="AG9" s="315"/>
      <c r="AH9" s="315"/>
      <c r="AI9" s="315"/>
      <c r="AJ9" s="315"/>
      <c r="AK9" s="315"/>
      <c r="AL9" s="315"/>
      <c r="AM9" s="315"/>
      <c r="AN9" s="315"/>
      <c r="AO9" s="315"/>
      <c r="AT9" s="322"/>
      <c r="AU9" s="322"/>
      <c r="AX9" s="322"/>
      <c r="AY9" s="322"/>
    </row>
    <row r="10" spans="1:56" s="338" customFormat="1" ht="15.95" customHeight="1" x14ac:dyDescent="0.15">
      <c r="A10" s="534" t="s">
        <v>13</v>
      </c>
      <c r="B10" s="490" t="s">
        <v>14</v>
      </c>
      <c r="C10" s="344" t="s">
        <v>15</v>
      </c>
      <c r="D10" s="400">
        <f>SUM(E10:G10)</f>
        <v>0</v>
      </c>
      <c r="E10" s="447"/>
      <c r="F10" s="390"/>
      <c r="G10" s="393"/>
      <c r="H10" s="401"/>
      <c r="I10" s="393"/>
      <c r="J10" s="438" t="str">
        <f>$BA10&amp;" "&amp;$BB10</f>
        <v xml:space="preserve"> </v>
      </c>
      <c r="K10" s="319"/>
      <c r="L10" s="319"/>
      <c r="M10" s="319"/>
      <c r="N10" s="319"/>
      <c r="O10" s="319"/>
      <c r="P10" s="319"/>
      <c r="Q10" s="319"/>
      <c r="R10" s="319"/>
      <c r="S10" s="319"/>
      <c r="X10" s="315"/>
      <c r="Y10" s="315"/>
      <c r="Z10" s="315"/>
      <c r="AA10" s="315"/>
      <c r="AB10" s="315"/>
      <c r="AC10" s="315"/>
      <c r="AD10" s="315"/>
      <c r="AE10" s="315"/>
      <c r="AF10" s="315"/>
      <c r="AG10" s="315"/>
      <c r="AH10" s="315"/>
      <c r="AI10" s="315"/>
      <c r="AJ10" s="315"/>
      <c r="AK10" s="315"/>
      <c r="AL10" s="315"/>
      <c r="AM10" s="315"/>
      <c r="AN10" s="315"/>
      <c r="AO10" s="315"/>
      <c r="AT10" s="322"/>
      <c r="AU10" s="322"/>
      <c r="AX10" s="322"/>
      <c r="AY10" s="322"/>
      <c r="BA10" s="339" t="str">
        <f>IF($D10&lt;&gt;($H10+$I10)," El número de donantes según sexo NO puede ser diferente al Total.","")</f>
        <v/>
      </c>
      <c r="BB10" s="339" t="str">
        <f>IF(D10&lt;&gt;SUM(E10:G10)," NO ALTERE LAS FÓRMULAS, la suma de los grupos de edad NO ES IGUAL al Total. ","")</f>
        <v/>
      </c>
      <c r="BC10" s="441">
        <f t="shared" ref="BC10:BC19" si="0">IF($D10&lt;&gt;($H10+$I10),1,0)</f>
        <v>0</v>
      </c>
      <c r="BD10" s="441">
        <f>IF(D10&lt;&gt;SUM(E10:G10),1,0)</f>
        <v>0</v>
      </c>
    </row>
    <row r="11" spans="1:56" s="338" customFormat="1" ht="21" x14ac:dyDescent="0.15">
      <c r="A11" s="535"/>
      <c r="B11" s="521"/>
      <c r="C11" s="355" t="s">
        <v>16</v>
      </c>
      <c r="D11" s="402">
        <f t="shared" ref="D11:D19" si="1">SUM(E11:G11)</f>
        <v>0</v>
      </c>
      <c r="E11" s="381"/>
      <c r="F11" s="382"/>
      <c r="G11" s="394"/>
      <c r="H11" s="403"/>
      <c r="I11" s="379"/>
      <c r="J11" s="438" t="str">
        <f t="shared" ref="J11:J19" si="2">$BA11&amp;" "&amp;$BB11</f>
        <v xml:space="preserve"> </v>
      </c>
      <c r="K11" s="319"/>
      <c r="L11" s="319"/>
      <c r="M11" s="319"/>
      <c r="N11" s="319"/>
      <c r="O11" s="319"/>
      <c r="P11" s="319"/>
      <c r="Q11" s="319"/>
      <c r="R11" s="319"/>
      <c r="S11" s="319"/>
      <c r="X11" s="315"/>
      <c r="Y11" s="315"/>
      <c r="Z11" s="315"/>
      <c r="AA11" s="315"/>
      <c r="AB11" s="315"/>
      <c r="AC11" s="315"/>
      <c r="AD11" s="315"/>
      <c r="AE11" s="315"/>
      <c r="AF11" s="315"/>
      <c r="AG11" s="315"/>
      <c r="AH11" s="315"/>
      <c r="AI11" s="315"/>
      <c r="AJ11" s="315"/>
      <c r="AK11" s="315"/>
      <c r="AL11" s="315"/>
      <c r="AM11" s="315"/>
      <c r="AN11" s="315"/>
      <c r="AO11" s="315"/>
      <c r="AT11" s="322"/>
      <c r="AU11" s="322"/>
      <c r="AX11" s="322"/>
      <c r="AY11" s="322"/>
      <c r="BA11" s="339" t="str">
        <f t="shared" ref="BA11:BA19" si="3">IF($D11&lt;&gt;($H11+$I11)," El número de donantes según sexo NO puede ser diferente al Total.","")</f>
        <v/>
      </c>
      <c r="BB11" s="339" t="str">
        <f t="shared" ref="BB11:BB19" si="4">IF(D11&lt;&gt;SUM(E11:G11)," NO ALTERE LAS FÓRMULAS, la suma de los grupos de edad NO ES IGUAL al Total. ","")</f>
        <v/>
      </c>
      <c r="BC11" s="441">
        <f t="shared" si="0"/>
        <v>0</v>
      </c>
      <c r="BD11" s="441">
        <f t="shared" ref="BD11:BD19" si="5">IF(D11&lt;&gt;SUM(E11:G11),1,0)</f>
        <v>0</v>
      </c>
    </row>
    <row r="12" spans="1:56" s="338" customFormat="1" ht="21" x14ac:dyDescent="0.15">
      <c r="A12" s="535"/>
      <c r="B12" s="501"/>
      <c r="C12" s="356" t="s">
        <v>17</v>
      </c>
      <c r="D12" s="404">
        <f t="shared" si="1"/>
        <v>0</v>
      </c>
      <c r="E12" s="384"/>
      <c r="F12" s="385"/>
      <c r="G12" s="405"/>
      <c r="H12" s="406"/>
      <c r="I12" s="387"/>
      <c r="J12" s="438" t="str">
        <f t="shared" si="2"/>
        <v xml:space="preserve"> </v>
      </c>
      <c r="K12" s="319"/>
      <c r="L12" s="319"/>
      <c r="M12" s="319"/>
      <c r="N12" s="319"/>
      <c r="O12" s="319"/>
      <c r="P12" s="319"/>
      <c r="Q12" s="319"/>
      <c r="R12" s="319"/>
      <c r="S12" s="319"/>
      <c r="X12" s="315"/>
      <c r="Y12" s="315"/>
      <c r="Z12" s="315"/>
      <c r="AA12" s="315"/>
      <c r="AB12" s="315"/>
      <c r="AC12" s="315"/>
      <c r="AD12" s="315"/>
      <c r="AE12" s="315"/>
      <c r="AF12" s="315"/>
      <c r="AG12" s="315"/>
      <c r="AH12" s="315"/>
      <c r="AI12" s="315"/>
      <c r="AJ12" s="315"/>
      <c r="AK12" s="315"/>
      <c r="AL12" s="315"/>
      <c r="AM12" s="315"/>
      <c r="AN12" s="315"/>
      <c r="AO12" s="315"/>
      <c r="AT12" s="322"/>
      <c r="AU12" s="322"/>
      <c r="AX12" s="322"/>
      <c r="AY12" s="322"/>
      <c r="BA12" s="339" t="str">
        <f t="shared" si="3"/>
        <v/>
      </c>
      <c r="BB12" s="339" t="str">
        <f t="shared" si="4"/>
        <v/>
      </c>
      <c r="BC12" s="441">
        <f t="shared" si="0"/>
        <v>0</v>
      </c>
      <c r="BD12" s="441">
        <f t="shared" si="5"/>
        <v>0</v>
      </c>
    </row>
    <row r="13" spans="1:56" s="338" customFormat="1" ht="10.5" x14ac:dyDescent="0.15">
      <c r="A13" s="535"/>
      <c r="B13" s="505" t="s">
        <v>18</v>
      </c>
      <c r="C13" s="327" t="s">
        <v>15</v>
      </c>
      <c r="D13" s="400">
        <f t="shared" si="1"/>
        <v>0</v>
      </c>
      <c r="E13" s="447"/>
      <c r="F13" s="390"/>
      <c r="G13" s="393"/>
      <c r="H13" s="407"/>
      <c r="I13" s="394"/>
      <c r="J13" s="438" t="str">
        <f t="shared" si="2"/>
        <v xml:space="preserve"> </v>
      </c>
      <c r="K13" s="319"/>
      <c r="L13" s="319"/>
      <c r="M13" s="319"/>
      <c r="N13" s="319"/>
      <c r="O13" s="319"/>
      <c r="P13" s="319"/>
      <c r="Q13" s="319"/>
      <c r="R13" s="319"/>
      <c r="S13" s="319"/>
      <c r="X13" s="315"/>
      <c r="Y13" s="315"/>
      <c r="Z13" s="315"/>
      <c r="AA13" s="315"/>
      <c r="AB13" s="315"/>
      <c r="AC13" s="315"/>
      <c r="AD13" s="315"/>
      <c r="AE13" s="315"/>
      <c r="AF13" s="315"/>
      <c r="AG13" s="315"/>
      <c r="AH13" s="315"/>
      <c r="AI13" s="315"/>
      <c r="AJ13" s="315"/>
      <c r="AK13" s="315"/>
      <c r="AL13" s="315"/>
      <c r="AM13" s="315"/>
      <c r="AN13" s="315"/>
      <c r="AO13" s="315"/>
      <c r="AT13" s="322"/>
      <c r="AU13" s="322"/>
      <c r="AX13" s="322"/>
      <c r="AY13" s="322"/>
      <c r="BA13" s="339" t="str">
        <f t="shared" si="3"/>
        <v/>
      </c>
      <c r="BB13" s="339" t="str">
        <f t="shared" si="4"/>
        <v/>
      </c>
      <c r="BC13" s="441">
        <f t="shared" si="0"/>
        <v>0</v>
      </c>
      <c r="BD13" s="441">
        <f t="shared" si="5"/>
        <v>0</v>
      </c>
    </row>
    <row r="14" spans="1:56" s="338" customFormat="1" ht="21" x14ac:dyDescent="0.15">
      <c r="A14" s="535"/>
      <c r="B14" s="505"/>
      <c r="C14" s="362" t="s">
        <v>16</v>
      </c>
      <c r="D14" s="402">
        <f t="shared" si="1"/>
        <v>0</v>
      </c>
      <c r="E14" s="381"/>
      <c r="F14" s="382"/>
      <c r="G14" s="379"/>
      <c r="H14" s="403"/>
      <c r="I14" s="379"/>
      <c r="J14" s="438" t="str">
        <f t="shared" si="2"/>
        <v xml:space="preserve"> </v>
      </c>
      <c r="K14" s="319"/>
      <c r="L14" s="319"/>
      <c r="M14" s="319"/>
      <c r="N14" s="319"/>
      <c r="O14" s="319"/>
      <c r="P14" s="319"/>
      <c r="Q14" s="319"/>
      <c r="R14" s="319"/>
      <c r="S14" s="319"/>
      <c r="X14" s="315"/>
      <c r="Y14" s="315"/>
      <c r="Z14" s="315"/>
      <c r="AA14" s="315"/>
      <c r="AB14" s="315"/>
      <c r="AC14" s="315"/>
      <c r="AD14" s="315"/>
      <c r="AE14" s="315"/>
      <c r="AF14" s="315"/>
      <c r="AG14" s="315"/>
      <c r="AH14" s="315"/>
      <c r="AI14" s="315"/>
      <c r="AJ14" s="315"/>
      <c r="AK14" s="315"/>
      <c r="AL14" s="315"/>
      <c r="AM14" s="315"/>
      <c r="AN14" s="315"/>
      <c r="AO14" s="315"/>
      <c r="AT14" s="322"/>
      <c r="AU14" s="322"/>
      <c r="AX14" s="322"/>
      <c r="AY14" s="322"/>
      <c r="BA14" s="339" t="str">
        <f t="shared" si="3"/>
        <v/>
      </c>
      <c r="BB14" s="339" t="str">
        <f t="shared" si="4"/>
        <v/>
      </c>
      <c r="BC14" s="441">
        <f t="shared" si="0"/>
        <v>0</v>
      </c>
      <c r="BD14" s="441">
        <f t="shared" si="5"/>
        <v>0</v>
      </c>
    </row>
    <row r="15" spans="1:56" s="338" customFormat="1" ht="21" x14ac:dyDescent="0.15">
      <c r="A15" s="536"/>
      <c r="B15" s="495"/>
      <c r="C15" s="363" t="s">
        <v>17</v>
      </c>
      <c r="D15" s="404">
        <f t="shared" si="1"/>
        <v>0</v>
      </c>
      <c r="E15" s="384"/>
      <c r="F15" s="385"/>
      <c r="G15" s="387"/>
      <c r="H15" s="406"/>
      <c r="I15" s="387"/>
      <c r="J15" s="438" t="str">
        <f t="shared" si="2"/>
        <v xml:space="preserve"> </v>
      </c>
      <c r="K15" s="319"/>
      <c r="L15" s="319"/>
      <c r="M15" s="319"/>
      <c r="N15" s="319"/>
      <c r="O15" s="319"/>
      <c r="P15" s="319"/>
      <c r="Q15" s="319"/>
      <c r="R15" s="319"/>
      <c r="S15" s="319"/>
      <c r="X15" s="315"/>
      <c r="Y15" s="315"/>
      <c r="Z15" s="315"/>
      <c r="AA15" s="315"/>
      <c r="AB15" s="315"/>
      <c r="AC15" s="315"/>
      <c r="AD15" s="315"/>
      <c r="AE15" s="315"/>
      <c r="AF15" s="315"/>
      <c r="AG15" s="315"/>
      <c r="AH15" s="315"/>
      <c r="AI15" s="315"/>
      <c r="AJ15" s="315"/>
      <c r="AK15" s="315"/>
      <c r="AL15" s="315"/>
      <c r="AM15" s="315"/>
      <c r="AN15" s="315"/>
      <c r="AO15" s="315"/>
      <c r="AT15" s="322"/>
      <c r="AU15" s="322"/>
      <c r="AX15" s="322"/>
      <c r="AY15" s="322"/>
      <c r="BA15" s="339" t="str">
        <f t="shared" si="3"/>
        <v/>
      </c>
      <c r="BB15" s="339" t="str">
        <f t="shared" si="4"/>
        <v/>
      </c>
      <c r="BC15" s="441">
        <f t="shared" si="0"/>
        <v>0</v>
      </c>
      <c r="BD15" s="441">
        <f t="shared" si="5"/>
        <v>0</v>
      </c>
    </row>
    <row r="16" spans="1:56" s="338" customFormat="1" ht="15.95" customHeight="1" x14ac:dyDescent="0.15">
      <c r="A16" s="490" t="s">
        <v>19</v>
      </c>
      <c r="B16" s="500"/>
      <c r="C16" s="327" t="s">
        <v>15</v>
      </c>
      <c r="D16" s="400">
        <f t="shared" si="1"/>
        <v>0</v>
      </c>
      <c r="E16" s="408"/>
      <c r="F16" s="409"/>
      <c r="G16" s="410"/>
      <c r="H16" s="408"/>
      <c r="I16" s="410"/>
      <c r="J16" s="438" t="str">
        <f t="shared" si="2"/>
        <v xml:space="preserve"> </v>
      </c>
      <c r="K16" s="319"/>
      <c r="L16" s="319"/>
      <c r="M16" s="319"/>
      <c r="N16" s="319"/>
      <c r="O16" s="319"/>
      <c r="P16" s="319"/>
      <c r="Q16" s="319"/>
      <c r="R16" s="319"/>
      <c r="S16" s="319"/>
      <c r="X16" s="315"/>
      <c r="Y16" s="315"/>
      <c r="Z16" s="315"/>
      <c r="AA16" s="315"/>
      <c r="AB16" s="315"/>
      <c r="AC16" s="315"/>
      <c r="AD16" s="315"/>
      <c r="AE16" s="315"/>
      <c r="AF16" s="315"/>
      <c r="AG16" s="315"/>
      <c r="AH16" s="315"/>
      <c r="AI16" s="315"/>
      <c r="AJ16" s="315"/>
      <c r="AK16" s="315"/>
      <c r="AL16" s="315"/>
      <c r="AM16" s="315"/>
      <c r="AN16" s="315"/>
      <c r="AO16" s="315"/>
      <c r="AT16" s="322"/>
      <c r="AU16" s="322"/>
      <c r="AX16" s="322"/>
      <c r="AY16" s="322"/>
      <c r="BA16" s="339" t="str">
        <f t="shared" si="3"/>
        <v/>
      </c>
      <c r="BB16" s="339" t="str">
        <f t="shared" si="4"/>
        <v/>
      </c>
      <c r="BC16" s="441">
        <f t="shared" si="0"/>
        <v>0</v>
      </c>
      <c r="BD16" s="441">
        <f t="shared" si="5"/>
        <v>0</v>
      </c>
    </row>
    <row r="17" spans="1:56" s="338" customFormat="1" ht="21" x14ac:dyDescent="0.15">
      <c r="A17" s="521"/>
      <c r="B17" s="528"/>
      <c r="C17" s="362" t="s">
        <v>16</v>
      </c>
      <c r="D17" s="411">
        <f t="shared" si="1"/>
        <v>0</v>
      </c>
      <c r="E17" s="412"/>
      <c r="F17" s="413"/>
      <c r="G17" s="414"/>
      <c r="H17" s="412"/>
      <c r="I17" s="414"/>
      <c r="J17" s="438" t="str">
        <f t="shared" si="2"/>
        <v xml:space="preserve"> </v>
      </c>
      <c r="K17" s="319"/>
      <c r="L17" s="319"/>
      <c r="M17" s="319"/>
      <c r="N17" s="319"/>
      <c r="O17" s="319"/>
      <c r="P17" s="319"/>
      <c r="Q17" s="319"/>
      <c r="R17" s="319"/>
      <c r="S17" s="319"/>
      <c r="X17" s="315"/>
      <c r="Y17" s="315"/>
      <c r="Z17" s="315"/>
      <c r="AA17" s="315"/>
      <c r="AB17" s="315"/>
      <c r="AC17" s="315"/>
      <c r="AD17" s="315"/>
      <c r="AE17" s="315"/>
      <c r="AF17" s="315"/>
      <c r="AG17" s="315"/>
      <c r="AH17" s="315"/>
      <c r="AI17" s="315"/>
      <c r="AJ17" s="315"/>
      <c r="AK17" s="315"/>
      <c r="AL17" s="315"/>
      <c r="AM17" s="315"/>
      <c r="AN17" s="315"/>
      <c r="AO17" s="315"/>
      <c r="AT17" s="322"/>
      <c r="AU17" s="322"/>
      <c r="AX17" s="322"/>
      <c r="AY17" s="322"/>
      <c r="BA17" s="339" t="str">
        <f t="shared" si="3"/>
        <v/>
      </c>
      <c r="BB17" s="339" t="str">
        <f t="shared" si="4"/>
        <v/>
      </c>
      <c r="BC17" s="441">
        <f t="shared" si="0"/>
        <v>0</v>
      </c>
      <c r="BD17" s="441">
        <f t="shared" si="5"/>
        <v>0</v>
      </c>
    </row>
    <row r="18" spans="1:56" s="338" customFormat="1" ht="21" x14ac:dyDescent="0.15">
      <c r="A18" s="501"/>
      <c r="B18" s="502"/>
      <c r="C18" s="363" t="s">
        <v>17</v>
      </c>
      <c r="D18" s="404">
        <f t="shared" si="1"/>
        <v>0</v>
      </c>
      <c r="E18" s="415"/>
      <c r="F18" s="386"/>
      <c r="G18" s="387"/>
      <c r="H18" s="415"/>
      <c r="I18" s="387"/>
      <c r="J18" s="438" t="str">
        <f t="shared" si="2"/>
        <v xml:space="preserve"> </v>
      </c>
      <c r="K18" s="319"/>
      <c r="L18" s="319"/>
      <c r="M18" s="319"/>
      <c r="N18" s="319"/>
      <c r="O18" s="319"/>
      <c r="P18" s="319"/>
      <c r="Q18" s="319"/>
      <c r="R18" s="319"/>
      <c r="S18" s="319"/>
      <c r="X18" s="315"/>
      <c r="Y18" s="315"/>
      <c r="Z18" s="315"/>
      <c r="AA18" s="315"/>
      <c r="AB18" s="315"/>
      <c r="AC18" s="315"/>
      <c r="AD18" s="315"/>
      <c r="AE18" s="315"/>
      <c r="AF18" s="315"/>
      <c r="AG18" s="315"/>
      <c r="AH18" s="315"/>
      <c r="AI18" s="315"/>
      <c r="AJ18" s="315"/>
      <c r="AK18" s="315"/>
      <c r="AL18" s="315"/>
      <c r="AM18" s="315"/>
      <c r="AN18" s="315"/>
      <c r="AO18" s="315"/>
      <c r="AT18" s="322"/>
      <c r="AU18" s="322"/>
      <c r="AX18" s="322"/>
      <c r="AY18" s="322"/>
      <c r="BA18" s="339" t="str">
        <f t="shared" si="3"/>
        <v/>
      </c>
      <c r="BB18" s="339" t="str">
        <f t="shared" si="4"/>
        <v/>
      </c>
      <c r="BC18" s="441">
        <f t="shared" si="0"/>
        <v>0</v>
      </c>
      <c r="BD18" s="441">
        <f t="shared" si="5"/>
        <v>0</v>
      </c>
    </row>
    <row r="19" spans="1:56" s="338" customFormat="1" ht="15.95" customHeight="1" x14ac:dyDescent="0.15">
      <c r="A19" s="529" t="s">
        <v>5</v>
      </c>
      <c r="B19" s="530"/>
      <c r="C19" s="531"/>
      <c r="D19" s="416">
        <f t="shared" si="1"/>
        <v>0</v>
      </c>
      <c r="E19" s="417">
        <f>SUM(E10:E18)</f>
        <v>0</v>
      </c>
      <c r="F19" s="418">
        <f>SUM(F10:F18)</f>
        <v>0</v>
      </c>
      <c r="G19" s="419">
        <f>SUM(G10:G18)</f>
        <v>0</v>
      </c>
      <c r="H19" s="417">
        <f>SUM(H10:H18)</f>
        <v>0</v>
      </c>
      <c r="I19" s="419">
        <f>SUM(I10:I18)</f>
        <v>0</v>
      </c>
      <c r="J19" s="438" t="str">
        <f t="shared" si="2"/>
        <v xml:space="preserve"> </v>
      </c>
      <c r="K19" s="319"/>
      <c r="L19" s="319"/>
      <c r="M19" s="319"/>
      <c r="N19" s="319"/>
      <c r="O19" s="319"/>
      <c r="P19" s="319"/>
      <c r="Q19" s="319"/>
      <c r="R19" s="319"/>
      <c r="S19" s="319"/>
      <c r="X19" s="315"/>
      <c r="Y19" s="315"/>
      <c r="Z19" s="315"/>
      <c r="AA19" s="315"/>
      <c r="AB19" s="315"/>
      <c r="AC19" s="315"/>
      <c r="AD19" s="315"/>
      <c r="AE19" s="315"/>
      <c r="AF19" s="315"/>
      <c r="AG19" s="315"/>
      <c r="AH19" s="315"/>
      <c r="AI19" s="315"/>
      <c r="AJ19" s="315"/>
      <c r="AK19" s="315"/>
      <c r="AL19" s="315"/>
      <c r="AM19" s="315"/>
      <c r="AN19" s="315"/>
      <c r="AO19" s="315"/>
      <c r="AT19" s="322"/>
      <c r="AU19" s="322"/>
      <c r="AX19" s="322"/>
      <c r="AY19" s="322"/>
      <c r="BA19" s="339" t="str">
        <f t="shared" si="3"/>
        <v/>
      </c>
      <c r="BB19" s="339" t="str">
        <f t="shared" si="4"/>
        <v/>
      </c>
      <c r="BC19" s="441">
        <f t="shared" si="0"/>
        <v>0</v>
      </c>
      <c r="BD19" s="441">
        <f t="shared" si="5"/>
        <v>0</v>
      </c>
    </row>
    <row r="20" spans="1:56" s="315" customFormat="1" ht="30" customHeight="1" x14ac:dyDescent="0.2">
      <c r="A20" s="332" t="s">
        <v>20</v>
      </c>
      <c r="B20" s="332"/>
      <c r="C20" s="332"/>
      <c r="D20" s="332"/>
      <c r="E20" s="332"/>
      <c r="F20" s="332"/>
      <c r="G20" s="332"/>
      <c r="H20" s="332"/>
      <c r="I20" s="332"/>
      <c r="J20" s="320"/>
    </row>
    <row r="21" spans="1:56" s="314" customFormat="1" ht="15.95" customHeight="1" x14ac:dyDescent="0.15">
      <c r="A21" s="532" t="s">
        <v>21</v>
      </c>
      <c r="B21" s="488" t="s">
        <v>5</v>
      </c>
      <c r="C21" s="488" t="s">
        <v>22</v>
      </c>
      <c r="D21" s="488" t="s">
        <v>23</v>
      </c>
      <c r="E21" s="364"/>
      <c r="F21" s="364"/>
      <c r="I21" s="345"/>
      <c r="J21" s="345"/>
      <c r="K21" s="345"/>
      <c r="L21" s="345"/>
      <c r="M21" s="439"/>
      <c r="N21" s="439"/>
      <c r="O21" s="439"/>
      <c r="P21" s="319"/>
      <c r="Q21" s="319"/>
      <c r="R21" s="319"/>
      <c r="S21" s="319"/>
      <c r="BB21" s="325"/>
      <c r="BC21" s="325"/>
    </row>
    <row r="22" spans="1:56" s="314" customFormat="1" ht="10.5" x14ac:dyDescent="0.15">
      <c r="A22" s="533"/>
      <c r="B22" s="489"/>
      <c r="C22" s="489"/>
      <c r="D22" s="489"/>
      <c r="E22" s="364"/>
      <c r="F22" s="364"/>
      <c r="I22" s="345"/>
      <c r="J22" s="345"/>
      <c r="K22" s="345"/>
      <c r="L22" s="345"/>
      <c r="M22" s="439"/>
      <c r="N22" s="439"/>
      <c r="O22" s="439"/>
      <c r="P22" s="319"/>
      <c r="Q22" s="319"/>
      <c r="R22" s="319"/>
      <c r="S22" s="319"/>
      <c r="BB22" s="325"/>
      <c r="BC22" s="325"/>
    </row>
    <row r="23" spans="1:56" s="314" customFormat="1" ht="21" x14ac:dyDescent="0.15">
      <c r="A23" s="359" t="s">
        <v>24</v>
      </c>
      <c r="B23" s="420">
        <f>SUM(C23:D23)</f>
        <v>0</v>
      </c>
      <c r="C23" s="381"/>
      <c r="D23" s="376"/>
      <c r="E23" s="438" t="str">
        <f>+BA23</f>
        <v/>
      </c>
      <c r="F23" s="365"/>
      <c r="H23" s="346"/>
      <c r="L23" s="347"/>
      <c r="M23" s="348"/>
      <c r="N23" s="348"/>
      <c r="O23" s="348"/>
      <c r="P23" s="319"/>
      <c r="Q23" s="319"/>
      <c r="R23" s="319"/>
      <c r="S23" s="319"/>
      <c r="BA23" s="339" t="str">
        <f>IF(B23&lt;&gt;SUM(C23:D23)," NO ALTERE LAS FÓRMULAS, la suma de los donantes NO ES IGUAL al Total. ","")</f>
        <v/>
      </c>
      <c r="BB23" s="325"/>
      <c r="BC23" s="441">
        <f>IF(B23&lt;&gt;SUM(C23:D23),1,0)</f>
        <v>0</v>
      </c>
    </row>
    <row r="24" spans="1:56" s="314" customFormat="1" ht="37.5" customHeight="1" x14ac:dyDescent="0.15">
      <c r="A24" s="360" t="s">
        <v>25</v>
      </c>
      <c r="B24" s="402">
        <f>SUM(C24:D24)</f>
        <v>0</v>
      </c>
      <c r="C24" s="381"/>
      <c r="D24" s="376"/>
      <c r="E24" s="438" t="str">
        <f>+BA24</f>
        <v/>
      </c>
      <c r="F24" s="365"/>
      <c r="H24" s="346"/>
      <c r="L24" s="347"/>
      <c r="M24" s="348"/>
      <c r="N24" s="348"/>
      <c r="O24" s="348"/>
      <c r="P24" s="319"/>
      <c r="Q24" s="319"/>
      <c r="R24" s="319"/>
      <c r="S24" s="319"/>
      <c r="BA24" s="339" t="str">
        <f>IF(B24&lt;&gt;SUM(C24:D24)," NO ALTERE LAS FÓRMULAS, la suma de los donantes NO ES IGUAL al Total. ","")</f>
        <v/>
      </c>
      <c r="BB24" s="325"/>
      <c r="BC24" s="441">
        <f>IF(B24&lt;&gt;SUM(C24:D24),1,0)</f>
        <v>0</v>
      </c>
    </row>
    <row r="25" spans="1:56" s="314" customFormat="1" ht="31.5" x14ac:dyDescent="0.15">
      <c r="A25" s="360" t="s">
        <v>26</v>
      </c>
      <c r="B25" s="402">
        <f>SUM(C25:D25)</f>
        <v>0</v>
      </c>
      <c r="C25" s="381"/>
      <c r="D25" s="376"/>
      <c r="E25" s="438" t="str">
        <f>+BA25</f>
        <v/>
      </c>
      <c r="F25" s="365"/>
      <c r="H25" s="346"/>
      <c r="L25" s="347"/>
      <c r="M25" s="348"/>
      <c r="N25" s="348"/>
      <c r="O25" s="348"/>
      <c r="P25" s="319"/>
      <c r="Q25" s="319"/>
      <c r="R25" s="319"/>
      <c r="S25" s="319"/>
      <c r="BA25" s="339" t="str">
        <f>IF(B25&lt;&gt;SUM(C25:D25)," NO ALTERE LAS FÓRMULAS, la suma de los donantes NO ES IGUAL al Total. ","")</f>
        <v/>
      </c>
      <c r="BB25" s="325"/>
      <c r="BC25" s="441">
        <f>IF(B25&lt;&gt;SUM(C25:D25),1,0)</f>
        <v>0</v>
      </c>
    </row>
    <row r="26" spans="1:56" s="314" customFormat="1" ht="15.95" customHeight="1" x14ac:dyDescent="0.15">
      <c r="A26" s="361" t="s">
        <v>27</v>
      </c>
      <c r="B26" s="404">
        <f>SUM(C26:D26)</f>
        <v>0</v>
      </c>
      <c r="C26" s="384"/>
      <c r="D26" s="378"/>
      <c r="E26" s="438" t="str">
        <f>+BA26</f>
        <v/>
      </c>
      <c r="F26" s="365"/>
      <c r="L26" s="348"/>
      <c r="M26" s="348"/>
      <c r="N26" s="348"/>
      <c r="O26" s="348"/>
      <c r="P26" s="319"/>
      <c r="Q26" s="319"/>
      <c r="R26" s="319"/>
      <c r="S26" s="319"/>
      <c r="BA26" s="339" t="str">
        <f>IF(B26&lt;&gt;SUM(C26:D26)," NO ALTERE LAS FÓRMULAS, la suma de los donantes NO ES IGUAL al Total. ","")</f>
        <v/>
      </c>
      <c r="BB26" s="325"/>
      <c r="BC26" s="441">
        <f>IF(B26&lt;&gt;SUM(C26:D26),1,0)</f>
        <v>0</v>
      </c>
    </row>
    <row r="27" spans="1:56" s="315" customFormat="1" ht="30" customHeight="1" x14ac:dyDescent="0.2">
      <c r="A27" s="354" t="s">
        <v>28</v>
      </c>
      <c r="B27" s="354"/>
      <c r="C27" s="354"/>
      <c r="D27" s="354"/>
      <c r="E27" s="349"/>
      <c r="F27" s="349"/>
      <c r="G27" s="349"/>
      <c r="H27" s="349"/>
      <c r="I27" s="349"/>
      <c r="J27" s="320"/>
    </row>
    <row r="28" spans="1:56" s="338" customFormat="1" ht="12.75" customHeight="1" x14ac:dyDescent="0.15">
      <c r="A28" s="494" t="s">
        <v>29</v>
      </c>
      <c r="B28" s="488" t="s">
        <v>5</v>
      </c>
      <c r="C28" s="488" t="s">
        <v>22</v>
      </c>
      <c r="D28" s="488" t="s">
        <v>23</v>
      </c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S28" s="322"/>
      <c r="AT28" s="322"/>
      <c r="AW28" s="322"/>
      <c r="AX28" s="322"/>
      <c r="BA28" s="315"/>
      <c r="BB28" s="315"/>
      <c r="BC28" s="315"/>
      <c r="BD28" s="315"/>
    </row>
    <row r="29" spans="1:56" s="338" customFormat="1" ht="10.5" x14ac:dyDescent="0.15">
      <c r="A29" s="495"/>
      <c r="B29" s="489"/>
      <c r="C29" s="489"/>
      <c r="D29" s="489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S29" s="322"/>
      <c r="AT29" s="322"/>
      <c r="AW29" s="322"/>
      <c r="AX29" s="322"/>
      <c r="BA29" s="315"/>
      <c r="BB29" s="315"/>
      <c r="BC29" s="315"/>
      <c r="BD29" s="315"/>
    </row>
    <row r="30" spans="1:56" s="338" customFormat="1" ht="15.95" customHeight="1" x14ac:dyDescent="0.15">
      <c r="A30" s="366" t="s">
        <v>30</v>
      </c>
      <c r="B30" s="421">
        <f>SUM(C30:D30)</f>
        <v>0</v>
      </c>
      <c r="C30" s="375"/>
      <c r="D30" s="375"/>
      <c r="E30" s="438" t="str">
        <f>+BA30</f>
        <v/>
      </c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S30" s="322"/>
      <c r="AT30" s="322"/>
      <c r="AW30" s="322"/>
      <c r="AX30" s="322"/>
      <c r="BA30" s="339" t="str">
        <f>IF(B30&lt;&gt;SUM(C30:D30)," NO ALTERE LAS FÓRMULAS, la suma de los donantes NO ES IGUAL al Total. ","")</f>
        <v/>
      </c>
      <c r="BB30" s="325"/>
      <c r="BC30" s="441">
        <f>IF(B30&lt;&gt;SUM(C30:D30),1,0)</f>
        <v>0</v>
      </c>
      <c r="BD30" s="315"/>
    </row>
    <row r="31" spans="1:56" s="338" customFormat="1" ht="15.95" customHeight="1" x14ac:dyDescent="0.15">
      <c r="A31" s="367" t="s">
        <v>31</v>
      </c>
      <c r="B31" s="422">
        <f>SUM(C31:D31)</f>
        <v>0</v>
      </c>
      <c r="C31" s="377"/>
      <c r="D31" s="377"/>
      <c r="E31" s="438" t="str">
        <f>+BA31</f>
        <v/>
      </c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S31" s="322"/>
      <c r="AT31" s="322"/>
      <c r="AW31" s="322"/>
      <c r="AX31" s="322"/>
      <c r="BA31" s="339" t="str">
        <f>IF(B31&lt;&gt;SUM(C31:D31)," NO ALTERE LAS FÓRMULAS, la suma de los donantes NO ES IGUAL al Total. ","")</f>
        <v/>
      </c>
      <c r="BB31" s="325"/>
      <c r="BC31" s="441">
        <f>IF(B31&lt;&gt;SUM(C31:D31),1,0)</f>
        <v>0</v>
      </c>
      <c r="BD31" s="315"/>
    </row>
    <row r="32" spans="1:56" s="338" customFormat="1" ht="15.95" customHeight="1" x14ac:dyDescent="0.15">
      <c r="A32" s="350" t="s">
        <v>5</v>
      </c>
      <c r="B32" s="396">
        <f>SUM(C32:D32)</f>
        <v>0</v>
      </c>
      <c r="C32" s="396">
        <f>SUM(C30:C31)</f>
        <v>0</v>
      </c>
      <c r="D32" s="392">
        <f>SUM(D30:D31)</f>
        <v>0</v>
      </c>
      <c r="E32" s="438" t="str">
        <f>+BA32</f>
        <v/>
      </c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S32" s="322"/>
      <c r="AT32" s="322"/>
      <c r="AW32" s="322"/>
      <c r="AX32" s="322"/>
      <c r="BA32" s="339" t="str">
        <f>IF(B32&lt;&gt;SUM(C32:D32)," NO ALTERE LAS FÓRMULAS, la suma de los donantes NO ES IGUAL al Total. ","")</f>
        <v/>
      </c>
      <c r="BB32" s="325"/>
      <c r="BC32" s="441">
        <f>IF(B32&lt;&gt;SUM(C32:D32),1,0)</f>
        <v>0</v>
      </c>
      <c r="BD32" s="315"/>
    </row>
    <row r="33" spans="1:56" s="338" customFormat="1" ht="30" customHeight="1" x14ac:dyDescent="0.2">
      <c r="A33" s="334" t="s">
        <v>32</v>
      </c>
      <c r="B33" s="334"/>
      <c r="C33" s="334"/>
      <c r="D33" s="334"/>
      <c r="E33" s="334"/>
      <c r="F33" s="334"/>
      <c r="G33" s="334"/>
      <c r="H33" s="334"/>
      <c r="I33" s="334"/>
      <c r="J33" s="320"/>
      <c r="K33" s="315"/>
      <c r="L33" s="315"/>
      <c r="M33" s="315"/>
      <c r="N33" s="315"/>
      <c r="O33" s="315"/>
      <c r="P33" s="315"/>
      <c r="Q33" s="315"/>
      <c r="R33" s="315"/>
      <c r="S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T33" s="322"/>
      <c r="AU33" s="322"/>
      <c r="AX33" s="322"/>
      <c r="AY33" s="322"/>
      <c r="BA33" s="315"/>
      <c r="BB33" s="315"/>
      <c r="BC33" s="315"/>
      <c r="BD33" s="315"/>
    </row>
    <row r="34" spans="1:56" s="338" customFormat="1" ht="15.95" customHeight="1" x14ac:dyDescent="0.15">
      <c r="A34" s="494" t="s">
        <v>33</v>
      </c>
      <c r="B34" s="500" t="s">
        <v>4</v>
      </c>
      <c r="C34" s="488" t="s">
        <v>5</v>
      </c>
      <c r="D34" s="488" t="s">
        <v>34</v>
      </c>
      <c r="E34" s="488" t="s">
        <v>35</v>
      </c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T34" s="322"/>
      <c r="AU34" s="322"/>
      <c r="AX34" s="322"/>
      <c r="AY34" s="322"/>
      <c r="BA34" s="315"/>
      <c r="BB34" s="315"/>
      <c r="BC34" s="315"/>
      <c r="BD34" s="315"/>
    </row>
    <row r="35" spans="1:56" s="338" customFormat="1" ht="15.95" customHeight="1" x14ac:dyDescent="0.15">
      <c r="A35" s="495"/>
      <c r="B35" s="502"/>
      <c r="C35" s="489"/>
      <c r="D35" s="489"/>
      <c r="E35" s="489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T35" s="322"/>
      <c r="AU35" s="322"/>
      <c r="AX35" s="322"/>
      <c r="AY35" s="322"/>
      <c r="BA35" s="315"/>
      <c r="BB35" s="315"/>
      <c r="BC35" s="315"/>
      <c r="BD35" s="315"/>
    </row>
    <row r="36" spans="1:56" s="338" customFormat="1" ht="15.95" customHeight="1" x14ac:dyDescent="0.15">
      <c r="A36" s="494" t="s">
        <v>36</v>
      </c>
      <c r="B36" s="357" t="s">
        <v>37</v>
      </c>
      <c r="C36" s="425">
        <f>SUM(D36:E36)</f>
        <v>0</v>
      </c>
      <c r="D36" s="426"/>
      <c r="E36" s="426"/>
      <c r="F36" s="438" t="str">
        <f>+BA36</f>
        <v/>
      </c>
      <c r="G36" s="438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T36" s="322"/>
      <c r="AU36" s="322"/>
      <c r="AX36" s="322"/>
      <c r="AY36" s="322"/>
      <c r="BA36" s="339" t="str">
        <f>IF(C36&lt;&gt;SUM(D36:E36)," NO ALTERE LAS FÓRMULAS, la suma de los componentes sanguíneos NO ES IGUAL al Total. ","")</f>
        <v/>
      </c>
      <c r="BB36" s="315"/>
      <c r="BC36" s="441">
        <f>IF(C36&lt;&gt;SUM(D36:E36),1,0)</f>
        <v>0</v>
      </c>
      <c r="BD36" s="315"/>
    </row>
    <row r="37" spans="1:56" s="338" customFormat="1" ht="15.95" customHeight="1" x14ac:dyDescent="0.15">
      <c r="A37" s="505"/>
      <c r="B37" s="368" t="s">
        <v>38</v>
      </c>
      <c r="C37" s="427">
        <f t="shared" ref="C37:C44" si="6">SUM(D37:E37)</f>
        <v>0</v>
      </c>
      <c r="D37" s="428"/>
      <c r="E37" s="428"/>
      <c r="F37" s="438" t="str">
        <f t="shared" ref="F37:F44" si="7">+BA37</f>
        <v/>
      </c>
      <c r="G37" s="438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T37" s="322"/>
      <c r="AU37" s="322"/>
      <c r="AX37" s="322"/>
      <c r="AY37" s="322"/>
      <c r="BA37" s="339" t="str">
        <f t="shared" ref="BA37:BA44" si="8">IF(C37&lt;&gt;SUM(D37:E37)," NO ALTERE LAS FÓRMULAS, la suma de los componentes sanguíneos NO ES IGUAL al Total. ","")</f>
        <v/>
      </c>
      <c r="BB37" s="315"/>
      <c r="BC37" s="441">
        <f t="shared" ref="BC37:BC44" si="9">IF(C37&lt;&gt;SUM(D37:E37),1,0)</f>
        <v>0</v>
      </c>
      <c r="BD37" s="315"/>
    </row>
    <row r="38" spans="1:56" s="338" customFormat="1" ht="15.95" customHeight="1" x14ac:dyDescent="0.15">
      <c r="A38" s="495"/>
      <c r="B38" s="369" t="s">
        <v>39</v>
      </c>
      <c r="C38" s="429">
        <f t="shared" si="6"/>
        <v>0</v>
      </c>
      <c r="D38" s="430"/>
      <c r="E38" s="430"/>
      <c r="F38" s="438" t="str">
        <f t="shared" si="7"/>
        <v/>
      </c>
      <c r="G38" s="438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T38" s="322"/>
      <c r="AU38" s="322"/>
      <c r="AX38" s="322"/>
      <c r="AY38" s="322"/>
      <c r="BA38" s="339" t="str">
        <f t="shared" si="8"/>
        <v/>
      </c>
      <c r="BB38" s="315"/>
      <c r="BC38" s="441">
        <f t="shared" si="9"/>
        <v>0</v>
      </c>
      <c r="BD38" s="315"/>
    </row>
    <row r="39" spans="1:56" s="338" customFormat="1" ht="15.95" customHeight="1" x14ac:dyDescent="0.15">
      <c r="A39" s="494" t="s">
        <v>40</v>
      </c>
      <c r="B39" s="358" t="s">
        <v>41</v>
      </c>
      <c r="C39" s="425">
        <f t="shared" si="6"/>
        <v>0</v>
      </c>
      <c r="D39" s="426"/>
      <c r="E39" s="426"/>
      <c r="F39" s="438" t="str">
        <f t="shared" si="7"/>
        <v/>
      </c>
      <c r="G39" s="438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T39" s="322"/>
      <c r="AU39" s="322"/>
      <c r="AX39" s="322"/>
      <c r="AY39" s="322"/>
      <c r="BA39" s="339" t="str">
        <f t="shared" si="8"/>
        <v/>
      </c>
      <c r="BB39" s="315"/>
      <c r="BC39" s="441">
        <f t="shared" si="9"/>
        <v>0</v>
      </c>
      <c r="BD39" s="315"/>
    </row>
    <row r="40" spans="1:56" s="338" customFormat="1" ht="15.95" customHeight="1" x14ac:dyDescent="0.15">
      <c r="A40" s="505"/>
      <c r="B40" s="368" t="s">
        <v>42</v>
      </c>
      <c r="C40" s="427">
        <f t="shared" si="6"/>
        <v>0</v>
      </c>
      <c r="D40" s="428"/>
      <c r="E40" s="428"/>
      <c r="F40" s="438" t="str">
        <f t="shared" si="7"/>
        <v/>
      </c>
      <c r="G40" s="438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T40" s="322"/>
      <c r="AU40" s="322"/>
      <c r="AX40" s="322"/>
      <c r="AY40" s="322"/>
      <c r="BA40" s="339" t="str">
        <f t="shared" si="8"/>
        <v/>
      </c>
      <c r="BB40" s="315"/>
      <c r="BC40" s="441">
        <f t="shared" si="9"/>
        <v>0</v>
      </c>
      <c r="BD40" s="315"/>
    </row>
    <row r="41" spans="1:56" s="338" customFormat="1" ht="15.95" customHeight="1" x14ac:dyDescent="0.15">
      <c r="A41" s="495"/>
      <c r="B41" s="369" t="s">
        <v>43</v>
      </c>
      <c r="C41" s="429">
        <f t="shared" si="6"/>
        <v>0</v>
      </c>
      <c r="D41" s="430"/>
      <c r="E41" s="430"/>
      <c r="F41" s="438" t="str">
        <f t="shared" si="7"/>
        <v/>
      </c>
      <c r="G41" s="438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T41" s="322"/>
      <c r="AU41" s="322"/>
      <c r="AX41" s="322"/>
      <c r="AY41" s="322"/>
      <c r="BA41" s="339" t="str">
        <f t="shared" si="8"/>
        <v/>
      </c>
      <c r="BB41" s="315"/>
      <c r="BC41" s="441">
        <f t="shared" si="9"/>
        <v>0</v>
      </c>
      <c r="BD41" s="315"/>
    </row>
    <row r="42" spans="1:56" s="338" customFormat="1" ht="21" x14ac:dyDescent="0.15">
      <c r="A42" s="494" t="s">
        <v>44</v>
      </c>
      <c r="B42" s="370" t="s">
        <v>45</v>
      </c>
      <c r="C42" s="423">
        <f t="shared" si="6"/>
        <v>0</v>
      </c>
      <c r="D42" s="375"/>
      <c r="E42" s="375"/>
      <c r="F42" s="438" t="str">
        <f t="shared" si="7"/>
        <v/>
      </c>
      <c r="G42" s="438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T42" s="322"/>
      <c r="AU42" s="322"/>
      <c r="AX42" s="322"/>
      <c r="AY42" s="322"/>
      <c r="BA42" s="339" t="str">
        <f t="shared" si="8"/>
        <v/>
      </c>
      <c r="BB42" s="315"/>
      <c r="BC42" s="441">
        <f t="shared" si="9"/>
        <v>0</v>
      </c>
      <c r="BD42" s="315"/>
    </row>
    <row r="43" spans="1:56" s="338" customFormat="1" ht="15.95" customHeight="1" x14ac:dyDescent="0.15">
      <c r="A43" s="495"/>
      <c r="B43" s="336" t="s">
        <v>46</v>
      </c>
      <c r="C43" s="383">
        <f t="shared" si="6"/>
        <v>0</v>
      </c>
      <c r="D43" s="378"/>
      <c r="E43" s="378"/>
      <c r="F43" s="438" t="str">
        <f t="shared" si="7"/>
        <v/>
      </c>
      <c r="G43" s="438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T43" s="322"/>
      <c r="AU43" s="322"/>
      <c r="AX43" s="322"/>
      <c r="AY43" s="322"/>
      <c r="BA43" s="339" t="str">
        <f t="shared" si="8"/>
        <v/>
      </c>
      <c r="BB43" s="315"/>
      <c r="BC43" s="441">
        <f t="shared" si="9"/>
        <v>0</v>
      </c>
      <c r="BD43" s="315"/>
    </row>
    <row r="44" spans="1:56" s="338" customFormat="1" ht="15.95" customHeight="1" x14ac:dyDescent="0.15">
      <c r="A44" s="498" t="s">
        <v>47</v>
      </c>
      <c r="B44" s="499"/>
      <c r="C44" s="424">
        <f t="shared" si="6"/>
        <v>0</v>
      </c>
      <c r="D44" s="380"/>
      <c r="E44" s="380"/>
      <c r="F44" s="438" t="str">
        <f t="shared" si="7"/>
        <v/>
      </c>
      <c r="G44" s="438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T44" s="322"/>
      <c r="AU44" s="322"/>
      <c r="AX44" s="322"/>
      <c r="AY44" s="322"/>
      <c r="BA44" s="339" t="str">
        <f t="shared" si="8"/>
        <v/>
      </c>
      <c r="BB44" s="315"/>
      <c r="BC44" s="441">
        <f t="shared" si="9"/>
        <v>0</v>
      </c>
      <c r="BD44" s="315"/>
    </row>
    <row r="45" spans="1:56" s="315" customFormat="1" ht="30" customHeight="1" x14ac:dyDescent="0.2">
      <c r="A45" s="335" t="s">
        <v>48</v>
      </c>
      <c r="B45" s="335"/>
      <c r="C45" s="335"/>
      <c r="D45" s="335"/>
      <c r="E45" s="335"/>
      <c r="F45" s="335"/>
      <c r="G45" s="335"/>
      <c r="H45" s="335"/>
      <c r="I45" s="335"/>
      <c r="J45" s="320"/>
    </row>
    <row r="46" spans="1:56" s="338" customFormat="1" ht="15.95" customHeight="1" x14ac:dyDescent="0.15">
      <c r="A46" s="510" t="s">
        <v>49</v>
      </c>
      <c r="B46" s="510"/>
      <c r="C46" s="511" t="s">
        <v>50</v>
      </c>
      <c r="D46" s="511" t="s">
        <v>44</v>
      </c>
      <c r="E46" s="497" t="s">
        <v>51</v>
      </c>
      <c r="F46" s="511"/>
      <c r="G46" s="511"/>
      <c r="H46" s="511" t="s">
        <v>52</v>
      </c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T46" s="322"/>
      <c r="AU46" s="322"/>
      <c r="AX46" s="322"/>
      <c r="AY46" s="322"/>
      <c r="BA46" s="315"/>
      <c r="BB46" s="315"/>
      <c r="BC46" s="315"/>
      <c r="BD46" s="315"/>
    </row>
    <row r="47" spans="1:56" s="338" customFormat="1" ht="15.95" customHeight="1" x14ac:dyDescent="0.15">
      <c r="A47" s="510"/>
      <c r="B47" s="510"/>
      <c r="C47" s="511"/>
      <c r="D47" s="511"/>
      <c r="E47" s="481" t="s">
        <v>53</v>
      </c>
      <c r="F47" s="481" t="s">
        <v>42</v>
      </c>
      <c r="G47" s="481" t="s">
        <v>43</v>
      </c>
      <c r="H47" s="497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T47" s="322"/>
      <c r="AU47" s="322"/>
      <c r="AX47" s="322"/>
      <c r="AY47" s="322"/>
      <c r="BA47" s="315"/>
      <c r="BB47" s="315"/>
      <c r="BC47" s="315"/>
      <c r="BD47" s="315"/>
    </row>
    <row r="48" spans="1:56" s="338" customFormat="1" ht="22.5" customHeight="1" x14ac:dyDescent="0.15">
      <c r="A48" s="515" t="s">
        <v>54</v>
      </c>
      <c r="B48" s="515"/>
      <c r="C48" s="433"/>
      <c r="D48" s="433"/>
      <c r="E48" s="433"/>
      <c r="F48" s="433"/>
      <c r="G48" s="433"/>
      <c r="H48" s="426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W48" s="322"/>
      <c r="AX48" s="322"/>
      <c r="BA48" s="315"/>
      <c r="BB48" s="315"/>
      <c r="BC48" s="315"/>
      <c r="BD48" s="315"/>
    </row>
    <row r="49" spans="1:56" s="338" customFormat="1" ht="15" customHeight="1" x14ac:dyDescent="0.15">
      <c r="A49" s="516" t="s">
        <v>55</v>
      </c>
      <c r="B49" s="516"/>
      <c r="C49" s="373"/>
      <c r="D49" s="373"/>
      <c r="E49" s="373"/>
      <c r="F49" s="373"/>
      <c r="G49" s="373"/>
      <c r="H49" s="428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W49" s="322"/>
      <c r="AX49" s="322"/>
      <c r="BA49" s="315"/>
      <c r="BB49" s="315"/>
      <c r="BC49" s="315"/>
      <c r="BD49" s="315"/>
    </row>
    <row r="50" spans="1:56" s="338" customFormat="1" ht="15" customHeight="1" x14ac:dyDescent="0.15">
      <c r="A50" s="516" t="s">
        <v>56</v>
      </c>
      <c r="B50" s="516"/>
      <c r="C50" s="376">
        <v>3</v>
      </c>
      <c r="D50" s="376">
        <v>11</v>
      </c>
      <c r="E50" s="376">
        <v>125</v>
      </c>
      <c r="F50" s="376"/>
      <c r="G50" s="376"/>
      <c r="H50" s="391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W50" s="322"/>
      <c r="AX50" s="322"/>
      <c r="BA50" s="315"/>
      <c r="BB50" s="315"/>
      <c r="BC50" s="315"/>
      <c r="BD50" s="315"/>
    </row>
    <row r="51" spans="1:56" s="338" customFormat="1" ht="15" customHeight="1" x14ac:dyDescent="0.15">
      <c r="A51" s="508" t="s">
        <v>57</v>
      </c>
      <c r="B51" s="508"/>
      <c r="C51" s="378"/>
      <c r="D51" s="378"/>
      <c r="E51" s="378"/>
      <c r="F51" s="378"/>
      <c r="G51" s="378"/>
      <c r="H51" s="39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W51" s="322"/>
      <c r="AX51" s="322"/>
      <c r="BA51" s="315"/>
      <c r="BB51" s="315"/>
      <c r="BC51" s="315"/>
      <c r="BD51" s="315"/>
    </row>
    <row r="52" spans="1:56" s="338" customFormat="1" ht="15" customHeight="1" x14ac:dyDescent="0.15">
      <c r="A52" s="509" t="s">
        <v>5</v>
      </c>
      <c r="B52" s="509"/>
      <c r="C52" s="388">
        <f t="shared" ref="C52:H52" si="10">SUM(C48:C51)</f>
        <v>3</v>
      </c>
      <c r="D52" s="388">
        <f t="shared" si="10"/>
        <v>11</v>
      </c>
      <c r="E52" s="388">
        <f t="shared" si="10"/>
        <v>125</v>
      </c>
      <c r="F52" s="388">
        <f t="shared" si="10"/>
        <v>0</v>
      </c>
      <c r="G52" s="388">
        <f t="shared" si="10"/>
        <v>0</v>
      </c>
      <c r="H52" s="436">
        <f t="shared" si="10"/>
        <v>0</v>
      </c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W52" s="322"/>
      <c r="AX52" s="322"/>
      <c r="BA52" s="315"/>
      <c r="BB52" s="315"/>
      <c r="BC52" s="315"/>
      <c r="BD52" s="315"/>
    </row>
    <row r="53" spans="1:56" s="315" customFormat="1" ht="30" customHeight="1" x14ac:dyDescent="0.2">
      <c r="A53" s="335" t="s">
        <v>58</v>
      </c>
      <c r="B53" s="335"/>
      <c r="C53" s="335"/>
      <c r="D53" s="371"/>
      <c r="E53" s="371"/>
      <c r="F53" s="371"/>
      <c r="G53" s="371"/>
      <c r="H53" s="371"/>
      <c r="I53" s="371"/>
      <c r="J53" s="320"/>
    </row>
    <row r="54" spans="1:56" s="338" customFormat="1" ht="15.95" customHeight="1" x14ac:dyDescent="0.2">
      <c r="A54" s="510" t="s">
        <v>49</v>
      </c>
      <c r="B54" s="510"/>
      <c r="C54" s="511" t="s">
        <v>5</v>
      </c>
      <c r="D54" s="315"/>
      <c r="E54" s="315"/>
      <c r="F54" s="315"/>
      <c r="G54" s="317"/>
      <c r="H54" s="317"/>
      <c r="I54" s="317"/>
      <c r="J54" s="317"/>
      <c r="K54" s="315"/>
      <c r="L54" s="315"/>
      <c r="M54" s="315"/>
      <c r="N54" s="315"/>
      <c r="O54" s="315"/>
      <c r="P54" s="315"/>
      <c r="Q54" s="315"/>
      <c r="R54" s="315"/>
      <c r="S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22"/>
      <c r="AS54" s="322"/>
      <c r="AT54" s="322"/>
      <c r="BA54" s="315"/>
      <c r="BB54" s="315"/>
      <c r="BC54" s="315"/>
      <c r="BD54" s="315"/>
    </row>
    <row r="55" spans="1:56" s="338" customFormat="1" ht="15.95" customHeight="1" x14ac:dyDescent="0.2">
      <c r="A55" s="510"/>
      <c r="B55" s="510"/>
      <c r="C55" s="511"/>
      <c r="D55" s="315"/>
      <c r="E55" s="315"/>
      <c r="F55" s="315"/>
      <c r="G55" s="317"/>
      <c r="H55" s="317"/>
      <c r="I55" s="317"/>
      <c r="J55" s="317"/>
      <c r="K55" s="315"/>
      <c r="L55" s="315"/>
      <c r="M55" s="315"/>
      <c r="N55" s="315"/>
      <c r="O55" s="315"/>
      <c r="P55" s="315"/>
      <c r="Q55" s="315"/>
      <c r="R55" s="315"/>
      <c r="S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22"/>
      <c r="AS55" s="322"/>
      <c r="AT55" s="322"/>
      <c r="BA55" s="315"/>
      <c r="BB55" s="315"/>
      <c r="BC55" s="315"/>
      <c r="BD55" s="315"/>
    </row>
    <row r="56" spans="1:56" s="338" customFormat="1" ht="15" customHeight="1" x14ac:dyDescent="0.2">
      <c r="A56" s="512" t="s">
        <v>59</v>
      </c>
      <c r="B56" s="512"/>
      <c r="C56" s="432"/>
      <c r="D56" s="315"/>
      <c r="E56" s="315"/>
      <c r="F56" s="315"/>
      <c r="G56" s="315"/>
      <c r="H56" s="315"/>
      <c r="I56" s="315"/>
      <c r="J56" s="317"/>
      <c r="K56" s="315"/>
      <c r="L56" s="315"/>
      <c r="M56" s="315"/>
      <c r="N56" s="315"/>
      <c r="O56" s="315"/>
      <c r="P56" s="315"/>
      <c r="Q56" s="315"/>
      <c r="R56" s="315"/>
      <c r="S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R56" s="322"/>
      <c r="AS56" s="322"/>
      <c r="AV56" s="322"/>
      <c r="AW56" s="322"/>
      <c r="BA56" s="315"/>
      <c r="BB56" s="315"/>
      <c r="BC56" s="315"/>
      <c r="BD56" s="315"/>
    </row>
    <row r="57" spans="1:56" s="338" customFormat="1" ht="15" customHeight="1" x14ac:dyDescent="0.2">
      <c r="A57" s="492" t="s">
        <v>40</v>
      </c>
      <c r="B57" s="358" t="s">
        <v>41</v>
      </c>
      <c r="C57" s="433"/>
      <c r="D57" s="315"/>
      <c r="E57" s="315"/>
      <c r="F57" s="315"/>
      <c r="G57" s="317"/>
      <c r="H57" s="317"/>
      <c r="I57" s="317"/>
      <c r="J57" s="317"/>
      <c r="K57" s="315"/>
      <c r="L57" s="315"/>
      <c r="M57" s="315"/>
      <c r="N57" s="315"/>
      <c r="O57" s="315"/>
      <c r="P57" s="315"/>
      <c r="Q57" s="315"/>
      <c r="R57" s="315"/>
      <c r="S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22"/>
      <c r="AS57" s="322"/>
      <c r="AT57" s="322"/>
      <c r="BA57" s="315"/>
      <c r="BB57" s="315"/>
      <c r="BC57" s="315"/>
      <c r="BD57" s="315"/>
    </row>
    <row r="58" spans="1:56" s="338" customFormat="1" ht="15" customHeight="1" x14ac:dyDescent="0.2">
      <c r="A58" s="513"/>
      <c r="B58" s="368" t="s">
        <v>42</v>
      </c>
      <c r="C58" s="373"/>
      <c r="D58" s="315"/>
      <c r="E58" s="315"/>
      <c r="F58" s="315"/>
      <c r="G58" s="317"/>
      <c r="H58" s="317"/>
      <c r="I58" s="317"/>
      <c r="J58" s="317"/>
      <c r="K58" s="315"/>
      <c r="L58" s="315"/>
      <c r="M58" s="315"/>
      <c r="N58" s="315"/>
      <c r="O58" s="315"/>
      <c r="P58" s="315"/>
      <c r="Q58" s="315"/>
      <c r="R58" s="315"/>
      <c r="S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22"/>
      <c r="AS58" s="322"/>
      <c r="AT58" s="322"/>
      <c r="BA58" s="315"/>
      <c r="BB58" s="315"/>
      <c r="BC58" s="315"/>
      <c r="BD58" s="315"/>
    </row>
    <row r="59" spans="1:56" s="338" customFormat="1" ht="15" customHeight="1" x14ac:dyDescent="0.2">
      <c r="A59" s="493"/>
      <c r="B59" s="369" t="s">
        <v>43</v>
      </c>
      <c r="C59" s="374"/>
      <c r="D59" s="315"/>
      <c r="E59" s="315"/>
      <c r="F59" s="315"/>
      <c r="G59" s="317"/>
      <c r="H59" s="317"/>
      <c r="I59" s="317"/>
      <c r="J59" s="317"/>
      <c r="K59" s="315"/>
      <c r="L59" s="315"/>
      <c r="M59" s="315"/>
      <c r="N59" s="315"/>
      <c r="O59" s="315"/>
      <c r="P59" s="315"/>
      <c r="Q59" s="315"/>
      <c r="R59" s="315"/>
      <c r="S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22"/>
      <c r="AS59" s="322"/>
      <c r="AT59" s="322"/>
      <c r="BA59" s="315"/>
      <c r="BB59" s="315"/>
      <c r="BC59" s="315"/>
      <c r="BD59" s="315"/>
    </row>
    <row r="60" spans="1:56" s="338" customFormat="1" ht="15" customHeight="1" x14ac:dyDescent="0.2">
      <c r="A60" s="514" t="s">
        <v>44</v>
      </c>
      <c r="B60" s="514"/>
      <c r="C60" s="432"/>
      <c r="D60" s="315"/>
      <c r="E60" s="315"/>
      <c r="F60" s="315"/>
      <c r="G60" s="315"/>
      <c r="H60" s="315"/>
      <c r="I60" s="315"/>
      <c r="J60" s="317"/>
      <c r="K60" s="315"/>
      <c r="L60" s="315"/>
      <c r="M60" s="315"/>
      <c r="N60" s="315"/>
      <c r="O60" s="315"/>
      <c r="P60" s="315"/>
      <c r="Q60" s="315"/>
      <c r="R60" s="315"/>
      <c r="S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R60" s="322"/>
      <c r="AS60" s="322"/>
      <c r="AV60" s="322"/>
      <c r="AW60" s="322"/>
      <c r="BA60" s="315"/>
      <c r="BB60" s="315"/>
      <c r="BC60" s="315"/>
      <c r="BD60" s="315"/>
    </row>
    <row r="61" spans="1:56" s="338" customFormat="1" ht="15" customHeight="1" x14ac:dyDescent="0.2">
      <c r="A61" s="498" t="s">
        <v>47</v>
      </c>
      <c r="B61" s="499"/>
      <c r="C61" s="434"/>
      <c r="D61" s="315"/>
      <c r="E61" s="315"/>
      <c r="F61" s="315"/>
      <c r="G61" s="315"/>
      <c r="H61" s="315"/>
      <c r="I61" s="315"/>
      <c r="J61" s="317"/>
      <c r="K61" s="315"/>
      <c r="L61" s="315"/>
      <c r="M61" s="315"/>
      <c r="N61" s="315"/>
      <c r="O61" s="315"/>
      <c r="P61" s="315"/>
      <c r="Q61" s="315"/>
      <c r="R61" s="315"/>
      <c r="S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R61" s="322"/>
      <c r="AS61" s="322"/>
      <c r="AV61" s="322"/>
      <c r="AW61" s="322"/>
      <c r="BA61" s="315"/>
      <c r="BB61" s="315"/>
      <c r="BC61" s="315"/>
      <c r="BD61" s="315"/>
    </row>
    <row r="62" spans="1:56" s="315" customFormat="1" ht="30" customHeight="1" x14ac:dyDescent="0.2">
      <c r="A62" s="331" t="s">
        <v>60</v>
      </c>
      <c r="B62" s="331"/>
      <c r="C62" s="331"/>
      <c r="D62" s="331"/>
      <c r="E62" s="331"/>
      <c r="F62" s="331"/>
      <c r="G62" s="331"/>
      <c r="H62" s="331"/>
      <c r="I62" s="331"/>
      <c r="J62" s="320"/>
    </row>
    <row r="63" spans="1:56" s="338" customFormat="1" ht="15.95" customHeight="1" x14ac:dyDescent="0.15">
      <c r="A63" s="490" t="s">
        <v>4</v>
      </c>
      <c r="B63" s="500"/>
      <c r="C63" s="488" t="s">
        <v>5</v>
      </c>
      <c r="D63" s="496" t="s">
        <v>61</v>
      </c>
      <c r="E63" s="497"/>
      <c r="F63" s="496" t="s">
        <v>62</v>
      </c>
      <c r="G63" s="497"/>
      <c r="H63" s="537" t="s">
        <v>63</v>
      </c>
      <c r="I63" s="538"/>
      <c r="J63" s="506" t="s">
        <v>64</v>
      </c>
      <c r="K63" s="315"/>
      <c r="L63" s="315"/>
      <c r="M63" s="315"/>
      <c r="N63" s="315"/>
      <c r="O63" s="315"/>
      <c r="P63" s="315"/>
      <c r="Q63" s="315"/>
      <c r="R63" s="315"/>
      <c r="S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T63" s="322"/>
      <c r="AU63" s="322"/>
      <c r="AX63" s="322"/>
      <c r="AY63" s="322"/>
      <c r="BA63" s="315"/>
      <c r="BB63" s="315"/>
      <c r="BC63" s="315"/>
      <c r="BD63" s="315"/>
    </row>
    <row r="64" spans="1:56" s="338" customFormat="1" ht="15.95" customHeight="1" x14ac:dyDescent="0.15">
      <c r="A64" s="501"/>
      <c r="B64" s="502"/>
      <c r="C64" s="489"/>
      <c r="D64" s="481" t="s">
        <v>34</v>
      </c>
      <c r="E64" s="481" t="s">
        <v>35</v>
      </c>
      <c r="F64" s="481" t="s">
        <v>34</v>
      </c>
      <c r="G64" s="481" t="s">
        <v>35</v>
      </c>
      <c r="H64" s="481" t="s">
        <v>34</v>
      </c>
      <c r="I64" s="481" t="s">
        <v>35</v>
      </c>
      <c r="J64" s="507"/>
      <c r="K64" s="315"/>
      <c r="L64" s="315"/>
      <c r="M64" s="315"/>
      <c r="N64" s="315"/>
      <c r="O64" s="315"/>
      <c r="P64" s="315"/>
      <c r="Q64" s="315"/>
      <c r="R64" s="315"/>
      <c r="S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T64" s="322"/>
      <c r="AU64" s="322"/>
      <c r="AX64" s="322"/>
      <c r="AY64" s="322"/>
      <c r="BA64" s="315"/>
      <c r="BB64" s="315"/>
      <c r="BC64" s="315"/>
      <c r="BD64" s="315"/>
    </row>
    <row r="65" spans="1:56" s="338" customFormat="1" ht="15" customHeight="1" x14ac:dyDescent="0.15">
      <c r="A65" s="503" t="s">
        <v>36</v>
      </c>
      <c r="B65" s="504"/>
      <c r="C65" s="425">
        <f>SUM(D65:J65)</f>
        <v>0</v>
      </c>
      <c r="D65" s="426"/>
      <c r="E65" s="426"/>
      <c r="F65" s="426"/>
      <c r="G65" s="426"/>
      <c r="H65" s="426"/>
      <c r="I65" s="426"/>
      <c r="J65" s="426"/>
      <c r="K65" s="326" t="str">
        <f>BA65</f>
        <v/>
      </c>
      <c r="L65" s="315"/>
      <c r="M65" s="315"/>
      <c r="N65" s="315"/>
      <c r="O65" s="315"/>
      <c r="P65" s="315"/>
      <c r="Q65" s="315"/>
      <c r="R65" s="315"/>
      <c r="S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T65" s="322"/>
      <c r="AU65" s="322"/>
      <c r="AX65" s="322"/>
      <c r="AY65" s="322"/>
      <c r="BA65" s="339" t="str">
        <f>IF(C65&lt;&gt;SUM(D65:J65)," NO ALTERE LAS FÓRMULAS, la suma de los componentes sanguíneos distribuídos o transferidos NO ES IGUAL al Total. ","")</f>
        <v/>
      </c>
      <c r="BB65" s="315"/>
      <c r="BC65" s="441">
        <f>IF(C65&lt;&gt;SUM(D65:J65),1,0)</f>
        <v>0</v>
      </c>
      <c r="BD65" s="315"/>
    </row>
    <row r="66" spans="1:56" s="338" customFormat="1" ht="15" customHeight="1" x14ac:dyDescent="0.15">
      <c r="A66" s="494" t="s">
        <v>40</v>
      </c>
      <c r="B66" s="358" t="s">
        <v>41</v>
      </c>
      <c r="C66" s="425">
        <f t="shared" ref="C66:C71" si="11">SUM(D66:J66)</f>
        <v>0</v>
      </c>
      <c r="D66" s="426"/>
      <c r="E66" s="426"/>
      <c r="F66" s="426"/>
      <c r="G66" s="426"/>
      <c r="H66" s="426"/>
      <c r="I66" s="426"/>
      <c r="J66" s="426"/>
      <c r="K66" s="326" t="str">
        <f t="shared" ref="K66:K71" si="12">BA66</f>
        <v/>
      </c>
      <c r="L66" s="315"/>
      <c r="M66" s="315"/>
      <c r="N66" s="315"/>
      <c r="O66" s="315"/>
      <c r="P66" s="315"/>
      <c r="Q66" s="315"/>
      <c r="R66" s="315"/>
      <c r="S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T66" s="322"/>
      <c r="AU66" s="322"/>
      <c r="AX66" s="322"/>
      <c r="AY66" s="322"/>
      <c r="BA66" s="339" t="str">
        <f t="shared" ref="BA66:BA71" si="13">IF(C66&lt;&gt;SUM(D66:J66)," NO ALTERE LAS FÓRMULAS, la suma de los componentes sanguíneos distribuídos o transferidos NO ES IGUAL al Total. ","")</f>
        <v/>
      </c>
      <c r="BB66" s="315"/>
      <c r="BC66" s="441">
        <f t="shared" ref="BC66:BC71" si="14">IF(C66&lt;&gt;SUM(D66:J66),1,0)</f>
        <v>0</v>
      </c>
      <c r="BD66" s="315"/>
    </row>
    <row r="67" spans="1:56" s="338" customFormat="1" ht="15" customHeight="1" x14ac:dyDescent="0.15">
      <c r="A67" s="505"/>
      <c r="B67" s="368" t="s">
        <v>42</v>
      </c>
      <c r="C67" s="427">
        <f t="shared" si="11"/>
        <v>0</v>
      </c>
      <c r="D67" s="428"/>
      <c r="E67" s="428"/>
      <c r="F67" s="428"/>
      <c r="G67" s="428"/>
      <c r="H67" s="428"/>
      <c r="I67" s="428"/>
      <c r="J67" s="428"/>
      <c r="K67" s="326" t="str">
        <f t="shared" si="12"/>
        <v/>
      </c>
      <c r="L67" s="315"/>
      <c r="M67" s="315"/>
      <c r="N67" s="315"/>
      <c r="O67" s="315"/>
      <c r="P67" s="315"/>
      <c r="Q67" s="315"/>
      <c r="R67" s="315"/>
      <c r="S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T67" s="322"/>
      <c r="AU67" s="322"/>
      <c r="AX67" s="322"/>
      <c r="AY67" s="322"/>
      <c r="BA67" s="339" t="str">
        <f t="shared" si="13"/>
        <v/>
      </c>
      <c r="BB67" s="315"/>
      <c r="BC67" s="441">
        <f t="shared" si="14"/>
        <v>0</v>
      </c>
      <c r="BD67" s="315"/>
    </row>
    <row r="68" spans="1:56" s="338" customFormat="1" ht="15" customHeight="1" x14ac:dyDescent="0.15">
      <c r="A68" s="495"/>
      <c r="B68" s="369" t="s">
        <v>43</v>
      </c>
      <c r="C68" s="429">
        <f t="shared" si="11"/>
        <v>0</v>
      </c>
      <c r="D68" s="430"/>
      <c r="E68" s="430"/>
      <c r="F68" s="430"/>
      <c r="G68" s="430"/>
      <c r="H68" s="430"/>
      <c r="I68" s="430"/>
      <c r="J68" s="430"/>
      <c r="K68" s="326" t="str">
        <f t="shared" si="12"/>
        <v/>
      </c>
      <c r="L68" s="315"/>
      <c r="M68" s="315"/>
      <c r="N68" s="315"/>
      <c r="O68" s="315"/>
      <c r="P68" s="315"/>
      <c r="Q68" s="315"/>
      <c r="R68" s="315"/>
      <c r="S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T68" s="322"/>
      <c r="AU68" s="322"/>
      <c r="AX68" s="322"/>
      <c r="AY68" s="322"/>
      <c r="BA68" s="339" t="str">
        <f t="shared" si="13"/>
        <v/>
      </c>
      <c r="BB68" s="315"/>
      <c r="BC68" s="441">
        <f t="shared" si="14"/>
        <v>0</v>
      </c>
      <c r="BD68" s="315"/>
    </row>
    <row r="69" spans="1:56" s="338" customFormat="1" ht="15" customHeight="1" x14ac:dyDescent="0.15">
      <c r="A69" s="494" t="s">
        <v>44</v>
      </c>
      <c r="B69" s="370" t="s">
        <v>65</v>
      </c>
      <c r="C69" s="423">
        <f t="shared" si="11"/>
        <v>0</v>
      </c>
      <c r="D69" s="375"/>
      <c r="E69" s="375"/>
      <c r="F69" s="375"/>
      <c r="G69" s="375"/>
      <c r="H69" s="375"/>
      <c r="I69" s="375"/>
      <c r="J69" s="375"/>
      <c r="K69" s="326" t="str">
        <f t="shared" si="12"/>
        <v/>
      </c>
      <c r="L69" s="315"/>
      <c r="M69" s="315"/>
      <c r="N69" s="315"/>
      <c r="O69" s="315"/>
      <c r="P69" s="315"/>
      <c r="Q69" s="315"/>
      <c r="R69" s="315"/>
      <c r="S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T69" s="322"/>
      <c r="AU69" s="322"/>
      <c r="AX69" s="322"/>
      <c r="AY69" s="322"/>
      <c r="BA69" s="339" t="str">
        <f t="shared" si="13"/>
        <v/>
      </c>
      <c r="BB69" s="315"/>
      <c r="BC69" s="441">
        <f t="shared" si="14"/>
        <v>0</v>
      </c>
      <c r="BD69" s="315"/>
    </row>
    <row r="70" spans="1:56" s="338" customFormat="1" ht="15" customHeight="1" x14ac:dyDescent="0.15">
      <c r="A70" s="495"/>
      <c r="B70" s="336" t="s">
        <v>46</v>
      </c>
      <c r="C70" s="383">
        <f t="shared" si="11"/>
        <v>0</v>
      </c>
      <c r="D70" s="378"/>
      <c r="E70" s="378"/>
      <c r="F70" s="378"/>
      <c r="G70" s="378"/>
      <c r="H70" s="378"/>
      <c r="I70" s="378"/>
      <c r="J70" s="378"/>
      <c r="K70" s="326" t="str">
        <f t="shared" si="12"/>
        <v/>
      </c>
      <c r="L70" s="315"/>
      <c r="M70" s="315"/>
      <c r="N70" s="315"/>
      <c r="O70" s="315"/>
      <c r="P70" s="315"/>
      <c r="Q70" s="315"/>
      <c r="R70" s="315"/>
      <c r="S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T70" s="322"/>
      <c r="AU70" s="322"/>
      <c r="AX70" s="322"/>
      <c r="AY70" s="322"/>
      <c r="BA70" s="339" t="str">
        <f t="shared" si="13"/>
        <v/>
      </c>
      <c r="BB70" s="315"/>
      <c r="BC70" s="441">
        <f t="shared" si="14"/>
        <v>0</v>
      </c>
      <c r="BD70" s="315"/>
    </row>
    <row r="71" spans="1:56" s="338" customFormat="1" ht="15" customHeight="1" x14ac:dyDescent="0.15">
      <c r="A71" s="498" t="s">
        <v>47</v>
      </c>
      <c r="B71" s="499"/>
      <c r="C71" s="424">
        <f t="shared" si="11"/>
        <v>0</v>
      </c>
      <c r="D71" s="380"/>
      <c r="E71" s="380"/>
      <c r="F71" s="380"/>
      <c r="G71" s="380"/>
      <c r="H71" s="380"/>
      <c r="I71" s="380"/>
      <c r="J71" s="380"/>
      <c r="K71" s="326" t="str">
        <f t="shared" si="12"/>
        <v/>
      </c>
      <c r="L71" s="315"/>
      <c r="M71" s="315"/>
      <c r="N71" s="315"/>
      <c r="O71" s="315"/>
      <c r="P71" s="315"/>
      <c r="Q71" s="315"/>
      <c r="R71" s="315"/>
      <c r="S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T71" s="322"/>
      <c r="AU71" s="322"/>
      <c r="AX71" s="322"/>
      <c r="AY71" s="322"/>
      <c r="BA71" s="339" t="str">
        <f t="shared" si="13"/>
        <v/>
      </c>
      <c r="BB71" s="315"/>
      <c r="BC71" s="441">
        <f t="shared" si="14"/>
        <v>0</v>
      </c>
      <c r="BD71" s="315"/>
    </row>
    <row r="72" spans="1:56" s="315" customFormat="1" ht="30" customHeight="1" x14ac:dyDescent="0.2">
      <c r="A72" s="354" t="s">
        <v>66</v>
      </c>
      <c r="B72" s="354"/>
      <c r="C72" s="354"/>
      <c r="D72" s="354"/>
      <c r="E72" s="354"/>
      <c r="F72" s="351"/>
      <c r="G72" s="351"/>
      <c r="H72" s="351"/>
      <c r="I72" s="351"/>
      <c r="J72" s="320"/>
    </row>
    <row r="73" spans="1:56" s="338" customFormat="1" ht="15.95" customHeight="1" x14ac:dyDescent="0.2">
      <c r="A73" s="490" t="s">
        <v>67</v>
      </c>
      <c r="B73" s="500"/>
      <c r="C73" s="488" t="s">
        <v>5</v>
      </c>
      <c r="D73" s="496" t="s">
        <v>68</v>
      </c>
      <c r="E73" s="497"/>
      <c r="F73" s="496" t="s">
        <v>69</v>
      </c>
      <c r="G73" s="497"/>
      <c r="H73" s="315"/>
      <c r="I73" s="317"/>
      <c r="J73" s="317"/>
      <c r="K73" s="315"/>
      <c r="L73" s="315"/>
      <c r="M73" s="315"/>
      <c r="N73" s="315"/>
      <c r="O73" s="315"/>
      <c r="P73" s="315"/>
      <c r="Q73" s="315"/>
      <c r="R73" s="315"/>
      <c r="S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Q73" s="322"/>
      <c r="AR73" s="322"/>
      <c r="AU73" s="322"/>
      <c r="AV73" s="322"/>
      <c r="BA73" s="315"/>
      <c r="BB73" s="315"/>
      <c r="BC73" s="315"/>
      <c r="BD73" s="315"/>
    </row>
    <row r="74" spans="1:56" s="338" customFormat="1" ht="15.95" customHeight="1" x14ac:dyDescent="0.2">
      <c r="A74" s="501"/>
      <c r="B74" s="502"/>
      <c r="C74" s="489"/>
      <c r="D74" s="481" t="s">
        <v>34</v>
      </c>
      <c r="E74" s="481" t="s">
        <v>35</v>
      </c>
      <c r="F74" s="481" t="s">
        <v>34</v>
      </c>
      <c r="G74" s="481" t="s">
        <v>35</v>
      </c>
      <c r="H74" s="315"/>
      <c r="I74" s="317"/>
      <c r="J74" s="317"/>
      <c r="K74" s="315"/>
      <c r="L74" s="315"/>
      <c r="M74" s="315"/>
      <c r="N74" s="315"/>
      <c r="O74" s="315"/>
      <c r="P74" s="315"/>
      <c r="Q74" s="315"/>
      <c r="R74" s="315"/>
      <c r="S74" s="315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  <c r="AI74" s="315"/>
      <c r="AJ74" s="315"/>
      <c r="AK74" s="315"/>
      <c r="AL74" s="315"/>
      <c r="AM74" s="315"/>
      <c r="AN74" s="315"/>
      <c r="AO74" s="315"/>
      <c r="AQ74" s="322"/>
      <c r="AR74" s="322"/>
      <c r="AU74" s="322"/>
      <c r="AV74" s="322"/>
      <c r="BA74" s="315"/>
      <c r="BB74" s="315"/>
      <c r="BC74" s="315"/>
      <c r="BD74" s="315"/>
    </row>
    <row r="75" spans="1:56" s="338" customFormat="1" ht="15" customHeight="1" x14ac:dyDescent="0.2">
      <c r="A75" s="503" t="s">
        <v>36</v>
      </c>
      <c r="B75" s="504"/>
      <c r="C75" s="425">
        <f>SUM(D75:G75)</f>
        <v>155</v>
      </c>
      <c r="D75" s="426">
        <v>3</v>
      </c>
      <c r="E75" s="426"/>
      <c r="F75" s="426">
        <v>152</v>
      </c>
      <c r="G75" s="426"/>
      <c r="H75" s="326" t="str">
        <f t="shared" ref="H75:H82" si="15">BA75</f>
        <v/>
      </c>
      <c r="I75" s="317"/>
      <c r="K75" s="315"/>
      <c r="L75" s="315"/>
      <c r="M75" s="315"/>
      <c r="N75" s="315"/>
      <c r="O75" s="315"/>
      <c r="P75" s="315"/>
      <c r="Q75" s="315"/>
      <c r="R75" s="315"/>
      <c r="S75" s="315"/>
      <c r="X75" s="315"/>
      <c r="Y75" s="315"/>
      <c r="Z75" s="315"/>
      <c r="AA75" s="315"/>
      <c r="AB75" s="315"/>
      <c r="AC75" s="315"/>
      <c r="AD75" s="315"/>
      <c r="AE75" s="315"/>
      <c r="AF75" s="315"/>
      <c r="AG75" s="315"/>
      <c r="AH75" s="315"/>
      <c r="AI75" s="315"/>
      <c r="AJ75" s="315"/>
      <c r="AK75" s="315"/>
      <c r="AL75" s="315"/>
      <c r="AM75" s="315"/>
      <c r="AN75" s="315"/>
      <c r="AO75" s="315"/>
      <c r="AQ75" s="322"/>
      <c r="AR75" s="322"/>
      <c r="AU75" s="322"/>
      <c r="AV75" s="322"/>
      <c r="BA75" s="339" t="str">
        <f>IF(C75&lt;&gt;SUM(D75:G75)," NO ALTERE LAS FÓRMULAS, la suma de las transfusiones NO ES IGUAL al Total. ","")</f>
        <v/>
      </c>
      <c r="BB75" s="315"/>
      <c r="BC75" s="441">
        <f>IF(C75&lt;&gt;SUM(D75:G75),1,0)</f>
        <v>0</v>
      </c>
      <c r="BD75" s="315"/>
    </row>
    <row r="76" spans="1:56" s="338" customFormat="1" ht="15" customHeight="1" x14ac:dyDescent="0.2">
      <c r="A76" s="494" t="s">
        <v>40</v>
      </c>
      <c r="B76" s="358" t="s">
        <v>41</v>
      </c>
      <c r="C76" s="425">
        <f t="shared" ref="C76:C82" si="16">SUM(D76:G76)</f>
        <v>44</v>
      </c>
      <c r="D76" s="426"/>
      <c r="E76" s="426"/>
      <c r="F76" s="426">
        <v>44</v>
      </c>
      <c r="G76" s="426"/>
      <c r="H76" s="326" t="str">
        <f t="shared" si="15"/>
        <v/>
      </c>
      <c r="I76" s="317"/>
      <c r="K76" s="315"/>
      <c r="L76" s="315"/>
      <c r="M76" s="315"/>
      <c r="N76" s="315"/>
      <c r="O76" s="315"/>
      <c r="P76" s="315"/>
      <c r="Q76" s="315"/>
      <c r="R76" s="315"/>
      <c r="S76" s="315"/>
      <c r="X76" s="315"/>
      <c r="Y76" s="315"/>
      <c r="Z76" s="315"/>
      <c r="AA76" s="315"/>
      <c r="AB76" s="315"/>
      <c r="AC76" s="315"/>
      <c r="AD76" s="315"/>
      <c r="AE76" s="315"/>
      <c r="AF76" s="315"/>
      <c r="AG76" s="315"/>
      <c r="AH76" s="315"/>
      <c r="AI76" s="315"/>
      <c r="AJ76" s="315"/>
      <c r="AK76" s="315"/>
      <c r="AL76" s="315"/>
      <c r="AM76" s="315"/>
      <c r="AN76" s="315"/>
      <c r="AO76" s="315"/>
      <c r="AQ76" s="322"/>
      <c r="AR76" s="322"/>
      <c r="AU76" s="322"/>
      <c r="AV76" s="322"/>
      <c r="BA76" s="339" t="str">
        <f t="shared" ref="BA76:BA82" si="17">IF(C76&lt;&gt;SUM(D76:G76)," NO ALTERE LAS FÓRMULAS, la suma de las transfusiones NO ES IGUAL al Total. ","")</f>
        <v/>
      </c>
      <c r="BB76" s="315"/>
      <c r="BC76" s="441">
        <f t="shared" ref="BC76:BC81" si="18">IF(C76&lt;&gt;SUM(D76:G76),1,0)</f>
        <v>0</v>
      </c>
      <c r="BD76" s="315"/>
    </row>
    <row r="77" spans="1:56" s="338" customFormat="1" ht="15" customHeight="1" x14ac:dyDescent="0.2">
      <c r="A77" s="505"/>
      <c r="B77" s="368" t="s">
        <v>42</v>
      </c>
      <c r="C77" s="427">
        <f t="shared" si="16"/>
        <v>0</v>
      </c>
      <c r="D77" s="428"/>
      <c r="E77" s="428"/>
      <c r="F77" s="428"/>
      <c r="G77" s="428"/>
      <c r="H77" s="326" t="str">
        <f t="shared" si="15"/>
        <v/>
      </c>
      <c r="I77" s="317"/>
      <c r="K77" s="315"/>
      <c r="L77" s="315"/>
      <c r="M77" s="315"/>
      <c r="N77" s="315"/>
      <c r="O77" s="315"/>
      <c r="P77" s="315"/>
      <c r="Q77" s="315"/>
      <c r="R77" s="315"/>
      <c r="S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315"/>
      <c r="AM77" s="315"/>
      <c r="AN77" s="315"/>
      <c r="AO77" s="315"/>
      <c r="AQ77" s="322"/>
      <c r="AR77" s="322"/>
      <c r="AU77" s="322"/>
      <c r="AV77" s="322"/>
      <c r="BA77" s="339" t="str">
        <f t="shared" si="17"/>
        <v/>
      </c>
      <c r="BB77" s="315"/>
      <c r="BC77" s="441">
        <f t="shared" si="18"/>
        <v>0</v>
      </c>
      <c r="BD77" s="315"/>
    </row>
    <row r="78" spans="1:56" s="338" customFormat="1" ht="15" customHeight="1" x14ac:dyDescent="0.2">
      <c r="A78" s="495"/>
      <c r="B78" s="369" t="s">
        <v>43</v>
      </c>
      <c r="C78" s="429">
        <f t="shared" si="16"/>
        <v>0</v>
      </c>
      <c r="D78" s="430"/>
      <c r="E78" s="430"/>
      <c r="F78" s="430"/>
      <c r="G78" s="430"/>
      <c r="H78" s="326" t="str">
        <f t="shared" si="15"/>
        <v/>
      </c>
      <c r="I78" s="317"/>
      <c r="K78" s="315"/>
      <c r="L78" s="315"/>
      <c r="M78" s="315"/>
      <c r="N78" s="315"/>
      <c r="O78" s="315"/>
      <c r="P78" s="315"/>
      <c r="Q78" s="315"/>
      <c r="R78" s="315"/>
      <c r="S78" s="315"/>
      <c r="X78" s="315"/>
      <c r="Y78" s="315"/>
      <c r="Z78" s="315"/>
      <c r="AA78" s="315"/>
      <c r="AB78" s="315"/>
      <c r="AC78" s="315"/>
      <c r="AD78" s="315"/>
      <c r="AE78" s="315"/>
      <c r="AF78" s="315"/>
      <c r="AG78" s="315"/>
      <c r="AH78" s="315"/>
      <c r="AI78" s="315"/>
      <c r="AJ78" s="315"/>
      <c r="AK78" s="315"/>
      <c r="AL78" s="315"/>
      <c r="AM78" s="315"/>
      <c r="AN78" s="315"/>
      <c r="AO78" s="315"/>
      <c r="AQ78" s="322"/>
      <c r="AR78" s="322"/>
      <c r="AU78" s="322"/>
      <c r="AV78" s="322"/>
      <c r="BA78" s="339" t="str">
        <f t="shared" si="17"/>
        <v/>
      </c>
      <c r="BB78" s="315"/>
      <c r="BC78" s="441">
        <f t="shared" si="18"/>
        <v>0</v>
      </c>
      <c r="BD78" s="315"/>
    </row>
    <row r="79" spans="1:56" s="338" customFormat="1" ht="15" customHeight="1" x14ac:dyDescent="0.2">
      <c r="A79" s="494" t="s">
        <v>44</v>
      </c>
      <c r="B79" s="370" t="s">
        <v>65</v>
      </c>
      <c r="C79" s="423">
        <f t="shared" si="16"/>
        <v>99</v>
      </c>
      <c r="D79" s="375"/>
      <c r="E79" s="375"/>
      <c r="F79" s="375">
        <v>99</v>
      </c>
      <c r="G79" s="375"/>
      <c r="H79" s="326" t="str">
        <f t="shared" si="15"/>
        <v/>
      </c>
      <c r="I79" s="317"/>
      <c r="K79" s="315"/>
      <c r="L79" s="315"/>
      <c r="M79" s="315"/>
      <c r="N79" s="315"/>
      <c r="O79" s="315"/>
      <c r="P79" s="315"/>
      <c r="Q79" s="315"/>
      <c r="R79" s="315"/>
      <c r="S79" s="315"/>
      <c r="X79" s="315"/>
      <c r="Y79" s="315"/>
      <c r="Z79" s="315"/>
      <c r="AA79" s="315"/>
      <c r="AB79" s="315"/>
      <c r="AC79" s="315"/>
      <c r="AD79" s="315"/>
      <c r="AE79" s="315"/>
      <c r="AF79" s="315"/>
      <c r="AG79" s="315"/>
      <c r="AH79" s="315"/>
      <c r="AI79" s="315"/>
      <c r="AJ79" s="315"/>
      <c r="AK79" s="315"/>
      <c r="AL79" s="315"/>
      <c r="AM79" s="315"/>
      <c r="AN79" s="315"/>
      <c r="AO79" s="315"/>
      <c r="AQ79" s="322"/>
      <c r="AR79" s="322"/>
      <c r="AU79" s="322"/>
      <c r="AV79" s="322"/>
      <c r="BA79" s="339" t="str">
        <f t="shared" si="17"/>
        <v/>
      </c>
      <c r="BB79" s="315"/>
      <c r="BC79" s="441">
        <f t="shared" si="18"/>
        <v>0</v>
      </c>
      <c r="BD79" s="315"/>
    </row>
    <row r="80" spans="1:56" s="338" customFormat="1" ht="15" customHeight="1" x14ac:dyDescent="0.2">
      <c r="A80" s="495"/>
      <c r="B80" s="336" t="s">
        <v>46</v>
      </c>
      <c r="C80" s="383">
        <f t="shared" si="16"/>
        <v>0</v>
      </c>
      <c r="D80" s="378"/>
      <c r="E80" s="378"/>
      <c r="F80" s="378"/>
      <c r="G80" s="378"/>
      <c r="H80" s="326" t="str">
        <f t="shared" si="15"/>
        <v/>
      </c>
      <c r="I80" s="317"/>
      <c r="K80" s="315"/>
      <c r="L80" s="315"/>
      <c r="M80" s="315"/>
      <c r="N80" s="315"/>
      <c r="O80" s="315"/>
      <c r="P80" s="315"/>
      <c r="Q80" s="315"/>
      <c r="R80" s="315"/>
      <c r="S80" s="315"/>
      <c r="X80" s="315"/>
      <c r="Y80" s="315"/>
      <c r="Z80" s="315"/>
      <c r="AA80" s="315"/>
      <c r="AB80" s="315"/>
      <c r="AC80" s="315"/>
      <c r="AD80" s="315"/>
      <c r="AE80" s="315"/>
      <c r="AF80" s="315"/>
      <c r="AG80" s="315"/>
      <c r="AH80" s="315"/>
      <c r="AI80" s="315"/>
      <c r="AJ80" s="315"/>
      <c r="AK80" s="315"/>
      <c r="AL80" s="315"/>
      <c r="AM80" s="315"/>
      <c r="AN80" s="315"/>
      <c r="AO80" s="315"/>
      <c r="AQ80" s="322"/>
      <c r="AR80" s="322"/>
      <c r="AU80" s="322"/>
      <c r="AV80" s="322"/>
      <c r="BA80" s="339" t="str">
        <f t="shared" si="17"/>
        <v/>
      </c>
      <c r="BB80" s="315"/>
      <c r="BC80" s="441">
        <f t="shared" si="18"/>
        <v>0</v>
      </c>
      <c r="BD80" s="315"/>
    </row>
    <row r="81" spans="1:56" s="338" customFormat="1" ht="15" customHeight="1" x14ac:dyDescent="0.2">
      <c r="A81" s="485" t="s">
        <v>47</v>
      </c>
      <c r="B81" s="485"/>
      <c r="C81" s="388">
        <f t="shared" si="16"/>
        <v>6</v>
      </c>
      <c r="D81" s="380"/>
      <c r="E81" s="380"/>
      <c r="F81" s="380">
        <v>6</v>
      </c>
      <c r="G81" s="380"/>
      <c r="H81" s="326" t="str">
        <f t="shared" si="15"/>
        <v/>
      </c>
      <c r="I81" s="317"/>
      <c r="K81" s="315"/>
      <c r="L81" s="315"/>
      <c r="M81" s="315"/>
      <c r="N81" s="315"/>
      <c r="O81" s="315"/>
      <c r="P81" s="315"/>
      <c r="Q81" s="315"/>
      <c r="R81" s="315"/>
      <c r="S81" s="315"/>
      <c r="X81" s="315"/>
      <c r="Y81" s="315"/>
      <c r="Z81" s="315"/>
      <c r="AA81" s="315"/>
      <c r="AB81" s="315"/>
      <c r="AC81" s="315"/>
      <c r="AD81" s="315"/>
      <c r="AE81" s="315"/>
      <c r="AF81" s="315"/>
      <c r="AG81" s="315"/>
      <c r="AH81" s="315"/>
      <c r="AI81" s="315"/>
      <c r="AJ81" s="315"/>
      <c r="AK81" s="315"/>
      <c r="AL81" s="315"/>
      <c r="AM81" s="315"/>
      <c r="AN81" s="315"/>
      <c r="AO81" s="315"/>
      <c r="AQ81" s="322"/>
      <c r="AR81" s="322"/>
      <c r="AU81" s="322"/>
      <c r="AV81" s="322"/>
      <c r="BA81" s="339" t="str">
        <f t="shared" si="17"/>
        <v/>
      </c>
      <c r="BB81" s="315"/>
      <c r="BC81" s="441">
        <f t="shared" si="18"/>
        <v>0</v>
      </c>
      <c r="BD81" s="315"/>
    </row>
    <row r="82" spans="1:56" s="446" customFormat="1" ht="15" customHeight="1" x14ac:dyDescent="0.15">
      <c r="A82" s="486" t="s">
        <v>5</v>
      </c>
      <c r="B82" s="487"/>
      <c r="C82" s="396">
        <f t="shared" si="16"/>
        <v>304</v>
      </c>
      <c r="D82" s="397">
        <f>SUM(D75:D81)</f>
        <v>3</v>
      </c>
      <c r="E82" s="397">
        <f>SUM(E75:E81)</f>
        <v>0</v>
      </c>
      <c r="F82" s="397">
        <f>SUM(F75:F81)</f>
        <v>301</v>
      </c>
      <c r="G82" s="397">
        <f>SUM(G75:G81)</f>
        <v>0</v>
      </c>
      <c r="H82" s="326" t="str">
        <f t="shared" si="15"/>
        <v/>
      </c>
      <c r="I82" s="314"/>
      <c r="K82" s="314"/>
      <c r="L82" s="314"/>
      <c r="M82" s="314"/>
      <c r="N82" s="314"/>
      <c r="O82" s="314"/>
      <c r="P82" s="314"/>
      <c r="Q82" s="314"/>
      <c r="R82" s="314"/>
      <c r="S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W82" s="443"/>
      <c r="AX82" s="443"/>
      <c r="BA82" s="339" t="str">
        <f t="shared" si="17"/>
        <v/>
      </c>
      <c r="BB82" s="315"/>
      <c r="BC82" s="441">
        <f>IF(C82&lt;&gt;SUM(D82:G82),1,0)</f>
        <v>0</v>
      </c>
      <c r="BD82" s="314"/>
    </row>
    <row r="83" spans="1:56" s="315" customFormat="1" ht="30" customHeight="1" x14ac:dyDescent="0.2">
      <c r="A83" s="328" t="s">
        <v>70</v>
      </c>
      <c r="B83" s="328"/>
      <c r="C83" s="328"/>
      <c r="D83" s="351"/>
      <c r="E83" s="351"/>
      <c r="F83" s="351"/>
      <c r="G83" s="351"/>
      <c r="H83" s="351"/>
      <c r="I83" s="351"/>
      <c r="J83" s="320"/>
    </row>
    <row r="84" spans="1:56" s="338" customFormat="1" ht="30" customHeight="1" x14ac:dyDescent="0.15">
      <c r="A84" s="490" t="s">
        <v>21</v>
      </c>
      <c r="B84" s="491"/>
      <c r="C84" s="479" t="s">
        <v>5</v>
      </c>
      <c r="D84" s="315"/>
      <c r="E84" s="315"/>
      <c r="F84" s="315"/>
      <c r="G84" s="315"/>
      <c r="H84" s="315"/>
      <c r="I84" s="315"/>
      <c r="J84" s="315"/>
      <c r="K84" s="315"/>
      <c r="L84" s="315"/>
      <c r="M84" s="315"/>
      <c r="N84" s="315"/>
      <c r="O84" s="315"/>
      <c r="P84" s="315"/>
      <c r="Q84" s="315"/>
      <c r="R84" s="315"/>
      <c r="S84" s="315"/>
      <c r="X84" s="315"/>
      <c r="Y84" s="315"/>
      <c r="Z84" s="315"/>
      <c r="AA84" s="315"/>
      <c r="AB84" s="315"/>
      <c r="AC84" s="315"/>
      <c r="AD84" s="315"/>
      <c r="AE84" s="315"/>
      <c r="AF84" s="315"/>
      <c r="AG84" s="315"/>
      <c r="AH84" s="315"/>
      <c r="AI84" s="315"/>
      <c r="AJ84" s="315"/>
      <c r="AK84" s="315"/>
      <c r="AL84" s="315"/>
      <c r="AM84" s="315"/>
      <c r="AN84" s="315"/>
      <c r="AO84" s="315"/>
      <c r="AT84" s="322"/>
      <c r="AU84" s="322"/>
      <c r="AX84" s="322"/>
      <c r="AY84" s="322"/>
      <c r="BA84" s="315"/>
      <c r="BB84" s="315"/>
      <c r="BC84" s="315"/>
      <c r="BD84" s="315"/>
    </row>
    <row r="85" spans="1:56" s="338" customFormat="1" ht="15" customHeight="1" x14ac:dyDescent="0.15">
      <c r="A85" s="492" t="s">
        <v>71</v>
      </c>
      <c r="B85" s="352" t="s">
        <v>72</v>
      </c>
      <c r="C85" s="431">
        <v>155</v>
      </c>
      <c r="D85" s="315"/>
      <c r="E85" s="315"/>
      <c r="F85" s="315"/>
      <c r="G85" s="315"/>
      <c r="H85" s="315"/>
      <c r="I85" s="315"/>
      <c r="J85" s="315"/>
      <c r="K85" s="315"/>
      <c r="L85" s="315"/>
      <c r="M85" s="315"/>
      <c r="N85" s="315"/>
      <c r="O85" s="315"/>
      <c r="P85" s="315"/>
      <c r="Q85" s="315"/>
      <c r="R85" s="315"/>
      <c r="S85" s="315"/>
      <c r="X85" s="315"/>
      <c r="Y85" s="315"/>
      <c r="Z85" s="315"/>
      <c r="AA85" s="315"/>
      <c r="AB85" s="315"/>
      <c r="AC85" s="315"/>
      <c r="AD85" s="315"/>
      <c r="AE85" s="315"/>
      <c r="AF85" s="315"/>
      <c r="AG85" s="315"/>
      <c r="AH85" s="315"/>
      <c r="AI85" s="315"/>
      <c r="AJ85" s="315"/>
      <c r="AK85" s="315"/>
      <c r="AL85" s="315"/>
      <c r="AM85" s="315"/>
      <c r="AN85" s="315"/>
      <c r="AO85" s="315"/>
      <c r="AT85" s="322"/>
      <c r="AU85" s="322"/>
      <c r="AX85" s="322"/>
      <c r="AY85" s="322"/>
      <c r="BA85" s="315"/>
      <c r="BB85" s="315"/>
      <c r="BC85" s="315"/>
      <c r="BD85" s="315"/>
    </row>
    <row r="86" spans="1:56" s="338" customFormat="1" ht="15" customHeight="1" x14ac:dyDescent="0.15">
      <c r="A86" s="493"/>
      <c r="B86" s="353" t="s">
        <v>73</v>
      </c>
      <c r="C86" s="435">
        <v>155</v>
      </c>
      <c r="D86" s="315"/>
      <c r="E86" s="315"/>
      <c r="F86" s="315"/>
      <c r="G86" s="315"/>
      <c r="H86" s="315"/>
      <c r="I86" s="315"/>
      <c r="J86" s="315"/>
      <c r="K86" s="315"/>
      <c r="L86" s="315"/>
      <c r="M86" s="315"/>
      <c r="N86" s="315"/>
      <c r="O86" s="315"/>
      <c r="P86" s="315"/>
      <c r="Q86" s="315"/>
      <c r="R86" s="315"/>
      <c r="S86" s="315"/>
      <c r="X86" s="315"/>
      <c r="Y86" s="315"/>
      <c r="Z86" s="315"/>
      <c r="AA86" s="315"/>
      <c r="AB86" s="315"/>
      <c r="AC86" s="315"/>
      <c r="AD86" s="315"/>
      <c r="AE86" s="315"/>
      <c r="AF86" s="315"/>
      <c r="AG86" s="315"/>
      <c r="AH86" s="315"/>
      <c r="AI86" s="315"/>
      <c r="AJ86" s="315"/>
      <c r="AK86" s="315"/>
      <c r="AL86" s="315"/>
      <c r="AM86" s="315"/>
      <c r="AN86" s="315"/>
      <c r="AO86" s="315"/>
      <c r="AT86" s="322"/>
      <c r="AU86" s="322"/>
      <c r="AX86" s="322"/>
      <c r="AY86" s="322"/>
      <c r="BA86" s="315"/>
      <c r="BB86" s="315"/>
      <c r="BC86" s="315"/>
      <c r="BD86" s="315"/>
    </row>
    <row r="87" spans="1:56" s="315" customFormat="1" ht="30" customHeight="1" x14ac:dyDescent="0.2">
      <c r="A87" s="333" t="s">
        <v>74</v>
      </c>
      <c r="B87" s="333"/>
      <c r="C87" s="333"/>
      <c r="D87" s="351"/>
      <c r="E87" s="351"/>
      <c r="F87" s="351"/>
      <c r="G87" s="351"/>
      <c r="H87" s="351"/>
      <c r="I87" s="351"/>
      <c r="J87" s="320"/>
    </row>
    <row r="88" spans="1:56" s="338" customFormat="1" ht="10.5" x14ac:dyDescent="0.15">
      <c r="A88" s="488" t="s">
        <v>21</v>
      </c>
      <c r="B88" s="488" t="s">
        <v>5</v>
      </c>
      <c r="C88" s="488" t="s">
        <v>36</v>
      </c>
      <c r="D88" s="488" t="s">
        <v>44</v>
      </c>
      <c r="E88" s="488" t="s">
        <v>51</v>
      </c>
      <c r="F88" s="315"/>
      <c r="G88" s="315"/>
      <c r="H88" s="315"/>
      <c r="I88" s="315"/>
      <c r="J88" s="315"/>
      <c r="K88" s="315"/>
      <c r="L88" s="315"/>
      <c r="M88" s="315"/>
      <c r="N88" s="315"/>
      <c r="O88" s="315"/>
      <c r="P88" s="315"/>
      <c r="Q88" s="315"/>
      <c r="R88" s="315"/>
      <c r="S88" s="315"/>
      <c r="X88" s="315"/>
      <c r="Y88" s="315"/>
      <c r="Z88" s="315"/>
      <c r="AA88" s="315"/>
      <c r="AB88" s="315"/>
      <c r="AC88" s="315"/>
      <c r="AD88" s="315"/>
      <c r="AE88" s="315"/>
      <c r="AF88" s="315"/>
      <c r="AG88" s="315"/>
      <c r="AH88" s="315"/>
      <c r="AI88" s="315"/>
      <c r="AJ88" s="315"/>
      <c r="AK88" s="315"/>
      <c r="AL88" s="315"/>
      <c r="AM88" s="315"/>
      <c r="AN88" s="315"/>
      <c r="AO88" s="315"/>
      <c r="AT88" s="322"/>
      <c r="AU88" s="322"/>
      <c r="AX88" s="322"/>
      <c r="AY88" s="322"/>
      <c r="BA88" s="315"/>
      <c r="BB88" s="315"/>
      <c r="BC88" s="315"/>
      <c r="BD88" s="315"/>
    </row>
    <row r="89" spans="1:56" s="338" customFormat="1" ht="12.75" x14ac:dyDescent="0.2">
      <c r="A89" s="489"/>
      <c r="B89" s="489"/>
      <c r="C89" s="489"/>
      <c r="D89" s="489"/>
      <c r="E89" s="489"/>
      <c r="F89" s="317"/>
      <c r="G89" s="317"/>
      <c r="H89" s="317"/>
      <c r="I89" s="317"/>
      <c r="J89" s="317"/>
      <c r="K89" s="315"/>
      <c r="L89" s="315"/>
      <c r="M89" s="315"/>
      <c r="N89" s="315"/>
      <c r="O89" s="315"/>
      <c r="P89" s="315"/>
      <c r="Q89" s="315"/>
      <c r="R89" s="315"/>
      <c r="S89" s="315"/>
      <c r="X89" s="315"/>
      <c r="Y89" s="315"/>
      <c r="Z89" s="315"/>
      <c r="AA89" s="315"/>
      <c r="AB89" s="315"/>
      <c r="AC89" s="315"/>
      <c r="AD89" s="315"/>
      <c r="AE89" s="315"/>
      <c r="AF89" s="315"/>
      <c r="AG89" s="315"/>
      <c r="AH89" s="315"/>
      <c r="AI89" s="315"/>
      <c r="AJ89" s="315"/>
      <c r="AK89" s="315"/>
      <c r="AL89" s="315"/>
      <c r="AM89" s="315"/>
      <c r="AN89" s="315"/>
      <c r="AO89" s="315"/>
      <c r="AT89" s="322"/>
      <c r="AU89" s="322"/>
      <c r="AX89" s="322"/>
      <c r="AY89" s="322"/>
      <c r="BA89" s="315"/>
      <c r="BB89" s="315"/>
      <c r="BC89" s="315"/>
      <c r="BD89" s="315"/>
    </row>
    <row r="90" spans="1:56" s="338" customFormat="1" ht="15" customHeight="1" x14ac:dyDescent="0.2">
      <c r="A90" s="360" t="s">
        <v>75</v>
      </c>
      <c r="B90" s="398">
        <f>SUM(C90:E90)</f>
        <v>0</v>
      </c>
      <c r="C90" s="428"/>
      <c r="D90" s="428"/>
      <c r="E90" s="428"/>
      <c r="F90" s="326" t="str">
        <f t="shared" ref="F90:F99" si="19">BA90</f>
        <v/>
      </c>
      <c r="H90" s="317"/>
      <c r="I90" s="317"/>
      <c r="J90" s="317"/>
      <c r="K90" s="315"/>
      <c r="L90" s="315"/>
      <c r="M90" s="315"/>
      <c r="N90" s="315"/>
      <c r="O90" s="315"/>
      <c r="P90" s="315"/>
      <c r="Q90" s="315"/>
      <c r="R90" s="315"/>
      <c r="S90" s="315"/>
      <c r="X90" s="315"/>
      <c r="Y90" s="315"/>
      <c r="Z90" s="315"/>
      <c r="AA90" s="315"/>
      <c r="AB90" s="315"/>
      <c r="AC90" s="315"/>
      <c r="AD90" s="315"/>
      <c r="AE90" s="315"/>
      <c r="AF90" s="315"/>
      <c r="AG90" s="315"/>
      <c r="AH90" s="315"/>
      <c r="AI90" s="315"/>
      <c r="AJ90" s="315"/>
      <c r="AK90" s="315"/>
      <c r="AL90" s="315"/>
      <c r="AM90" s="315"/>
      <c r="AN90" s="315"/>
      <c r="AO90" s="315"/>
      <c r="AT90" s="322"/>
      <c r="AU90" s="322"/>
      <c r="AX90" s="322"/>
      <c r="AY90" s="322"/>
      <c r="BA90" s="339" t="str">
        <f>IF(B90&lt;&gt;SUM(C90:E90)," NO ALTERE LAS FÓRMULAS, la suma de los actos transfusionales NO ES IGUAL al Total. ","")</f>
        <v/>
      </c>
      <c r="BB90" s="315"/>
      <c r="BC90" s="441">
        <f>IF(B90&lt;&gt;SUM(C90:E90),1,0)</f>
        <v>0</v>
      </c>
      <c r="BD90" s="315"/>
    </row>
    <row r="91" spans="1:56" s="338" customFormat="1" ht="15" customHeight="1" x14ac:dyDescent="0.2">
      <c r="A91" s="360" t="s">
        <v>76</v>
      </c>
      <c r="B91" s="398">
        <f t="shared" ref="B91:B99" si="20">SUM(C91:E91)</f>
        <v>0</v>
      </c>
      <c r="C91" s="428"/>
      <c r="D91" s="428"/>
      <c r="E91" s="428"/>
      <c r="F91" s="326" t="str">
        <f t="shared" si="19"/>
        <v/>
      </c>
      <c r="H91" s="317"/>
      <c r="I91" s="317"/>
      <c r="J91" s="317"/>
      <c r="K91" s="315"/>
      <c r="L91" s="315"/>
      <c r="M91" s="315"/>
      <c r="N91" s="315"/>
      <c r="O91" s="315"/>
      <c r="P91" s="315"/>
      <c r="Q91" s="315"/>
      <c r="R91" s="315"/>
      <c r="S91" s="315"/>
      <c r="X91" s="315"/>
      <c r="Y91" s="315"/>
      <c r="Z91" s="315"/>
      <c r="AA91" s="315"/>
      <c r="AB91" s="315"/>
      <c r="AC91" s="315"/>
      <c r="AD91" s="315"/>
      <c r="AE91" s="315"/>
      <c r="AF91" s="315"/>
      <c r="AG91" s="315"/>
      <c r="AH91" s="315"/>
      <c r="AI91" s="315"/>
      <c r="AJ91" s="315"/>
      <c r="AK91" s="315"/>
      <c r="AL91" s="315"/>
      <c r="AM91" s="315"/>
      <c r="AN91" s="315"/>
      <c r="AO91" s="315"/>
      <c r="AT91" s="322"/>
      <c r="AU91" s="322"/>
      <c r="AX91" s="322"/>
      <c r="AY91" s="322"/>
      <c r="BA91" s="339" t="str">
        <f t="shared" ref="BA91:BA99" si="21">IF(B91&lt;&gt;SUM(C91:E91)," NO ALTERE LAS FÓRMULAS, la suma de los actos transfusionales NO ES IGUAL al Total. ","")</f>
        <v/>
      </c>
      <c r="BB91" s="315"/>
      <c r="BC91" s="441">
        <f t="shared" ref="BC91:BC99" si="22">IF(B91&lt;&gt;SUM(C91:E91),1,0)</f>
        <v>0</v>
      </c>
      <c r="BD91" s="315"/>
    </row>
    <row r="92" spans="1:56" s="338" customFormat="1" ht="23.25" customHeight="1" x14ac:dyDescent="0.2">
      <c r="A92" s="360" t="s">
        <v>77</v>
      </c>
      <c r="B92" s="398">
        <f t="shared" si="20"/>
        <v>0</v>
      </c>
      <c r="C92" s="428"/>
      <c r="D92" s="428"/>
      <c r="E92" s="428"/>
      <c r="F92" s="326" t="str">
        <f t="shared" si="19"/>
        <v/>
      </c>
      <c r="H92" s="317"/>
      <c r="I92" s="317"/>
      <c r="J92" s="317"/>
      <c r="K92" s="315"/>
      <c r="L92" s="315"/>
      <c r="M92" s="315"/>
      <c r="N92" s="315"/>
      <c r="O92" s="315"/>
      <c r="P92" s="315"/>
      <c r="Q92" s="315"/>
      <c r="R92" s="315"/>
      <c r="S92" s="315"/>
      <c r="X92" s="315"/>
      <c r="Y92" s="315"/>
      <c r="Z92" s="315"/>
      <c r="AA92" s="315"/>
      <c r="AB92" s="315"/>
      <c r="AC92" s="315"/>
      <c r="AD92" s="315"/>
      <c r="AE92" s="315"/>
      <c r="AF92" s="315"/>
      <c r="AG92" s="315"/>
      <c r="AH92" s="315"/>
      <c r="AI92" s="315"/>
      <c r="AJ92" s="315"/>
      <c r="AK92" s="315"/>
      <c r="AL92" s="315"/>
      <c r="AM92" s="315"/>
      <c r="AN92" s="315"/>
      <c r="AO92" s="315"/>
      <c r="AT92" s="322"/>
      <c r="AU92" s="322"/>
      <c r="AX92" s="322"/>
      <c r="AY92" s="322"/>
      <c r="BA92" s="339" t="str">
        <f t="shared" si="21"/>
        <v/>
      </c>
      <c r="BB92" s="315"/>
      <c r="BC92" s="441">
        <f t="shared" si="22"/>
        <v>0</v>
      </c>
      <c r="BD92" s="315"/>
    </row>
    <row r="93" spans="1:56" s="338" customFormat="1" ht="36" customHeight="1" x14ac:dyDescent="0.2">
      <c r="A93" s="372" t="s">
        <v>78</v>
      </c>
      <c r="B93" s="398">
        <f t="shared" si="20"/>
        <v>0</v>
      </c>
      <c r="C93" s="428"/>
      <c r="D93" s="428"/>
      <c r="E93" s="428"/>
      <c r="F93" s="326" t="str">
        <f t="shared" si="19"/>
        <v/>
      </c>
      <c r="H93" s="317"/>
      <c r="I93" s="317"/>
      <c r="J93" s="317"/>
      <c r="K93" s="315"/>
      <c r="L93" s="315"/>
      <c r="M93" s="315"/>
      <c r="N93" s="315"/>
      <c r="O93" s="315"/>
      <c r="P93" s="315"/>
      <c r="Q93" s="315"/>
      <c r="R93" s="315"/>
      <c r="S93" s="315"/>
      <c r="X93" s="315"/>
      <c r="Y93" s="315"/>
      <c r="Z93" s="315"/>
      <c r="AA93" s="315"/>
      <c r="AB93" s="315"/>
      <c r="AC93" s="315"/>
      <c r="AD93" s="315"/>
      <c r="AE93" s="315"/>
      <c r="AF93" s="315"/>
      <c r="AG93" s="315"/>
      <c r="AH93" s="315"/>
      <c r="AI93" s="315"/>
      <c r="AJ93" s="315"/>
      <c r="AK93" s="315"/>
      <c r="AL93" s="315"/>
      <c r="AM93" s="315"/>
      <c r="AN93" s="315"/>
      <c r="AO93" s="315"/>
      <c r="AT93" s="322"/>
      <c r="AU93" s="322"/>
      <c r="AX93" s="322"/>
      <c r="AY93" s="322"/>
      <c r="BA93" s="339" t="str">
        <f t="shared" si="21"/>
        <v/>
      </c>
      <c r="BB93" s="315"/>
      <c r="BC93" s="441">
        <f t="shared" si="22"/>
        <v>0</v>
      </c>
      <c r="BD93" s="315"/>
    </row>
    <row r="94" spans="1:56" s="338" customFormat="1" ht="24.75" customHeight="1" x14ac:dyDescent="0.2">
      <c r="A94" s="360" t="s">
        <v>79</v>
      </c>
      <c r="B94" s="398">
        <f t="shared" si="20"/>
        <v>0</v>
      </c>
      <c r="C94" s="428"/>
      <c r="D94" s="428"/>
      <c r="E94" s="428"/>
      <c r="F94" s="326" t="str">
        <f t="shared" si="19"/>
        <v/>
      </c>
      <c r="H94" s="317"/>
      <c r="I94" s="317"/>
      <c r="J94" s="317"/>
      <c r="K94" s="315"/>
      <c r="L94" s="315"/>
      <c r="M94" s="315"/>
      <c r="N94" s="315"/>
      <c r="O94" s="315"/>
      <c r="P94" s="315"/>
      <c r="Q94" s="315"/>
      <c r="R94" s="315"/>
      <c r="S94" s="315"/>
      <c r="X94" s="315"/>
      <c r="Y94" s="315"/>
      <c r="Z94" s="315"/>
      <c r="AA94" s="315"/>
      <c r="AB94" s="315"/>
      <c r="AC94" s="315"/>
      <c r="AD94" s="315"/>
      <c r="AE94" s="315"/>
      <c r="AF94" s="315"/>
      <c r="AG94" s="315"/>
      <c r="AH94" s="315"/>
      <c r="AI94" s="315"/>
      <c r="AJ94" s="315"/>
      <c r="AK94" s="315"/>
      <c r="AL94" s="315"/>
      <c r="AM94" s="315"/>
      <c r="AN94" s="315"/>
      <c r="AO94" s="315"/>
      <c r="AT94" s="322"/>
      <c r="AU94" s="322"/>
      <c r="AX94" s="322"/>
      <c r="AY94" s="322"/>
      <c r="BA94" s="339" t="str">
        <f t="shared" si="21"/>
        <v/>
      </c>
      <c r="BB94" s="315"/>
      <c r="BC94" s="441">
        <f t="shared" si="22"/>
        <v>0</v>
      </c>
      <c r="BD94" s="315"/>
    </row>
    <row r="95" spans="1:56" s="324" customFormat="1" ht="15" customHeight="1" x14ac:dyDescent="0.15">
      <c r="A95" s="360" t="s">
        <v>80</v>
      </c>
      <c r="B95" s="398">
        <f t="shared" si="20"/>
        <v>0</v>
      </c>
      <c r="C95" s="428"/>
      <c r="D95" s="428"/>
      <c r="E95" s="428"/>
      <c r="F95" s="326" t="str">
        <f t="shared" si="19"/>
        <v/>
      </c>
      <c r="H95" s="330"/>
      <c r="I95" s="330"/>
      <c r="J95" s="330"/>
      <c r="K95" s="312"/>
      <c r="L95" s="312"/>
      <c r="M95" s="312"/>
      <c r="N95" s="312"/>
      <c r="O95" s="312"/>
      <c r="P95" s="323"/>
      <c r="Q95" s="323"/>
      <c r="R95" s="323"/>
      <c r="S95" s="323"/>
      <c r="X95" s="323"/>
      <c r="Y95" s="323"/>
      <c r="Z95" s="323"/>
      <c r="AA95" s="323"/>
      <c r="AB95" s="323"/>
      <c r="AC95" s="323"/>
      <c r="AD95" s="323"/>
      <c r="AE95" s="323"/>
      <c r="AF95" s="323"/>
      <c r="AG95" s="323"/>
      <c r="AH95" s="323"/>
      <c r="AI95" s="323"/>
      <c r="AJ95" s="323"/>
      <c r="AK95" s="323"/>
      <c r="AL95" s="323"/>
      <c r="AM95" s="323"/>
      <c r="AN95" s="323"/>
      <c r="AO95" s="323"/>
      <c r="BA95" s="339" t="str">
        <f t="shared" si="21"/>
        <v/>
      </c>
      <c r="BB95" s="315"/>
      <c r="BC95" s="441">
        <f t="shared" si="22"/>
        <v>0</v>
      </c>
      <c r="BD95" s="323"/>
    </row>
    <row r="96" spans="1:56" s="324" customFormat="1" ht="22.5" customHeight="1" x14ac:dyDescent="0.15">
      <c r="A96" s="360" t="s">
        <v>81</v>
      </c>
      <c r="B96" s="398">
        <f t="shared" si="20"/>
        <v>0</v>
      </c>
      <c r="C96" s="428"/>
      <c r="D96" s="428"/>
      <c r="E96" s="428"/>
      <c r="F96" s="326" t="str">
        <f t="shared" si="19"/>
        <v/>
      </c>
      <c r="H96" s="330"/>
      <c r="I96" s="330"/>
      <c r="J96" s="330"/>
      <c r="K96" s="312"/>
      <c r="L96" s="312"/>
      <c r="M96" s="312"/>
      <c r="N96" s="312"/>
      <c r="O96" s="312"/>
      <c r="P96" s="323"/>
      <c r="Q96" s="323"/>
      <c r="R96" s="323"/>
      <c r="S96" s="323"/>
      <c r="X96" s="323"/>
      <c r="Y96" s="323"/>
      <c r="Z96" s="323"/>
      <c r="AA96" s="323"/>
      <c r="AB96" s="323"/>
      <c r="AC96" s="323"/>
      <c r="AD96" s="323"/>
      <c r="AE96" s="323"/>
      <c r="AF96" s="323"/>
      <c r="AG96" s="323"/>
      <c r="AH96" s="323"/>
      <c r="AI96" s="323"/>
      <c r="AJ96" s="323"/>
      <c r="AK96" s="323"/>
      <c r="AL96" s="323"/>
      <c r="AM96" s="323"/>
      <c r="AN96" s="323"/>
      <c r="AO96" s="323"/>
      <c r="BA96" s="339" t="str">
        <f t="shared" si="21"/>
        <v/>
      </c>
      <c r="BB96" s="315"/>
      <c r="BC96" s="441">
        <f t="shared" si="22"/>
        <v>0</v>
      </c>
      <c r="BD96" s="323"/>
    </row>
    <row r="97" spans="1:56" s="324" customFormat="1" ht="15" customHeight="1" x14ac:dyDescent="0.15">
      <c r="A97" s="360" t="s">
        <v>82</v>
      </c>
      <c r="B97" s="398">
        <f t="shared" si="20"/>
        <v>0</v>
      </c>
      <c r="C97" s="428"/>
      <c r="D97" s="428"/>
      <c r="E97" s="428"/>
      <c r="F97" s="326" t="str">
        <f t="shared" si="19"/>
        <v/>
      </c>
      <c r="H97" s="330"/>
      <c r="I97" s="330"/>
      <c r="J97" s="330"/>
      <c r="K97" s="312"/>
      <c r="L97" s="312"/>
      <c r="M97" s="312"/>
      <c r="N97" s="312"/>
      <c r="O97" s="312"/>
      <c r="P97" s="323"/>
      <c r="Q97" s="323"/>
      <c r="R97" s="323"/>
      <c r="S97" s="323"/>
      <c r="X97" s="323"/>
      <c r="Y97" s="323"/>
      <c r="Z97" s="323"/>
      <c r="AA97" s="323"/>
      <c r="AB97" s="323"/>
      <c r="AC97" s="323"/>
      <c r="AD97" s="323"/>
      <c r="AE97" s="323"/>
      <c r="AF97" s="323"/>
      <c r="AG97" s="323"/>
      <c r="AH97" s="323"/>
      <c r="AI97" s="323"/>
      <c r="AJ97" s="323"/>
      <c r="AK97" s="323"/>
      <c r="AL97" s="323"/>
      <c r="AM97" s="323"/>
      <c r="AN97" s="323"/>
      <c r="AO97" s="323"/>
      <c r="BA97" s="339" t="str">
        <f t="shared" si="21"/>
        <v/>
      </c>
      <c r="BB97" s="315"/>
      <c r="BC97" s="441">
        <f t="shared" si="22"/>
        <v>0</v>
      </c>
      <c r="BD97" s="323"/>
    </row>
    <row r="98" spans="1:56" s="324" customFormat="1" ht="15" customHeight="1" x14ac:dyDescent="0.15">
      <c r="A98" s="360" t="s">
        <v>83</v>
      </c>
      <c r="B98" s="398">
        <f t="shared" si="20"/>
        <v>0</v>
      </c>
      <c r="C98" s="428"/>
      <c r="D98" s="428"/>
      <c r="E98" s="428"/>
      <c r="F98" s="326" t="str">
        <f t="shared" si="19"/>
        <v/>
      </c>
      <c r="H98" s="330"/>
      <c r="I98" s="330"/>
      <c r="J98" s="330"/>
      <c r="K98" s="312"/>
      <c r="L98" s="312"/>
      <c r="M98" s="312"/>
      <c r="N98" s="312"/>
      <c r="O98" s="312"/>
      <c r="P98" s="323"/>
      <c r="Q98" s="323"/>
      <c r="R98" s="323"/>
      <c r="S98" s="323"/>
      <c r="X98" s="323"/>
      <c r="Y98" s="323"/>
      <c r="Z98" s="323"/>
      <c r="AA98" s="323"/>
      <c r="AB98" s="323"/>
      <c r="AC98" s="323"/>
      <c r="AD98" s="323"/>
      <c r="AE98" s="323"/>
      <c r="AF98" s="323"/>
      <c r="AG98" s="323"/>
      <c r="AH98" s="323"/>
      <c r="AI98" s="323"/>
      <c r="AJ98" s="323"/>
      <c r="AK98" s="323"/>
      <c r="AL98" s="323"/>
      <c r="AM98" s="323"/>
      <c r="AN98" s="323"/>
      <c r="AO98" s="323"/>
      <c r="BA98" s="339" t="str">
        <f t="shared" si="21"/>
        <v/>
      </c>
      <c r="BB98" s="315"/>
      <c r="BC98" s="441">
        <f t="shared" si="22"/>
        <v>0</v>
      </c>
      <c r="BD98" s="323"/>
    </row>
    <row r="99" spans="1:56" s="324" customFormat="1" ht="15" customHeight="1" x14ac:dyDescent="0.15">
      <c r="A99" s="361" t="s">
        <v>84</v>
      </c>
      <c r="B99" s="399">
        <f t="shared" si="20"/>
        <v>0</v>
      </c>
      <c r="C99" s="430"/>
      <c r="D99" s="430"/>
      <c r="E99" s="430"/>
      <c r="F99" s="326" t="str">
        <f t="shared" si="19"/>
        <v/>
      </c>
      <c r="H99" s="330"/>
      <c r="I99" s="330"/>
      <c r="J99" s="330"/>
      <c r="K99" s="312"/>
      <c r="L99" s="312"/>
      <c r="M99" s="312"/>
      <c r="N99" s="312"/>
      <c r="O99" s="312"/>
      <c r="P99" s="323"/>
      <c r="Q99" s="323"/>
      <c r="R99" s="323"/>
      <c r="S99" s="323"/>
      <c r="X99" s="323"/>
      <c r="Y99" s="323"/>
      <c r="Z99" s="323"/>
      <c r="AA99" s="323"/>
      <c r="AB99" s="323"/>
      <c r="AC99" s="323"/>
      <c r="AD99" s="323"/>
      <c r="AE99" s="323"/>
      <c r="AF99" s="323"/>
      <c r="AG99" s="323"/>
      <c r="AH99" s="323"/>
      <c r="AI99" s="323"/>
      <c r="AJ99" s="323"/>
      <c r="AK99" s="323"/>
      <c r="AL99" s="323"/>
      <c r="AM99" s="323"/>
      <c r="AN99" s="323"/>
      <c r="AO99" s="323"/>
      <c r="BA99" s="339" t="str">
        <f t="shared" si="21"/>
        <v/>
      </c>
      <c r="BB99" s="315"/>
      <c r="BC99" s="441">
        <f t="shared" si="22"/>
        <v>0</v>
      </c>
      <c r="BD99" s="323"/>
    </row>
    <row r="100" spans="1:56" x14ac:dyDescent="0.15">
      <c r="A100" s="444"/>
    </row>
    <row r="200" spans="1:55" hidden="1" x14ac:dyDescent="0.15">
      <c r="A200" s="445">
        <f>SUM(A7:J99)</f>
        <v>1804</v>
      </c>
      <c r="BC200" s="442">
        <v>0</v>
      </c>
    </row>
    <row r="245" hidden="1" x14ac:dyDescent="0.15"/>
    <row r="246" hidden="1" x14ac:dyDescent="0.15"/>
    <row r="247" hidden="1" x14ac:dyDescent="0.15"/>
    <row r="248" hidden="1" x14ac:dyDescent="0.15"/>
  </sheetData>
  <mergeCells count="70">
    <mergeCell ref="D21:D22"/>
    <mergeCell ref="A10:A15"/>
    <mergeCell ref="B10:B12"/>
    <mergeCell ref="A16:B18"/>
    <mergeCell ref="A19:C19"/>
    <mergeCell ref="A21:A22"/>
    <mergeCell ref="B21:B22"/>
    <mergeCell ref="C21:C22"/>
    <mergeCell ref="B13:B15"/>
    <mergeCell ref="A28:A29"/>
    <mergeCell ref="B28:B29"/>
    <mergeCell ref="C28:C29"/>
    <mergeCell ref="E46:G46"/>
    <mergeCell ref="D28:D29"/>
    <mergeCell ref="A6:I6"/>
    <mergeCell ref="A8:A9"/>
    <mergeCell ref="B8:C9"/>
    <mergeCell ref="D8:D9"/>
    <mergeCell ref="E8:G8"/>
    <mergeCell ref="H8:I8"/>
    <mergeCell ref="H46:H47"/>
    <mergeCell ref="A34:A35"/>
    <mergeCell ref="B34:B35"/>
    <mergeCell ref="C34:C35"/>
    <mergeCell ref="D34:D35"/>
    <mergeCell ref="E34:E35"/>
    <mergeCell ref="A36:A38"/>
    <mergeCell ref="A39:A41"/>
    <mergeCell ref="A42:A43"/>
    <mergeCell ref="A44:B44"/>
    <mergeCell ref="D46:D47"/>
    <mergeCell ref="A48:B48"/>
    <mergeCell ref="A49:B49"/>
    <mergeCell ref="A50:B50"/>
    <mergeCell ref="A46:B47"/>
    <mergeCell ref="C46:C47"/>
    <mergeCell ref="J63:J64"/>
    <mergeCell ref="A65:B65"/>
    <mergeCell ref="A66:A68"/>
    <mergeCell ref="A51:B51"/>
    <mergeCell ref="A52:B52"/>
    <mergeCell ref="A54:B55"/>
    <mergeCell ref="F63:G63"/>
    <mergeCell ref="C54:C55"/>
    <mergeCell ref="A56:B56"/>
    <mergeCell ref="A57:A59"/>
    <mergeCell ref="A61:B61"/>
    <mergeCell ref="A60:B60"/>
    <mergeCell ref="F73:G73"/>
    <mergeCell ref="A75:B75"/>
    <mergeCell ref="A76:A78"/>
    <mergeCell ref="H63:I63"/>
    <mergeCell ref="D63:E63"/>
    <mergeCell ref="A63:B64"/>
    <mergeCell ref="C63:C64"/>
    <mergeCell ref="A69:A70"/>
    <mergeCell ref="A79:A80"/>
    <mergeCell ref="D73:E73"/>
    <mergeCell ref="A71:B71"/>
    <mergeCell ref="A73:B74"/>
    <mergeCell ref="C73:C74"/>
    <mergeCell ref="A81:B81"/>
    <mergeCell ref="A82:B82"/>
    <mergeCell ref="E88:E89"/>
    <mergeCell ref="A84:B84"/>
    <mergeCell ref="A85:A86"/>
    <mergeCell ref="A88:A89"/>
    <mergeCell ref="B88:B89"/>
    <mergeCell ref="C88:C89"/>
    <mergeCell ref="D88:D8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48"/>
  <sheetViews>
    <sheetView tabSelected="1" workbookViewId="0">
      <selection activeCell="G3" sqref="G3"/>
    </sheetView>
  </sheetViews>
  <sheetFormatPr baseColWidth="10" defaultRowHeight="11.25" x14ac:dyDescent="0.15"/>
  <cols>
    <col min="1" max="1" width="17.42578125" style="134" customWidth="1"/>
    <col min="2" max="2" width="13.140625" style="134" customWidth="1"/>
    <col min="3" max="3" width="12.42578125" style="134" customWidth="1"/>
    <col min="4" max="10" width="12.7109375" style="134" customWidth="1"/>
    <col min="11" max="14" width="12.28515625" style="135" customWidth="1"/>
    <col min="15" max="15" width="9.28515625" style="135" customWidth="1"/>
    <col min="16" max="18" width="9" style="136" customWidth="1"/>
    <col min="19" max="19" width="11.42578125" style="136"/>
    <col min="20" max="20" width="13.85546875" style="136" customWidth="1"/>
    <col min="21" max="21" width="11.42578125" style="136"/>
    <col min="22" max="26" width="12.42578125" style="136" customWidth="1"/>
    <col min="27" max="52" width="11.42578125" style="136"/>
    <col min="53" max="56" width="11.42578125" style="136" hidden="1" customWidth="1"/>
    <col min="57" max="256" width="11.42578125" style="136"/>
    <col min="257" max="257" width="17.42578125" style="136" customWidth="1"/>
    <col min="258" max="258" width="13.140625" style="136" customWidth="1"/>
    <col min="259" max="259" width="12.42578125" style="136" customWidth="1"/>
    <col min="260" max="266" width="12.7109375" style="136" customWidth="1"/>
    <col min="267" max="270" width="12.28515625" style="136" customWidth="1"/>
    <col min="271" max="271" width="9.28515625" style="136" customWidth="1"/>
    <col min="272" max="274" width="9" style="136" customWidth="1"/>
    <col min="275" max="275" width="11.42578125" style="136"/>
    <col min="276" max="276" width="13.85546875" style="136" customWidth="1"/>
    <col min="277" max="277" width="11.42578125" style="136"/>
    <col min="278" max="282" width="12.42578125" style="136" customWidth="1"/>
    <col min="283" max="308" width="11.42578125" style="136"/>
    <col min="309" max="312" width="0" style="136" hidden="1" customWidth="1"/>
    <col min="313" max="512" width="11.42578125" style="136"/>
    <col min="513" max="513" width="17.42578125" style="136" customWidth="1"/>
    <col min="514" max="514" width="13.140625" style="136" customWidth="1"/>
    <col min="515" max="515" width="12.42578125" style="136" customWidth="1"/>
    <col min="516" max="522" width="12.7109375" style="136" customWidth="1"/>
    <col min="523" max="526" width="12.28515625" style="136" customWidth="1"/>
    <col min="527" max="527" width="9.28515625" style="136" customWidth="1"/>
    <col min="528" max="530" width="9" style="136" customWidth="1"/>
    <col min="531" max="531" width="11.42578125" style="136"/>
    <col min="532" max="532" width="13.85546875" style="136" customWidth="1"/>
    <col min="533" max="533" width="11.42578125" style="136"/>
    <col min="534" max="538" width="12.42578125" style="136" customWidth="1"/>
    <col min="539" max="564" width="11.42578125" style="136"/>
    <col min="565" max="568" width="0" style="136" hidden="1" customWidth="1"/>
    <col min="569" max="768" width="11.42578125" style="136"/>
    <col min="769" max="769" width="17.42578125" style="136" customWidth="1"/>
    <col min="770" max="770" width="13.140625" style="136" customWidth="1"/>
    <col min="771" max="771" width="12.42578125" style="136" customWidth="1"/>
    <col min="772" max="778" width="12.7109375" style="136" customWidth="1"/>
    <col min="779" max="782" width="12.28515625" style="136" customWidth="1"/>
    <col min="783" max="783" width="9.28515625" style="136" customWidth="1"/>
    <col min="784" max="786" width="9" style="136" customWidth="1"/>
    <col min="787" max="787" width="11.42578125" style="136"/>
    <col min="788" max="788" width="13.85546875" style="136" customWidth="1"/>
    <col min="789" max="789" width="11.42578125" style="136"/>
    <col min="790" max="794" width="12.42578125" style="136" customWidth="1"/>
    <col min="795" max="820" width="11.42578125" style="136"/>
    <col min="821" max="824" width="0" style="136" hidden="1" customWidth="1"/>
    <col min="825" max="1024" width="11.42578125" style="136"/>
    <col min="1025" max="1025" width="17.42578125" style="136" customWidth="1"/>
    <col min="1026" max="1026" width="13.140625" style="136" customWidth="1"/>
    <col min="1027" max="1027" width="12.42578125" style="136" customWidth="1"/>
    <col min="1028" max="1034" width="12.7109375" style="136" customWidth="1"/>
    <col min="1035" max="1038" width="12.28515625" style="136" customWidth="1"/>
    <col min="1039" max="1039" width="9.28515625" style="136" customWidth="1"/>
    <col min="1040" max="1042" width="9" style="136" customWidth="1"/>
    <col min="1043" max="1043" width="11.42578125" style="136"/>
    <col min="1044" max="1044" width="13.85546875" style="136" customWidth="1"/>
    <col min="1045" max="1045" width="11.42578125" style="136"/>
    <col min="1046" max="1050" width="12.42578125" style="136" customWidth="1"/>
    <col min="1051" max="1076" width="11.42578125" style="136"/>
    <col min="1077" max="1080" width="0" style="136" hidden="1" customWidth="1"/>
    <col min="1081" max="1280" width="11.42578125" style="136"/>
    <col min="1281" max="1281" width="17.42578125" style="136" customWidth="1"/>
    <col min="1282" max="1282" width="13.140625" style="136" customWidth="1"/>
    <col min="1283" max="1283" width="12.42578125" style="136" customWidth="1"/>
    <col min="1284" max="1290" width="12.7109375" style="136" customWidth="1"/>
    <col min="1291" max="1294" width="12.28515625" style="136" customWidth="1"/>
    <col min="1295" max="1295" width="9.28515625" style="136" customWidth="1"/>
    <col min="1296" max="1298" width="9" style="136" customWidth="1"/>
    <col min="1299" max="1299" width="11.42578125" style="136"/>
    <col min="1300" max="1300" width="13.85546875" style="136" customWidth="1"/>
    <col min="1301" max="1301" width="11.42578125" style="136"/>
    <col min="1302" max="1306" width="12.42578125" style="136" customWidth="1"/>
    <col min="1307" max="1332" width="11.42578125" style="136"/>
    <col min="1333" max="1336" width="0" style="136" hidden="1" customWidth="1"/>
    <col min="1337" max="1536" width="11.42578125" style="136"/>
    <col min="1537" max="1537" width="17.42578125" style="136" customWidth="1"/>
    <col min="1538" max="1538" width="13.140625" style="136" customWidth="1"/>
    <col min="1539" max="1539" width="12.42578125" style="136" customWidth="1"/>
    <col min="1540" max="1546" width="12.7109375" style="136" customWidth="1"/>
    <col min="1547" max="1550" width="12.28515625" style="136" customWidth="1"/>
    <col min="1551" max="1551" width="9.28515625" style="136" customWidth="1"/>
    <col min="1552" max="1554" width="9" style="136" customWidth="1"/>
    <col min="1555" max="1555" width="11.42578125" style="136"/>
    <col min="1556" max="1556" width="13.85546875" style="136" customWidth="1"/>
    <col min="1557" max="1557" width="11.42578125" style="136"/>
    <col min="1558" max="1562" width="12.42578125" style="136" customWidth="1"/>
    <col min="1563" max="1588" width="11.42578125" style="136"/>
    <col min="1589" max="1592" width="0" style="136" hidden="1" customWidth="1"/>
    <col min="1593" max="1792" width="11.42578125" style="136"/>
    <col min="1793" max="1793" width="17.42578125" style="136" customWidth="1"/>
    <col min="1794" max="1794" width="13.140625" style="136" customWidth="1"/>
    <col min="1795" max="1795" width="12.42578125" style="136" customWidth="1"/>
    <col min="1796" max="1802" width="12.7109375" style="136" customWidth="1"/>
    <col min="1803" max="1806" width="12.28515625" style="136" customWidth="1"/>
    <col min="1807" max="1807" width="9.28515625" style="136" customWidth="1"/>
    <col min="1808" max="1810" width="9" style="136" customWidth="1"/>
    <col min="1811" max="1811" width="11.42578125" style="136"/>
    <col min="1812" max="1812" width="13.85546875" style="136" customWidth="1"/>
    <col min="1813" max="1813" width="11.42578125" style="136"/>
    <col min="1814" max="1818" width="12.42578125" style="136" customWidth="1"/>
    <col min="1819" max="1844" width="11.42578125" style="136"/>
    <col min="1845" max="1848" width="0" style="136" hidden="1" customWidth="1"/>
    <col min="1849" max="2048" width="11.42578125" style="136"/>
    <col min="2049" max="2049" width="17.42578125" style="136" customWidth="1"/>
    <col min="2050" max="2050" width="13.140625" style="136" customWidth="1"/>
    <col min="2051" max="2051" width="12.42578125" style="136" customWidth="1"/>
    <col min="2052" max="2058" width="12.7109375" style="136" customWidth="1"/>
    <col min="2059" max="2062" width="12.28515625" style="136" customWidth="1"/>
    <col min="2063" max="2063" width="9.28515625" style="136" customWidth="1"/>
    <col min="2064" max="2066" width="9" style="136" customWidth="1"/>
    <col min="2067" max="2067" width="11.42578125" style="136"/>
    <col min="2068" max="2068" width="13.85546875" style="136" customWidth="1"/>
    <col min="2069" max="2069" width="11.42578125" style="136"/>
    <col min="2070" max="2074" width="12.42578125" style="136" customWidth="1"/>
    <col min="2075" max="2100" width="11.42578125" style="136"/>
    <col min="2101" max="2104" width="0" style="136" hidden="1" customWidth="1"/>
    <col min="2105" max="2304" width="11.42578125" style="136"/>
    <col min="2305" max="2305" width="17.42578125" style="136" customWidth="1"/>
    <col min="2306" max="2306" width="13.140625" style="136" customWidth="1"/>
    <col min="2307" max="2307" width="12.42578125" style="136" customWidth="1"/>
    <col min="2308" max="2314" width="12.7109375" style="136" customWidth="1"/>
    <col min="2315" max="2318" width="12.28515625" style="136" customWidth="1"/>
    <col min="2319" max="2319" width="9.28515625" style="136" customWidth="1"/>
    <col min="2320" max="2322" width="9" style="136" customWidth="1"/>
    <col min="2323" max="2323" width="11.42578125" style="136"/>
    <col min="2324" max="2324" width="13.85546875" style="136" customWidth="1"/>
    <col min="2325" max="2325" width="11.42578125" style="136"/>
    <col min="2326" max="2330" width="12.42578125" style="136" customWidth="1"/>
    <col min="2331" max="2356" width="11.42578125" style="136"/>
    <col min="2357" max="2360" width="0" style="136" hidden="1" customWidth="1"/>
    <col min="2361" max="2560" width="11.42578125" style="136"/>
    <col min="2561" max="2561" width="17.42578125" style="136" customWidth="1"/>
    <col min="2562" max="2562" width="13.140625" style="136" customWidth="1"/>
    <col min="2563" max="2563" width="12.42578125" style="136" customWidth="1"/>
    <col min="2564" max="2570" width="12.7109375" style="136" customWidth="1"/>
    <col min="2571" max="2574" width="12.28515625" style="136" customWidth="1"/>
    <col min="2575" max="2575" width="9.28515625" style="136" customWidth="1"/>
    <col min="2576" max="2578" width="9" style="136" customWidth="1"/>
    <col min="2579" max="2579" width="11.42578125" style="136"/>
    <col min="2580" max="2580" width="13.85546875" style="136" customWidth="1"/>
    <col min="2581" max="2581" width="11.42578125" style="136"/>
    <col min="2582" max="2586" width="12.42578125" style="136" customWidth="1"/>
    <col min="2587" max="2612" width="11.42578125" style="136"/>
    <col min="2613" max="2616" width="0" style="136" hidden="1" customWidth="1"/>
    <col min="2617" max="2816" width="11.42578125" style="136"/>
    <col min="2817" max="2817" width="17.42578125" style="136" customWidth="1"/>
    <col min="2818" max="2818" width="13.140625" style="136" customWidth="1"/>
    <col min="2819" max="2819" width="12.42578125" style="136" customWidth="1"/>
    <col min="2820" max="2826" width="12.7109375" style="136" customWidth="1"/>
    <col min="2827" max="2830" width="12.28515625" style="136" customWidth="1"/>
    <col min="2831" max="2831" width="9.28515625" style="136" customWidth="1"/>
    <col min="2832" max="2834" width="9" style="136" customWidth="1"/>
    <col min="2835" max="2835" width="11.42578125" style="136"/>
    <col min="2836" max="2836" width="13.85546875" style="136" customWidth="1"/>
    <col min="2837" max="2837" width="11.42578125" style="136"/>
    <col min="2838" max="2842" width="12.42578125" style="136" customWidth="1"/>
    <col min="2843" max="2868" width="11.42578125" style="136"/>
    <col min="2869" max="2872" width="0" style="136" hidden="1" customWidth="1"/>
    <col min="2873" max="3072" width="11.42578125" style="136"/>
    <col min="3073" max="3073" width="17.42578125" style="136" customWidth="1"/>
    <col min="3074" max="3074" width="13.140625" style="136" customWidth="1"/>
    <col min="3075" max="3075" width="12.42578125" style="136" customWidth="1"/>
    <col min="3076" max="3082" width="12.7109375" style="136" customWidth="1"/>
    <col min="3083" max="3086" width="12.28515625" style="136" customWidth="1"/>
    <col min="3087" max="3087" width="9.28515625" style="136" customWidth="1"/>
    <col min="3088" max="3090" width="9" style="136" customWidth="1"/>
    <col min="3091" max="3091" width="11.42578125" style="136"/>
    <col min="3092" max="3092" width="13.85546875" style="136" customWidth="1"/>
    <col min="3093" max="3093" width="11.42578125" style="136"/>
    <col min="3094" max="3098" width="12.42578125" style="136" customWidth="1"/>
    <col min="3099" max="3124" width="11.42578125" style="136"/>
    <col min="3125" max="3128" width="0" style="136" hidden="1" customWidth="1"/>
    <col min="3129" max="3328" width="11.42578125" style="136"/>
    <col min="3329" max="3329" width="17.42578125" style="136" customWidth="1"/>
    <col min="3330" max="3330" width="13.140625" style="136" customWidth="1"/>
    <col min="3331" max="3331" width="12.42578125" style="136" customWidth="1"/>
    <col min="3332" max="3338" width="12.7109375" style="136" customWidth="1"/>
    <col min="3339" max="3342" width="12.28515625" style="136" customWidth="1"/>
    <col min="3343" max="3343" width="9.28515625" style="136" customWidth="1"/>
    <col min="3344" max="3346" width="9" style="136" customWidth="1"/>
    <col min="3347" max="3347" width="11.42578125" style="136"/>
    <col min="3348" max="3348" width="13.85546875" style="136" customWidth="1"/>
    <col min="3349" max="3349" width="11.42578125" style="136"/>
    <col min="3350" max="3354" width="12.42578125" style="136" customWidth="1"/>
    <col min="3355" max="3380" width="11.42578125" style="136"/>
    <col min="3381" max="3384" width="0" style="136" hidden="1" customWidth="1"/>
    <col min="3385" max="3584" width="11.42578125" style="136"/>
    <col min="3585" max="3585" width="17.42578125" style="136" customWidth="1"/>
    <col min="3586" max="3586" width="13.140625" style="136" customWidth="1"/>
    <col min="3587" max="3587" width="12.42578125" style="136" customWidth="1"/>
    <col min="3588" max="3594" width="12.7109375" style="136" customWidth="1"/>
    <col min="3595" max="3598" width="12.28515625" style="136" customWidth="1"/>
    <col min="3599" max="3599" width="9.28515625" style="136" customWidth="1"/>
    <col min="3600" max="3602" width="9" style="136" customWidth="1"/>
    <col min="3603" max="3603" width="11.42578125" style="136"/>
    <col min="3604" max="3604" width="13.85546875" style="136" customWidth="1"/>
    <col min="3605" max="3605" width="11.42578125" style="136"/>
    <col min="3606" max="3610" width="12.42578125" style="136" customWidth="1"/>
    <col min="3611" max="3636" width="11.42578125" style="136"/>
    <col min="3637" max="3640" width="0" style="136" hidden="1" customWidth="1"/>
    <col min="3641" max="3840" width="11.42578125" style="136"/>
    <col min="3841" max="3841" width="17.42578125" style="136" customWidth="1"/>
    <col min="3842" max="3842" width="13.140625" style="136" customWidth="1"/>
    <col min="3843" max="3843" width="12.42578125" style="136" customWidth="1"/>
    <col min="3844" max="3850" width="12.7109375" style="136" customWidth="1"/>
    <col min="3851" max="3854" width="12.28515625" style="136" customWidth="1"/>
    <col min="3855" max="3855" width="9.28515625" style="136" customWidth="1"/>
    <col min="3856" max="3858" width="9" style="136" customWidth="1"/>
    <col min="3859" max="3859" width="11.42578125" style="136"/>
    <col min="3860" max="3860" width="13.85546875" style="136" customWidth="1"/>
    <col min="3861" max="3861" width="11.42578125" style="136"/>
    <col min="3862" max="3866" width="12.42578125" style="136" customWidth="1"/>
    <col min="3867" max="3892" width="11.42578125" style="136"/>
    <col min="3893" max="3896" width="0" style="136" hidden="1" customWidth="1"/>
    <col min="3897" max="4096" width="11.42578125" style="136"/>
    <col min="4097" max="4097" width="17.42578125" style="136" customWidth="1"/>
    <col min="4098" max="4098" width="13.140625" style="136" customWidth="1"/>
    <col min="4099" max="4099" width="12.42578125" style="136" customWidth="1"/>
    <col min="4100" max="4106" width="12.7109375" style="136" customWidth="1"/>
    <col min="4107" max="4110" width="12.28515625" style="136" customWidth="1"/>
    <col min="4111" max="4111" width="9.28515625" style="136" customWidth="1"/>
    <col min="4112" max="4114" width="9" style="136" customWidth="1"/>
    <col min="4115" max="4115" width="11.42578125" style="136"/>
    <col min="4116" max="4116" width="13.85546875" style="136" customWidth="1"/>
    <col min="4117" max="4117" width="11.42578125" style="136"/>
    <col min="4118" max="4122" width="12.42578125" style="136" customWidth="1"/>
    <col min="4123" max="4148" width="11.42578125" style="136"/>
    <col min="4149" max="4152" width="0" style="136" hidden="1" customWidth="1"/>
    <col min="4153" max="4352" width="11.42578125" style="136"/>
    <col min="4353" max="4353" width="17.42578125" style="136" customWidth="1"/>
    <col min="4354" max="4354" width="13.140625" style="136" customWidth="1"/>
    <col min="4355" max="4355" width="12.42578125" style="136" customWidth="1"/>
    <col min="4356" max="4362" width="12.7109375" style="136" customWidth="1"/>
    <col min="4363" max="4366" width="12.28515625" style="136" customWidth="1"/>
    <col min="4367" max="4367" width="9.28515625" style="136" customWidth="1"/>
    <col min="4368" max="4370" width="9" style="136" customWidth="1"/>
    <col min="4371" max="4371" width="11.42578125" style="136"/>
    <col min="4372" max="4372" width="13.85546875" style="136" customWidth="1"/>
    <col min="4373" max="4373" width="11.42578125" style="136"/>
    <col min="4374" max="4378" width="12.42578125" style="136" customWidth="1"/>
    <col min="4379" max="4404" width="11.42578125" style="136"/>
    <col min="4405" max="4408" width="0" style="136" hidden="1" customWidth="1"/>
    <col min="4409" max="4608" width="11.42578125" style="136"/>
    <col min="4609" max="4609" width="17.42578125" style="136" customWidth="1"/>
    <col min="4610" max="4610" width="13.140625" style="136" customWidth="1"/>
    <col min="4611" max="4611" width="12.42578125" style="136" customWidth="1"/>
    <col min="4612" max="4618" width="12.7109375" style="136" customWidth="1"/>
    <col min="4619" max="4622" width="12.28515625" style="136" customWidth="1"/>
    <col min="4623" max="4623" width="9.28515625" style="136" customWidth="1"/>
    <col min="4624" max="4626" width="9" style="136" customWidth="1"/>
    <col min="4627" max="4627" width="11.42578125" style="136"/>
    <col min="4628" max="4628" width="13.85546875" style="136" customWidth="1"/>
    <col min="4629" max="4629" width="11.42578125" style="136"/>
    <col min="4630" max="4634" width="12.42578125" style="136" customWidth="1"/>
    <col min="4635" max="4660" width="11.42578125" style="136"/>
    <col min="4661" max="4664" width="0" style="136" hidden="1" customWidth="1"/>
    <col min="4665" max="4864" width="11.42578125" style="136"/>
    <col min="4865" max="4865" width="17.42578125" style="136" customWidth="1"/>
    <col min="4866" max="4866" width="13.140625" style="136" customWidth="1"/>
    <col min="4867" max="4867" width="12.42578125" style="136" customWidth="1"/>
    <col min="4868" max="4874" width="12.7109375" style="136" customWidth="1"/>
    <col min="4875" max="4878" width="12.28515625" style="136" customWidth="1"/>
    <col min="4879" max="4879" width="9.28515625" style="136" customWidth="1"/>
    <col min="4880" max="4882" width="9" style="136" customWidth="1"/>
    <col min="4883" max="4883" width="11.42578125" style="136"/>
    <col min="4884" max="4884" width="13.85546875" style="136" customWidth="1"/>
    <col min="4885" max="4885" width="11.42578125" style="136"/>
    <col min="4886" max="4890" width="12.42578125" style="136" customWidth="1"/>
    <col min="4891" max="4916" width="11.42578125" style="136"/>
    <col min="4917" max="4920" width="0" style="136" hidden="1" customWidth="1"/>
    <col min="4921" max="5120" width="11.42578125" style="136"/>
    <col min="5121" max="5121" width="17.42578125" style="136" customWidth="1"/>
    <col min="5122" max="5122" width="13.140625" style="136" customWidth="1"/>
    <col min="5123" max="5123" width="12.42578125" style="136" customWidth="1"/>
    <col min="5124" max="5130" width="12.7109375" style="136" customWidth="1"/>
    <col min="5131" max="5134" width="12.28515625" style="136" customWidth="1"/>
    <col min="5135" max="5135" width="9.28515625" style="136" customWidth="1"/>
    <col min="5136" max="5138" width="9" style="136" customWidth="1"/>
    <col min="5139" max="5139" width="11.42578125" style="136"/>
    <col min="5140" max="5140" width="13.85546875" style="136" customWidth="1"/>
    <col min="5141" max="5141" width="11.42578125" style="136"/>
    <col min="5142" max="5146" width="12.42578125" style="136" customWidth="1"/>
    <col min="5147" max="5172" width="11.42578125" style="136"/>
    <col min="5173" max="5176" width="0" style="136" hidden="1" customWidth="1"/>
    <col min="5177" max="5376" width="11.42578125" style="136"/>
    <col min="5377" max="5377" width="17.42578125" style="136" customWidth="1"/>
    <col min="5378" max="5378" width="13.140625" style="136" customWidth="1"/>
    <col min="5379" max="5379" width="12.42578125" style="136" customWidth="1"/>
    <col min="5380" max="5386" width="12.7109375" style="136" customWidth="1"/>
    <col min="5387" max="5390" width="12.28515625" style="136" customWidth="1"/>
    <col min="5391" max="5391" width="9.28515625" style="136" customWidth="1"/>
    <col min="5392" max="5394" width="9" style="136" customWidth="1"/>
    <col min="5395" max="5395" width="11.42578125" style="136"/>
    <col min="5396" max="5396" width="13.85546875" style="136" customWidth="1"/>
    <col min="5397" max="5397" width="11.42578125" style="136"/>
    <col min="5398" max="5402" width="12.42578125" style="136" customWidth="1"/>
    <col min="5403" max="5428" width="11.42578125" style="136"/>
    <col min="5429" max="5432" width="0" style="136" hidden="1" customWidth="1"/>
    <col min="5433" max="5632" width="11.42578125" style="136"/>
    <col min="5633" max="5633" width="17.42578125" style="136" customWidth="1"/>
    <col min="5634" max="5634" width="13.140625" style="136" customWidth="1"/>
    <col min="5635" max="5635" width="12.42578125" style="136" customWidth="1"/>
    <col min="5636" max="5642" width="12.7109375" style="136" customWidth="1"/>
    <col min="5643" max="5646" width="12.28515625" style="136" customWidth="1"/>
    <col min="5647" max="5647" width="9.28515625" style="136" customWidth="1"/>
    <col min="5648" max="5650" width="9" style="136" customWidth="1"/>
    <col min="5651" max="5651" width="11.42578125" style="136"/>
    <col min="5652" max="5652" width="13.85546875" style="136" customWidth="1"/>
    <col min="5653" max="5653" width="11.42578125" style="136"/>
    <col min="5654" max="5658" width="12.42578125" style="136" customWidth="1"/>
    <col min="5659" max="5684" width="11.42578125" style="136"/>
    <col min="5685" max="5688" width="0" style="136" hidden="1" customWidth="1"/>
    <col min="5689" max="5888" width="11.42578125" style="136"/>
    <col min="5889" max="5889" width="17.42578125" style="136" customWidth="1"/>
    <col min="5890" max="5890" width="13.140625" style="136" customWidth="1"/>
    <col min="5891" max="5891" width="12.42578125" style="136" customWidth="1"/>
    <col min="5892" max="5898" width="12.7109375" style="136" customWidth="1"/>
    <col min="5899" max="5902" width="12.28515625" style="136" customWidth="1"/>
    <col min="5903" max="5903" width="9.28515625" style="136" customWidth="1"/>
    <col min="5904" max="5906" width="9" style="136" customWidth="1"/>
    <col min="5907" max="5907" width="11.42578125" style="136"/>
    <col min="5908" max="5908" width="13.85546875" style="136" customWidth="1"/>
    <col min="5909" max="5909" width="11.42578125" style="136"/>
    <col min="5910" max="5914" width="12.42578125" style="136" customWidth="1"/>
    <col min="5915" max="5940" width="11.42578125" style="136"/>
    <col min="5941" max="5944" width="0" style="136" hidden="1" customWidth="1"/>
    <col min="5945" max="6144" width="11.42578125" style="136"/>
    <col min="6145" max="6145" width="17.42578125" style="136" customWidth="1"/>
    <col min="6146" max="6146" width="13.140625" style="136" customWidth="1"/>
    <col min="6147" max="6147" width="12.42578125" style="136" customWidth="1"/>
    <col min="6148" max="6154" width="12.7109375" style="136" customWidth="1"/>
    <col min="6155" max="6158" width="12.28515625" style="136" customWidth="1"/>
    <col min="6159" max="6159" width="9.28515625" style="136" customWidth="1"/>
    <col min="6160" max="6162" width="9" style="136" customWidth="1"/>
    <col min="6163" max="6163" width="11.42578125" style="136"/>
    <col min="6164" max="6164" width="13.85546875" style="136" customWidth="1"/>
    <col min="6165" max="6165" width="11.42578125" style="136"/>
    <col min="6166" max="6170" width="12.42578125" style="136" customWidth="1"/>
    <col min="6171" max="6196" width="11.42578125" style="136"/>
    <col min="6197" max="6200" width="0" style="136" hidden="1" customWidth="1"/>
    <col min="6201" max="6400" width="11.42578125" style="136"/>
    <col min="6401" max="6401" width="17.42578125" style="136" customWidth="1"/>
    <col min="6402" max="6402" width="13.140625" style="136" customWidth="1"/>
    <col min="6403" max="6403" width="12.42578125" style="136" customWidth="1"/>
    <col min="6404" max="6410" width="12.7109375" style="136" customWidth="1"/>
    <col min="6411" max="6414" width="12.28515625" style="136" customWidth="1"/>
    <col min="6415" max="6415" width="9.28515625" style="136" customWidth="1"/>
    <col min="6416" max="6418" width="9" style="136" customWidth="1"/>
    <col min="6419" max="6419" width="11.42578125" style="136"/>
    <col min="6420" max="6420" width="13.85546875" style="136" customWidth="1"/>
    <col min="6421" max="6421" width="11.42578125" style="136"/>
    <col min="6422" max="6426" width="12.42578125" style="136" customWidth="1"/>
    <col min="6427" max="6452" width="11.42578125" style="136"/>
    <col min="6453" max="6456" width="0" style="136" hidden="1" customWidth="1"/>
    <col min="6457" max="6656" width="11.42578125" style="136"/>
    <col min="6657" max="6657" width="17.42578125" style="136" customWidth="1"/>
    <col min="6658" max="6658" width="13.140625" style="136" customWidth="1"/>
    <col min="6659" max="6659" width="12.42578125" style="136" customWidth="1"/>
    <col min="6660" max="6666" width="12.7109375" style="136" customWidth="1"/>
    <col min="6667" max="6670" width="12.28515625" style="136" customWidth="1"/>
    <col min="6671" max="6671" width="9.28515625" style="136" customWidth="1"/>
    <col min="6672" max="6674" width="9" style="136" customWidth="1"/>
    <col min="6675" max="6675" width="11.42578125" style="136"/>
    <col min="6676" max="6676" width="13.85546875" style="136" customWidth="1"/>
    <col min="6677" max="6677" width="11.42578125" style="136"/>
    <col min="6678" max="6682" width="12.42578125" style="136" customWidth="1"/>
    <col min="6683" max="6708" width="11.42578125" style="136"/>
    <col min="6709" max="6712" width="0" style="136" hidden="1" customWidth="1"/>
    <col min="6713" max="6912" width="11.42578125" style="136"/>
    <col min="6913" max="6913" width="17.42578125" style="136" customWidth="1"/>
    <col min="6914" max="6914" width="13.140625" style="136" customWidth="1"/>
    <col min="6915" max="6915" width="12.42578125" style="136" customWidth="1"/>
    <col min="6916" max="6922" width="12.7109375" style="136" customWidth="1"/>
    <col min="6923" max="6926" width="12.28515625" style="136" customWidth="1"/>
    <col min="6927" max="6927" width="9.28515625" style="136" customWidth="1"/>
    <col min="6928" max="6930" width="9" style="136" customWidth="1"/>
    <col min="6931" max="6931" width="11.42578125" style="136"/>
    <col min="6932" max="6932" width="13.85546875" style="136" customWidth="1"/>
    <col min="6933" max="6933" width="11.42578125" style="136"/>
    <col min="6934" max="6938" width="12.42578125" style="136" customWidth="1"/>
    <col min="6939" max="6964" width="11.42578125" style="136"/>
    <col min="6965" max="6968" width="0" style="136" hidden="1" customWidth="1"/>
    <col min="6969" max="7168" width="11.42578125" style="136"/>
    <col min="7169" max="7169" width="17.42578125" style="136" customWidth="1"/>
    <col min="7170" max="7170" width="13.140625" style="136" customWidth="1"/>
    <col min="7171" max="7171" width="12.42578125" style="136" customWidth="1"/>
    <col min="7172" max="7178" width="12.7109375" style="136" customWidth="1"/>
    <col min="7179" max="7182" width="12.28515625" style="136" customWidth="1"/>
    <col min="7183" max="7183" width="9.28515625" style="136" customWidth="1"/>
    <col min="7184" max="7186" width="9" style="136" customWidth="1"/>
    <col min="7187" max="7187" width="11.42578125" style="136"/>
    <col min="7188" max="7188" width="13.85546875" style="136" customWidth="1"/>
    <col min="7189" max="7189" width="11.42578125" style="136"/>
    <col min="7190" max="7194" width="12.42578125" style="136" customWidth="1"/>
    <col min="7195" max="7220" width="11.42578125" style="136"/>
    <col min="7221" max="7224" width="0" style="136" hidden="1" customWidth="1"/>
    <col min="7225" max="7424" width="11.42578125" style="136"/>
    <col min="7425" max="7425" width="17.42578125" style="136" customWidth="1"/>
    <col min="7426" max="7426" width="13.140625" style="136" customWidth="1"/>
    <col min="7427" max="7427" width="12.42578125" style="136" customWidth="1"/>
    <col min="7428" max="7434" width="12.7109375" style="136" customWidth="1"/>
    <col min="7435" max="7438" width="12.28515625" style="136" customWidth="1"/>
    <col min="7439" max="7439" width="9.28515625" style="136" customWidth="1"/>
    <col min="7440" max="7442" width="9" style="136" customWidth="1"/>
    <col min="7443" max="7443" width="11.42578125" style="136"/>
    <col min="7444" max="7444" width="13.85546875" style="136" customWidth="1"/>
    <col min="7445" max="7445" width="11.42578125" style="136"/>
    <col min="7446" max="7450" width="12.42578125" style="136" customWidth="1"/>
    <col min="7451" max="7476" width="11.42578125" style="136"/>
    <col min="7477" max="7480" width="0" style="136" hidden="1" customWidth="1"/>
    <col min="7481" max="7680" width="11.42578125" style="136"/>
    <col min="7681" max="7681" width="17.42578125" style="136" customWidth="1"/>
    <col min="7682" max="7682" width="13.140625" style="136" customWidth="1"/>
    <col min="7683" max="7683" width="12.42578125" style="136" customWidth="1"/>
    <col min="7684" max="7690" width="12.7109375" style="136" customWidth="1"/>
    <col min="7691" max="7694" width="12.28515625" style="136" customWidth="1"/>
    <col min="7695" max="7695" width="9.28515625" style="136" customWidth="1"/>
    <col min="7696" max="7698" width="9" style="136" customWidth="1"/>
    <col min="7699" max="7699" width="11.42578125" style="136"/>
    <col min="7700" max="7700" width="13.85546875" style="136" customWidth="1"/>
    <col min="7701" max="7701" width="11.42578125" style="136"/>
    <col min="7702" max="7706" width="12.42578125" style="136" customWidth="1"/>
    <col min="7707" max="7732" width="11.42578125" style="136"/>
    <col min="7733" max="7736" width="0" style="136" hidden="1" customWidth="1"/>
    <col min="7737" max="7936" width="11.42578125" style="136"/>
    <col min="7937" max="7937" width="17.42578125" style="136" customWidth="1"/>
    <col min="7938" max="7938" width="13.140625" style="136" customWidth="1"/>
    <col min="7939" max="7939" width="12.42578125" style="136" customWidth="1"/>
    <col min="7940" max="7946" width="12.7109375" style="136" customWidth="1"/>
    <col min="7947" max="7950" width="12.28515625" style="136" customWidth="1"/>
    <col min="7951" max="7951" width="9.28515625" style="136" customWidth="1"/>
    <col min="7952" max="7954" width="9" style="136" customWidth="1"/>
    <col min="7955" max="7955" width="11.42578125" style="136"/>
    <col min="7956" max="7956" width="13.85546875" style="136" customWidth="1"/>
    <col min="7957" max="7957" width="11.42578125" style="136"/>
    <col min="7958" max="7962" width="12.42578125" style="136" customWidth="1"/>
    <col min="7963" max="7988" width="11.42578125" style="136"/>
    <col min="7989" max="7992" width="0" style="136" hidden="1" customWidth="1"/>
    <col min="7993" max="8192" width="11.42578125" style="136"/>
    <col min="8193" max="8193" width="17.42578125" style="136" customWidth="1"/>
    <col min="8194" max="8194" width="13.140625" style="136" customWidth="1"/>
    <col min="8195" max="8195" width="12.42578125" style="136" customWidth="1"/>
    <col min="8196" max="8202" width="12.7109375" style="136" customWidth="1"/>
    <col min="8203" max="8206" width="12.28515625" style="136" customWidth="1"/>
    <col min="8207" max="8207" width="9.28515625" style="136" customWidth="1"/>
    <col min="8208" max="8210" width="9" style="136" customWidth="1"/>
    <col min="8211" max="8211" width="11.42578125" style="136"/>
    <col min="8212" max="8212" width="13.85546875" style="136" customWidth="1"/>
    <col min="8213" max="8213" width="11.42578125" style="136"/>
    <col min="8214" max="8218" width="12.42578125" style="136" customWidth="1"/>
    <col min="8219" max="8244" width="11.42578125" style="136"/>
    <col min="8245" max="8248" width="0" style="136" hidden="1" customWidth="1"/>
    <col min="8249" max="8448" width="11.42578125" style="136"/>
    <col min="8449" max="8449" width="17.42578125" style="136" customWidth="1"/>
    <col min="8450" max="8450" width="13.140625" style="136" customWidth="1"/>
    <col min="8451" max="8451" width="12.42578125" style="136" customWidth="1"/>
    <col min="8452" max="8458" width="12.7109375" style="136" customWidth="1"/>
    <col min="8459" max="8462" width="12.28515625" style="136" customWidth="1"/>
    <col min="8463" max="8463" width="9.28515625" style="136" customWidth="1"/>
    <col min="8464" max="8466" width="9" style="136" customWidth="1"/>
    <col min="8467" max="8467" width="11.42578125" style="136"/>
    <col min="8468" max="8468" width="13.85546875" style="136" customWidth="1"/>
    <col min="8469" max="8469" width="11.42578125" style="136"/>
    <col min="8470" max="8474" width="12.42578125" style="136" customWidth="1"/>
    <col min="8475" max="8500" width="11.42578125" style="136"/>
    <col min="8501" max="8504" width="0" style="136" hidden="1" customWidth="1"/>
    <col min="8505" max="8704" width="11.42578125" style="136"/>
    <col min="8705" max="8705" width="17.42578125" style="136" customWidth="1"/>
    <col min="8706" max="8706" width="13.140625" style="136" customWidth="1"/>
    <col min="8707" max="8707" width="12.42578125" style="136" customWidth="1"/>
    <col min="8708" max="8714" width="12.7109375" style="136" customWidth="1"/>
    <col min="8715" max="8718" width="12.28515625" style="136" customWidth="1"/>
    <col min="8719" max="8719" width="9.28515625" style="136" customWidth="1"/>
    <col min="8720" max="8722" width="9" style="136" customWidth="1"/>
    <col min="8723" max="8723" width="11.42578125" style="136"/>
    <col min="8724" max="8724" width="13.85546875" style="136" customWidth="1"/>
    <col min="8725" max="8725" width="11.42578125" style="136"/>
    <col min="8726" max="8730" width="12.42578125" style="136" customWidth="1"/>
    <col min="8731" max="8756" width="11.42578125" style="136"/>
    <col min="8757" max="8760" width="0" style="136" hidden="1" customWidth="1"/>
    <col min="8761" max="8960" width="11.42578125" style="136"/>
    <col min="8961" max="8961" width="17.42578125" style="136" customWidth="1"/>
    <col min="8962" max="8962" width="13.140625" style="136" customWidth="1"/>
    <col min="8963" max="8963" width="12.42578125" style="136" customWidth="1"/>
    <col min="8964" max="8970" width="12.7109375" style="136" customWidth="1"/>
    <col min="8971" max="8974" width="12.28515625" style="136" customWidth="1"/>
    <col min="8975" max="8975" width="9.28515625" style="136" customWidth="1"/>
    <col min="8976" max="8978" width="9" style="136" customWidth="1"/>
    <col min="8979" max="8979" width="11.42578125" style="136"/>
    <col min="8980" max="8980" width="13.85546875" style="136" customWidth="1"/>
    <col min="8981" max="8981" width="11.42578125" style="136"/>
    <col min="8982" max="8986" width="12.42578125" style="136" customWidth="1"/>
    <col min="8987" max="9012" width="11.42578125" style="136"/>
    <col min="9013" max="9016" width="0" style="136" hidden="1" customWidth="1"/>
    <col min="9017" max="9216" width="11.42578125" style="136"/>
    <col min="9217" max="9217" width="17.42578125" style="136" customWidth="1"/>
    <col min="9218" max="9218" width="13.140625" style="136" customWidth="1"/>
    <col min="9219" max="9219" width="12.42578125" style="136" customWidth="1"/>
    <col min="9220" max="9226" width="12.7109375" style="136" customWidth="1"/>
    <col min="9227" max="9230" width="12.28515625" style="136" customWidth="1"/>
    <col min="9231" max="9231" width="9.28515625" style="136" customWidth="1"/>
    <col min="9232" max="9234" width="9" style="136" customWidth="1"/>
    <col min="9235" max="9235" width="11.42578125" style="136"/>
    <col min="9236" max="9236" width="13.85546875" style="136" customWidth="1"/>
    <col min="9237" max="9237" width="11.42578125" style="136"/>
    <col min="9238" max="9242" width="12.42578125" style="136" customWidth="1"/>
    <col min="9243" max="9268" width="11.42578125" style="136"/>
    <col min="9269" max="9272" width="0" style="136" hidden="1" customWidth="1"/>
    <col min="9273" max="9472" width="11.42578125" style="136"/>
    <col min="9473" max="9473" width="17.42578125" style="136" customWidth="1"/>
    <col min="9474" max="9474" width="13.140625" style="136" customWidth="1"/>
    <col min="9475" max="9475" width="12.42578125" style="136" customWidth="1"/>
    <col min="9476" max="9482" width="12.7109375" style="136" customWidth="1"/>
    <col min="9483" max="9486" width="12.28515625" style="136" customWidth="1"/>
    <col min="9487" max="9487" width="9.28515625" style="136" customWidth="1"/>
    <col min="9488" max="9490" width="9" style="136" customWidth="1"/>
    <col min="9491" max="9491" width="11.42578125" style="136"/>
    <col min="9492" max="9492" width="13.85546875" style="136" customWidth="1"/>
    <col min="9493" max="9493" width="11.42578125" style="136"/>
    <col min="9494" max="9498" width="12.42578125" style="136" customWidth="1"/>
    <col min="9499" max="9524" width="11.42578125" style="136"/>
    <col min="9525" max="9528" width="0" style="136" hidden="1" customWidth="1"/>
    <col min="9529" max="9728" width="11.42578125" style="136"/>
    <col min="9729" max="9729" width="17.42578125" style="136" customWidth="1"/>
    <col min="9730" max="9730" width="13.140625" style="136" customWidth="1"/>
    <col min="9731" max="9731" width="12.42578125" style="136" customWidth="1"/>
    <col min="9732" max="9738" width="12.7109375" style="136" customWidth="1"/>
    <col min="9739" max="9742" width="12.28515625" style="136" customWidth="1"/>
    <col min="9743" max="9743" width="9.28515625" style="136" customWidth="1"/>
    <col min="9744" max="9746" width="9" style="136" customWidth="1"/>
    <col min="9747" max="9747" width="11.42578125" style="136"/>
    <col min="9748" max="9748" width="13.85546875" style="136" customWidth="1"/>
    <col min="9749" max="9749" width="11.42578125" style="136"/>
    <col min="9750" max="9754" width="12.42578125" style="136" customWidth="1"/>
    <col min="9755" max="9780" width="11.42578125" style="136"/>
    <col min="9781" max="9784" width="0" style="136" hidden="1" customWidth="1"/>
    <col min="9785" max="9984" width="11.42578125" style="136"/>
    <col min="9985" max="9985" width="17.42578125" style="136" customWidth="1"/>
    <col min="9986" max="9986" width="13.140625" style="136" customWidth="1"/>
    <col min="9987" max="9987" width="12.42578125" style="136" customWidth="1"/>
    <col min="9988" max="9994" width="12.7109375" style="136" customWidth="1"/>
    <col min="9995" max="9998" width="12.28515625" style="136" customWidth="1"/>
    <col min="9999" max="9999" width="9.28515625" style="136" customWidth="1"/>
    <col min="10000" max="10002" width="9" style="136" customWidth="1"/>
    <col min="10003" max="10003" width="11.42578125" style="136"/>
    <col min="10004" max="10004" width="13.85546875" style="136" customWidth="1"/>
    <col min="10005" max="10005" width="11.42578125" style="136"/>
    <col min="10006" max="10010" width="12.42578125" style="136" customWidth="1"/>
    <col min="10011" max="10036" width="11.42578125" style="136"/>
    <col min="10037" max="10040" width="0" style="136" hidden="1" customWidth="1"/>
    <col min="10041" max="10240" width="11.42578125" style="136"/>
    <col min="10241" max="10241" width="17.42578125" style="136" customWidth="1"/>
    <col min="10242" max="10242" width="13.140625" style="136" customWidth="1"/>
    <col min="10243" max="10243" width="12.42578125" style="136" customWidth="1"/>
    <col min="10244" max="10250" width="12.7109375" style="136" customWidth="1"/>
    <col min="10251" max="10254" width="12.28515625" style="136" customWidth="1"/>
    <col min="10255" max="10255" width="9.28515625" style="136" customWidth="1"/>
    <col min="10256" max="10258" width="9" style="136" customWidth="1"/>
    <col min="10259" max="10259" width="11.42578125" style="136"/>
    <col min="10260" max="10260" width="13.85546875" style="136" customWidth="1"/>
    <col min="10261" max="10261" width="11.42578125" style="136"/>
    <col min="10262" max="10266" width="12.42578125" style="136" customWidth="1"/>
    <col min="10267" max="10292" width="11.42578125" style="136"/>
    <col min="10293" max="10296" width="0" style="136" hidden="1" customWidth="1"/>
    <col min="10297" max="10496" width="11.42578125" style="136"/>
    <col min="10497" max="10497" width="17.42578125" style="136" customWidth="1"/>
    <col min="10498" max="10498" width="13.140625" style="136" customWidth="1"/>
    <col min="10499" max="10499" width="12.42578125" style="136" customWidth="1"/>
    <col min="10500" max="10506" width="12.7109375" style="136" customWidth="1"/>
    <col min="10507" max="10510" width="12.28515625" style="136" customWidth="1"/>
    <col min="10511" max="10511" width="9.28515625" style="136" customWidth="1"/>
    <col min="10512" max="10514" width="9" style="136" customWidth="1"/>
    <col min="10515" max="10515" width="11.42578125" style="136"/>
    <col min="10516" max="10516" width="13.85546875" style="136" customWidth="1"/>
    <col min="10517" max="10517" width="11.42578125" style="136"/>
    <col min="10518" max="10522" width="12.42578125" style="136" customWidth="1"/>
    <col min="10523" max="10548" width="11.42578125" style="136"/>
    <col min="10549" max="10552" width="0" style="136" hidden="1" customWidth="1"/>
    <col min="10553" max="10752" width="11.42578125" style="136"/>
    <col min="10753" max="10753" width="17.42578125" style="136" customWidth="1"/>
    <col min="10754" max="10754" width="13.140625" style="136" customWidth="1"/>
    <col min="10755" max="10755" width="12.42578125" style="136" customWidth="1"/>
    <col min="10756" max="10762" width="12.7109375" style="136" customWidth="1"/>
    <col min="10763" max="10766" width="12.28515625" style="136" customWidth="1"/>
    <col min="10767" max="10767" width="9.28515625" style="136" customWidth="1"/>
    <col min="10768" max="10770" width="9" style="136" customWidth="1"/>
    <col min="10771" max="10771" width="11.42578125" style="136"/>
    <col min="10772" max="10772" width="13.85546875" style="136" customWidth="1"/>
    <col min="10773" max="10773" width="11.42578125" style="136"/>
    <col min="10774" max="10778" width="12.42578125" style="136" customWidth="1"/>
    <col min="10779" max="10804" width="11.42578125" style="136"/>
    <col min="10805" max="10808" width="0" style="136" hidden="1" customWidth="1"/>
    <col min="10809" max="11008" width="11.42578125" style="136"/>
    <col min="11009" max="11009" width="17.42578125" style="136" customWidth="1"/>
    <col min="11010" max="11010" width="13.140625" style="136" customWidth="1"/>
    <col min="11011" max="11011" width="12.42578125" style="136" customWidth="1"/>
    <col min="11012" max="11018" width="12.7109375" style="136" customWidth="1"/>
    <col min="11019" max="11022" width="12.28515625" style="136" customWidth="1"/>
    <col min="11023" max="11023" width="9.28515625" style="136" customWidth="1"/>
    <col min="11024" max="11026" width="9" style="136" customWidth="1"/>
    <col min="11027" max="11027" width="11.42578125" style="136"/>
    <col min="11028" max="11028" width="13.85546875" style="136" customWidth="1"/>
    <col min="11029" max="11029" width="11.42578125" style="136"/>
    <col min="11030" max="11034" width="12.42578125" style="136" customWidth="1"/>
    <col min="11035" max="11060" width="11.42578125" style="136"/>
    <col min="11061" max="11064" width="0" style="136" hidden="1" customWidth="1"/>
    <col min="11065" max="11264" width="11.42578125" style="136"/>
    <col min="11265" max="11265" width="17.42578125" style="136" customWidth="1"/>
    <col min="11266" max="11266" width="13.140625" style="136" customWidth="1"/>
    <col min="11267" max="11267" width="12.42578125" style="136" customWidth="1"/>
    <col min="11268" max="11274" width="12.7109375" style="136" customWidth="1"/>
    <col min="11275" max="11278" width="12.28515625" style="136" customWidth="1"/>
    <col min="11279" max="11279" width="9.28515625" style="136" customWidth="1"/>
    <col min="11280" max="11282" width="9" style="136" customWidth="1"/>
    <col min="11283" max="11283" width="11.42578125" style="136"/>
    <col min="11284" max="11284" width="13.85546875" style="136" customWidth="1"/>
    <col min="11285" max="11285" width="11.42578125" style="136"/>
    <col min="11286" max="11290" width="12.42578125" style="136" customWidth="1"/>
    <col min="11291" max="11316" width="11.42578125" style="136"/>
    <col min="11317" max="11320" width="0" style="136" hidden="1" customWidth="1"/>
    <col min="11321" max="11520" width="11.42578125" style="136"/>
    <col min="11521" max="11521" width="17.42578125" style="136" customWidth="1"/>
    <col min="11522" max="11522" width="13.140625" style="136" customWidth="1"/>
    <col min="11523" max="11523" width="12.42578125" style="136" customWidth="1"/>
    <col min="11524" max="11530" width="12.7109375" style="136" customWidth="1"/>
    <col min="11531" max="11534" width="12.28515625" style="136" customWidth="1"/>
    <col min="11535" max="11535" width="9.28515625" style="136" customWidth="1"/>
    <col min="11536" max="11538" width="9" style="136" customWidth="1"/>
    <col min="11539" max="11539" width="11.42578125" style="136"/>
    <col min="11540" max="11540" width="13.85546875" style="136" customWidth="1"/>
    <col min="11541" max="11541" width="11.42578125" style="136"/>
    <col min="11542" max="11546" width="12.42578125" style="136" customWidth="1"/>
    <col min="11547" max="11572" width="11.42578125" style="136"/>
    <col min="11573" max="11576" width="0" style="136" hidden="1" customWidth="1"/>
    <col min="11577" max="11776" width="11.42578125" style="136"/>
    <col min="11777" max="11777" width="17.42578125" style="136" customWidth="1"/>
    <col min="11778" max="11778" width="13.140625" style="136" customWidth="1"/>
    <col min="11779" max="11779" width="12.42578125" style="136" customWidth="1"/>
    <col min="11780" max="11786" width="12.7109375" style="136" customWidth="1"/>
    <col min="11787" max="11790" width="12.28515625" style="136" customWidth="1"/>
    <col min="11791" max="11791" width="9.28515625" style="136" customWidth="1"/>
    <col min="11792" max="11794" width="9" style="136" customWidth="1"/>
    <col min="11795" max="11795" width="11.42578125" style="136"/>
    <col min="11796" max="11796" width="13.85546875" style="136" customWidth="1"/>
    <col min="11797" max="11797" width="11.42578125" style="136"/>
    <col min="11798" max="11802" width="12.42578125" style="136" customWidth="1"/>
    <col min="11803" max="11828" width="11.42578125" style="136"/>
    <col min="11829" max="11832" width="0" style="136" hidden="1" customWidth="1"/>
    <col min="11833" max="12032" width="11.42578125" style="136"/>
    <col min="12033" max="12033" width="17.42578125" style="136" customWidth="1"/>
    <col min="12034" max="12034" width="13.140625" style="136" customWidth="1"/>
    <col min="12035" max="12035" width="12.42578125" style="136" customWidth="1"/>
    <col min="12036" max="12042" width="12.7109375" style="136" customWidth="1"/>
    <col min="12043" max="12046" width="12.28515625" style="136" customWidth="1"/>
    <col min="12047" max="12047" width="9.28515625" style="136" customWidth="1"/>
    <col min="12048" max="12050" width="9" style="136" customWidth="1"/>
    <col min="12051" max="12051" width="11.42578125" style="136"/>
    <col min="12052" max="12052" width="13.85546875" style="136" customWidth="1"/>
    <col min="12053" max="12053" width="11.42578125" style="136"/>
    <col min="12054" max="12058" width="12.42578125" style="136" customWidth="1"/>
    <col min="12059" max="12084" width="11.42578125" style="136"/>
    <col min="12085" max="12088" width="0" style="136" hidden="1" customWidth="1"/>
    <col min="12089" max="12288" width="11.42578125" style="136"/>
    <col min="12289" max="12289" width="17.42578125" style="136" customWidth="1"/>
    <col min="12290" max="12290" width="13.140625" style="136" customWidth="1"/>
    <col min="12291" max="12291" width="12.42578125" style="136" customWidth="1"/>
    <col min="12292" max="12298" width="12.7109375" style="136" customWidth="1"/>
    <col min="12299" max="12302" width="12.28515625" style="136" customWidth="1"/>
    <col min="12303" max="12303" width="9.28515625" style="136" customWidth="1"/>
    <col min="12304" max="12306" width="9" style="136" customWidth="1"/>
    <col min="12307" max="12307" width="11.42578125" style="136"/>
    <col min="12308" max="12308" width="13.85546875" style="136" customWidth="1"/>
    <col min="12309" max="12309" width="11.42578125" style="136"/>
    <col min="12310" max="12314" width="12.42578125" style="136" customWidth="1"/>
    <col min="12315" max="12340" width="11.42578125" style="136"/>
    <col min="12341" max="12344" width="0" style="136" hidden="1" customWidth="1"/>
    <col min="12345" max="12544" width="11.42578125" style="136"/>
    <col min="12545" max="12545" width="17.42578125" style="136" customWidth="1"/>
    <col min="12546" max="12546" width="13.140625" style="136" customWidth="1"/>
    <col min="12547" max="12547" width="12.42578125" style="136" customWidth="1"/>
    <col min="12548" max="12554" width="12.7109375" style="136" customWidth="1"/>
    <col min="12555" max="12558" width="12.28515625" style="136" customWidth="1"/>
    <col min="12559" max="12559" width="9.28515625" style="136" customWidth="1"/>
    <col min="12560" max="12562" width="9" style="136" customWidth="1"/>
    <col min="12563" max="12563" width="11.42578125" style="136"/>
    <col min="12564" max="12564" width="13.85546875" style="136" customWidth="1"/>
    <col min="12565" max="12565" width="11.42578125" style="136"/>
    <col min="12566" max="12570" width="12.42578125" style="136" customWidth="1"/>
    <col min="12571" max="12596" width="11.42578125" style="136"/>
    <col min="12597" max="12600" width="0" style="136" hidden="1" customWidth="1"/>
    <col min="12601" max="12800" width="11.42578125" style="136"/>
    <col min="12801" max="12801" width="17.42578125" style="136" customWidth="1"/>
    <col min="12802" max="12802" width="13.140625" style="136" customWidth="1"/>
    <col min="12803" max="12803" width="12.42578125" style="136" customWidth="1"/>
    <col min="12804" max="12810" width="12.7109375" style="136" customWidth="1"/>
    <col min="12811" max="12814" width="12.28515625" style="136" customWidth="1"/>
    <col min="12815" max="12815" width="9.28515625" style="136" customWidth="1"/>
    <col min="12816" max="12818" width="9" style="136" customWidth="1"/>
    <col min="12819" max="12819" width="11.42578125" style="136"/>
    <col min="12820" max="12820" width="13.85546875" style="136" customWidth="1"/>
    <col min="12821" max="12821" width="11.42578125" style="136"/>
    <col min="12822" max="12826" width="12.42578125" style="136" customWidth="1"/>
    <col min="12827" max="12852" width="11.42578125" style="136"/>
    <col min="12853" max="12856" width="0" style="136" hidden="1" customWidth="1"/>
    <col min="12857" max="13056" width="11.42578125" style="136"/>
    <col min="13057" max="13057" width="17.42578125" style="136" customWidth="1"/>
    <col min="13058" max="13058" width="13.140625" style="136" customWidth="1"/>
    <col min="13059" max="13059" width="12.42578125" style="136" customWidth="1"/>
    <col min="13060" max="13066" width="12.7109375" style="136" customWidth="1"/>
    <col min="13067" max="13070" width="12.28515625" style="136" customWidth="1"/>
    <col min="13071" max="13071" width="9.28515625" style="136" customWidth="1"/>
    <col min="13072" max="13074" width="9" style="136" customWidth="1"/>
    <col min="13075" max="13075" width="11.42578125" style="136"/>
    <col min="13076" max="13076" width="13.85546875" style="136" customWidth="1"/>
    <col min="13077" max="13077" width="11.42578125" style="136"/>
    <col min="13078" max="13082" width="12.42578125" style="136" customWidth="1"/>
    <col min="13083" max="13108" width="11.42578125" style="136"/>
    <col min="13109" max="13112" width="0" style="136" hidden="1" customWidth="1"/>
    <col min="13113" max="13312" width="11.42578125" style="136"/>
    <col min="13313" max="13313" width="17.42578125" style="136" customWidth="1"/>
    <col min="13314" max="13314" width="13.140625" style="136" customWidth="1"/>
    <col min="13315" max="13315" width="12.42578125" style="136" customWidth="1"/>
    <col min="13316" max="13322" width="12.7109375" style="136" customWidth="1"/>
    <col min="13323" max="13326" width="12.28515625" style="136" customWidth="1"/>
    <col min="13327" max="13327" width="9.28515625" style="136" customWidth="1"/>
    <col min="13328" max="13330" width="9" style="136" customWidth="1"/>
    <col min="13331" max="13331" width="11.42578125" style="136"/>
    <col min="13332" max="13332" width="13.85546875" style="136" customWidth="1"/>
    <col min="13333" max="13333" width="11.42578125" style="136"/>
    <col min="13334" max="13338" width="12.42578125" style="136" customWidth="1"/>
    <col min="13339" max="13364" width="11.42578125" style="136"/>
    <col min="13365" max="13368" width="0" style="136" hidden="1" customWidth="1"/>
    <col min="13369" max="13568" width="11.42578125" style="136"/>
    <col min="13569" max="13569" width="17.42578125" style="136" customWidth="1"/>
    <col min="13570" max="13570" width="13.140625" style="136" customWidth="1"/>
    <col min="13571" max="13571" width="12.42578125" style="136" customWidth="1"/>
    <col min="13572" max="13578" width="12.7109375" style="136" customWidth="1"/>
    <col min="13579" max="13582" width="12.28515625" style="136" customWidth="1"/>
    <col min="13583" max="13583" width="9.28515625" style="136" customWidth="1"/>
    <col min="13584" max="13586" width="9" style="136" customWidth="1"/>
    <col min="13587" max="13587" width="11.42578125" style="136"/>
    <col min="13588" max="13588" width="13.85546875" style="136" customWidth="1"/>
    <col min="13589" max="13589" width="11.42578125" style="136"/>
    <col min="13590" max="13594" width="12.42578125" style="136" customWidth="1"/>
    <col min="13595" max="13620" width="11.42578125" style="136"/>
    <col min="13621" max="13624" width="0" style="136" hidden="1" customWidth="1"/>
    <col min="13625" max="13824" width="11.42578125" style="136"/>
    <col min="13825" max="13825" width="17.42578125" style="136" customWidth="1"/>
    <col min="13826" max="13826" width="13.140625" style="136" customWidth="1"/>
    <col min="13827" max="13827" width="12.42578125" style="136" customWidth="1"/>
    <col min="13828" max="13834" width="12.7109375" style="136" customWidth="1"/>
    <col min="13835" max="13838" width="12.28515625" style="136" customWidth="1"/>
    <col min="13839" max="13839" width="9.28515625" style="136" customWidth="1"/>
    <col min="13840" max="13842" width="9" style="136" customWidth="1"/>
    <col min="13843" max="13843" width="11.42578125" style="136"/>
    <col min="13844" max="13844" width="13.85546875" style="136" customWidth="1"/>
    <col min="13845" max="13845" width="11.42578125" style="136"/>
    <col min="13846" max="13850" width="12.42578125" style="136" customWidth="1"/>
    <col min="13851" max="13876" width="11.42578125" style="136"/>
    <col min="13877" max="13880" width="0" style="136" hidden="1" customWidth="1"/>
    <col min="13881" max="14080" width="11.42578125" style="136"/>
    <col min="14081" max="14081" width="17.42578125" style="136" customWidth="1"/>
    <col min="14082" max="14082" width="13.140625" style="136" customWidth="1"/>
    <col min="14083" max="14083" width="12.42578125" style="136" customWidth="1"/>
    <col min="14084" max="14090" width="12.7109375" style="136" customWidth="1"/>
    <col min="14091" max="14094" width="12.28515625" style="136" customWidth="1"/>
    <col min="14095" max="14095" width="9.28515625" style="136" customWidth="1"/>
    <col min="14096" max="14098" width="9" style="136" customWidth="1"/>
    <col min="14099" max="14099" width="11.42578125" style="136"/>
    <col min="14100" max="14100" width="13.85546875" style="136" customWidth="1"/>
    <col min="14101" max="14101" width="11.42578125" style="136"/>
    <col min="14102" max="14106" width="12.42578125" style="136" customWidth="1"/>
    <col min="14107" max="14132" width="11.42578125" style="136"/>
    <col min="14133" max="14136" width="0" style="136" hidden="1" customWidth="1"/>
    <col min="14137" max="14336" width="11.42578125" style="136"/>
    <col min="14337" max="14337" width="17.42578125" style="136" customWidth="1"/>
    <col min="14338" max="14338" width="13.140625" style="136" customWidth="1"/>
    <col min="14339" max="14339" width="12.42578125" style="136" customWidth="1"/>
    <col min="14340" max="14346" width="12.7109375" style="136" customWidth="1"/>
    <col min="14347" max="14350" width="12.28515625" style="136" customWidth="1"/>
    <col min="14351" max="14351" width="9.28515625" style="136" customWidth="1"/>
    <col min="14352" max="14354" width="9" style="136" customWidth="1"/>
    <col min="14355" max="14355" width="11.42578125" style="136"/>
    <col min="14356" max="14356" width="13.85546875" style="136" customWidth="1"/>
    <col min="14357" max="14357" width="11.42578125" style="136"/>
    <col min="14358" max="14362" width="12.42578125" style="136" customWidth="1"/>
    <col min="14363" max="14388" width="11.42578125" style="136"/>
    <col min="14389" max="14392" width="0" style="136" hidden="1" customWidth="1"/>
    <col min="14393" max="14592" width="11.42578125" style="136"/>
    <col min="14593" max="14593" width="17.42578125" style="136" customWidth="1"/>
    <col min="14594" max="14594" width="13.140625" style="136" customWidth="1"/>
    <col min="14595" max="14595" width="12.42578125" style="136" customWidth="1"/>
    <col min="14596" max="14602" width="12.7109375" style="136" customWidth="1"/>
    <col min="14603" max="14606" width="12.28515625" style="136" customWidth="1"/>
    <col min="14607" max="14607" width="9.28515625" style="136" customWidth="1"/>
    <col min="14608" max="14610" width="9" style="136" customWidth="1"/>
    <col min="14611" max="14611" width="11.42578125" style="136"/>
    <col min="14612" max="14612" width="13.85546875" style="136" customWidth="1"/>
    <col min="14613" max="14613" width="11.42578125" style="136"/>
    <col min="14614" max="14618" width="12.42578125" style="136" customWidth="1"/>
    <col min="14619" max="14644" width="11.42578125" style="136"/>
    <col min="14645" max="14648" width="0" style="136" hidden="1" customWidth="1"/>
    <col min="14649" max="14848" width="11.42578125" style="136"/>
    <col min="14849" max="14849" width="17.42578125" style="136" customWidth="1"/>
    <col min="14850" max="14850" width="13.140625" style="136" customWidth="1"/>
    <col min="14851" max="14851" width="12.42578125" style="136" customWidth="1"/>
    <col min="14852" max="14858" width="12.7109375" style="136" customWidth="1"/>
    <col min="14859" max="14862" width="12.28515625" style="136" customWidth="1"/>
    <col min="14863" max="14863" width="9.28515625" style="136" customWidth="1"/>
    <col min="14864" max="14866" width="9" style="136" customWidth="1"/>
    <col min="14867" max="14867" width="11.42578125" style="136"/>
    <col min="14868" max="14868" width="13.85546875" style="136" customWidth="1"/>
    <col min="14869" max="14869" width="11.42578125" style="136"/>
    <col min="14870" max="14874" width="12.42578125" style="136" customWidth="1"/>
    <col min="14875" max="14900" width="11.42578125" style="136"/>
    <col min="14901" max="14904" width="0" style="136" hidden="1" customWidth="1"/>
    <col min="14905" max="15104" width="11.42578125" style="136"/>
    <col min="15105" max="15105" width="17.42578125" style="136" customWidth="1"/>
    <col min="15106" max="15106" width="13.140625" style="136" customWidth="1"/>
    <col min="15107" max="15107" width="12.42578125" style="136" customWidth="1"/>
    <col min="15108" max="15114" width="12.7109375" style="136" customWidth="1"/>
    <col min="15115" max="15118" width="12.28515625" style="136" customWidth="1"/>
    <col min="15119" max="15119" width="9.28515625" style="136" customWidth="1"/>
    <col min="15120" max="15122" width="9" style="136" customWidth="1"/>
    <col min="15123" max="15123" width="11.42578125" style="136"/>
    <col min="15124" max="15124" width="13.85546875" style="136" customWidth="1"/>
    <col min="15125" max="15125" width="11.42578125" style="136"/>
    <col min="15126" max="15130" width="12.42578125" style="136" customWidth="1"/>
    <col min="15131" max="15156" width="11.42578125" style="136"/>
    <col min="15157" max="15160" width="0" style="136" hidden="1" customWidth="1"/>
    <col min="15161" max="15360" width="11.42578125" style="136"/>
    <col min="15361" max="15361" width="17.42578125" style="136" customWidth="1"/>
    <col min="15362" max="15362" width="13.140625" style="136" customWidth="1"/>
    <col min="15363" max="15363" width="12.42578125" style="136" customWidth="1"/>
    <col min="15364" max="15370" width="12.7109375" style="136" customWidth="1"/>
    <col min="15371" max="15374" width="12.28515625" style="136" customWidth="1"/>
    <col min="15375" max="15375" width="9.28515625" style="136" customWidth="1"/>
    <col min="15376" max="15378" width="9" style="136" customWidth="1"/>
    <col min="15379" max="15379" width="11.42578125" style="136"/>
    <col min="15380" max="15380" width="13.85546875" style="136" customWidth="1"/>
    <col min="15381" max="15381" width="11.42578125" style="136"/>
    <col min="15382" max="15386" width="12.42578125" style="136" customWidth="1"/>
    <col min="15387" max="15412" width="11.42578125" style="136"/>
    <col min="15413" max="15416" width="0" style="136" hidden="1" customWidth="1"/>
    <col min="15417" max="15616" width="11.42578125" style="136"/>
    <col min="15617" max="15617" width="17.42578125" style="136" customWidth="1"/>
    <col min="15618" max="15618" width="13.140625" style="136" customWidth="1"/>
    <col min="15619" max="15619" width="12.42578125" style="136" customWidth="1"/>
    <col min="15620" max="15626" width="12.7109375" style="136" customWidth="1"/>
    <col min="15627" max="15630" width="12.28515625" style="136" customWidth="1"/>
    <col min="15631" max="15631" width="9.28515625" style="136" customWidth="1"/>
    <col min="15632" max="15634" width="9" style="136" customWidth="1"/>
    <col min="15635" max="15635" width="11.42578125" style="136"/>
    <col min="15636" max="15636" width="13.85546875" style="136" customWidth="1"/>
    <col min="15637" max="15637" width="11.42578125" style="136"/>
    <col min="15638" max="15642" width="12.42578125" style="136" customWidth="1"/>
    <col min="15643" max="15668" width="11.42578125" style="136"/>
    <col min="15669" max="15672" width="0" style="136" hidden="1" customWidth="1"/>
    <col min="15673" max="15872" width="11.42578125" style="136"/>
    <col min="15873" max="15873" width="17.42578125" style="136" customWidth="1"/>
    <col min="15874" max="15874" width="13.140625" style="136" customWidth="1"/>
    <col min="15875" max="15875" width="12.42578125" style="136" customWidth="1"/>
    <col min="15876" max="15882" width="12.7109375" style="136" customWidth="1"/>
    <col min="15883" max="15886" width="12.28515625" style="136" customWidth="1"/>
    <col min="15887" max="15887" width="9.28515625" style="136" customWidth="1"/>
    <col min="15888" max="15890" width="9" style="136" customWidth="1"/>
    <col min="15891" max="15891" width="11.42578125" style="136"/>
    <col min="15892" max="15892" width="13.85546875" style="136" customWidth="1"/>
    <col min="15893" max="15893" width="11.42578125" style="136"/>
    <col min="15894" max="15898" width="12.42578125" style="136" customWidth="1"/>
    <col min="15899" max="15924" width="11.42578125" style="136"/>
    <col min="15925" max="15928" width="0" style="136" hidden="1" customWidth="1"/>
    <col min="15929" max="16128" width="11.42578125" style="136"/>
    <col min="16129" max="16129" width="17.42578125" style="136" customWidth="1"/>
    <col min="16130" max="16130" width="13.140625" style="136" customWidth="1"/>
    <col min="16131" max="16131" width="12.42578125" style="136" customWidth="1"/>
    <col min="16132" max="16138" width="12.7109375" style="136" customWidth="1"/>
    <col min="16139" max="16142" width="12.28515625" style="136" customWidth="1"/>
    <col min="16143" max="16143" width="9.28515625" style="136" customWidth="1"/>
    <col min="16144" max="16146" width="9" style="136" customWidth="1"/>
    <col min="16147" max="16147" width="11.42578125" style="136"/>
    <col min="16148" max="16148" width="13.85546875" style="136" customWidth="1"/>
    <col min="16149" max="16149" width="11.42578125" style="136"/>
    <col min="16150" max="16154" width="12.42578125" style="136" customWidth="1"/>
    <col min="16155" max="16180" width="11.42578125" style="136"/>
    <col min="16181" max="16184" width="0" style="136" hidden="1" customWidth="1"/>
    <col min="16185" max="16384" width="11.42578125" style="136"/>
  </cols>
  <sheetData>
    <row r="1" spans="1:56" s="315" customFormat="1" ht="12.75" customHeight="1" x14ac:dyDescent="0.15">
      <c r="A1" s="437" t="s">
        <v>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56" s="315" customFormat="1" ht="12.75" customHeight="1" x14ac:dyDescent="0.15">
      <c r="A2" s="437" t="str">
        <f>CONCATENATE("COMUNA: ",[10]NOMBRE!B2," - ","( ",[10]NOMBRE!C2,[10]NOMBRE!D2,[10]NOMBRE!E2,[10]NOMBRE!F2,[10]NOMBRE!G2," )")</f>
        <v>COMUNA: LINARES  - ( 07401 )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</row>
    <row r="3" spans="1:56" s="315" customFormat="1" ht="12.75" customHeight="1" x14ac:dyDescent="0.2">
      <c r="A3" s="437" t="str">
        <f>CONCATENATE("ESTABLECIMIENTO: ",[10]NOMBRE!B3," - ","( ",[10]NOMBRE!C3,[10]NOMBRE!D3,[10]NOMBRE!E3,[10]NOMBRE!F3,[10]NOMBRE!G3," )")</f>
        <v>ESTABLECIMIENTO: HOSPITAL DE LINARES  - ( 16108 )</v>
      </c>
      <c r="B3" s="314"/>
      <c r="C3" s="314"/>
      <c r="D3" s="316"/>
      <c r="E3" s="314"/>
      <c r="F3" s="314"/>
      <c r="G3" s="314"/>
      <c r="H3" s="440"/>
      <c r="I3" s="314"/>
      <c r="J3" s="314"/>
      <c r="K3" s="314"/>
    </row>
    <row r="4" spans="1:56" s="315" customFormat="1" ht="12.75" customHeight="1" x14ac:dyDescent="0.15">
      <c r="A4" s="437" t="str">
        <f>CONCATENATE("MES: ",[10]NOMBRE!B6," - ","( ",[10]NOMBRE!C6,[10]NOMBRE!D6," )")</f>
        <v>MES: OCTUBRE - ( 10 )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</row>
    <row r="5" spans="1:56" s="315" customFormat="1" ht="12.75" customHeight="1" x14ac:dyDescent="0.15">
      <c r="A5" s="313" t="str">
        <f>CONCATENATE("AÑO: ",[10]NOMBRE!B7)</f>
        <v>AÑO: 2013</v>
      </c>
      <c r="B5" s="314"/>
      <c r="C5" s="314"/>
      <c r="D5" s="314"/>
      <c r="E5" s="314"/>
      <c r="F5" s="314"/>
      <c r="G5" s="314"/>
      <c r="H5" s="314"/>
      <c r="I5" s="314"/>
      <c r="J5" s="314"/>
      <c r="K5" s="314"/>
    </row>
    <row r="6" spans="1:56" s="315" customFormat="1" ht="39.950000000000003" customHeight="1" x14ac:dyDescent="0.15">
      <c r="A6" s="517" t="s">
        <v>1</v>
      </c>
      <c r="B6" s="517"/>
      <c r="C6" s="517"/>
      <c r="D6" s="517"/>
      <c r="E6" s="517"/>
      <c r="F6" s="517"/>
      <c r="G6" s="517"/>
      <c r="H6" s="517"/>
      <c r="I6" s="517"/>
      <c r="J6" s="483"/>
      <c r="K6" s="337"/>
    </row>
    <row r="7" spans="1:56" s="315" customFormat="1" ht="30" customHeight="1" x14ac:dyDescent="0.2">
      <c r="A7" s="331" t="s">
        <v>2</v>
      </c>
      <c r="B7" s="331"/>
      <c r="C7" s="331"/>
      <c r="D7" s="331"/>
      <c r="E7" s="331"/>
      <c r="F7" s="331"/>
      <c r="G7" s="331"/>
      <c r="H7" s="331"/>
      <c r="I7" s="331"/>
      <c r="J7" s="320"/>
    </row>
    <row r="8" spans="1:56" s="338" customFormat="1" ht="10.5" x14ac:dyDescent="0.15">
      <c r="A8" s="518" t="s">
        <v>3</v>
      </c>
      <c r="B8" s="490" t="s">
        <v>4</v>
      </c>
      <c r="C8" s="520"/>
      <c r="D8" s="523" t="s">
        <v>5</v>
      </c>
      <c r="E8" s="511" t="s">
        <v>6</v>
      </c>
      <c r="F8" s="511"/>
      <c r="G8" s="511"/>
      <c r="H8" s="525" t="s">
        <v>7</v>
      </c>
      <c r="I8" s="526"/>
      <c r="J8" s="315"/>
      <c r="K8" s="315"/>
      <c r="L8" s="315"/>
      <c r="M8" s="315"/>
      <c r="N8" s="315"/>
      <c r="O8" s="315"/>
      <c r="P8" s="315"/>
      <c r="Q8" s="315"/>
      <c r="R8" s="315"/>
      <c r="S8" s="315"/>
      <c r="T8" s="315"/>
      <c r="U8" s="315"/>
      <c r="V8" s="315"/>
      <c r="W8" s="315"/>
      <c r="X8" s="315"/>
      <c r="Y8" s="315"/>
      <c r="Z8" s="315"/>
      <c r="AA8" s="315"/>
      <c r="AB8" s="315"/>
      <c r="AC8" s="315"/>
      <c r="AD8" s="315"/>
      <c r="AE8" s="315"/>
      <c r="AF8" s="315"/>
      <c r="AG8" s="315"/>
      <c r="AH8" s="315"/>
      <c r="AI8" s="315"/>
      <c r="AJ8" s="315"/>
      <c r="AK8" s="315"/>
      <c r="AL8" s="315"/>
      <c r="AM8" s="315"/>
      <c r="AN8" s="315"/>
      <c r="AO8" s="315"/>
      <c r="AT8" s="322"/>
      <c r="AU8" s="322"/>
      <c r="AX8" s="322"/>
      <c r="AY8" s="322"/>
    </row>
    <row r="9" spans="1:56" s="338" customFormat="1" ht="10.5" x14ac:dyDescent="0.15">
      <c r="A9" s="519"/>
      <c r="B9" s="521"/>
      <c r="C9" s="522"/>
      <c r="D9" s="524"/>
      <c r="E9" s="340" t="s">
        <v>8</v>
      </c>
      <c r="F9" s="341" t="s">
        <v>9</v>
      </c>
      <c r="G9" s="342" t="s">
        <v>10</v>
      </c>
      <c r="H9" s="343" t="s">
        <v>11</v>
      </c>
      <c r="I9" s="342" t="s">
        <v>12</v>
      </c>
      <c r="J9" s="315"/>
      <c r="K9" s="315"/>
      <c r="L9" s="315"/>
      <c r="M9" s="315"/>
      <c r="N9" s="315"/>
      <c r="O9" s="315"/>
      <c r="P9" s="315"/>
      <c r="Q9" s="315"/>
      <c r="R9" s="315"/>
      <c r="S9" s="315"/>
      <c r="T9" s="315"/>
      <c r="U9" s="315"/>
      <c r="V9" s="315"/>
      <c r="W9" s="315"/>
      <c r="X9" s="315"/>
      <c r="Y9" s="315"/>
      <c r="Z9" s="315"/>
      <c r="AA9" s="315"/>
      <c r="AB9" s="315"/>
      <c r="AC9" s="315"/>
      <c r="AD9" s="315"/>
      <c r="AE9" s="315"/>
      <c r="AF9" s="315"/>
      <c r="AG9" s="315"/>
      <c r="AH9" s="315"/>
      <c r="AI9" s="315"/>
      <c r="AJ9" s="315"/>
      <c r="AK9" s="315"/>
      <c r="AL9" s="315"/>
      <c r="AM9" s="315"/>
      <c r="AN9" s="315"/>
      <c r="AO9" s="315"/>
      <c r="AT9" s="322"/>
      <c r="AU9" s="322"/>
      <c r="AX9" s="322"/>
      <c r="AY9" s="322"/>
    </row>
    <row r="10" spans="1:56" s="338" customFormat="1" ht="15.95" customHeight="1" x14ac:dyDescent="0.15">
      <c r="A10" s="534" t="s">
        <v>13</v>
      </c>
      <c r="B10" s="490" t="s">
        <v>14</v>
      </c>
      <c r="C10" s="344" t="s">
        <v>15</v>
      </c>
      <c r="D10" s="400">
        <f>SUM(E10:G10)</f>
        <v>3</v>
      </c>
      <c r="E10" s="447">
        <v>3</v>
      </c>
      <c r="F10" s="390"/>
      <c r="G10" s="393"/>
      <c r="H10" s="401">
        <v>2</v>
      </c>
      <c r="I10" s="393">
        <v>1</v>
      </c>
      <c r="J10" s="438" t="str">
        <f>$BA10&amp;" "&amp;$BB10</f>
        <v xml:space="preserve"> </v>
      </c>
      <c r="K10" s="319"/>
      <c r="L10" s="319"/>
      <c r="M10" s="319"/>
      <c r="N10" s="319"/>
      <c r="O10" s="319"/>
      <c r="P10" s="319"/>
      <c r="Q10" s="319"/>
      <c r="R10" s="319"/>
      <c r="S10" s="319"/>
      <c r="X10" s="315"/>
      <c r="Y10" s="315"/>
      <c r="Z10" s="315"/>
      <c r="AA10" s="315"/>
      <c r="AB10" s="315"/>
      <c r="AC10" s="315"/>
      <c r="AD10" s="315"/>
      <c r="AE10" s="315"/>
      <c r="AF10" s="315"/>
      <c r="AG10" s="315"/>
      <c r="AH10" s="315"/>
      <c r="AI10" s="315"/>
      <c r="AJ10" s="315"/>
      <c r="AK10" s="315"/>
      <c r="AL10" s="315"/>
      <c r="AM10" s="315"/>
      <c r="AN10" s="315"/>
      <c r="AO10" s="315"/>
      <c r="AT10" s="322"/>
      <c r="AU10" s="322"/>
      <c r="AX10" s="322"/>
      <c r="AY10" s="322"/>
      <c r="BA10" s="339" t="str">
        <f>IF($D10&lt;&gt;($H10+$I10)," El número de donantes según sexo NO puede ser diferente al Total.","")</f>
        <v/>
      </c>
      <c r="BB10" s="339" t="str">
        <f>IF(D10&lt;&gt;SUM(E10:G10)," NO ALTERE LAS FÓRMULAS, la suma de los grupos de edad NO ES IGUAL al Total. ","")</f>
        <v/>
      </c>
      <c r="BC10" s="441">
        <f t="shared" ref="BC10:BC19" si="0">IF($D10&lt;&gt;($H10+$I10),1,0)</f>
        <v>0</v>
      </c>
      <c r="BD10" s="441">
        <f>IF(D10&lt;&gt;SUM(E10:G10),1,0)</f>
        <v>0</v>
      </c>
    </row>
    <row r="11" spans="1:56" s="338" customFormat="1" ht="21" x14ac:dyDescent="0.15">
      <c r="A11" s="535"/>
      <c r="B11" s="521"/>
      <c r="C11" s="355" t="s">
        <v>16</v>
      </c>
      <c r="D11" s="402">
        <f t="shared" ref="D11:D19" si="1">SUM(E11:G11)</f>
        <v>0</v>
      </c>
      <c r="E11" s="381"/>
      <c r="F11" s="382"/>
      <c r="G11" s="394"/>
      <c r="H11" s="403"/>
      <c r="I11" s="379"/>
      <c r="J11" s="438" t="str">
        <f t="shared" ref="J11:J19" si="2">$BA11&amp;" "&amp;$BB11</f>
        <v xml:space="preserve"> </v>
      </c>
      <c r="K11" s="319"/>
      <c r="L11" s="319"/>
      <c r="M11" s="319"/>
      <c r="N11" s="319"/>
      <c r="O11" s="319"/>
      <c r="P11" s="319"/>
      <c r="Q11" s="319"/>
      <c r="R11" s="319"/>
      <c r="S11" s="319"/>
      <c r="X11" s="315"/>
      <c r="Y11" s="315"/>
      <c r="Z11" s="315"/>
      <c r="AA11" s="315"/>
      <c r="AB11" s="315"/>
      <c r="AC11" s="315"/>
      <c r="AD11" s="315"/>
      <c r="AE11" s="315"/>
      <c r="AF11" s="315"/>
      <c r="AG11" s="315"/>
      <c r="AH11" s="315"/>
      <c r="AI11" s="315"/>
      <c r="AJ11" s="315"/>
      <c r="AK11" s="315"/>
      <c r="AL11" s="315"/>
      <c r="AM11" s="315"/>
      <c r="AN11" s="315"/>
      <c r="AO11" s="315"/>
      <c r="AT11" s="322"/>
      <c r="AU11" s="322"/>
      <c r="AX11" s="322"/>
      <c r="AY11" s="322"/>
      <c r="BA11" s="339" t="str">
        <f t="shared" ref="BA11:BA19" si="3">IF($D11&lt;&gt;($H11+$I11)," El número de donantes según sexo NO puede ser diferente al Total.","")</f>
        <v/>
      </c>
      <c r="BB11" s="339" t="str">
        <f t="shared" ref="BB11:BB19" si="4">IF(D11&lt;&gt;SUM(E11:G11)," NO ALTERE LAS FÓRMULAS, la suma de los grupos de edad NO ES IGUAL al Total. ","")</f>
        <v/>
      </c>
      <c r="BC11" s="441">
        <f t="shared" si="0"/>
        <v>0</v>
      </c>
      <c r="BD11" s="441">
        <f t="shared" ref="BD11:BD19" si="5">IF(D11&lt;&gt;SUM(E11:G11),1,0)</f>
        <v>0</v>
      </c>
    </row>
    <row r="12" spans="1:56" s="338" customFormat="1" ht="21" x14ac:dyDescent="0.15">
      <c r="A12" s="535"/>
      <c r="B12" s="501"/>
      <c r="C12" s="356" t="s">
        <v>17</v>
      </c>
      <c r="D12" s="404">
        <f t="shared" si="1"/>
        <v>0</v>
      </c>
      <c r="E12" s="384"/>
      <c r="F12" s="385"/>
      <c r="G12" s="405"/>
      <c r="H12" s="406"/>
      <c r="I12" s="387"/>
      <c r="J12" s="438" t="str">
        <f t="shared" si="2"/>
        <v xml:space="preserve"> </v>
      </c>
      <c r="K12" s="319"/>
      <c r="L12" s="319"/>
      <c r="M12" s="319"/>
      <c r="N12" s="319"/>
      <c r="O12" s="319"/>
      <c r="P12" s="319"/>
      <c r="Q12" s="319"/>
      <c r="R12" s="319"/>
      <c r="S12" s="319"/>
      <c r="X12" s="315"/>
      <c r="Y12" s="315"/>
      <c r="Z12" s="315"/>
      <c r="AA12" s="315"/>
      <c r="AB12" s="315"/>
      <c r="AC12" s="315"/>
      <c r="AD12" s="315"/>
      <c r="AE12" s="315"/>
      <c r="AF12" s="315"/>
      <c r="AG12" s="315"/>
      <c r="AH12" s="315"/>
      <c r="AI12" s="315"/>
      <c r="AJ12" s="315"/>
      <c r="AK12" s="315"/>
      <c r="AL12" s="315"/>
      <c r="AM12" s="315"/>
      <c r="AN12" s="315"/>
      <c r="AO12" s="315"/>
      <c r="AT12" s="322"/>
      <c r="AU12" s="322"/>
      <c r="AX12" s="322"/>
      <c r="AY12" s="322"/>
      <c r="BA12" s="339" t="str">
        <f t="shared" si="3"/>
        <v/>
      </c>
      <c r="BB12" s="339" t="str">
        <f t="shared" si="4"/>
        <v/>
      </c>
      <c r="BC12" s="441">
        <f t="shared" si="0"/>
        <v>0</v>
      </c>
      <c r="BD12" s="441">
        <f t="shared" si="5"/>
        <v>0</v>
      </c>
    </row>
    <row r="13" spans="1:56" s="338" customFormat="1" ht="10.5" x14ac:dyDescent="0.15">
      <c r="A13" s="535"/>
      <c r="B13" s="505" t="s">
        <v>18</v>
      </c>
      <c r="C13" s="327" t="s">
        <v>15</v>
      </c>
      <c r="D13" s="400">
        <f t="shared" si="1"/>
        <v>3</v>
      </c>
      <c r="E13" s="447">
        <v>3</v>
      </c>
      <c r="F13" s="390"/>
      <c r="G13" s="393"/>
      <c r="H13" s="407">
        <v>1</v>
      </c>
      <c r="I13" s="394">
        <v>2</v>
      </c>
      <c r="J13" s="438" t="str">
        <f t="shared" si="2"/>
        <v xml:space="preserve"> </v>
      </c>
      <c r="K13" s="319"/>
      <c r="L13" s="319"/>
      <c r="M13" s="319"/>
      <c r="N13" s="319"/>
      <c r="O13" s="319"/>
      <c r="P13" s="319"/>
      <c r="Q13" s="319"/>
      <c r="R13" s="319"/>
      <c r="S13" s="319"/>
      <c r="X13" s="315"/>
      <c r="Y13" s="315"/>
      <c r="Z13" s="315"/>
      <c r="AA13" s="315"/>
      <c r="AB13" s="315"/>
      <c r="AC13" s="315"/>
      <c r="AD13" s="315"/>
      <c r="AE13" s="315"/>
      <c r="AF13" s="315"/>
      <c r="AG13" s="315"/>
      <c r="AH13" s="315"/>
      <c r="AI13" s="315"/>
      <c r="AJ13" s="315"/>
      <c r="AK13" s="315"/>
      <c r="AL13" s="315"/>
      <c r="AM13" s="315"/>
      <c r="AN13" s="315"/>
      <c r="AO13" s="315"/>
      <c r="AT13" s="322"/>
      <c r="AU13" s="322"/>
      <c r="AX13" s="322"/>
      <c r="AY13" s="322"/>
      <c r="BA13" s="339" t="str">
        <f t="shared" si="3"/>
        <v/>
      </c>
      <c r="BB13" s="339" t="str">
        <f t="shared" si="4"/>
        <v/>
      </c>
      <c r="BC13" s="441">
        <f t="shared" si="0"/>
        <v>0</v>
      </c>
      <c r="BD13" s="441">
        <f t="shared" si="5"/>
        <v>0</v>
      </c>
    </row>
    <row r="14" spans="1:56" s="338" customFormat="1" ht="21" x14ac:dyDescent="0.15">
      <c r="A14" s="535"/>
      <c r="B14" s="505"/>
      <c r="C14" s="362" t="s">
        <v>16</v>
      </c>
      <c r="D14" s="402">
        <f t="shared" si="1"/>
        <v>0</v>
      </c>
      <c r="E14" s="381"/>
      <c r="F14" s="382"/>
      <c r="G14" s="379"/>
      <c r="H14" s="403"/>
      <c r="I14" s="379"/>
      <c r="J14" s="438" t="str">
        <f t="shared" si="2"/>
        <v xml:space="preserve"> </v>
      </c>
      <c r="K14" s="319"/>
      <c r="L14" s="319"/>
      <c r="M14" s="319"/>
      <c r="N14" s="319"/>
      <c r="O14" s="319"/>
      <c r="P14" s="319"/>
      <c r="Q14" s="319"/>
      <c r="R14" s="319"/>
      <c r="S14" s="319"/>
      <c r="X14" s="315"/>
      <c r="Y14" s="315"/>
      <c r="Z14" s="315"/>
      <c r="AA14" s="315"/>
      <c r="AB14" s="315"/>
      <c r="AC14" s="315"/>
      <c r="AD14" s="315"/>
      <c r="AE14" s="315"/>
      <c r="AF14" s="315"/>
      <c r="AG14" s="315"/>
      <c r="AH14" s="315"/>
      <c r="AI14" s="315"/>
      <c r="AJ14" s="315"/>
      <c r="AK14" s="315"/>
      <c r="AL14" s="315"/>
      <c r="AM14" s="315"/>
      <c r="AN14" s="315"/>
      <c r="AO14" s="315"/>
      <c r="AT14" s="322"/>
      <c r="AU14" s="322"/>
      <c r="AX14" s="322"/>
      <c r="AY14" s="322"/>
      <c r="BA14" s="339" t="str">
        <f t="shared" si="3"/>
        <v/>
      </c>
      <c r="BB14" s="339" t="str">
        <f t="shared" si="4"/>
        <v/>
      </c>
      <c r="BC14" s="441">
        <f t="shared" si="0"/>
        <v>0</v>
      </c>
      <c r="BD14" s="441">
        <f t="shared" si="5"/>
        <v>0</v>
      </c>
    </row>
    <row r="15" spans="1:56" s="338" customFormat="1" ht="21" x14ac:dyDescent="0.15">
      <c r="A15" s="536"/>
      <c r="B15" s="495"/>
      <c r="C15" s="363" t="s">
        <v>17</v>
      </c>
      <c r="D15" s="404">
        <f t="shared" si="1"/>
        <v>0</v>
      </c>
      <c r="E15" s="384"/>
      <c r="F15" s="385"/>
      <c r="G15" s="387"/>
      <c r="H15" s="406"/>
      <c r="I15" s="387"/>
      <c r="J15" s="438" t="str">
        <f t="shared" si="2"/>
        <v xml:space="preserve"> </v>
      </c>
      <c r="K15" s="319"/>
      <c r="L15" s="319"/>
      <c r="M15" s="319"/>
      <c r="N15" s="319"/>
      <c r="O15" s="319"/>
      <c r="P15" s="319"/>
      <c r="Q15" s="319"/>
      <c r="R15" s="319"/>
      <c r="S15" s="319"/>
      <c r="X15" s="315"/>
      <c r="Y15" s="315"/>
      <c r="Z15" s="315"/>
      <c r="AA15" s="315"/>
      <c r="AB15" s="315"/>
      <c r="AC15" s="315"/>
      <c r="AD15" s="315"/>
      <c r="AE15" s="315"/>
      <c r="AF15" s="315"/>
      <c r="AG15" s="315"/>
      <c r="AH15" s="315"/>
      <c r="AI15" s="315"/>
      <c r="AJ15" s="315"/>
      <c r="AK15" s="315"/>
      <c r="AL15" s="315"/>
      <c r="AM15" s="315"/>
      <c r="AN15" s="315"/>
      <c r="AO15" s="315"/>
      <c r="AT15" s="322"/>
      <c r="AU15" s="322"/>
      <c r="AX15" s="322"/>
      <c r="AY15" s="322"/>
      <c r="BA15" s="339" t="str">
        <f t="shared" si="3"/>
        <v/>
      </c>
      <c r="BB15" s="339" t="str">
        <f t="shared" si="4"/>
        <v/>
      </c>
      <c r="BC15" s="441">
        <f t="shared" si="0"/>
        <v>0</v>
      </c>
      <c r="BD15" s="441">
        <f t="shared" si="5"/>
        <v>0</v>
      </c>
    </row>
    <row r="16" spans="1:56" s="338" customFormat="1" ht="15.95" customHeight="1" x14ac:dyDescent="0.15">
      <c r="A16" s="490" t="s">
        <v>19</v>
      </c>
      <c r="B16" s="500"/>
      <c r="C16" s="327" t="s">
        <v>15</v>
      </c>
      <c r="D16" s="400">
        <f t="shared" si="1"/>
        <v>215</v>
      </c>
      <c r="E16" s="408">
        <v>113</v>
      </c>
      <c r="F16" s="409">
        <v>59</v>
      </c>
      <c r="G16" s="410">
        <v>43</v>
      </c>
      <c r="H16" s="408">
        <v>153</v>
      </c>
      <c r="I16" s="410">
        <v>62</v>
      </c>
      <c r="J16" s="438" t="str">
        <f t="shared" si="2"/>
        <v xml:space="preserve"> </v>
      </c>
      <c r="K16" s="319"/>
      <c r="L16" s="319"/>
      <c r="M16" s="319"/>
      <c r="N16" s="319"/>
      <c r="O16" s="319"/>
      <c r="P16" s="319"/>
      <c r="Q16" s="319"/>
      <c r="R16" s="319"/>
      <c r="S16" s="319"/>
      <c r="X16" s="315"/>
      <c r="Y16" s="315"/>
      <c r="Z16" s="315"/>
      <c r="AA16" s="315"/>
      <c r="AB16" s="315"/>
      <c r="AC16" s="315"/>
      <c r="AD16" s="315"/>
      <c r="AE16" s="315"/>
      <c r="AF16" s="315"/>
      <c r="AG16" s="315"/>
      <c r="AH16" s="315"/>
      <c r="AI16" s="315"/>
      <c r="AJ16" s="315"/>
      <c r="AK16" s="315"/>
      <c r="AL16" s="315"/>
      <c r="AM16" s="315"/>
      <c r="AN16" s="315"/>
      <c r="AO16" s="315"/>
      <c r="AT16" s="322"/>
      <c r="AU16" s="322"/>
      <c r="AX16" s="322"/>
      <c r="AY16" s="322"/>
      <c r="BA16" s="339" t="str">
        <f t="shared" si="3"/>
        <v/>
      </c>
      <c r="BB16" s="339" t="str">
        <f t="shared" si="4"/>
        <v/>
      </c>
      <c r="BC16" s="441">
        <f t="shared" si="0"/>
        <v>0</v>
      </c>
      <c r="BD16" s="441">
        <f t="shared" si="5"/>
        <v>0</v>
      </c>
    </row>
    <row r="17" spans="1:56" s="338" customFormat="1" ht="21" x14ac:dyDescent="0.15">
      <c r="A17" s="521"/>
      <c r="B17" s="528"/>
      <c r="C17" s="362" t="s">
        <v>16</v>
      </c>
      <c r="D17" s="411">
        <f t="shared" si="1"/>
        <v>31</v>
      </c>
      <c r="E17" s="412">
        <v>16</v>
      </c>
      <c r="F17" s="413">
        <v>11</v>
      </c>
      <c r="G17" s="414">
        <v>4</v>
      </c>
      <c r="H17" s="412">
        <v>15</v>
      </c>
      <c r="I17" s="414">
        <v>16</v>
      </c>
      <c r="J17" s="438" t="str">
        <f t="shared" si="2"/>
        <v xml:space="preserve"> </v>
      </c>
      <c r="K17" s="319"/>
      <c r="L17" s="319"/>
      <c r="M17" s="319"/>
      <c r="N17" s="319"/>
      <c r="O17" s="319"/>
      <c r="P17" s="319"/>
      <c r="Q17" s="319"/>
      <c r="R17" s="319"/>
      <c r="S17" s="319"/>
      <c r="X17" s="315"/>
      <c r="Y17" s="315"/>
      <c r="Z17" s="315"/>
      <c r="AA17" s="315"/>
      <c r="AB17" s="315"/>
      <c r="AC17" s="315"/>
      <c r="AD17" s="315"/>
      <c r="AE17" s="315"/>
      <c r="AF17" s="315"/>
      <c r="AG17" s="315"/>
      <c r="AH17" s="315"/>
      <c r="AI17" s="315"/>
      <c r="AJ17" s="315"/>
      <c r="AK17" s="315"/>
      <c r="AL17" s="315"/>
      <c r="AM17" s="315"/>
      <c r="AN17" s="315"/>
      <c r="AO17" s="315"/>
      <c r="AT17" s="322"/>
      <c r="AU17" s="322"/>
      <c r="AX17" s="322"/>
      <c r="AY17" s="322"/>
      <c r="BA17" s="339" t="str">
        <f t="shared" si="3"/>
        <v/>
      </c>
      <c r="BB17" s="339" t="str">
        <f t="shared" si="4"/>
        <v/>
      </c>
      <c r="BC17" s="441">
        <f t="shared" si="0"/>
        <v>0</v>
      </c>
      <c r="BD17" s="441">
        <f t="shared" si="5"/>
        <v>0</v>
      </c>
    </row>
    <row r="18" spans="1:56" s="338" customFormat="1" ht="21" x14ac:dyDescent="0.15">
      <c r="A18" s="501"/>
      <c r="B18" s="502"/>
      <c r="C18" s="363" t="s">
        <v>17</v>
      </c>
      <c r="D18" s="404">
        <f t="shared" si="1"/>
        <v>0</v>
      </c>
      <c r="E18" s="415"/>
      <c r="F18" s="386"/>
      <c r="G18" s="387"/>
      <c r="H18" s="415"/>
      <c r="I18" s="387"/>
      <c r="J18" s="438" t="str">
        <f t="shared" si="2"/>
        <v xml:space="preserve"> </v>
      </c>
      <c r="K18" s="319"/>
      <c r="L18" s="319"/>
      <c r="M18" s="319"/>
      <c r="N18" s="319"/>
      <c r="O18" s="319"/>
      <c r="P18" s="319"/>
      <c r="Q18" s="319"/>
      <c r="R18" s="319"/>
      <c r="S18" s="319"/>
      <c r="X18" s="315"/>
      <c r="Y18" s="315"/>
      <c r="Z18" s="315"/>
      <c r="AA18" s="315"/>
      <c r="AB18" s="315"/>
      <c r="AC18" s="315"/>
      <c r="AD18" s="315"/>
      <c r="AE18" s="315"/>
      <c r="AF18" s="315"/>
      <c r="AG18" s="315"/>
      <c r="AH18" s="315"/>
      <c r="AI18" s="315"/>
      <c r="AJ18" s="315"/>
      <c r="AK18" s="315"/>
      <c r="AL18" s="315"/>
      <c r="AM18" s="315"/>
      <c r="AN18" s="315"/>
      <c r="AO18" s="315"/>
      <c r="AT18" s="322"/>
      <c r="AU18" s="322"/>
      <c r="AX18" s="322"/>
      <c r="AY18" s="322"/>
      <c r="BA18" s="339" t="str">
        <f t="shared" si="3"/>
        <v/>
      </c>
      <c r="BB18" s="339" t="str">
        <f t="shared" si="4"/>
        <v/>
      </c>
      <c r="BC18" s="441">
        <f t="shared" si="0"/>
        <v>0</v>
      </c>
      <c r="BD18" s="441">
        <f t="shared" si="5"/>
        <v>0</v>
      </c>
    </row>
    <row r="19" spans="1:56" s="338" customFormat="1" ht="15.95" customHeight="1" x14ac:dyDescent="0.15">
      <c r="A19" s="529" t="s">
        <v>5</v>
      </c>
      <c r="B19" s="530"/>
      <c r="C19" s="531"/>
      <c r="D19" s="416">
        <f t="shared" si="1"/>
        <v>252</v>
      </c>
      <c r="E19" s="417">
        <f>SUM(E10:E18)</f>
        <v>135</v>
      </c>
      <c r="F19" s="418">
        <f>SUM(F10:F18)</f>
        <v>70</v>
      </c>
      <c r="G19" s="419">
        <f>SUM(G10:G18)</f>
        <v>47</v>
      </c>
      <c r="H19" s="417">
        <f>SUM(H10:H18)</f>
        <v>171</v>
      </c>
      <c r="I19" s="419">
        <f>SUM(I10:I18)</f>
        <v>81</v>
      </c>
      <c r="J19" s="438" t="str">
        <f t="shared" si="2"/>
        <v xml:space="preserve"> </v>
      </c>
      <c r="K19" s="319"/>
      <c r="L19" s="319"/>
      <c r="M19" s="319"/>
      <c r="N19" s="319"/>
      <c r="O19" s="319"/>
      <c r="P19" s="319"/>
      <c r="Q19" s="319"/>
      <c r="R19" s="319"/>
      <c r="S19" s="319"/>
      <c r="X19" s="315"/>
      <c r="Y19" s="315"/>
      <c r="Z19" s="315"/>
      <c r="AA19" s="315"/>
      <c r="AB19" s="315"/>
      <c r="AC19" s="315"/>
      <c r="AD19" s="315"/>
      <c r="AE19" s="315"/>
      <c r="AF19" s="315"/>
      <c r="AG19" s="315"/>
      <c r="AH19" s="315"/>
      <c r="AI19" s="315"/>
      <c r="AJ19" s="315"/>
      <c r="AK19" s="315"/>
      <c r="AL19" s="315"/>
      <c r="AM19" s="315"/>
      <c r="AN19" s="315"/>
      <c r="AO19" s="315"/>
      <c r="AT19" s="322"/>
      <c r="AU19" s="322"/>
      <c r="AX19" s="322"/>
      <c r="AY19" s="322"/>
      <c r="BA19" s="339" t="str">
        <f t="shared" si="3"/>
        <v/>
      </c>
      <c r="BB19" s="339" t="str">
        <f t="shared" si="4"/>
        <v/>
      </c>
      <c r="BC19" s="441">
        <f t="shared" si="0"/>
        <v>0</v>
      </c>
      <c r="BD19" s="441">
        <f t="shared" si="5"/>
        <v>0</v>
      </c>
    </row>
    <row r="20" spans="1:56" s="315" customFormat="1" ht="30" customHeight="1" x14ac:dyDescent="0.2">
      <c r="A20" s="332" t="s">
        <v>20</v>
      </c>
      <c r="B20" s="332"/>
      <c r="C20" s="332"/>
      <c r="D20" s="332"/>
      <c r="E20" s="332"/>
      <c r="F20" s="332"/>
      <c r="G20" s="332"/>
      <c r="H20" s="332"/>
      <c r="I20" s="332"/>
      <c r="J20" s="320"/>
    </row>
    <row r="21" spans="1:56" s="314" customFormat="1" ht="15.95" customHeight="1" x14ac:dyDescent="0.15">
      <c r="A21" s="532" t="s">
        <v>21</v>
      </c>
      <c r="B21" s="488" t="s">
        <v>5</v>
      </c>
      <c r="C21" s="488" t="s">
        <v>22</v>
      </c>
      <c r="D21" s="488" t="s">
        <v>23</v>
      </c>
      <c r="E21" s="364"/>
      <c r="F21" s="364"/>
      <c r="I21" s="345"/>
      <c r="J21" s="345"/>
      <c r="K21" s="345"/>
      <c r="L21" s="345"/>
      <c r="M21" s="439"/>
      <c r="N21" s="439"/>
      <c r="O21" s="439"/>
      <c r="P21" s="319"/>
      <c r="Q21" s="319"/>
      <c r="R21" s="319"/>
      <c r="S21" s="319"/>
      <c r="BB21" s="325"/>
      <c r="BC21" s="325"/>
    </row>
    <row r="22" spans="1:56" s="314" customFormat="1" ht="10.5" x14ac:dyDescent="0.15">
      <c r="A22" s="533"/>
      <c r="B22" s="489"/>
      <c r="C22" s="489"/>
      <c r="D22" s="489"/>
      <c r="E22" s="364"/>
      <c r="F22" s="364"/>
      <c r="I22" s="345"/>
      <c r="J22" s="345"/>
      <c r="K22" s="345"/>
      <c r="L22" s="345"/>
      <c r="M22" s="439"/>
      <c r="N22" s="439"/>
      <c r="O22" s="439"/>
      <c r="P22" s="319"/>
      <c r="Q22" s="319"/>
      <c r="R22" s="319"/>
      <c r="S22" s="319"/>
      <c r="BB22" s="325"/>
      <c r="BC22" s="325"/>
    </row>
    <row r="23" spans="1:56" s="314" customFormat="1" ht="21" x14ac:dyDescent="0.15">
      <c r="A23" s="359" t="s">
        <v>24</v>
      </c>
      <c r="B23" s="420">
        <f>SUM(C23:D23)</f>
        <v>3</v>
      </c>
      <c r="C23" s="381"/>
      <c r="D23" s="376">
        <v>3</v>
      </c>
      <c r="E23" s="438" t="str">
        <f>+BA23</f>
        <v/>
      </c>
      <c r="F23" s="365"/>
      <c r="H23" s="346"/>
      <c r="L23" s="347"/>
      <c r="M23" s="348"/>
      <c r="N23" s="348"/>
      <c r="O23" s="348"/>
      <c r="P23" s="319"/>
      <c r="Q23" s="319"/>
      <c r="R23" s="319"/>
      <c r="S23" s="319"/>
      <c r="BA23" s="339" t="str">
        <f>IF(B23&lt;&gt;SUM(C23:D23)," NO ALTERE LAS FÓRMULAS, la suma de los donantes NO ES IGUAL al Total. ","")</f>
        <v/>
      </c>
      <c r="BB23" s="325"/>
      <c r="BC23" s="441">
        <f>IF(B23&lt;&gt;SUM(C23:D23),1,0)</f>
        <v>0</v>
      </c>
    </row>
    <row r="24" spans="1:56" s="314" customFormat="1" ht="37.5" customHeight="1" x14ac:dyDescent="0.15">
      <c r="A24" s="360" t="s">
        <v>25</v>
      </c>
      <c r="B24" s="402">
        <f>SUM(C24:D24)</f>
        <v>1</v>
      </c>
      <c r="C24" s="381"/>
      <c r="D24" s="376">
        <v>1</v>
      </c>
      <c r="E24" s="438" t="str">
        <f>+BA24</f>
        <v/>
      </c>
      <c r="F24" s="365"/>
      <c r="H24" s="346"/>
      <c r="L24" s="347"/>
      <c r="M24" s="348"/>
      <c r="N24" s="348"/>
      <c r="O24" s="348"/>
      <c r="P24" s="319"/>
      <c r="Q24" s="319"/>
      <c r="R24" s="319"/>
      <c r="S24" s="319"/>
      <c r="BA24" s="339" t="str">
        <f>IF(B24&lt;&gt;SUM(C24:D24)," NO ALTERE LAS FÓRMULAS, la suma de los donantes NO ES IGUAL al Total. ","")</f>
        <v/>
      </c>
      <c r="BB24" s="325"/>
      <c r="BC24" s="441">
        <f>IF(B24&lt;&gt;SUM(C24:D24),1,0)</f>
        <v>0</v>
      </c>
    </row>
    <row r="25" spans="1:56" s="314" customFormat="1" ht="31.5" x14ac:dyDescent="0.15">
      <c r="A25" s="360" t="s">
        <v>26</v>
      </c>
      <c r="B25" s="402">
        <f>SUM(C25:D25)</f>
        <v>0</v>
      </c>
      <c r="C25" s="381"/>
      <c r="D25" s="376"/>
      <c r="E25" s="438" t="str">
        <f>+BA25</f>
        <v/>
      </c>
      <c r="F25" s="365"/>
      <c r="H25" s="346"/>
      <c r="L25" s="347"/>
      <c r="M25" s="348"/>
      <c r="N25" s="348"/>
      <c r="O25" s="348"/>
      <c r="P25" s="319"/>
      <c r="Q25" s="319"/>
      <c r="R25" s="319"/>
      <c r="S25" s="319"/>
      <c r="BA25" s="339" t="str">
        <f>IF(B25&lt;&gt;SUM(C25:D25)," NO ALTERE LAS FÓRMULAS, la suma de los donantes NO ES IGUAL al Total. ","")</f>
        <v/>
      </c>
      <c r="BB25" s="325"/>
      <c r="BC25" s="441">
        <f>IF(B25&lt;&gt;SUM(C25:D25),1,0)</f>
        <v>0</v>
      </c>
    </row>
    <row r="26" spans="1:56" s="314" customFormat="1" ht="15.95" customHeight="1" x14ac:dyDescent="0.15">
      <c r="A26" s="361" t="s">
        <v>27</v>
      </c>
      <c r="B26" s="404">
        <f>SUM(C26:D26)</f>
        <v>4</v>
      </c>
      <c r="C26" s="384"/>
      <c r="D26" s="378">
        <v>4</v>
      </c>
      <c r="E26" s="438" t="str">
        <f>+BA26</f>
        <v/>
      </c>
      <c r="F26" s="365"/>
      <c r="L26" s="348"/>
      <c r="M26" s="348"/>
      <c r="N26" s="348"/>
      <c r="O26" s="348"/>
      <c r="P26" s="319"/>
      <c r="Q26" s="319"/>
      <c r="R26" s="319"/>
      <c r="S26" s="319"/>
      <c r="BA26" s="339" t="str">
        <f>IF(B26&lt;&gt;SUM(C26:D26)," NO ALTERE LAS FÓRMULAS, la suma de los donantes NO ES IGUAL al Total. ","")</f>
        <v/>
      </c>
      <c r="BB26" s="325"/>
      <c r="BC26" s="441">
        <f>IF(B26&lt;&gt;SUM(C26:D26),1,0)</f>
        <v>0</v>
      </c>
    </row>
    <row r="27" spans="1:56" s="315" customFormat="1" ht="30" customHeight="1" x14ac:dyDescent="0.2">
      <c r="A27" s="354" t="s">
        <v>28</v>
      </c>
      <c r="B27" s="354"/>
      <c r="C27" s="354"/>
      <c r="D27" s="354"/>
      <c r="E27" s="349"/>
      <c r="F27" s="349"/>
      <c r="G27" s="349"/>
      <c r="H27" s="349"/>
      <c r="I27" s="349"/>
      <c r="J27" s="320"/>
    </row>
    <row r="28" spans="1:56" s="338" customFormat="1" ht="12.75" customHeight="1" x14ac:dyDescent="0.15">
      <c r="A28" s="494" t="s">
        <v>29</v>
      </c>
      <c r="B28" s="488" t="s">
        <v>5</v>
      </c>
      <c r="C28" s="488" t="s">
        <v>22</v>
      </c>
      <c r="D28" s="488" t="s">
        <v>23</v>
      </c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S28" s="322"/>
      <c r="AT28" s="322"/>
      <c r="AW28" s="322"/>
      <c r="AX28" s="322"/>
      <c r="BA28" s="315"/>
      <c r="BB28" s="315"/>
      <c r="BC28" s="315"/>
      <c r="BD28" s="315"/>
    </row>
    <row r="29" spans="1:56" s="338" customFormat="1" ht="10.5" x14ac:dyDescent="0.15">
      <c r="A29" s="495"/>
      <c r="B29" s="489"/>
      <c r="C29" s="489"/>
      <c r="D29" s="489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S29" s="322"/>
      <c r="AT29" s="322"/>
      <c r="AW29" s="322"/>
      <c r="AX29" s="322"/>
      <c r="BA29" s="315"/>
      <c r="BB29" s="315"/>
      <c r="BC29" s="315"/>
      <c r="BD29" s="315"/>
    </row>
    <row r="30" spans="1:56" s="338" customFormat="1" ht="15.95" customHeight="1" x14ac:dyDescent="0.15">
      <c r="A30" s="366" t="s">
        <v>30</v>
      </c>
      <c r="B30" s="421">
        <f>SUM(C30:D30)</f>
        <v>217</v>
      </c>
      <c r="C30" s="375">
        <v>6</v>
      </c>
      <c r="D30" s="375">
        <v>211</v>
      </c>
      <c r="E30" s="438" t="str">
        <f>+BA30</f>
        <v/>
      </c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S30" s="322"/>
      <c r="AT30" s="322"/>
      <c r="AW30" s="322"/>
      <c r="AX30" s="322"/>
      <c r="BA30" s="339" t="str">
        <f>IF(B30&lt;&gt;SUM(C30:D30)," NO ALTERE LAS FÓRMULAS, la suma de los donantes NO ES IGUAL al Total. ","")</f>
        <v/>
      </c>
      <c r="BB30" s="325"/>
      <c r="BC30" s="441">
        <f>IF(B30&lt;&gt;SUM(C30:D30),1,0)</f>
        <v>0</v>
      </c>
      <c r="BD30" s="315"/>
    </row>
    <row r="31" spans="1:56" s="338" customFormat="1" ht="15.95" customHeight="1" x14ac:dyDescent="0.15">
      <c r="A31" s="367" t="s">
        <v>31</v>
      </c>
      <c r="B31" s="422">
        <f>SUM(C31:D31)</f>
        <v>4</v>
      </c>
      <c r="C31" s="377"/>
      <c r="D31" s="377">
        <v>4</v>
      </c>
      <c r="E31" s="438" t="str">
        <f>+BA31</f>
        <v/>
      </c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S31" s="322"/>
      <c r="AT31" s="322"/>
      <c r="AW31" s="322"/>
      <c r="AX31" s="322"/>
      <c r="BA31" s="339" t="str">
        <f>IF(B31&lt;&gt;SUM(C31:D31)," NO ALTERE LAS FÓRMULAS, la suma de los donantes NO ES IGUAL al Total. ","")</f>
        <v/>
      </c>
      <c r="BB31" s="325"/>
      <c r="BC31" s="441">
        <f>IF(B31&lt;&gt;SUM(C31:D31),1,0)</f>
        <v>0</v>
      </c>
      <c r="BD31" s="315"/>
    </row>
    <row r="32" spans="1:56" s="338" customFormat="1" ht="15.95" customHeight="1" x14ac:dyDescent="0.15">
      <c r="A32" s="350" t="s">
        <v>5</v>
      </c>
      <c r="B32" s="396">
        <f>SUM(C32:D32)</f>
        <v>221</v>
      </c>
      <c r="C32" s="396">
        <f>SUM(C30:C31)</f>
        <v>6</v>
      </c>
      <c r="D32" s="392">
        <f>SUM(D30:D31)</f>
        <v>215</v>
      </c>
      <c r="E32" s="438" t="str">
        <f>+BA32</f>
        <v/>
      </c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S32" s="322"/>
      <c r="AT32" s="322"/>
      <c r="AW32" s="322"/>
      <c r="AX32" s="322"/>
      <c r="BA32" s="339" t="str">
        <f>IF(B32&lt;&gt;SUM(C32:D32)," NO ALTERE LAS FÓRMULAS, la suma de los donantes NO ES IGUAL al Total. ","")</f>
        <v/>
      </c>
      <c r="BB32" s="325"/>
      <c r="BC32" s="441">
        <f>IF(B32&lt;&gt;SUM(C32:D32),1,0)</f>
        <v>0</v>
      </c>
      <c r="BD32" s="315"/>
    </row>
    <row r="33" spans="1:56" s="338" customFormat="1" ht="30" customHeight="1" x14ac:dyDescent="0.2">
      <c r="A33" s="334" t="s">
        <v>32</v>
      </c>
      <c r="B33" s="334"/>
      <c r="C33" s="334"/>
      <c r="D33" s="334"/>
      <c r="E33" s="334"/>
      <c r="F33" s="334"/>
      <c r="G33" s="334"/>
      <c r="H33" s="334"/>
      <c r="I33" s="334"/>
      <c r="J33" s="320"/>
      <c r="K33" s="315"/>
      <c r="L33" s="315"/>
      <c r="M33" s="315"/>
      <c r="N33" s="315"/>
      <c r="O33" s="315"/>
      <c r="P33" s="315"/>
      <c r="Q33" s="315"/>
      <c r="R33" s="315"/>
      <c r="S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T33" s="322"/>
      <c r="AU33" s="322"/>
      <c r="AX33" s="322"/>
      <c r="AY33" s="322"/>
      <c r="BA33" s="315"/>
      <c r="BB33" s="315"/>
      <c r="BC33" s="315"/>
      <c r="BD33" s="315"/>
    </row>
    <row r="34" spans="1:56" s="338" customFormat="1" ht="15.95" customHeight="1" x14ac:dyDescent="0.15">
      <c r="A34" s="494" t="s">
        <v>33</v>
      </c>
      <c r="B34" s="500" t="s">
        <v>4</v>
      </c>
      <c r="C34" s="488" t="s">
        <v>5</v>
      </c>
      <c r="D34" s="488" t="s">
        <v>34</v>
      </c>
      <c r="E34" s="488" t="s">
        <v>35</v>
      </c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T34" s="322"/>
      <c r="AU34" s="322"/>
      <c r="AX34" s="322"/>
      <c r="AY34" s="322"/>
      <c r="BA34" s="315"/>
      <c r="BB34" s="315"/>
      <c r="BC34" s="315"/>
      <c r="BD34" s="315"/>
    </row>
    <row r="35" spans="1:56" s="338" customFormat="1" ht="15.95" customHeight="1" x14ac:dyDescent="0.15">
      <c r="A35" s="495"/>
      <c r="B35" s="502"/>
      <c r="C35" s="489"/>
      <c r="D35" s="489"/>
      <c r="E35" s="489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T35" s="322"/>
      <c r="AU35" s="322"/>
      <c r="AX35" s="322"/>
      <c r="AY35" s="322"/>
      <c r="BA35" s="315"/>
      <c r="BB35" s="315"/>
      <c r="BC35" s="315"/>
      <c r="BD35" s="315"/>
    </row>
    <row r="36" spans="1:56" s="338" customFormat="1" ht="15.95" customHeight="1" x14ac:dyDescent="0.15">
      <c r="A36" s="494" t="s">
        <v>36</v>
      </c>
      <c r="B36" s="357" t="s">
        <v>37</v>
      </c>
      <c r="C36" s="425">
        <f>SUM(D36:E36)</f>
        <v>0</v>
      </c>
      <c r="D36" s="426"/>
      <c r="E36" s="426"/>
      <c r="F36" s="438" t="str">
        <f>+BA36</f>
        <v/>
      </c>
      <c r="G36" s="438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T36" s="322"/>
      <c r="AU36" s="322"/>
      <c r="AX36" s="322"/>
      <c r="AY36" s="322"/>
      <c r="BA36" s="339" t="str">
        <f>IF(C36&lt;&gt;SUM(D36:E36)," NO ALTERE LAS FÓRMULAS, la suma de los componentes sanguíneos NO ES IGUAL al Total. ","")</f>
        <v/>
      </c>
      <c r="BB36" s="315"/>
      <c r="BC36" s="441">
        <f>IF(C36&lt;&gt;SUM(D36:E36),1,0)</f>
        <v>0</v>
      </c>
      <c r="BD36" s="315"/>
    </row>
    <row r="37" spans="1:56" s="338" customFormat="1" ht="15.95" customHeight="1" x14ac:dyDescent="0.15">
      <c r="A37" s="505"/>
      <c r="B37" s="368" t="s">
        <v>38</v>
      </c>
      <c r="C37" s="427">
        <f t="shared" ref="C37:C44" si="6">SUM(D37:E37)</f>
        <v>0</v>
      </c>
      <c r="D37" s="428"/>
      <c r="E37" s="428"/>
      <c r="F37" s="438" t="str">
        <f t="shared" ref="F37:F44" si="7">+BA37</f>
        <v/>
      </c>
      <c r="G37" s="438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T37" s="322"/>
      <c r="AU37" s="322"/>
      <c r="AX37" s="322"/>
      <c r="AY37" s="322"/>
      <c r="BA37" s="339" t="str">
        <f t="shared" ref="BA37:BA44" si="8">IF(C37&lt;&gt;SUM(D37:E37)," NO ALTERE LAS FÓRMULAS, la suma de los componentes sanguíneos NO ES IGUAL al Total. ","")</f>
        <v/>
      </c>
      <c r="BB37" s="315"/>
      <c r="BC37" s="441">
        <f t="shared" ref="BC37:BC44" si="9">IF(C37&lt;&gt;SUM(D37:E37),1,0)</f>
        <v>0</v>
      </c>
      <c r="BD37" s="315"/>
    </row>
    <row r="38" spans="1:56" s="338" customFormat="1" ht="15.95" customHeight="1" x14ac:dyDescent="0.15">
      <c r="A38" s="495"/>
      <c r="B38" s="369" t="s">
        <v>39</v>
      </c>
      <c r="C38" s="429">
        <f t="shared" si="6"/>
        <v>0</v>
      </c>
      <c r="D38" s="430"/>
      <c r="E38" s="430"/>
      <c r="F38" s="438" t="str">
        <f t="shared" si="7"/>
        <v/>
      </c>
      <c r="G38" s="438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T38" s="322"/>
      <c r="AU38" s="322"/>
      <c r="AX38" s="322"/>
      <c r="AY38" s="322"/>
      <c r="BA38" s="339" t="str">
        <f t="shared" si="8"/>
        <v/>
      </c>
      <c r="BB38" s="315"/>
      <c r="BC38" s="441">
        <f t="shared" si="9"/>
        <v>0</v>
      </c>
      <c r="BD38" s="315"/>
    </row>
    <row r="39" spans="1:56" s="338" customFormat="1" ht="15.95" customHeight="1" x14ac:dyDescent="0.15">
      <c r="A39" s="494" t="s">
        <v>40</v>
      </c>
      <c r="B39" s="358" t="s">
        <v>41</v>
      </c>
      <c r="C39" s="425">
        <f t="shared" si="6"/>
        <v>0</v>
      </c>
      <c r="D39" s="426"/>
      <c r="E39" s="426"/>
      <c r="F39" s="438" t="str">
        <f t="shared" si="7"/>
        <v/>
      </c>
      <c r="G39" s="438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T39" s="322"/>
      <c r="AU39" s="322"/>
      <c r="AX39" s="322"/>
      <c r="AY39" s="322"/>
      <c r="BA39" s="339" t="str">
        <f t="shared" si="8"/>
        <v/>
      </c>
      <c r="BB39" s="315"/>
      <c r="BC39" s="441">
        <f t="shared" si="9"/>
        <v>0</v>
      </c>
      <c r="BD39" s="315"/>
    </row>
    <row r="40" spans="1:56" s="338" customFormat="1" ht="15.95" customHeight="1" x14ac:dyDescent="0.15">
      <c r="A40" s="505"/>
      <c r="B40" s="368" t="s">
        <v>42</v>
      </c>
      <c r="C40" s="427">
        <f t="shared" si="6"/>
        <v>0</v>
      </c>
      <c r="D40" s="428"/>
      <c r="E40" s="428"/>
      <c r="F40" s="438" t="str">
        <f t="shared" si="7"/>
        <v/>
      </c>
      <c r="G40" s="438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T40" s="322"/>
      <c r="AU40" s="322"/>
      <c r="AX40" s="322"/>
      <c r="AY40" s="322"/>
      <c r="BA40" s="339" t="str">
        <f t="shared" si="8"/>
        <v/>
      </c>
      <c r="BB40" s="315"/>
      <c r="BC40" s="441">
        <f t="shared" si="9"/>
        <v>0</v>
      </c>
      <c r="BD40" s="315"/>
    </row>
    <row r="41" spans="1:56" s="338" customFormat="1" ht="15.95" customHeight="1" x14ac:dyDescent="0.15">
      <c r="A41" s="495"/>
      <c r="B41" s="369" t="s">
        <v>43</v>
      </c>
      <c r="C41" s="429">
        <f t="shared" si="6"/>
        <v>0</v>
      </c>
      <c r="D41" s="430"/>
      <c r="E41" s="430"/>
      <c r="F41" s="438" t="str">
        <f t="shared" si="7"/>
        <v/>
      </c>
      <c r="G41" s="438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T41" s="322"/>
      <c r="AU41" s="322"/>
      <c r="AX41" s="322"/>
      <c r="AY41" s="322"/>
      <c r="BA41" s="339" t="str">
        <f t="shared" si="8"/>
        <v/>
      </c>
      <c r="BB41" s="315"/>
      <c r="BC41" s="441">
        <f t="shared" si="9"/>
        <v>0</v>
      </c>
      <c r="BD41" s="315"/>
    </row>
    <row r="42" spans="1:56" s="338" customFormat="1" ht="21" x14ac:dyDescent="0.15">
      <c r="A42" s="494" t="s">
        <v>44</v>
      </c>
      <c r="B42" s="370" t="s">
        <v>45</v>
      </c>
      <c r="C42" s="423">
        <f t="shared" si="6"/>
        <v>0</v>
      </c>
      <c r="D42" s="375"/>
      <c r="E42" s="375"/>
      <c r="F42" s="438" t="str">
        <f t="shared" si="7"/>
        <v/>
      </c>
      <c r="G42" s="438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T42" s="322"/>
      <c r="AU42" s="322"/>
      <c r="AX42" s="322"/>
      <c r="AY42" s="322"/>
      <c r="BA42" s="339" t="str">
        <f t="shared" si="8"/>
        <v/>
      </c>
      <c r="BB42" s="315"/>
      <c r="BC42" s="441">
        <f t="shared" si="9"/>
        <v>0</v>
      </c>
      <c r="BD42" s="315"/>
    </row>
    <row r="43" spans="1:56" s="338" customFormat="1" ht="15.95" customHeight="1" x14ac:dyDescent="0.15">
      <c r="A43" s="495"/>
      <c r="B43" s="336" t="s">
        <v>46</v>
      </c>
      <c r="C43" s="383">
        <f t="shared" si="6"/>
        <v>0</v>
      </c>
      <c r="D43" s="378"/>
      <c r="E43" s="378"/>
      <c r="F43" s="438" t="str">
        <f t="shared" si="7"/>
        <v/>
      </c>
      <c r="G43" s="438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T43" s="322"/>
      <c r="AU43" s="322"/>
      <c r="AX43" s="322"/>
      <c r="AY43" s="322"/>
      <c r="BA43" s="339" t="str">
        <f t="shared" si="8"/>
        <v/>
      </c>
      <c r="BB43" s="315"/>
      <c r="BC43" s="441">
        <f t="shared" si="9"/>
        <v>0</v>
      </c>
      <c r="BD43" s="315"/>
    </row>
    <row r="44" spans="1:56" s="338" customFormat="1" ht="15.95" customHeight="1" x14ac:dyDescent="0.15">
      <c r="A44" s="498" t="s">
        <v>47</v>
      </c>
      <c r="B44" s="499"/>
      <c r="C44" s="424">
        <f t="shared" si="6"/>
        <v>0</v>
      </c>
      <c r="D44" s="380"/>
      <c r="E44" s="380"/>
      <c r="F44" s="438" t="str">
        <f t="shared" si="7"/>
        <v/>
      </c>
      <c r="G44" s="438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T44" s="322"/>
      <c r="AU44" s="322"/>
      <c r="AX44" s="322"/>
      <c r="AY44" s="322"/>
      <c r="BA44" s="339" t="str">
        <f t="shared" si="8"/>
        <v/>
      </c>
      <c r="BB44" s="315"/>
      <c r="BC44" s="441">
        <f t="shared" si="9"/>
        <v>0</v>
      </c>
      <c r="BD44" s="315"/>
    </row>
    <row r="45" spans="1:56" s="315" customFormat="1" ht="30" customHeight="1" x14ac:dyDescent="0.2">
      <c r="A45" s="335" t="s">
        <v>48</v>
      </c>
      <c r="B45" s="335"/>
      <c r="C45" s="335"/>
      <c r="D45" s="335"/>
      <c r="E45" s="335"/>
      <c r="F45" s="335"/>
      <c r="G45" s="335"/>
      <c r="H45" s="335"/>
      <c r="I45" s="335"/>
      <c r="J45" s="320"/>
    </row>
    <row r="46" spans="1:56" s="338" customFormat="1" ht="15.95" customHeight="1" x14ac:dyDescent="0.15">
      <c r="A46" s="510" t="s">
        <v>49</v>
      </c>
      <c r="B46" s="510"/>
      <c r="C46" s="511" t="s">
        <v>50</v>
      </c>
      <c r="D46" s="511" t="s">
        <v>44</v>
      </c>
      <c r="E46" s="497" t="s">
        <v>51</v>
      </c>
      <c r="F46" s="511"/>
      <c r="G46" s="511"/>
      <c r="H46" s="511" t="s">
        <v>52</v>
      </c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T46" s="322"/>
      <c r="AU46" s="322"/>
      <c r="AX46" s="322"/>
      <c r="AY46" s="322"/>
      <c r="BA46" s="315"/>
      <c r="BB46" s="315"/>
      <c r="BC46" s="315"/>
      <c r="BD46" s="315"/>
    </row>
    <row r="47" spans="1:56" s="338" customFormat="1" ht="15.95" customHeight="1" x14ac:dyDescent="0.15">
      <c r="A47" s="510"/>
      <c r="B47" s="510"/>
      <c r="C47" s="511"/>
      <c r="D47" s="511"/>
      <c r="E47" s="484" t="s">
        <v>53</v>
      </c>
      <c r="F47" s="484" t="s">
        <v>42</v>
      </c>
      <c r="G47" s="484" t="s">
        <v>43</v>
      </c>
      <c r="H47" s="497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T47" s="322"/>
      <c r="AU47" s="322"/>
      <c r="AX47" s="322"/>
      <c r="AY47" s="322"/>
      <c r="BA47" s="315"/>
      <c r="BB47" s="315"/>
      <c r="BC47" s="315"/>
      <c r="BD47" s="315"/>
    </row>
    <row r="48" spans="1:56" s="338" customFormat="1" ht="22.5" customHeight="1" x14ac:dyDescent="0.15">
      <c r="A48" s="515" t="s">
        <v>54</v>
      </c>
      <c r="B48" s="515"/>
      <c r="C48" s="433"/>
      <c r="D48" s="433"/>
      <c r="E48" s="433"/>
      <c r="F48" s="433"/>
      <c r="G48" s="433"/>
      <c r="H48" s="426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W48" s="322"/>
      <c r="AX48" s="322"/>
      <c r="BA48" s="315"/>
      <c r="BB48" s="315"/>
      <c r="BC48" s="315"/>
      <c r="BD48" s="315"/>
    </row>
    <row r="49" spans="1:56" s="338" customFormat="1" ht="15" customHeight="1" x14ac:dyDescent="0.15">
      <c r="A49" s="516" t="s">
        <v>55</v>
      </c>
      <c r="B49" s="516"/>
      <c r="C49" s="373"/>
      <c r="D49" s="373"/>
      <c r="E49" s="373"/>
      <c r="F49" s="373"/>
      <c r="G49" s="373"/>
      <c r="H49" s="428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W49" s="322"/>
      <c r="AX49" s="322"/>
      <c r="BA49" s="315"/>
      <c r="BB49" s="315"/>
      <c r="BC49" s="315"/>
      <c r="BD49" s="315"/>
    </row>
    <row r="50" spans="1:56" s="338" customFormat="1" ht="15" customHeight="1" x14ac:dyDescent="0.15">
      <c r="A50" s="516" t="s">
        <v>56</v>
      </c>
      <c r="B50" s="516"/>
      <c r="C50" s="376">
        <v>2</v>
      </c>
      <c r="D50" s="376">
        <v>17</v>
      </c>
      <c r="E50" s="376">
        <v>45</v>
      </c>
      <c r="F50" s="376"/>
      <c r="G50" s="376"/>
      <c r="H50" s="391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W50" s="322"/>
      <c r="AX50" s="322"/>
      <c r="BA50" s="315"/>
      <c r="BB50" s="315"/>
      <c r="BC50" s="315"/>
      <c r="BD50" s="315"/>
    </row>
    <row r="51" spans="1:56" s="338" customFormat="1" ht="15" customHeight="1" x14ac:dyDescent="0.15">
      <c r="A51" s="508" t="s">
        <v>57</v>
      </c>
      <c r="B51" s="508"/>
      <c r="C51" s="378"/>
      <c r="D51" s="378"/>
      <c r="E51" s="378"/>
      <c r="F51" s="378"/>
      <c r="G51" s="378"/>
      <c r="H51" s="39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W51" s="322"/>
      <c r="AX51" s="322"/>
      <c r="BA51" s="315"/>
      <c r="BB51" s="315"/>
      <c r="BC51" s="315"/>
      <c r="BD51" s="315"/>
    </row>
    <row r="52" spans="1:56" s="338" customFormat="1" ht="15" customHeight="1" x14ac:dyDescent="0.15">
      <c r="A52" s="509" t="s">
        <v>5</v>
      </c>
      <c r="B52" s="509"/>
      <c r="C52" s="388">
        <f t="shared" ref="C52:H52" si="10">SUM(C48:C51)</f>
        <v>2</v>
      </c>
      <c r="D52" s="388">
        <f t="shared" si="10"/>
        <v>17</v>
      </c>
      <c r="E52" s="388">
        <f t="shared" si="10"/>
        <v>45</v>
      </c>
      <c r="F52" s="388">
        <f t="shared" si="10"/>
        <v>0</v>
      </c>
      <c r="G52" s="388">
        <f t="shared" si="10"/>
        <v>0</v>
      </c>
      <c r="H52" s="436">
        <f t="shared" si="10"/>
        <v>0</v>
      </c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W52" s="322"/>
      <c r="AX52" s="322"/>
      <c r="BA52" s="315"/>
      <c r="BB52" s="315"/>
      <c r="BC52" s="315"/>
      <c r="BD52" s="315"/>
    </row>
    <row r="53" spans="1:56" s="315" customFormat="1" ht="30" customHeight="1" x14ac:dyDescent="0.2">
      <c r="A53" s="335" t="s">
        <v>58</v>
      </c>
      <c r="B53" s="335"/>
      <c r="C53" s="335"/>
      <c r="D53" s="371"/>
      <c r="E53" s="371"/>
      <c r="F53" s="371"/>
      <c r="G53" s="371"/>
      <c r="H53" s="371"/>
      <c r="I53" s="371"/>
      <c r="J53" s="320"/>
    </row>
    <row r="54" spans="1:56" s="338" customFormat="1" ht="15.95" customHeight="1" x14ac:dyDescent="0.2">
      <c r="A54" s="510" t="s">
        <v>49</v>
      </c>
      <c r="B54" s="510"/>
      <c r="C54" s="511" t="s">
        <v>5</v>
      </c>
      <c r="D54" s="315"/>
      <c r="E54" s="315"/>
      <c r="F54" s="315"/>
      <c r="G54" s="317"/>
      <c r="H54" s="317"/>
      <c r="I54" s="317"/>
      <c r="J54" s="317"/>
      <c r="K54" s="315"/>
      <c r="L54" s="315"/>
      <c r="M54" s="315"/>
      <c r="N54" s="315"/>
      <c r="O54" s="315"/>
      <c r="P54" s="315"/>
      <c r="Q54" s="315"/>
      <c r="R54" s="315"/>
      <c r="S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22"/>
      <c r="AS54" s="322"/>
      <c r="AT54" s="322"/>
      <c r="BA54" s="315"/>
      <c r="BB54" s="315"/>
      <c r="BC54" s="315"/>
      <c r="BD54" s="315"/>
    </row>
    <row r="55" spans="1:56" s="338" customFormat="1" ht="15.95" customHeight="1" x14ac:dyDescent="0.2">
      <c r="A55" s="510"/>
      <c r="B55" s="510"/>
      <c r="C55" s="511"/>
      <c r="D55" s="315"/>
      <c r="E55" s="315"/>
      <c r="F55" s="315"/>
      <c r="G55" s="317"/>
      <c r="H55" s="317"/>
      <c r="I55" s="317"/>
      <c r="J55" s="317"/>
      <c r="K55" s="315"/>
      <c r="L55" s="315"/>
      <c r="M55" s="315"/>
      <c r="N55" s="315"/>
      <c r="O55" s="315"/>
      <c r="P55" s="315"/>
      <c r="Q55" s="315"/>
      <c r="R55" s="315"/>
      <c r="S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22"/>
      <c r="AS55" s="322"/>
      <c r="AT55" s="322"/>
      <c r="BA55" s="315"/>
      <c r="BB55" s="315"/>
      <c r="BC55" s="315"/>
      <c r="BD55" s="315"/>
    </row>
    <row r="56" spans="1:56" s="338" customFormat="1" ht="15" customHeight="1" x14ac:dyDescent="0.2">
      <c r="A56" s="512" t="s">
        <v>59</v>
      </c>
      <c r="B56" s="512"/>
      <c r="C56" s="432"/>
      <c r="D56" s="315"/>
      <c r="E56" s="315"/>
      <c r="F56" s="315"/>
      <c r="G56" s="315"/>
      <c r="H56" s="315"/>
      <c r="I56" s="315"/>
      <c r="J56" s="317"/>
      <c r="K56" s="315"/>
      <c r="L56" s="315"/>
      <c r="M56" s="315"/>
      <c r="N56" s="315"/>
      <c r="O56" s="315"/>
      <c r="P56" s="315"/>
      <c r="Q56" s="315"/>
      <c r="R56" s="315"/>
      <c r="S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R56" s="322"/>
      <c r="AS56" s="322"/>
      <c r="AV56" s="322"/>
      <c r="AW56" s="322"/>
      <c r="BA56" s="315"/>
      <c r="BB56" s="315"/>
      <c r="BC56" s="315"/>
      <c r="BD56" s="315"/>
    </row>
    <row r="57" spans="1:56" s="338" customFormat="1" ht="15" customHeight="1" x14ac:dyDescent="0.2">
      <c r="A57" s="492" t="s">
        <v>40</v>
      </c>
      <c r="B57" s="358" t="s">
        <v>41</v>
      </c>
      <c r="C57" s="433"/>
      <c r="D57" s="315"/>
      <c r="E57" s="315"/>
      <c r="F57" s="315"/>
      <c r="G57" s="317"/>
      <c r="H57" s="317"/>
      <c r="I57" s="317"/>
      <c r="J57" s="317"/>
      <c r="K57" s="315"/>
      <c r="L57" s="315"/>
      <c r="M57" s="315"/>
      <c r="N57" s="315"/>
      <c r="O57" s="315"/>
      <c r="P57" s="315"/>
      <c r="Q57" s="315"/>
      <c r="R57" s="315"/>
      <c r="S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22"/>
      <c r="AS57" s="322"/>
      <c r="AT57" s="322"/>
      <c r="BA57" s="315"/>
      <c r="BB57" s="315"/>
      <c r="BC57" s="315"/>
      <c r="BD57" s="315"/>
    </row>
    <row r="58" spans="1:56" s="338" customFormat="1" ht="15" customHeight="1" x14ac:dyDescent="0.2">
      <c r="A58" s="513"/>
      <c r="B58" s="368" t="s">
        <v>42</v>
      </c>
      <c r="C58" s="373"/>
      <c r="D58" s="315"/>
      <c r="E58" s="315"/>
      <c r="F58" s="315"/>
      <c r="G58" s="317"/>
      <c r="H58" s="317"/>
      <c r="I58" s="317"/>
      <c r="J58" s="317"/>
      <c r="K58" s="315"/>
      <c r="L58" s="315"/>
      <c r="M58" s="315"/>
      <c r="N58" s="315"/>
      <c r="O58" s="315"/>
      <c r="P58" s="315"/>
      <c r="Q58" s="315"/>
      <c r="R58" s="315"/>
      <c r="S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22"/>
      <c r="AS58" s="322"/>
      <c r="AT58" s="322"/>
      <c r="BA58" s="315"/>
      <c r="BB58" s="315"/>
      <c r="BC58" s="315"/>
      <c r="BD58" s="315"/>
    </row>
    <row r="59" spans="1:56" s="338" customFormat="1" ht="15" customHeight="1" x14ac:dyDescent="0.2">
      <c r="A59" s="493"/>
      <c r="B59" s="369" t="s">
        <v>43</v>
      </c>
      <c r="C59" s="374"/>
      <c r="D59" s="315"/>
      <c r="E59" s="315"/>
      <c r="F59" s="315"/>
      <c r="G59" s="317"/>
      <c r="H59" s="317"/>
      <c r="I59" s="317"/>
      <c r="J59" s="317"/>
      <c r="K59" s="315"/>
      <c r="L59" s="315"/>
      <c r="M59" s="315"/>
      <c r="N59" s="315"/>
      <c r="O59" s="315"/>
      <c r="P59" s="315"/>
      <c r="Q59" s="315"/>
      <c r="R59" s="315"/>
      <c r="S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22"/>
      <c r="AS59" s="322"/>
      <c r="AT59" s="322"/>
      <c r="BA59" s="315"/>
      <c r="BB59" s="315"/>
      <c r="BC59" s="315"/>
      <c r="BD59" s="315"/>
    </row>
    <row r="60" spans="1:56" s="338" customFormat="1" ht="15" customHeight="1" x14ac:dyDescent="0.2">
      <c r="A60" s="514" t="s">
        <v>44</v>
      </c>
      <c r="B60" s="514"/>
      <c r="C60" s="432"/>
      <c r="D60" s="315"/>
      <c r="E60" s="315"/>
      <c r="F60" s="315"/>
      <c r="G60" s="315"/>
      <c r="H60" s="315"/>
      <c r="I60" s="315"/>
      <c r="J60" s="317"/>
      <c r="K60" s="315"/>
      <c r="L60" s="315"/>
      <c r="M60" s="315"/>
      <c r="N60" s="315"/>
      <c r="O60" s="315"/>
      <c r="P60" s="315"/>
      <c r="Q60" s="315"/>
      <c r="R60" s="315"/>
      <c r="S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R60" s="322"/>
      <c r="AS60" s="322"/>
      <c r="AV60" s="322"/>
      <c r="AW60" s="322"/>
      <c r="BA60" s="315"/>
      <c r="BB60" s="315"/>
      <c r="BC60" s="315"/>
      <c r="BD60" s="315"/>
    </row>
    <row r="61" spans="1:56" s="338" customFormat="1" ht="15" customHeight="1" x14ac:dyDescent="0.2">
      <c r="A61" s="498" t="s">
        <v>47</v>
      </c>
      <c r="B61" s="499"/>
      <c r="C61" s="434"/>
      <c r="D61" s="315"/>
      <c r="E61" s="315"/>
      <c r="F61" s="315"/>
      <c r="G61" s="315"/>
      <c r="H61" s="315"/>
      <c r="I61" s="315"/>
      <c r="J61" s="317"/>
      <c r="K61" s="315"/>
      <c r="L61" s="315"/>
      <c r="M61" s="315"/>
      <c r="N61" s="315"/>
      <c r="O61" s="315"/>
      <c r="P61" s="315"/>
      <c r="Q61" s="315"/>
      <c r="R61" s="315"/>
      <c r="S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R61" s="322"/>
      <c r="AS61" s="322"/>
      <c r="AV61" s="322"/>
      <c r="AW61" s="322"/>
      <c r="BA61" s="315"/>
      <c r="BB61" s="315"/>
      <c r="BC61" s="315"/>
      <c r="BD61" s="315"/>
    </row>
    <row r="62" spans="1:56" s="315" customFormat="1" ht="30" customHeight="1" x14ac:dyDescent="0.2">
      <c r="A62" s="331" t="s">
        <v>60</v>
      </c>
      <c r="B62" s="331"/>
      <c r="C62" s="331"/>
      <c r="D62" s="331"/>
      <c r="E62" s="331"/>
      <c r="F62" s="331"/>
      <c r="G62" s="331"/>
      <c r="H62" s="331"/>
      <c r="I62" s="331"/>
      <c r="J62" s="320"/>
    </row>
    <row r="63" spans="1:56" s="338" customFormat="1" ht="15.95" customHeight="1" x14ac:dyDescent="0.15">
      <c r="A63" s="490" t="s">
        <v>4</v>
      </c>
      <c r="B63" s="500"/>
      <c r="C63" s="488" t="s">
        <v>5</v>
      </c>
      <c r="D63" s="496" t="s">
        <v>61</v>
      </c>
      <c r="E63" s="497"/>
      <c r="F63" s="496" t="s">
        <v>62</v>
      </c>
      <c r="G63" s="497"/>
      <c r="H63" s="537" t="s">
        <v>63</v>
      </c>
      <c r="I63" s="538"/>
      <c r="J63" s="506" t="s">
        <v>64</v>
      </c>
      <c r="K63" s="315"/>
      <c r="L63" s="315"/>
      <c r="M63" s="315"/>
      <c r="N63" s="315"/>
      <c r="O63" s="315"/>
      <c r="P63" s="315"/>
      <c r="Q63" s="315"/>
      <c r="R63" s="315"/>
      <c r="S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T63" s="322"/>
      <c r="AU63" s="322"/>
      <c r="AX63" s="322"/>
      <c r="AY63" s="322"/>
      <c r="BA63" s="315"/>
      <c r="BB63" s="315"/>
      <c r="BC63" s="315"/>
      <c r="BD63" s="315"/>
    </row>
    <row r="64" spans="1:56" s="338" customFormat="1" ht="15.95" customHeight="1" x14ac:dyDescent="0.15">
      <c r="A64" s="501"/>
      <c r="B64" s="502"/>
      <c r="C64" s="489"/>
      <c r="D64" s="484" t="s">
        <v>34</v>
      </c>
      <c r="E64" s="484" t="s">
        <v>35</v>
      </c>
      <c r="F64" s="484" t="s">
        <v>34</v>
      </c>
      <c r="G64" s="484" t="s">
        <v>35</v>
      </c>
      <c r="H64" s="484" t="s">
        <v>34</v>
      </c>
      <c r="I64" s="484" t="s">
        <v>35</v>
      </c>
      <c r="J64" s="507"/>
      <c r="K64" s="315"/>
      <c r="L64" s="315"/>
      <c r="M64" s="315"/>
      <c r="N64" s="315"/>
      <c r="O64" s="315"/>
      <c r="P64" s="315"/>
      <c r="Q64" s="315"/>
      <c r="R64" s="315"/>
      <c r="S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T64" s="322"/>
      <c r="AU64" s="322"/>
      <c r="AX64" s="322"/>
      <c r="AY64" s="322"/>
      <c r="BA64" s="315"/>
      <c r="BB64" s="315"/>
      <c r="BC64" s="315"/>
      <c r="BD64" s="315"/>
    </row>
    <row r="65" spans="1:56" s="338" customFormat="1" ht="15" customHeight="1" x14ac:dyDescent="0.15">
      <c r="A65" s="503" t="s">
        <v>36</v>
      </c>
      <c r="B65" s="504"/>
      <c r="C65" s="425">
        <f>SUM(D65:J65)</f>
        <v>0</v>
      </c>
      <c r="D65" s="426"/>
      <c r="E65" s="426"/>
      <c r="F65" s="426"/>
      <c r="G65" s="426"/>
      <c r="H65" s="426"/>
      <c r="I65" s="426"/>
      <c r="J65" s="426"/>
      <c r="K65" s="326" t="str">
        <f>BA65</f>
        <v/>
      </c>
      <c r="L65" s="315"/>
      <c r="M65" s="315"/>
      <c r="N65" s="315"/>
      <c r="O65" s="315"/>
      <c r="P65" s="315"/>
      <c r="Q65" s="315"/>
      <c r="R65" s="315"/>
      <c r="S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T65" s="322"/>
      <c r="AU65" s="322"/>
      <c r="AX65" s="322"/>
      <c r="AY65" s="322"/>
      <c r="BA65" s="339" t="str">
        <f>IF(C65&lt;&gt;SUM(D65:J65)," NO ALTERE LAS FÓRMULAS, la suma de los componentes sanguíneos distribuídos o transferidos NO ES IGUAL al Total. ","")</f>
        <v/>
      </c>
      <c r="BB65" s="315"/>
      <c r="BC65" s="441">
        <f>IF(C65&lt;&gt;SUM(D65:J65),1,0)</f>
        <v>0</v>
      </c>
      <c r="BD65" s="315"/>
    </row>
    <row r="66" spans="1:56" s="338" customFormat="1" ht="15" customHeight="1" x14ac:dyDescent="0.15">
      <c r="A66" s="494" t="s">
        <v>40</v>
      </c>
      <c r="B66" s="358" t="s">
        <v>41</v>
      </c>
      <c r="C66" s="425">
        <f t="shared" ref="C66:C71" si="11">SUM(D66:J66)</f>
        <v>0</v>
      </c>
      <c r="D66" s="426"/>
      <c r="E66" s="426"/>
      <c r="F66" s="426"/>
      <c r="G66" s="426"/>
      <c r="H66" s="426"/>
      <c r="I66" s="426"/>
      <c r="J66" s="426"/>
      <c r="K66" s="326" t="str">
        <f t="shared" ref="K66:K71" si="12">BA66</f>
        <v/>
      </c>
      <c r="L66" s="315"/>
      <c r="M66" s="315"/>
      <c r="N66" s="315"/>
      <c r="O66" s="315"/>
      <c r="P66" s="315"/>
      <c r="Q66" s="315"/>
      <c r="R66" s="315"/>
      <c r="S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T66" s="322"/>
      <c r="AU66" s="322"/>
      <c r="AX66" s="322"/>
      <c r="AY66" s="322"/>
      <c r="BA66" s="339" t="str">
        <f t="shared" ref="BA66:BA71" si="13">IF(C66&lt;&gt;SUM(D66:J66)," NO ALTERE LAS FÓRMULAS, la suma de los componentes sanguíneos distribuídos o transferidos NO ES IGUAL al Total. ","")</f>
        <v/>
      </c>
      <c r="BB66" s="315"/>
      <c r="BC66" s="441">
        <f t="shared" ref="BC66:BC71" si="14">IF(C66&lt;&gt;SUM(D66:J66),1,0)</f>
        <v>0</v>
      </c>
      <c r="BD66" s="315"/>
    </row>
    <row r="67" spans="1:56" s="338" customFormat="1" ht="15" customHeight="1" x14ac:dyDescent="0.15">
      <c r="A67" s="505"/>
      <c r="B67" s="368" t="s">
        <v>42</v>
      </c>
      <c r="C67" s="427">
        <f t="shared" si="11"/>
        <v>0</v>
      </c>
      <c r="D67" s="428"/>
      <c r="E67" s="428"/>
      <c r="F67" s="428"/>
      <c r="G67" s="428"/>
      <c r="H67" s="428"/>
      <c r="I67" s="428"/>
      <c r="J67" s="428"/>
      <c r="K67" s="326" t="str">
        <f t="shared" si="12"/>
        <v/>
      </c>
      <c r="L67" s="315"/>
      <c r="M67" s="315"/>
      <c r="N67" s="315"/>
      <c r="O67" s="315"/>
      <c r="P67" s="315"/>
      <c r="Q67" s="315"/>
      <c r="R67" s="315"/>
      <c r="S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T67" s="322"/>
      <c r="AU67" s="322"/>
      <c r="AX67" s="322"/>
      <c r="AY67" s="322"/>
      <c r="BA67" s="339" t="str">
        <f t="shared" si="13"/>
        <v/>
      </c>
      <c r="BB67" s="315"/>
      <c r="BC67" s="441">
        <f t="shared" si="14"/>
        <v>0</v>
      </c>
      <c r="BD67" s="315"/>
    </row>
    <row r="68" spans="1:56" s="338" customFormat="1" ht="15" customHeight="1" x14ac:dyDescent="0.15">
      <c r="A68" s="495"/>
      <c r="B68" s="369" t="s">
        <v>43</v>
      </c>
      <c r="C68" s="429">
        <f t="shared" si="11"/>
        <v>0</v>
      </c>
      <c r="D68" s="430"/>
      <c r="E68" s="430"/>
      <c r="F68" s="430"/>
      <c r="G68" s="430"/>
      <c r="H68" s="430"/>
      <c r="I68" s="430"/>
      <c r="J68" s="430"/>
      <c r="K68" s="326" t="str">
        <f t="shared" si="12"/>
        <v/>
      </c>
      <c r="L68" s="315"/>
      <c r="M68" s="315"/>
      <c r="N68" s="315"/>
      <c r="O68" s="315"/>
      <c r="P68" s="315"/>
      <c r="Q68" s="315"/>
      <c r="R68" s="315"/>
      <c r="S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T68" s="322"/>
      <c r="AU68" s="322"/>
      <c r="AX68" s="322"/>
      <c r="AY68" s="322"/>
      <c r="BA68" s="339" t="str">
        <f t="shared" si="13"/>
        <v/>
      </c>
      <c r="BB68" s="315"/>
      <c r="BC68" s="441">
        <f t="shared" si="14"/>
        <v>0</v>
      </c>
      <c r="BD68" s="315"/>
    </row>
    <row r="69" spans="1:56" s="338" customFormat="1" ht="15" customHeight="1" x14ac:dyDescent="0.15">
      <c r="A69" s="494" t="s">
        <v>44</v>
      </c>
      <c r="B69" s="370" t="s">
        <v>65</v>
      </c>
      <c r="C69" s="423">
        <f t="shared" si="11"/>
        <v>0</v>
      </c>
      <c r="D69" s="375"/>
      <c r="E69" s="375"/>
      <c r="F69" s="375"/>
      <c r="G69" s="375"/>
      <c r="H69" s="375"/>
      <c r="I69" s="375"/>
      <c r="J69" s="375"/>
      <c r="K69" s="326" t="str">
        <f t="shared" si="12"/>
        <v/>
      </c>
      <c r="L69" s="315"/>
      <c r="M69" s="315"/>
      <c r="N69" s="315"/>
      <c r="O69" s="315"/>
      <c r="P69" s="315"/>
      <c r="Q69" s="315"/>
      <c r="R69" s="315"/>
      <c r="S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T69" s="322"/>
      <c r="AU69" s="322"/>
      <c r="AX69" s="322"/>
      <c r="AY69" s="322"/>
      <c r="BA69" s="339" t="str">
        <f t="shared" si="13"/>
        <v/>
      </c>
      <c r="BB69" s="315"/>
      <c r="BC69" s="441">
        <f t="shared" si="14"/>
        <v>0</v>
      </c>
      <c r="BD69" s="315"/>
    </row>
    <row r="70" spans="1:56" s="338" customFormat="1" ht="15" customHeight="1" x14ac:dyDescent="0.15">
      <c r="A70" s="495"/>
      <c r="B70" s="336" t="s">
        <v>46</v>
      </c>
      <c r="C70" s="383">
        <f t="shared" si="11"/>
        <v>0</v>
      </c>
      <c r="D70" s="378"/>
      <c r="E70" s="378"/>
      <c r="F70" s="378"/>
      <c r="G70" s="378"/>
      <c r="H70" s="378"/>
      <c r="I70" s="378"/>
      <c r="J70" s="378"/>
      <c r="K70" s="326" t="str">
        <f t="shared" si="12"/>
        <v/>
      </c>
      <c r="L70" s="315"/>
      <c r="M70" s="315"/>
      <c r="N70" s="315"/>
      <c r="O70" s="315"/>
      <c r="P70" s="315"/>
      <c r="Q70" s="315"/>
      <c r="R70" s="315"/>
      <c r="S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T70" s="322"/>
      <c r="AU70" s="322"/>
      <c r="AX70" s="322"/>
      <c r="AY70" s="322"/>
      <c r="BA70" s="339" t="str">
        <f t="shared" si="13"/>
        <v/>
      </c>
      <c r="BB70" s="315"/>
      <c r="BC70" s="441">
        <f t="shared" si="14"/>
        <v>0</v>
      </c>
      <c r="BD70" s="315"/>
    </row>
    <row r="71" spans="1:56" s="338" customFormat="1" ht="15" customHeight="1" x14ac:dyDescent="0.15">
      <c r="A71" s="498" t="s">
        <v>47</v>
      </c>
      <c r="B71" s="499"/>
      <c r="C71" s="424">
        <f t="shared" si="11"/>
        <v>0</v>
      </c>
      <c r="D71" s="380"/>
      <c r="E71" s="380"/>
      <c r="F71" s="380"/>
      <c r="G71" s="380"/>
      <c r="H71" s="380"/>
      <c r="I71" s="380"/>
      <c r="J71" s="380"/>
      <c r="K71" s="326" t="str">
        <f t="shared" si="12"/>
        <v/>
      </c>
      <c r="L71" s="315"/>
      <c r="M71" s="315"/>
      <c r="N71" s="315"/>
      <c r="O71" s="315"/>
      <c r="P71" s="315"/>
      <c r="Q71" s="315"/>
      <c r="R71" s="315"/>
      <c r="S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T71" s="322"/>
      <c r="AU71" s="322"/>
      <c r="AX71" s="322"/>
      <c r="AY71" s="322"/>
      <c r="BA71" s="339" t="str">
        <f t="shared" si="13"/>
        <v/>
      </c>
      <c r="BB71" s="315"/>
      <c r="BC71" s="441">
        <f t="shared" si="14"/>
        <v>0</v>
      </c>
      <c r="BD71" s="315"/>
    </row>
    <row r="72" spans="1:56" s="315" customFormat="1" ht="30" customHeight="1" x14ac:dyDescent="0.2">
      <c r="A72" s="354" t="s">
        <v>66</v>
      </c>
      <c r="B72" s="354"/>
      <c r="C72" s="354"/>
      <c r="D72" s="354"/>
      <c r="E72" s="354"/>
      <c r="F72" s="351"/>
      <c r="G72" s="351"/>
      <c r="H72" s="351"/>
      <c r="I72" s="351"/>
      <c r="J72" s="320"/>
    </row>
    <row r="73" spans="1:56" s="338" customFormat="1" ht="15.95" customHeight="1" x14ac:dyDescent="0.2">
      <c r="A73" s="490" t="s">
        <v>67</v>
      </c>
      <c r="B73" s="500"/>
      <c r="C73" s="488" t="s">
        <v>5</v>
      </c>
      <c r="D73" s="496" t="s">
        <v>68</v>
      </c>
      <c r="E73" s="497"/>
      <c r="F73" s="496" t="s">
        <v>69</v>
      </c>
      <c r="G73" s="497"/>
      <c r="H73" s="315"/>
      <c r="I73" s="317"/>
      <c r="J73" s="317"/>
      <c r="K73" s="315"/>
      <c r="L73" s="315"/>
      <c r="M73" s="315"/>
      <c r="N73" s="315"/>
      <c r="O73" s="315"/>
      <c r="P73" s="315"/>
      <c r="Q73" s="315"/>
      <c r="R73" s="315"/>
      <c r="S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Q73" s="322"/>
      <c r="AR73" s="322"/>
      <c r="AU73" s="322"/>
      <c r="AV73" s="322"/>
      <c r="BA73" s="315"/>
      <c r="BB73" s="315"/>
      <c r="BC73" s="315"/>
      <c r="BD73" s="315"/>
    </row>
    <row r="74" spans="1:56" s="338" customFormat="1" ht="15.95" customHeight="1" x14ac:dyDescent="0.2">
      <c r="A74" s="501"/>
      <c r="B74" s="502"/>
      <c r="C74" s="489"/>
      <c r="D74" s="484" t="s">
        <v>34</v>
      </c>
      <c r="E74" s="484" t="s">
        <v>35</v>
      </c>
      <c r="F74" s="484" t="s">
        <v>34</v>
      </c>
      <c r="G74" s="484" t="s">
        <v>35</v>
      </c>
      <c r="H74" s="315"/>
      <c r="I74" s="317"/>
      <c r="J74" s="317"/>
      <c r="K74" s="315"/>
      <c r="L74" s="315"/>
      <c r="M74" s="315"/>
      <c r="N74" s="315"/>
      <c r="O74" s="315"/>
      <c r="P74" s="315"/>
      <c r="Q74" s="315"/>
      <c r="R74" s="315"/>
      <c r="S74" s="315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  <c r="AI74" s="315"/>
      <c r="AJ74" s="315"/>
      <c r="AK74" s="315"/>
      <c r="AL74" s="315"/>
      <c r="AM74" s="315"/>
      <c r="AN74" s="315"/>
      <c r="AO74" s="315"/>
      <c r="AQ74" s="322"/>
      <c r="AR74" s="322"/>
      <c r="AU74" s="322"/>
      <c r="AV74" s="322"/>
      <c r="BA74" s="315"/>
      <c r="BB74" s="315"/>
      <c r="BC74" s="315"/>
      <c r="BD74" s="315"/>
    </row>
    <row r="75" spans="1:56" s="338" customFormat="1" ht="15" customHeight="1" x14ac:dyDescent="0.2">
      <c r="A75" s="503" t="s">
        <v>36</v>
      </c>
      <c r="B75" s="504"/>
      <c r="C75" s="425">
        <f>SUM(D75:G75)</f>
        <v>185</v>
      </c>
      <c r="D75" s="426">
        <v>4</v>
      </c>
      <c r="E75" s="426"/>
      <c r="F75" s="426">
        <v>181</v>
      </c>
      <c r="G75" s="426"/>
      <c r="H75" s="326" t="str">
        <f t="shared" ref="H75:H82" si="15">BA75</f>
        <v/>
      </c>
      <c r="I75" s="317"/>
      <c r="K75" s="315"/>
      <c r="L75" s="315"/>
      <c r="M75" s="315"/>
      <c r="N75" s="315"/>
      <c r="O75" s="315"/>
      <c r="P75" s="315"/>
      <c r="Q75" s="315"/>
      <c r="R75" s="315"/>
      <c r="S75" s="315"/>
      <c r="X75" s="315"/>
      <c r="Y75" s="315"/>
      <c r="Z75" s="315"/>
      <c r="AA75" s="315"/>
      <c r="AB75" s="315"/>
      <c r="AC75" s="315"/>
      <c r="AD75" s="315"/>
      <c r="AE75" s="315"/>
      <c r="AF75" s="315"/>
      <c r="AG75" s="315"/>
      <c r="AH75" s="315"/>
      <c r="AI75" s="315"/>
      <c r="AJ75" s="315"/>
      <c r="AK75" s="315"/>
      <c r="AL75" s="315"/>
      <c r="AM75" s="315"/>
      <c r="AN75" s="315"/>
      <c r="AO75" s="315"/>
      <c r="AQ75" s="322"/>
      <c r="AR75" s="322"/>
      <c r="AU75" s="322"/>
      <c r="AV75" s="322"/>
      <c r="BA75" s="339" t="str">
        <f>IF(C75&lt;&gt;SUM(D75:G75)," NO ALTERE LAS FÓRMULAS, la suma de las transfusiones NO ES IGUAL al Total. ","")</f>
        <v/>
      </c>
      <c r="BB75" s="315"/>
      <c r="BC75" s="441">
        <f>IF(C75&lt;&gt;SUM(D75:G75),1,0)</f>
        <v>0</v>
      </c>
      <c r="BD75" s="315"/>
    </row>
    <row r="76" spans="1:56" s="338" customFormat="1" ht="15" customHeight="1" x14ac:dyDescent="0.2">
      <c r="A76" s="494" t="s">
        <v>40</v>
      </c>
      <c r="B76" s="358" t="s">
        <v>41</v>
      </c>
      <c r="C76" s="425">
        <f t="shared" ref="C76:C82" si="16">SUM(D76:G76)</f>
        <v>81</v>
      </c>
      <c r="D76" s="426"/>
      <c r="E76" s="426"/>
      <c r="F76" s="426">
        <v>81</v>
      </c>
      <c r="G76" s="426"/>
      <c r="H76" s="326" t="str">
        <f t="shared" si="15"/>
        <v/>
      </c>
      <c r="I76" s="317"/>
      <c r="K76" s="315"/>
      <c r="L76" s="315"/>
      <c r="M76" s="315"/>
      <c r="N76" s="315"/>
      <c r="O76" s="315"/>
      <c r="P76" s="315"/>
      <c r="Q76" s="315"/>
      <c r="R76" s="315"/>
      <c r="S76" s="315"/>
      <c r="X76" s="315"/>
      <c r="Y76" s="315"/>
      <c r="Z76" s="315"/>
      <c r="AA76" s="315"/>
      <c r="AB76" s="315"/>
      <c r="AC76" s="315"/>
      <c r="AD76" s="315"/>
      <c r="AE76" s="315"/>
      <c r="AF76" s="315"/>
      <c r="AG76" s="315"/>
      <c r="AH76" s="315"/>
      <c r="AI76" s="315"/>
      <c r="AJ76" s="315"/>
      <c r="AK76" s="315"/>
      <c r="AL76" s="315"/>
      <c r="AM76" s="315"/>
      <c r="AN76" s="315"/>
      <c r="AO76" s="315"/>
      <c r="AQ76" s="322"/>
      <c r="AR76" s="322"/>
      <c r="AU76" s="322"/>
      <c r="AV76" s="322"/>
      <c r="BA76" s="339" t="str">
        <f t="shared" ref="BA76:BA82" si="17">IF(C76&lt;&gt;SUM(D76:G76)," NO ALTERE LAS FÓRMULAS, la suma de las transfusiones NO ES IGUAL al Total. ","")</f>
        <v/>
      </c>
      <c r="BB76" s="315"/>
      <c r="BC76" s="441">
        <f t="shared" ref="BC76:BC81" si="18">IF(C76&lt;&gt;SUM(D76:G76),1,0)</f>
        <v>0</v>
      </c>
      <c r="BD76" s="315"/>
    </row>
    <row r="77" spans="1:56" s="338" customFormat="1" ht="15" customHeight="1" x14ac:dyDescent="0.2">
      <c r="A77" s="505"/>
      <c r="B77" s="368" t="s">
        <v>42</v>
      </c>
      <c r="C77" s="427">
        <f t="shared" si="16"/>
        <v>0</v>
      </c>
      <c r="D77" s="428"/>
      <c r="E77" s="428"/>
      <c r="F77" s="428"/>
      <c r="G77" s="428"/>
      <c r="H77" s="326" t="str">
        <f t="shared" si="15"/>
        <v/>
      </c>
      <c r="I77" s="317"/>
      <c r="K77" s="315"/>
      <c r="L77" s="315"/>
      <c r="M77" s="315"/>
      <c r="N77" s="315"/>
      <c r="O77" s="315"/>
      <c r="P77" s="315"/>
      <c r="Q77" s="315"/>
      <c r="R77" s="315"/>
      <c r="S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315"/>
      <c r="AM77" s="315"/>
      <c r="AN77" s="315"/>
      <c r="AO77" s="315"/>
      <c r="AQ77" s="322"/>
      <c r="AR77" s="322"/>
      <c r="AU77" s="322"/>
      <c r="AV77" s="322"/>
      <c r="BA77" s="339" t="str">
        <f t="shared" si="17"/>
        <v/>
      </c>
      <c r="BB77" s="315"/>
      <c r="BC77" s="441">
        <f t="shared" si="18"/>
        <v>0</v>
      </c>
      <c r="BD77" s="315"/>
    </row>
    <row r="78" spans="1:56" s="338" customFormat="1" ht="15" customHeight="1" x14ac:dyDescent="0.2">
      <c r="A78" s="495"/>
      <c r="B78" s="369" t="s">
        <v>43</v>
      </c>
      <c r="C78" s="429">
        <f t="shared" si="16"/>
        <v>0</v>
      </c>
      <c r="D78" s="430"/>
      <c r="E78" s="430"/>
      <c r="F78" s="430"/>
      <c r="G78" s="430"/>
      <c r="H78" s="326" t="str">
        <f t="shared" si="15"/>
        <v/>
      </c>
      <c r="I78" s="317"/>
      <c r="K78" s="315"/>
      <c r="L78" s="315"/>
      <c r="M78" s="315"/>
      <c r="N78" s="315"/>
      <c r="O78" s="315"/>
      <c r="P78" s="315"/>
      <c r="Q78" s="315"/>
      <c r="R78" s="315"/>
      <c r="S78" s="315"/>
      <c r="X78" s="315"/>
      <c r="Y78" s="315"/>
      <c r="Z78" s="315"/>
      <c r="AA78" s="315"/>
      <c r="AB78" s="315"/>
      <c r="AC78" s="315"/>
      <c r="AD78" s="315"/>
      <c r="AE78" s="315"/>
      <c r="AF78" s="315"/>
      <c r="AG78" s="315"/>
      <c r="AH78" s="315"/>
      <c r="AI78" s="315"/>
      <c r="AJ78" s="315"/>
      <c r="AK78" s="315"/>
      <c r="AL78" s="315"/>
      <c r="AM78" s="315"/>
      <c r="AN78" s="315"/>
      <c r="AO78" s="315"/>
      <c r="AQ78" s="322"/>
      <c r="AR78" s="322"/>
      <c r="AU78" s="322"/>
      <c r="AV78" s="322"/>
      <c r="BA78" s="339" t="str">
        <f t="shared" si="17"/>
        <v/>
      </c>
      <c r="BB78" s="315"/>
      <c r="BC78" s="441">
        <f t="shared" si="18"/>
        <v>0</v>
      </c>
      <c r="BD78" s="315"/>
    </row>
    <row r="79" spans="1:56" s="338" customFormat="1" ht="15" customHeight="1" x14ac:dyDescent="0.2">
      <c r="A79" s="494" t="s">
        <v>44</v>
      </c>
      <c r="B79" s="370" t="s">
        <v>65</v>
      </c>
      <c r="C79" s="423">
        <f t="shared" si="16"/>
        <v>0</v>
      </c>
      <c r="D79" s="375"/>
      <c r="E79" s="375"/>
      <c r="F79" s="375"/>
      <c r="G79" s="375"/>
      <c r="H79" s="326" t="str">
        <f t="shared" si="15"/>
        <v/>
      </c>
      <c r="I79" s="317"/>
      <c r="K79" s="315"/>
      <c r="L79" s="315"/>
      <c r="M79" s="315"/>
      <c r="N79" s="315"/>
      <c r="O79" s="315"/>
      <c r="P79" s="315"/>
      <c r="Q79" s="315"/>
      <c r="R79" s="315"/>
      <c r="S79" s="315"/>
      <c r="X79" s="315"/>
      <c r="Y79" s="315"/>
      <c r="Z79" s="315"/>
      <c r="AA79" s="315"/>
      <c r="AB79" s="315"/>
      <c r="AC79" s="315"/>
      <c r="AD79" s="315"/>
      <c r="AE79" s="315"/>
      <c r="AF79" s="315"/>
      <c r="AG79" s="315"/>
      <c r="AH79" s="315"/>
      <c r="AI79" s="315"/>
      <c r="AJ79" s="315"/>
      <c r="AK79" s="315"/>
      <c r="AL79" s="315"/>
      <c r="AM79" s="315"/>
      <c r="AN79" s="315"/>
      <c r="AO79" s="315"/>
      <c r="AQ79" s="322"/>
      <c r="AR79" s="322"/>
      <c r="AU79" s="322"/>
      <c r="AV79" s="322"/>
      <c r="BA79" s="339" t="str">
        <f t="shared" si="17"/>
        <v/>
      </c>
      <c r="BB79" s="315"/>
      <c r="BC79" s="441">
        <f t="shared" si="18"/>
        <v>0</v>
      </c>
      <c r="BD79" s="315"/>
    </row>
    <row r="80" spans="1:56" s="338" customFormat="1" ht="15" customHeight="1" x14ac:dyDescent="0.2">
      <c r="A80" s="495"/>
      <c r="B80" s="336" t="s">
        <v>46</v>
      </c>
      <c r="C80" s="383">
        <f t="shared" si="16"/>
        <v>0</v>
      </c>
      <c r="D80" s="378"/>
      <c r="E80" s="378"/>
      <c r="F80" s="378"/>
      <c r="G80" s="378"/>
      <c r="H80" s="326" t="str">
        <f t="shared" si="15"/>
        <v/>
      </c>
      <c r="I80" s="317"/>
      <c r="K80" s="315"/>
      <c r="L80" s="315"/>
      <c r="M80" s="315"/>
      <c r="N80" s="315"/>
      <c r="O80" s="315"/>
      <c r="P80" s="315"/>
      <c r="Q80" s="315"/>
      <c r="R80" s="315"/>
      <c r="S80" s="315"/>
      <c r="X80" s="315"/>
      <c r="Y80" s="315"/>
      <c r="Z80" s="315"/>
      <c r="AA80" s="315"/>
      <c r="AB80" s="315"/>
      <c r="AC80" s="315"/>
      <c r="AD80" s="315"/>
      <c r="AE80" s="315"/>
      <c r="AF80" s="315"/>
      <c r="AG80" s="315"/>
      <c r="AH80" s="315"/>
      <c r="AI80" s="315"/>
      <c r="AJ80" s="315"/>
      <c r="AK80" s="315"/>
      <c r="AL80" s="315"/>
      <c r="AM80" s="315"/>
      <c r="AN80" s="315"/>
      <c r="AO80" s="315"/>
      <c r="AQ80" s="322"/>
      <c r="AR80" s="322"/>
      <c r="AU80" s="322"/>
      <c r="AV80" s="322"/>
      <c r="BA80" s="339" t="str">
        <f t="shared" si="17"/>
        <v/>
      </c>
      <c r="BB80" s="315"/>
      <c r="BC80" s="441">
        <f t="shared" si="18"/>
        <v>0</v>
      </c>
      <c r="BD80" s="315"/>
    </row>
    <row r="81" spans="1:56" s="338" customFormat="1" ht="15" customHeight="1" x14ac:dyDescent="0.2">
      <c r="A81" s="485" t="s">
        <v>47</v>
      </c>
      <c r="B81" s="485"/>
      <c r="C81" s="388">
        <f t="shared" si="16"/>
        <v>102</v>
      </c>
      <c r="D81" s="380"/>
      <c r="E81" s="380"/>
      <c r="F81" s="380">
        <v>102</v>
      </c>
      <c r="G81" s="380"/>
      <c r="H81" s="326" t="str">
        <f t="shared" si="15"/>
        <v/>
      </c>
      <c r="I81" s="317"/>
      <c r="K81" s="315"/>
      <c r="L81" s="315"/>
      <c r="M81" s="315"/>
      <c r="N81" s="315"/>
      <c r="O81" s="315"/>
      <c r="P81" s="315"/>
      <c r="Q81" s="315"/>
      <c r="R81" s="315"/>
      <c r="S81" s="315"/>
      <c r="X81" s="315"/>
      <c r="Y81" s="315"/>
      <c r="Z81" s="315"/>
      <c r="AA81" s="315"/>
      <c r="AB81" s="315"/>
      <c r="AC81" s="315"/>
      <c r="AD81" s="315"/>
      <c r="AE81" s="315"/>
      <c r="AF81" s="315"/>
      <c r="AG81" s="315"/>
      <c r="AH81" s="315"/>
      <c r="AI81" s="315"/>
      <c r="AJ81" s="315"/>
      <c r="AK81" s="315"/>
      <c r="AL81" s="315"/>
      <c r="AM81" s="315"/>
      <c r="AN81" s="315"/>
      <c r="AO81" s="315"/>
      <c r="AQ81" s="322"/>
      <c r="AR81" s="322"/>
      <c r="AU81" s="322"/>
      <c r="AV81" s="322"/>
      <c r="BA81" s="339" t="str">
        <f t="shared" si="17"/>
        <v/>
      </c>
      <c r="BB81" s="315"/>
      <c r="BC81" s="441">
        <f t="shared" si="18"/>
        <v>0</v>
      </c>
      <c r="BD81" s="315"/>
    </row>
    <row r="82" spans="1:56" s="446" customFormat="1" ht="15" customHeight="1" x14ac:dyDescent="0.15">
      <c r="A82" s="486" t="s">
        <v>5</v>
      </c>
      <c r="B82" s="487"/>
      <c r="C82" s="396">
        <f t="shared" si="16"/>
        <v>368</v>
      </c>
      <c r="D82" s="397">
        <f>SUM(D75:D81)</f>
        <v>4</v>
      </c>
      <c r="E82" s="397">
        <f>SUM(E75:E81)</f>
        <v>0</v>
      </c>
      <c r="F82" s="397">
        <f>SUM(F75:F81)</f>
        <v>364</v>
      </c>
      <c r="G82" s="397">
        <f>SUM(G75:G81)</f>
        <v>0</v>
      </c>
      <c r="H82" s="326" t="str">
        <f t="shared" si="15"/>
        <v/>
      </c>
      <c r="I82" s="314"/>
      <c r="K82" s="314"/>
      <c r="L82" s="314"/>
      <c r="M82" s="314"/>
      <c r="N82" s="314"/>
      <c r="O82" s="314"/>
      <c r="P82" s="314"/>
      <c r="Q82" s="314"/>
      <c r="R82" s="314"/>
      <c r="S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W82" s="443"/>
      <c r="AX82" s="443"/>
      <c r="BA82" s="339" t="str">
        <f t="shared" si="17"/>
        <v/>
      </c>
      <c r="BB82" s="315"/>
      <c r="BC82" s="441">
        <f>IF(C82&lt;&gt;SUM(D82:G82),1,0)</f>
        <v>0</v>
      </c>
      <c r="BD82" s="314"/>
    </row>
    <row r="83" spans="1:56" s="315" customFormat="1" ht="30" customHeight="1" x14ac:dyDescent="0.2">
      <c r="A83" s="328" t="s">
        <v>70</v>
      </c>
      <c r="B83" s="328"/>
      <c r="C83" s="328"/>
      <c r="D83" s="351"/>
      <c r="E83" s="351"/>
      <c r="F83" s="351"/>
      <c r="G83" s="351"/>
      <c r="H83" s="351"/>
      <c r="I83" s="351"/>
      <c r="J83" s="320"/>
    </row>
    <row r="84" spans="1:56" s="338" customFormat="1" ht="30" customHeight="1" x14ac:dyDescent="0.15">
      <c r="A84" s="490" t="s">
        <v>21</v>
      </c>
      <c r="B84" s="491"/>
      <c r="C84" s="482" t="s">
        <v>5</v>
      </c>
      <c r="D84" s="315"/>
      <c r="E84" s="315"/>
      <c r="F84" s="315"/>
      <c r="G84" s="315"/>
      <c r="H84" s="315"/>
      <c r="I84" s="315"/>
      <c r="J84" s="315"/>
      <c r="K84" s="315"/>
      <c r="L84" s="315"/>
      <c r="M84" s="315"/>
      <c r="N84" s="315"/>
      <c r="O84" s="315"/>
      <c r="P84" s="315"/>
      <c r="Q84" s="315"/>
      <c r="R84" s="315"/>
      <c r="S84" s="315"/>
      <c r="X84" s="315"/>
      <c r="Y84" s="315"/>
      <c r="Z84" s="315"/>
      <c r="AA84" s="315"/>
      <c r="AB84" s="315"/>
      <c r="AC84" s="315"/>
      <c r="AD84" s="315"/>
      <c r="AE84" s="315"/>
      <c r="AF84" s="315"/>
      <c r="AG84" s="315"/>
      <c r="AH84" s="315"/>
      <c r="AI84" s="315"/>
      <c r="AJ84" s="315"/>
      <c r="AK84" s="315"/>
      <c r="AL84" s="315"/>
      <c r="AM84" s="315"/>
      <c r="AN84" s="315"/>
      <c r="AO84" s="315"/>
      <c r="AT84" s="322"/>
      <c r="AU84" s="322"/>
      <c r="AX84" s="322"/>
      <c r="AY84" s="322"/>
      <c r="BA84" s="315"/>
      <c r="BB84" s="315"/>
      <c r="BC84" s="315"/>
      <c r="BD84" s="315"/>
    </row>
    <row r="85" spans="1:56" s="338" customFormat="1" ht="15" customHeight="1" x14ac:dyDescent="0.15">
      <c r="A85" s="492" t="s">
        <v>71</v>
      </c>
      <c r="B85" s="352" t="s">
        <v>72</v>
      </c>
      <c r="C85" s="431">
        <v>368</v>
      </c>
      <c r="D85" s="315"/>
      <c r="E85" s="315"/>
      <c r="F85" s="315"/>
      <c r="G85" s="315"/>
      <c r="H85" s="315"/>
      <c r="I85" s="315"/>
      <c r="J85" s="315"/>
      <c r="K85" s="315"/>
      <c r="L85" s="315"/>
      <c r="M85" s="315"/>
      <c r="N85" s="315"/>
      <c r="O85" s="315"/>
      <c r="P85" s="315"/>
      <c r="Q85" s="315"/>
      <c r="R85" s="315"/>
      <c r="S85" s="315"/>
      <c r="X85" s="315"/>
      <c r="Y85" s="315"/>
      <c r="Z85" s="315"/>
      <c r="AA85" s="315"/>
      <c r="AB85" s="315"/>
      <c r="AC85" s="315"/>
      <c r="AD85" s="315"/>
      <c r="AE85" s="315"/>
      <c r="AF85" s="315"/>
      <c r="AG85" s="315"/>
      <c r="AH85" s="315"/>
      <c r="AI85" s="315"/>
      <c r="AJ85" s="315"/>
      <c r="AK85" s="315"/>
      <c r="AL85" s="315"/>
      <c r="AM85" s="315"/>
      <c r="AN85" s="315"/>
      <c r="AO85" s="315"/>
      <c r="AT85" s="322"/>
      <c r="AU85" s="322"/>
      <c r="AX85" s="322"/>
      <c r="AY85" s="322"/>
      <c r="BA85" s="315"/>
      <c r="BB85" s="315"/>
      <c r="BC85" s="315"/>
      <c r="BD85" s="315"/>
    </row>
    <row r="86" spans="1:56" s="338" customFormat="1" ht="15" customHeight="1" x14ac:dyDescent="0.15">
      <c r="A86" s="493"/>
      <c r="B86" s="353" t="s">
        <v>73</v>
      </c>
      <c r="C86" s="435">
        <v>368</v>
      </c>
      <c r="D86" s="315"/>
      <c r="E86" s="315"/>
      <c r="F86" s="315"/>
      <c r="G86" s="315"/>
      <c r="H86" s="315"/>
      <c r="I86" s="315"/>
      <c r="J86" s="315"/>
      <c r="K86" s="315"/>
      <c r="L86" s="315"/>
      <c r="M86" s="315"/>
      <c r="N86" s="315"/>
      <c r="O86" s="315"/>
      <c r="P86" s="315"/>
      <c r="Q86" s="315"/>
      <c r="R86" s="315"/>
      <c r="S86" s="315"/>
      <c r="X86" s="315"/>
      <c r="Y86" s="315"/>
      <c r="Z86" s="315"/>
      <c r="AA86" s="315"/>
      <c r="AB86" s="315"/>
      <c r="AC86" s="315"/>
      <c r="AD86" s="315"/>
      <c r="AE86" s="315"/>
      <c r="AF86" s="315"/>
      <c r="AG86" s="315"/>
      <c r="AH86" s="315"/>
      <c r="AI86" s="315"/>
      <c r="AJ86" s="315"/>
      <c r="AK86" s="315"/>
      <c r="AL86" s="315"/>
      <c r="AM86" s="315"/>
      <c r="AN86" s="315"/>
      <c r="AO86" s="315"/>
      <c r="AT86" s="322"/>
      <c r="AU86" s="322"/>
      <c r="AX86" s="322"/>
      <c r="AY86" s="322"/>
      <c r="BA86" s="315"/>
      <c r="BB86" s="315"/>
      <c r="BC86" s="315"/>
      <c r="BD86" s="315"/>
    </row>
    <row r="87" spans="1:56" s="315" customFormat="1" ht="30" customHeight="1" x14ac:dyDescent="0.2">
      <c r="A87" s="333" t="s">
        <v>74</v>
      </c>
      <c r="B87" s="333"/>
      <c r="C87" s="333"/>
      <c r="D87" s="351"/>
      <c r="E87" s="351"/>
      <c r="F87" s="351"/>
      <c r="G87" s="351"/>
      <c r="H87" s="351"/>
      <c r="I87" s="351"/>
      <c r="J87" s="320"/>
    </row>
    <row r="88" spans="1:56" s="338" customFormat="1" ht="10.5" x14ac:dyDescent="0.15">
      <c r="A88" s="488" t="s">
        <v>21</v>
      </c>
      <c r="B88" s="488" t="s">
        <v>5</v>
      </c>
      <c r="C88" s="488" t="s">
        <v>36</v>
      </c>
      <c r="D88" s="488" t="s">
        <v>44</v>
      </c>
      <c r="E88" s="488" t="s">
        <v>51</v>
      </c>
      <c r="F88" s="315"/>
      <c r="G88" s="315"/>
      <c r="H88" s="315"/>
      <c r="I88" s="315"/>
      <c r="J88" s="315"/>
      <c r="K88" s="315"/>
      <c r="L88" s="315"/>
      <c r="M88" s="315"/>
      <c r="N88" s="315"/>
      <c r="O88" s="315"/>
      <c r="P88" s="315"/>
      <c r="Q88" s="315"/>
      <c r="R88" s="315"/>
      <c r="S88" s="315"/>
      <c r="X88" s="315"/>
      <c r="Y88" s="315"/>
      <c r="Z88" s="315"/>
      <c r="AA88" s="315"/>
      <c r="AB88" s="315"/>
      <c r="AC88" s="315"/>
      <c r="AD88" s="315"/>
      <c r="AE88" s="315"/>
      <c r="AF88" s="315"/>
      <c r="AG88" s="315"/>
      <c r="AH88" s="315"/>
      <c r="AI88" s="315"/>
      <c r="AJ88" s="315"/>
      <c r="AK88" s="315"/>
      <c r="AL88" s="315"/>
      <c r="AM88" s="315"/>
      <c r="AN88" s="315"/>
      <c r="AO88" s="315"/>
      <c r="AT88" s="322"/>
      <c r="AU88" s="322"/>
      <c r="AX88" s="322"/>
      <c r="AY88" s="322"/>
      <c r="BA88" s="315"/>
      <c r="BB88" s="315"/>
      <c r="BC88" s="315"/>
      <c r="BD88" s="315"/>
    </row>
    <row r="89" spans="1:56" s="338" customFormat="1" ht="12.75" x14ac:dyDescent="0.2">
      <c r="A89" s="489"/>
      <c r="B89" s="489"/>
      <c r="C89" s="489"/>
      <c r="D89" s="489"/>
      <c r="E89" s="489"/>
      <c r="F89" s="317"/>
      <c r="G89" s="317"/>
      <c r="H89" s="317"/>
      <c r="I89" s="317"/>
      <c r="J89" s="317"/>
      <c r="K89" s="315"/>
      <c r="L89" s="315"/>
      <c r="M89" s="315"/>
      <c r="N89" s="315"/>
      <c r="O89" s="315"/>
      <c r="P89" s="315"/>
      <c r="Q89" s="315"/>
      <c r="R89" s="315"/>
      <c r="S89" s="315"/>
      <c r="X89" s="315"/>
      <c r="Y89" s="315"/>
      <c r="Z89" s="315"/>
      <c r="AA89" s="315"/>
      <c r="AB89" s="315"/>
      <c r="AC89" s="315"/>
      <c r="AD89" s="315"/>
      <c r="AE89" s="315"/>
      <c r="AF89" s="315"/>
      <c r="AG89" s="315"/>
      <c r="AH89" s="315"/>
      <c r="AI89" s="315"/>
      <c r="AJ89" s="315"/>
      <c r="AK89" s="315"/>
      <c r="AL89" s="315"/>
      <c r="AM89" s="315"/>
      <c r="AN89" s="315"/>
      <c r="AO89" s="315"/>
      <c r="AT89" s="322"/>
      <c r="AU89" s="322"/>
      <c r="AX89" s="322"/>
      <c r="AY89" s="322"/>
      <c r="BA89" s="315"/>
      <c r="BB89" s="315"/>
      <c r="BC89" s="315"/>
      <c r="BD89" s="315"/>
    </row>
    <row r="90" spans="1:56" s="338" customFormat="1" ht="15" customHeight="1" x14ac:dyDescent="0.2">
      <c r="A90" s="360" t="s">
        <v>75</v>
      </c>
      <c r="B90" s="398">
        <f>SUM(C90:E90)</f>
        <v>0</v>
      </c>
      <c r="C90" s="428"/>
      <c r="D90" s="428"/>
      <c r="E90" s="428"/>
      <c r="F90" s="326" t="str">
        <f t="shared" ref="F90:F99" si="19">BA90</f>
        <v/>
      </c>
      <c r="H90" s="317"/>
      <c r="I90" s="317"/>
      <c r="J90" s="317"/>
      <c r="K90" s="315"/>
      <c r="L90" s="315"/>
      <c r="M90" s="315"/>
      <c r="N90" s="315"/>
      <c r="O90" s="315"/>
      <c r="P90" s="315"/>
      <c r="Q90" s="315"/>
      <c r="R90" s="315"/>
      <c r="S90" s="315"/>
      <c r="X90" s="315"/>
      <c r="Y90" s="315"/>
      <c r="Z90" s="315"/>
      <c r="AA90" s="315"/>
      <c r="AB90" s="315"/>
      <c r="AC90" s="315"/>
      <c r="AD90" s="315"/>
      <c r="AE90" s="315"/>
      <c r="AF90" s="315"/>
      <c r="AG90" s="315"/>
      <c r="AH90" s="315"/>
      <c r="AI90" s="315"/>
      <c r="AJ90" s="315"/>
      <c r="AK90" s="315"/>
      <c r="AL90" s="315"/>
      <c r="AM90" s="315"/>
      <c r="AN90" s="315"/>
      <c r="AO90" s="315"/>
      <c r="AT90" s="322"/>
      <c r="AU90" s="322"/>
      <c r="AX90" s="322"/>
      <c r="AY90" s="322"/>
      <c r="BA90" s="339" t="str">
        <f>IF(B90&lt;&gt;SUM(C90:E90)," NO ALTERE LAS FÓRMULAS, la suma de los actos transfusionales NO ES IGUAL al Total. ","")</f>
        <v/>
      </c>
      <c r="BB90" s="315"/>
      <c r="BC90" s="441">
        <f>IF(B90&lt;&gt;SUM(C90:E90),1,0)</f>
        <v>0</v>
      </c>
      <c r="BD90" s="315"/>
    </row>
    <row r="91" spans="1:56" s="338" customFormat="1" ht="15" customHeight="1" x14ac:dyDescent="0.2">
      <c r="A91" s="360" t="s">
        <v>76</v>
      </c>
      <c r="B91" s="398">
        <f t="shared" ref="B91:B99" si="20">SUM(C91:E91)</f>
        <v>0</v>
      </c>
      <c r="C91" s="428"/>
      <c r="D91" s="428"/>
      <c r="E91" s="428"/>
      <c r="F91" s="326" t="str">
        <f t="shared" si="19"/>
        <v/>
      </c>
      <c r="H91" s="317"/>
      <c r="I91" s="317"/>
      <c r="J91" s="317"/>
      <c r="K91" s="315"/>
      <c r="L91" s="315"/>
      <c r="M91" s="315"/>
      <c r="N91" s="315"/>
      <c r="O91" s="315"/>
      <c r="P91" s="315"/>
      <c r="Q91" s="315"/>
      <c r="R91" s="315"/>
      <c r="S91" s="315"/>
      <c r="X91" s="315"/>
      <c r="Y91" s="315"/>
      <c r="Z91" s="315"/>
      <c r="AA91" s="315"/>
      <c r="AB91" s="315"/>
      <c r="AC91" s="315"/>
      <c r="AD91" s="315"/>
      <c r="AE91" s="315"/>
      <c r="AF91" s="315"/>
      <c r="AG91" s="315"/>
      <c r="AH91" s="315"/>
      <c r="AI91" s="315"/>
      <c r="AJ91" s="315"/>
      <c r="AK91" s="315"/>
      <c r="AL91" s="315"/>
      <c r="AM91" s="315"/>
      <c r="AN91" s="315"/>
      <c r="AO91" s="315"/>
      <c r="AT91" s="322"/>
      <c r="AU91" s="322"/>
      <c r="AX91" s="322"/>
      <c r="AY91" s="322"/>
      <c r="BA91" s="339" t="str">
        <f t="shared" ref="BA91:BA99" si="21">IF(B91&lt;&gt;SUM(C91:E91)," NO ALTERE LAS FÓRMULAS, la suma de los actos transfusionales NO ES IGUAL al Total. ","")</f>
        <v/>
      </c>
      <c r="BB91" s="315"/>
      <c r="BC91" s="441">
        <f t="shared" ref="BC91:BC99" si="22">IF(B91&lt;&gt;SUM(C91:E91),1,0)</f>
        <v>0</v>
      </c>
      <c r="BD91" s="315"/>
    </row>
    <row r="92" spans="1:56" s="338" customFormat="1" ht="23.25" customHeight="1" x14ac:dyDescent="0.2">
      <c r="A92" s="360" t="s">
        <v>77</v>
      </c>
      <c r="B92" s="398">
        <f t="shared" si="20"/>
        <v>0</v>
      </c>
      <c r="C92" s="428"/>
      <c r="D92" s="428"/>
      <c r="E92" s="428"/>
      <c r="F92" s="326" t="str">
        <f t="shared" si="19"/>
        <v/>
      </c>
      <c r="H92" s="317"/>
      <c r="I92" s="317"/>
      <c r="J92" s="317"/>
      <c r="K92" s="315"/>
      <c r="L92" s="315"/>
      <c r="M92" s="315"/>
      <c r="N92" s="315"/>
      <c r="O92" s="315"/>
      <c r="P92" s="315"/>
      <c r="Q92" s="315"/>
      <c r="R92" s="315"/>
      <c r="S92" s="315"/>
      <c r="X92" s="315"/>
      <c r="Y92" s="315"/>
      <c r="Z92" s="315"/>
      <c r="AA92" s="315"/>
      <c r="AB92" s="315"/>
      <c r="AC92" s="315"/>
      <c r="AD92" s="315"/>
      <c r="AE92" s="315"/>
      <c r="AF92" s="315"/>
      <c r="AG92" s="315"/>
      <c r="AH92" s="315"/>
      <c r="AI92" s="315"/>
      <c r="AJ92" s="315"/>
      <c r="AK92" s="315"/>
      <c r="AL92" s="315"/>
      <c r="AM92" s="315"/>
      <c r="AN92" s="315"/>
      <c r="AO92" s="315"/>
      <c r="AT92" s="322"/>
      <c r="AU92" s="322"/>
      <c r="AX92" s="322"/>
      <c r="AY92" s="322"/>
      <c r="BA92" s="339" t="str">
        <f t="shared" si="21"/>
        <v/>
      </c>
      <c r="BB92" s="315"/>
      <c r="BC92" s="441">
        <f t="shared" si="22"/>
        <v>0</v>
      </c>
      <c r="BD92" s="315"/>
    </row>
    <row r="93" spans="1:56" s="338" customFormat="1" ht="36" customHeight="1" x14ac:dyDescent="0.2">
      <c r="A93" s="372" t="s">
        <v>78</v>
      </c>
      <c r="B93" s="398">
        <f t="shared" si="20"/>
        <v>0</v>
      </c>
      <c r="C93" s="428"/>
      <c r="D93" s="428"/>
      <c r="E93" s="428"/>
      <c r="F93" s="326" t="str">
        <f t="shared" si="19"/>
        <v/>
      </c>
      <c r="H93" s="317"/>
      <c r="I93" s="317"/>
      <c r="J93" s="317"/>
      <c r="K93" s="315"/>
      <c r="L93" s="315"/>
      <c r="M93" s="315"/>
      <c r="N93" s="315"/>
      <c r="O93" s="315"/>
      <c r="P93" s="315"/>
      <c r="Q93" s="315"/>
      <c r="R93" s="315"/>
      <c r="S93" s="315"/>
      <c r="X93" s="315"/>
      <c r="Y93" s="315"/>
      <c r="Z93" s="315"/>
      <c r="AA93" s="315"/>
      <c r="AB93" s="315"/>
      <c r="AC93" s="315"/>
      <c r="AD93" s="315"/>
      <c r="AE93" s="315"/>
      <c r="AF93" s="315"/>
      <c r="AG93" s="315"/>
      <c r="AH93" s="315"/>
      <c r="AI93" s="315"/>
      <c r="AJ93" s="315"/>
      <c r="AK93" s="315"/>
      <c r="AL93" s="315"/>
      <c r="AM93" s="315"/>
      <c r="AN93" s="315"/>
      <c r="AO93" s="315"/>
      <c r="AT93" s="322"/>
      <c r="AU93" s="322"/>
      <c r="AX93" s="322"/>
      <c r="AY93" s="322"/>
      <c r="BA93" s="339" t="str">
        <f t="shared" si="21"/>
        <v/>
      </c>
      <c r="BB93" s="315"/>
      <c r="BC93" s="441">
        <f t="shared" si="22"/>
        <v>0</v>
      </c>
      <c r="BD93" s="315"/>
    </row>
    <row r="94" spans="1:56" s="338" customFormat="1" ht="24.75" customHeight="1" x14ac:dyDescent="0.2">
      <c r="A94" s="360" t="s">
        <v>79</v>
      </c>
      <c r="B94" s="398">
        <f t="shared" si="20"/>
        <v>0</v>
      </c>
      <c r="C94" s="428"/>
      <c r="D94" s="428"/>
      <c r="E94" s="428"/>
      <c r="F94" s="326" t="str">
        <f t="shared" si="19"/>
        <v/>
      </c>
      <c r="H94" s="317"/>
      <c r="I94" s="317"/>
      <c r="J94" s="317"/>
      <c r="K94" s="315"/>
      <c r="L94" s="315"/>
      <c r="M94" s="315"/>
      <c r="N94" s="315"/>
      <c r="O94" s="315"/>
      <c r="P94" s="315"/>
      <c r="Q94" s="315"/>
      <c r="R94" s="315"/>
      <c r="S94" s="315"/>
      <c r="X94" s="315"/>
      <c r="Y94" s="315"/>
      <c r="Z94" s="315"/>
      <c r="AA94" s="315"/>
      <c r="AB94" s="315"/>
      <c r="AC94" s="315"/>
      <c r="AD94" s="315"/>
      <c r="AE94" s="315"/>
      <c r="AF94" s="315"/>
      <c r="AG94" s="315"/>
      <c r="AH94" s="315"/>
      <c r="AI94" s="315"/>
      <c r="AJ94" s="315"/>
      <c r="AK94" s="315"/>
      <c r="AL94" s="315"/>
      <c r="AM94" s="315"/>
      <c r="AN94" s="315"/>
      <c r="AO94" s="315"/>
      <c r="AT94" s="322"/>
      <c r="AU94" s="322"/>
      <c r="AX94" s="322"/>
      <c r="AY94" s="322"/>
      <c r="BA94" s="339" t="str">
        <f t="shared" si="21"/>
        <v/>
      </c>
      <c r="BB94" s="315"/>
      <c r="BC94" s="441">
        <f t="shared" si="22"/>
        <v>0</v>
      </c>
      <c r="BD94" s="315"/>
    </row>
    <row r="95" spans="1:56" s="324" customFormat="1" ht="15" customHeight="1" x14ac:dyDescent="0.15">
      <c r="A95" s="360" t="s">
        <v>80</v>
      </c>
      <c r="B95" s="398">
        <f t="shared" si="20"/>
        <v>0</v>
      </c>
      <c r="C95" s="428"/>
      <c r="D95" s="428"/>
      <c r="E95" s="428"/>
      <c r="F95" s="326" t="str">
        <f t="shared" si="19"/>
        <v/>
      </c>
      <c r="H95" s="330"/>
      <c r="I95" s="330"/>
      <c r="J95" s="330"/>
      <c r="K95" s="312"/>
      <c r="L95" s="312"/>
      <c r="M95" s="312"/>
      <c r="N95" s="312"/>
      <c r="O95" s="312"/>
      <c r="P95" s="323"/>
      <c r="Q95" s="323"/>
      <c r="R95" s="323"/>
      <c r="S95" s="323"/>
      <c r="X95" s="323"/>
      <c r="Y95" s="323"/>
      <c r="Z95" s="323"/>
      <c r="AA95" s="323"/>
      <c r="AB95" s="323"/>
      <c r="AC95" s="323"/>
      <c r="AD95" s="323"/>
      <c r="AE95" s="323"/>
      <c r="AF95" s="323"/>
      <c r="AG95" s="323"/>
      <c r="AH95" s="323"/>
      <c r="AI95" s="323"/>
      <c r="AJ95" s="323"/>
      <c r="AK95" s="323"/>
      <c r="AL95" s="323"/>
      <c r="AM95" s="323"/>
      <c r="AN95" s="323"/>
      <c r="AO95" s="323"/>
      <c r="BA95" s="339" t="str">
        <f t="shared" si="21"/>
        <v/>
      </c>
      <c r="BB95" s="315"/>
      <c r="BC95" s="441">
        <f t="shared" si="22"/>
        <v>0</v>
      </c>
      <c r="BD95" s="323"/>
    </row>
    <row r="96" spans="1:56" s="324" customFormat="1" ht="22.5" customHeight="1" x14ac:dyDescent="0.15">
      <c r="A96" s="360" t="s">
        <v>81</v>
      </c>
      <c r="B96" s="398">
        <f t="shared" si="20"/>
        <v>0</v>
      </c>
      <c r="C96" s="428"/>
      <c r="D96" s="428"/>
      <c r="E96" s="428"/>
      <c r="F96" s="326" t="str">
        <f t="shared" si="19"/>
        <v/>
      </c>
      <c r="H96" s="330"/>
      <c r="I96" s="330"/>
      <c r="J96" s="330"/>
      <c r="K96" s="312"/>
      <c r="L96" s="312"/>
      <c r="M96" s="312"/>
      <c r="N96" s="312"/>
      <c r="O96" s="312"/>
      <c r="P96" s="323"/>
      <c r="Q96" s="323"/>
      <c r="R96" s="323"/>
      <c r="S96" s="323"/>
      <c r="X96" s="323"/>
      <c r="Y96" s="323"/>
      <c r="Z96" s="323"/>
      <c r="AA96" s="323"/>
      <c r="AB96" s="323"/>
      <c r="AC96" s="323"/>
      <c r="AD96" s="323"/>
      <c r="AE96" s="323"/>
      <c r="AF96" s="323"/>
      <c r="AG96" s="323"/>
      <c r="AH96" s="323"/>
      <c r="AI96" s="323"/>
      <c r="AJ96" s="323"/>
      <c r="AK96" s="323"/>
      <c r="AL96" s="323"/>
      <c r="AM96" s="323"/>
      <c r="AN96" s="323"/>
      <c r="AO96" s="323"/>
      <c r="BA96" s="339" t="str">
        <f t="shared" si="21"/>
        <v/>
      </c>
      <c r="BB96" s="315"/>
      <c r="BC96" s="441">
        <f t="shared" si="22"/>
        <v>0</v>
      </c>
      <c r="BD96" s="323"/>
    </row>
    <row r="97" spans="1:56" s="324" customFormat="1" ht="15" customHeight="1" x14ac:dyDescent="0.15">
      <c r="A97" s="360" t="s">
        <v>82</v>
      </c>
      <c r="B97" s="398">
        <f t="shared" si="20"/>
        <v>0</v>
      </c>
      <c r="C97" s="428"/>
      <c r="D97" s="428"/>
      <c r="E97" s="428"/>
      <c r="F97" s="326" t="str">
        <f t="shared" si="19"/>
        <v/>
      </c>
      <c r="H97" s="330"/>
      <c r="I97" s="330"/>
      <c r="J97" s="330"/>
      <c r="K97" s="312"/>
      <c r="L97" s="312"/>
      <c r="M97" s="312"/>
      <c r="N97" s="312"/>
      <c r="O97" s="312"/>
      <c r="P97" s="323"/>
      <c r="Q97" s="323"/>
      <c r="R97" s="323"/>
      <c r="S97" s="323"/>
      <c r="X97" s="323"/>
      <c r="Y97" s="323"/>
      <c r="Z97" s="323"/>
      <c r="AA97" s="323"/>
      <c r="AB97" s="323"/>
      <c r="AC97" s="323"/>
      <c r="AD97" s="323"/>
      <c r="AE97" s="323"/>
      <c r="AF97" s="323"/>
      <c r="AG97" s="323"/>
      <c r="AH97" s="323"/>
      <c r="AI97" s="323"/>
      <c r="AJ97" s="323"/>
      <c r="AK97" s="323"/>
      <c r="AL97" s="323"/>
      <c r="AM97" s="323"/>
      <c r="AN97" s="323"/>
      <c r="AO97" s="323"/>
      <c r="BA97" s="339" t="str">
        <f t="shared" si="21"/>
        <v/>
      </c>
      <c r="BB97" s="315"/>
      <c r="BC97" s="441">
        <f t="shared" si="22"/>
        <v>0</v>
      </c>
      <c r="BD97" s="323"/>
    </row>
    <row r="98" spans="1:56" s="324" customFormat="1" ht="15" customHeight="1" x14ac:dyDescent="0.15">
      <c r="A98" s="360" t="s">
        <v>83</v>
      </c>
      <c r="B98" s="398">
        <f t="shared" si="20"/>
        <v>0</v>
      </c>
      <c r="C98" s="428"/>
      <c r="D98" s="428"/>
      <c r="E98" s="428"/>
      <c r="F98" s="326" t="str">
        <f t="shared" si="19"/>
        <v/>
      </c>
      <c r="H98" s="330"/>
      <c r="I98" s="330"/>
      <c r="J98" s="330"/>
      <c r="K98" s="312"/>
      <c r="L98" s="312"/>
      <c r="M98" s="312"/>
      <c r="N98" s="312"/>
      <c r="O98" s="312"/>
      <c r="P98" s="323"/>
      <c r="Q98" s="323"/>
      <c r="R98" s="323"/>
      <c r="S98" s="323"/>
      <c r="X98" s="323"/>
      <c r="Y98" s="323"/>
      <c r="Z98" s="323"/>
      <c r="AA98" s="323"/>
      <c r="AB98" s="323"/>
      <c r="AC98" s="323"/>
      <c r="AD98" s="323"/>
      <c r="AE98" s="323"/>
      <c r="AF98" s="323"/>
      <c r="AG98" s="323"/>
      <c r="AH98" s="323"/>
      <c r="AI98" s="323"/>
      <c r="AJ98" s="323"/>
      <c r="AK98" s="323"/>
      <c r="AL98" s="323"/>
      <c r="AM98" s="323"/>
      <c r="AN98" s="323"/>
      <c r="AO98" s="323"/>
      <c r="BA98" s="339" t="str">
        <f t="shared" si="21"/>
        <v/>
      </c>
      <c r="BB98" s="315"/>
      <c r="BC98" s="441">
        <f t="shared" si="22"/>
        <v>0</v>
      </c>
      <c r="BD98" s="323"/>
    </row>
    <row r="99" spans="1:56" s="324" customFormat="1" ht="15" customHeight="1" x14ac:dyDescent="0.15">
      <c r="A99" s="361" t="s">
        <v>84</v>
      </c>
      <c r="B99" s="399">
        <f t="shared" si="20"/>
        <v>0</v>
      </c>
      <c r="C99" s="430"/>
      <c r="D99" s="430"/>
      <c r="E99" s="430"/>
      <c r="F99" s="326" t="str">
        <f t="shared" si="19"/>
        <v/>
      </c>
      <c r="H99" s="330"/>
      <c r="I99" s="330"/>
      <c r="J99" s="330"/>
      <c r="K99" s="312"/>
      <c r="L99" s="312"/>
      <c r="M99" s="312"/>
      <c r="N99" s="312"/>
      <c r="O99" s="312"/>
      <c r="P99" s="323"/>
      <c r="Q99" s="323"/>
      <c r="R99" s="323"/>
      <c r="S99" s="323"/>
      <c r="X99" s="323"/>
      <c r="Y99" s="323"/>
      <c r="Z99" s="323"/>
      <c r="AA99" s="323"/>
      <c r="AB99" s="323"/>
      <c r="AC99" s="323"/>
      <c r="AD99" s="323"/>
      <c r="AE99" s="323"/>
      <c r="AF99" s="323"/>
      <c r="AG99" s="323"/>
      <c r="AH99" s="323"/>
      <c r="AI99" s="323"/>
      <c r="AJ99" s="323"/>
      <c r="AK99" s="323"/>
      <c r="AL99" s="323"/>
      <c r="AM99" s="323"/>
      <c r="AN99" s="323"/>
      <c r="AO99" s="323"/>
      <c r="BA99" s="339" t="str">
        <f t="shared" si="21"/>
        <v/>
      </c>
      <c r="BB99" s="315"/>
      <c r="BC99" s="441">
        <f t="shared" si="22"/>
        <v>0</v>
      </c>
      <c r="BD99" s="323"/>
    </row>
    <row r="100" spans="1:56" x14ac:dyDescent="0.15">
      <c r="A100" s="444"/>
    </row>
    <row r="200" spans="1:55" hidden="1" x14ac:dyDescent="0.15">
      <c r="A200" s="445">
        <f>SUM(A7:J99)</f>
        <v>4748</v>
      </c>
      <c r="BC200" s="442">
        <v>0</v>
      </c>
    </row>
    <row r="245" hidden="1" x14ac:dyDescent="0.15"/>
    <row r="246" hidden="1" x14ac:dyDescent="0.15"/>
    <row r="247" hidden="1" x14ac:dyDescent="0.15"/>
    <row r="248" hidden="1" x14ac:dyDescent="0.15"/>
  </sheetData>
  <mergeCells count="70">
    <mergeCell ref="D21:D22"/>
    <mergeCell ref="A10:A15"/>
    <mergeCell ref="B10:B12"/>
    <mergeCell ref="A16:B18"/>
    <mergeCell ref="A19:C19"/>
    <mergeCell ref="A21:A22"/>
    <mergeCell ref="B21:B22"/>
    <mergeCell ref="C21:C22"/>
    <mergeCell ref="B13:B15"/>
    <mergeCell ref="A28:A29"/>
    <mergeCell ref="B28:B29"/>
    <mergeCell ref="C28:C29"/>
    <mergeCell ref="E46:G46"/>
    <mergeCell ref="D28:D29"/>
    <mergeCell ref="A6:I6"/>
    <mergeCell ref="A8:A9"/>
    <mergeCell ref="B8:C9"/>
    <mergeCell ref="D8:D9"/>
    <mergeCell ref="E8:G8"/>
    <mergeCell ref="H8:I8"/>
    <mergeCell ref="H46:H47"/>
    <mergeCell ref="A34:A35"/>
    <mergeCell ref="B34:B35"/>
    <mergeCell ref="C34:C35"/>
    <mergeCell ref="D34:D35"/>
    <mergeCell ref="E34:E35"/>
    <mergeCell ref="A36:A38"/>
    <mergeCell ref="A39:A41"/>
    <mergeCell ref="A42:A43"/>
    <mergeCell ref="A44:B44"/>
    <mergeCell ref="D46:D47"/>
    <mergeCell ref="A48:B48"/>
    <mergeCell ref="A49:B49"/>
    <mergeCell ref="A50:B50"/>
    <mergeCell ref="A46:B47"/>
    <mergeCell ref="C46:C47"/>
    <mergeCell ref="J63:J64"/>
    <mergeCell ref="A65:B65"/>
    <mergeCell ref="A66:A68"/>
    <mergeCell ref="A51:B51"/>
    <mergeCell ref="A52:B52"/>
    <mergeCell ref="A54:B55"/>
    <mergeCell ref="F63:G63"/>
    <mergeCell ref="C54:C55"/>
    <mergeCell ref="A56:B56"/>
    <mergeCell ref="A57:A59"/>
    <mergeCell ref="A61:B61"/>
    <mergeCell ref="A60:B60"/>
    <mergeCell ref="F73:G73"/>
    <mergeCell ref="A75:B75"/>
    <mergeCell ref="A76:A78"/>
    <mergeCell ref="H63:I63"/>
    <mergeCell ref="D63:E63"/>
    <mergeCell ref="A63:B64"/>
    <mergeCell ref="C63:C64"/>
    <mergeCell ref="A69:A70"/>
    <mergeCell ref="A79:A80"/>
    <mergeCell ref="D73:E73"/>
    <mergeCell ref="A71:B71"/>
    <mergeCell ref="A73:B74"/>
    <mergeCell ref="C73:C74"/>
    <mergeCell ref="A81:B81"/>
    <mergeCell ref="A82:B82"/>
    <mergeCell ref="E88:E89"/>
    <mergeCell ref="A84:B84"/>
    <mergeCell ref="A85:A86"/>
    <mergeCell ref="A88:A89"/>
    <mergeCell ref="B88:B89"/>
    <mergeCell ref="C88:C89"/>
    <mergeCell ref="D88:D8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0"/>
  <sheetViews>
    <sheetView workbookViewId="0">
      <selection sqref="A1:BD248"/>
    </sheetView>
  </sheetViews>
  <sheetFormatPr baseColWidth="10" defaultRowHeight="15" x14ac:dyDescent="0.25"/>
  <sheetData>
    <row r="1" spans="1:56" x14ac:dyDescent="0.25">
      <c r="A1" s="301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  <c r="AP1" s="179"/>
      <c r="AQ1" s="179"/>
      <c r="AR1" s="179"/>
      <c r="AS1" s="179"/>
      <c r="AT1" s="179"/>
      <c r="AU1" s="179"/>
      <c r="AV1" s="179"/>
      <c r="AW1" s="179"/>
      <c r="AX1" s="179"/>
      <c r="AY1" s="179"/>
      <c r="AZ1" s="179"/>
      <c r="BA1" s="179"/>
      <c r="BB1" s="179"/>
      <c r="BC1" s="179"/>
      <c r="BD1" s="179"/>
    </row>
    <row r="2" spans="1:56" x14ac:dyDescent="0.25">
      <c r="A2" s="301" t="s">
        <v>85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</row>
    <row r="3" spans="1:56" x14ac:dyDescent="0.25">
      <c r="A3" s="301" t="s">
        <v>86</v>
      </c>
      <c r="B3" s="178"/>
      <c r="C3" s="178"/>
      <c r="D3" s="180"/>
      <c r="E3" s="178"/>
      <c r="F3" s="178"/>
      <c r="G3" s="178"/>
      <c r="H3" s="304"/>
      <c r="I3" s="178"/>
      <c r="J3" s="178"/>
      <c r="K3" s="178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79"/>
      <c r="BC3" s="179"/>
      <c r="BD3" s="179"/>
    </row>
    <row r="4" spans="1:56" x14ac:dyDescent="0.25">
      <c r="A4" s="301" t="s">
        <v>87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79"/>
      <c r="AQ4" s="179"/>
      <c r="AR4" s="179"/>
      <c r="AS4" s="179"/>
      <c r="AT4" s="179"/>
      <c r="AU4" s="179"/>
      <c r="AV4" s="179"/>
      <c r="AW4" s="179"/>
      <c r="AX4" s="179"/>
      <c r="AY4" s="179"/>
      <c r="AZ4" s="179"/>
      <c r="BA4" s="179"/>
      <c r="BB4" s="179"/>
      <c r="BC4" s="179"/>
      <c r="BD4" s="179"/>
    </row>
    <row r="5" spans="1:56" x14ac:dyDescent="0.25">
      <c r="A5" s="177" t="s">
        <v>88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179"/>
      <c r="AQ5" s="179"/>
      <c r="AR5" s="179"/>
      <c r="AS5" s="179"/>
      <c r="AT5" s="179"/>
      <c r="AU5" s="179"/>
      <c r="AV5" s="179"/>
      <c r="AW5" s="179"/>
      <c r="AX5" s="179"/>
      <c r="AY5" s="179"/>
      <c r="AZ5" s="179"/>
      <c r="BA5" s="179"/>
      <c r="BB5" s="179"/>
      <c r="BC5" s="179"/>
      <c r="BD5" s="179"/>
    </row>
    <row r="6" spans="1:56" x14ac:dyDescent="0.25">
      <c r="A6" s="517" t="s">
        <v>1</v>
      </c>
      <c r="B6" s="517"/>
      <c r="C6" s="517"/>
      <c r="D6" s="517"/>
      <c r="E6" s="517"/>
      <c r="F6" s="517"/>
      <c r="G6" s="517"/>
      <c r="H6" s="517"/>
      <c r="I6" s="517"/>
      <c r="J6" s="193"/>
      <c r="K6" s="201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P6" s="179"/>
      <c r="AQ6" s="179"/>
      <c r="AR6" s="179"/>
      <c r="AS6" s="179"/>
      <c r="AT6" s="179"/>
      <c r="AU6" s="179"/>
      <c r="AV6" s="179"/>
      <c r="AW6" s="179"/>
      <c r="AX6" s="179"/>
      <c r="AY6" s="179"/>
      <c r="AZ6" s="179"/>
      <c r="BA6" s="179"/>
      <c r="BB6" s="179"/>
      <c r="BC6" s="179"/>
      <c r="BD6" s="179"/>
    </row>
    <row r="7" spans="1:56" x14ac:dyDescent="0.25">
      <c r="A7" s="195" t="s">
        <v>2</v>
      </c>
      <c r="B7" s="195"/>
      <c r="C7" s="195"/>
      <c r="D7" s="195"/>
      <c r="E7" s="195"/>
      <c r="F7" s="195"/>
      <c r="G7" s="195"/>
      <c r="H7" s="195"/>
      <c r="I7" s="195"/>
      <c r="J7" s="184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  <c r="AP7" s="179"/>
      <c r="AQ7" s="179"/>
      <c r="AR7" s="179"/>
      <c r="AS7" s="179"/>
      <c r="AT7" s="179"/>
      <c r="AU7" s="179"/>
      <c r="AV7" s="179"/>
      <c r="AW7" s="179"/>
      <c r="AX7" s="179"/>
      <c r="AY7" s="179"/>
      <c r="AZ7" s="179"/>
      <c r="BA7" s="179"/>
      <c r="BB7" s="179"/>
      <c r="BC7" s="179"/>
      <c r="BD7" s="179"/>
    </row>
    <row r="8" spans="1:56" x14ac:dyDescent="0.25">
      <c r="A8" s="518" t="s">
        <v>3</v>
      </c>
      <c r="B8" s="490" t="s">
        <v>4</v>
      </c>
      <c r="C8" s="520"/>
      <c r="D8" s="523" t="s">
        <v>5</v>
      </c>
      <c r="E8" s="511" t="s">
        <v>6</v>
      </c>
      <c r="F8" s="511"/>
      <c r="G8" s="511"/>
      <c r="H8" s="525" t="s">
        <v>7</v>
      </c>
      <c r="I8" s="526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202"/>
      <c r="AQ8" s="202"/>
      <c r="AR8" s="202"/>
      <c r="AS8" s="202"/>
      <c r="AT8" s="186"/>
      <c r="AU8" s="186"/>
      <c r="AV8" s="202"/>
      <c r="AW8" s="202"/>
      <c r="AX8" s="186"/>
      <c r="AY8" s="186"/>
      <c r="AZ8" s="202"/>
      <c r="BA8" s="202"/>
      <c r="BB8" s="202"/>
      <c r="BC8" s="202"/>
      <c r="BD8" s="202"/>
    </row>
    <row r="9" spans="1:56" x14ac:dyDescent="0.25">
      <c r="A9" s="519"/>
      <c r="B9" s="521"/>
      <c r="C9" s="522"/>
      <c r="D9" s="524"/>
      <c r="E9" s="204" t="s">
        <v>8</v>
      </c>
      <c r="F9" s="205" t="s">
        <v>9</v>
      </c>
      <c r="G9" s="206" t="s">
        <v>10</v>
      </c>
      <c r="H9" s="207" t="s">
        <v>11</v>
      </c>
      <c r="I9" s="206" t="s">
        <v>12</v>
      </c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202"/>
      <c r="AQ9" s="202"/>
      <c r="AR9" s="202"/>
      <c r="AS9" s="202"/>
      <c r="AT9" s="186"/>
      <c r="AU9" s="186"/>
      <c r="AV9" s="202"/>
      <c r="AW9" s="202"/>
      <c r="AX9" s="186"/>
      <c r="AY9" s="186"/>
      <c r="AZ9" s="202"/>
      <c r="BA9" s="202"/>
      <c r="BB9" s="202"/>
      <c r="BC9" s="202"/>
      <c r="BD9" s="202"/>
    </row>
    <row r="10" spans="1:56" x14ac:dyDescent="0.25">
      <c r="A10" s="534" t="s">
        <v>13</v>
      </c>
      <c r="B10" s="490" t="s">
        <v>14</v>
      </c>
      <c r="C10" s="208" t="s">
        <v>15</v>
      </c>
      <c r="D10" s="264">
        <v>0</v>
      </c>
      <c r="E10" s="253"/>
      <c r="F10" s="254"/>
      <c r="G10" s="257"/>
      <c r="H10" s="265"/>
      <c r="I10" s="257"/>
      <c r="J10" s="302" t="s">
        <v>89</v>
      </c>
      <c r="K10" s="183"/>
      <c r="L10" s="183"/>
      <c r="M10" s="183"/>
      <c r="N10" s="183"/>
      <c r="O10" s="183"/>
      <c r="P10" s="183"/>
      <c r="Q10" s="183"/>
      <c r="R10" s="183"/>
      <c r="S10" s="183"/>
      <c r="T10" s="202"/>
      <c r="U10" s="202"/>
      <c r="V10" s="202"/>
      <c r="W10" s="202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202"/>
      <c r="AQ10" s="202"/>
      <c r="AR10" s="202"/>
      <c r="AS10" s="202"/>
      <c r="AT10" s="186"/>
      <c r="AU10" s="186"/>
      <c r="AV10" s="202"/>
      <c r="AW10" s="202"/>
      <c r="AX10" s="186"/>
      <c r="AY10" s="186"/>
      <c r="AZ10" s="202"/>
      <c r="BA10" s="203" t="s">
        <v>90</v>
      </c>
      <c r="BB10" s="203" t="s">
        <v>90</v>
      </c>
      <c r="BC10" s="305">
        <v>0</v>
      </c>
      <c r="BD10" s="305">
        <v>0</v>
      </c>
    </row>
    <row r="11" spans="1:56" ht="22.5" x14ac:dyDescent="0.25">
      <c r="A11" s="535"/>
      <c r="B11" s="521"/>
      <c r="C11" s="219" t="s">
        <v>16</v>
      </c>
      <c r="D11" s="266">
        <v>0</v>
      </c>
      <c r="E11" s="245"/>
      <c r="F11" s="246"/>
      <c r="G11" s="258"/>
      <c r="H11" s="267"/>
      <c r="I11" s="243"/>
      <c r="J11" s="302" t="s">
        <v>89</v>
      </c>
      <c r="K11" s="183"/>
      <c r="L11" s="183"/>
      <c r="M11" s="183"/>
      <c r="N11" s="183"/>
      <c r="O11" s="183"/>
      <c r="P11" s="183"/>
      <c r="Q11" s="183"/>
      <c r="R11" s="183"/>
      <c r="S11" s="183"/>
      <c r="T11" s="202"/>
      <c r="U11" s="202"/>
      <c r="V11" s="202"/>
      <c r="W11" s="202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  <c r="AL11" s="179"/>
      <c r="AM11" s="179"/>
      <c r="AN11" s="179"/>
      <c r="AO11" s="179"/>
      <c r="AP11" s="202"/>
      <c r="AQ11" s="202"/>
      <c r="AR11" s="202"/>
      <c r="AS11" s="202"/>
      <c r="AT11" s="186"/>
      <c r="AU11" s="186"/>
      <c r="AV11" s="202"/>
      <c r="AW11" s="202"/>
      <c r="AX11" s="186"/>
      <c r="AY11" s="186"/>
      <c r="AZ11" s="202"/>
      <c r="BA11" s="203" t="s">
        <v>90</v>
      </c>
      <c r="BB11" s="203" t="s">
        <v>90</v>
      </c>
      <c r="BC11" s="305">
        <v>0</v>
      </c>
      <c r="BD11" s="305">
        <v>0</v>
      </c>
    </row>
    <row r="12" spans="1:56" ht="33" x14ac:dyDescent="0.25">
      <c r="A12" s="535"/>
      <c r="B12" s="501"/>
      <c r="C12" s="220" t="s">
        <v>17</v>
      </c>
      <c r="D12" s="268">
        <v>0</v>
      </c>
      <c r="E12" s="248"/>
      <c r="F12" s="249"/>
      <c r="G12" s="269"/>
      <c r="H12" s="270"/>
      <c r="I12" s="251"/>
      <c r="J12" s="302" t="s">
        <v>89</v>
      </c>
      <c r="K12" s="183"/>
      <c r="L12" s="183"/>
      <c r="M12" s="183"/>
      <c r="N12" s="183"/>
      <c r="O12" s="183"/>
      <c r="P12" s="183"/>
      <c r="Q12" s="183"/>
      <c r="R12" s="183"/>
      <c r="S12" s="183"/>
      <c r="T12" s="202"/>
      <c r="U12" s="202"/>
      <c r="V12" s="202"/>
      <c r="W12" s="202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202"/>
      <c r="AQ12" s="202"/>
      <c r="AR12" s="202"/>
      <c r="AS12" s="202"/>
      <c r="AT12" s="186"/>
      <c r="AU12" s="186"/>
      <c r="AV12" s="202"/>
      <c r="AW12" s="202"/>
      <c r="AX12" s="186"/>
      <c r="AY12" s="186"/>
      <c r="AZ12" s="202"/>
      <c r="BA12" s="203" t="s">
        <v>90</v>
      </c>
      <c r="BB12" s="203" t="s">
        <v>90</v>
      </c>
      <c r="BC12" s="305">
        <v>0</v>
      </c>
      <c r="BD12" s="305">
        <v>0</v>
      </c>
    </row>
    <row r="13" spans="1:56" x14ac:dyDescent="0.25">
      <c r="A13" s="535"/>
      <c r="B13" s="505" t="s">
        <v>18</v>
      </c>
      <c r="C13" s="191" t="s">
        <v>15</v>
      </c>
      <c r="D13" s="264">
        <v>0</v>
      </c>
      <c r="E13" s="253"/>
      <c r="F13" s="254"/>
      <c r="G13" s="257"/>
      <c r="H13" s="271"/>
      <c r="I13" s="258"/>
      <c r="J13" s="302" t="s">
        <v>89</v>
      </c>
      <c r="K13" s="183"/>
      <c r="L13" s="183"/>
      <c r="M13" s="183"/>
      <c r="N13" s="183"/>
      <c r="O13" s="183"/>
      <c r="P13" s="183"/>
      <c r="Q13" s="183"/>
      <c r="R13" s="183"/>
      <c r="S13" s="183"/>
      <c r="T13" s="202"/>
      <c r="U13" s="202"/>
      <c r="V13" s="202"/>
      <c r="W13" s="202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202"/>
      <c r="AQ13" s="202"/>
      <c r="AR13" s="202"/>
      <c r="AS13" s="202"/>
      <c r="AT13" s="186"/>
      <c r="AU13" s="186"/>
      <c r="AV13" s="202"/>
      <c r="AW13" s="202"/>
      <c r="AX13" s="186"/>
      <c r="AY13" s="186"/>
      <c r="AZ13" s="202"/>
      <c r="BA13" s="203" t="s">
        <v>90</v>
      </c>
      <c r="BB13" s="203" t="s">
        <v>90</v>
      </c>
      <c r="BC13" s="305">
        <v>0</v>
      </c>
      <c r="BD13" s="305">
        <v>0</v>
      </c>
    </row>
    <row r="14" spans="1:56" ht="22.5" x14ac:dyDescent="0.25">
      <c r="A14" s="535"/>
      <c r="B14" s="505"/>
      <c r="C14" s="226" t="s">
        <v>16</v>
      </c>
      <c r="D14" s="266">
        <v>0</v>
      </c>
      <c r="E14" s="245"/>
      <c r="F14" s="246"/>
      <c r="G14" s="243"/>
      <c r="H14" s="267"/>
      <c r="I14" s="243"/>
      <c r="J14" s="302" t="s">
        <v>89</v>
      </c>
      <c r="K14" s="183"/>
      <c r="L14" s="183"/>
      <c r="M14" s="183"/>
      <c r="N14" s="183"/>
      <c r="O14" s="183"/>
      <c r="P14" s="183"/>
      <c r="Q14" s="183"/>
      <c r="R14" s="183"/>
      <c r="S14" s="183"/>
      <c r="T14" s="202"/>
      <c r="U14" s="202"/>
      <c r="V14" s="202"/>
      <c r="W14" s="202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179"/>
      <c r="AM14" s="179"/>
      <c r="AN14" s="179"/>
      <c r="AO14" s="179"/>
      <c r="AP14" s="202"/>
      <c r="AQ14" s="202"/>
      <c r="AR14" s="202"/>
      <c r="AS14" s="202"/>
      <c r="AT14" s="186"/>
      <c r="AU14" s="186"/>
      <c r="AV14" s="202"/>
      <c r="AW14" s="202"/>
      <c r="AX14" s="186"/>
      <c r="AY14" s="186"/>
      <c r="AZ14" s="202"/>
      <c r="BA14" s="203" t="s">
        <v>90</v>
      </c>
      <c r="BB14" s="203" t="s">
        <v>90</v>
      </c>
      <c r="BC14" s="305">
        <v>0</v>
      </c>
      <c r="BD14" s="305">
        <v>0</v>
      </c>
    </row>
    <row r="15" spans="1:56" ht="33" x14ac:dyDescent="0.25">
      <c r="A15" s="536"/>
      <c r="B15" s="495"/>
      <c r="C15" s="227" t="s">
        <v>17</v>
      </c>
      <c r="D15" s="268">
        <v>0</v>
      </c>
      <c r="E15" s="248"/>
      <c r="F15" s="249"/>
      <c r="G15" s="251"/>
      <c r="H15" s="270"/>
      <c r="I15" s="251"/>
      <c r="J15" s="302" t="s">
        <v>89</v>
      </c>
      <c r="K15" s="183"/>
      <c r="L15" s="183"/>
      <c r="M15" s="183"/>
      <c r="N15" s="183"/>
      <c r="O15" s="183"/>
      <c r="P15" s="183"/>
      <c r="Q15" s="183"/>
      <c r="R15" s="183"/>
      <c r="S15" s="183"/>
      <c r="T15" s="202"/>
      <c r="U15" s="202"/>
      <c r="V15" s="202"/>
      <c r="W15" s="202"/>
      <c r="X15" s="179"/>
      <c r="Y15" s="179"/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179"/>
      <c r="AK15" s="179"/>
      <c r="AL15" s="179"/>
      <c r="AM15" s="179"/>
      <c r="AN15" s="179"/>
      <c r="AO15" s="179"/>
      <c r="AP15" s="202"/>
      <c r="AQ15" s="202"/>
      <c r="AR15" s="202"/>
      <c r="AS15" s="202"/>
      <c r="AT15" s="186"/>
      <c r="AU15" s="186"/>
      <c r="AV15" s="202"/>
      <c r="AW15" s="202"/>
      <c r="AX15" s="186"/>
      <c r="AY15" s="186"/>
      <c r="AZ15" s="202"/>
      <c r="BA15" s="203" t="s">
        <v>90</v>
      </c>
      <c r="BB15" s="203" t="s">
        <v>90</v>
      </c>
      <c r="BC15" s="305">
        <v>0</v>
      </c>
      <c r="BD15" s="305">
        <v>0</v>
      </c>
    </row>
    <row r="16" spans="1:56" x14ac:dyDescent="0.25">
      <c r="A16" s="490" t="s">
        <v>19</v>
      </c>
      <c r="B16" s="500"/>
      <c r="C16" s="191" t="s">
        <v>15</v>
      </c>
      <c r="D16" s="264">
        <v>0</v>
      </c>
      <c r="E16" s="272"/>
      <c r="F16" s="273"/>
      <c r="G16" s="274"/>
      <c r="H16" s="272"/>
      <c r="I16" s="274"/>
      <c r="J16" s="302" t="s">
        <v>89</v>
      </c>
      <c r="K16" s="183"/>
      <c r="L16" s="183"/>
      <c r="M16" s="183"/>
      <c r="N16" s="183"/>
      <c r="O16" s="183"/>
      <c r="P16" s="183"/>
      <c r="Q16" s="183"/>
      <c r="R16" s="183"/>
      <c r="S16" s="183"/>
      <c r="T16" s="202"/>
      <c r="U16" s="202"/>
      <c r="V16" s="202"/>
      <c r="W16" s="202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  <c r="AL16" s="179"/>
      <c r="AM16" s="179"/>
      <c r="AN16" s="179"/>
      <c r="AO16" s="179"/>
      <c r="AP16" s="202"/>
      <c r="AQ16" s="202"/>
      <c r="AR16" s="202"/>
      <c r="AS16" s="202"/>
      <c r="AT16" s="186"/>
      <c r="AU16" s="186"/>
      <c r="AV16" s="202"/>
      <c r="AW16" s="202"/>
      <c r="AX16" s="186"/>
      <c r="AY16" s="186"/>
      <c r="AZ16" s="202"/>
      <c r="BA16" s="203" t="s">
        <v>90</v>
      </c>
      <c r="BB16" s="203" t="s">
        <v>90</v>
      </c>
      <c r="BC16" s="305">
        <v>0</v>
      </c>
      <c r="BD16" s="305">
        <v>0</v>
      </c>
    </row>
    <row r="17" spans="1:56" ht="22.5" x14ac:dyDescent="0.25">
      <c r="A17" s="521"/>
      <c r="B17" s="528"/>
      <c r="C17" s="226" t="s">
        <v>16</v>
      </c>
      <c r="D17" s="275">
        <v>0</v>
      </c>
      <c r="E17" s="276"/>
      <c r="F17" s="277"/>
      <c r="G17" s="278"/>
      <c r="H17" s="276"/>
      <c r="I17" s="278"/>
      <c r="J17" s="302" t="s">
        <v>89</v>
      </c>
      <c r="K17" s="183"/>
      <c r="L17" s="183"/>
      <c r="M17" s="183"/>
      <c r="N17" s="183"/>
      <c r="O17" s="183"/>
      <c r="P17" s="183"/>
      <c r="Q17" s="183"/>
      <c r="R17" s="183"/>
      <c r="S17" s="183"/>
      <c r="T17" s="202"/>
      <c r="U17" s="202"/>
      <c r="V17" s="202"/>
      <c r="W17" s="202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  <c r="AL17" s="179"/>
      <c r="AM17" s="179"/>
      <c r="AN17" s="179"/>
      <c r="AO17" s="179"/>
      <c r="AP17" s="202"/>
      <c r="AQ17" s="202"/>
      <c r="AR17" s="202"/>
      <c r="AS17" s="202"/>
      <c r="AT17" s="186"/>
      <c r="AU17" s="186"/>
      <c r="AV17" s="202"/>
      <c r="AW17" s="202"/>
      <c r="AX17" s="186"/>
      <c r="AY17" s="186"/>
      <c r="AZ17" s="202"/>
      <c r="BA17" s="203" t="s">
        <v>90</v>
      </c>
      <c r="BB17" s="203" t="s">
        <v>90</v>
      </c>
      <c r="BC17" s="305">
        <v>0</v>
      </c>
      <c r="BD17" s="305">
        <v>0</v>
      </c>
    </row>
    <row r="18" spans="1:56" ht="33" x14ac:dyDescent="0.25">
      <c r="A18" s="501"/>
      <c r="B18" s="502"/>
      <c r="C18" s="227" t="s">
        <v>17</v>
      </c>
      <c r="D18" s="268">
        <v>0</v>
      </c>
      <c r="E18" s="279"/>
      <c r="F18" s="250"/>
      <c r="G18" s="251"/>
      <c r="H18" s="279"/>
      <c r="I18" s="251"/>
      <c r="J18" s="302" t="s">
        <v>89</v>
      </c>
      <c r="K18" s="183"/>
      <c r="L18" s="183"/>
      <c r="M18" s="183"/>
      <c r="N18" s="183"/>
      <c r="O18" s="183"/>
      <c r="P18" s="183"/>
      <c r="Q18" s="183"/>
      <c r="R18" s="183"/>
      <c r="S18" s="183"/>
      <c r="T18" s="202"/>
      <c r="U18" s="202"/>
      <c r="V18" s="202"/>
      <c r="W18" s="202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202"/>
      <c r="AQ18" s="202"/>
      <c r="AR18" s="202"/>
      <c r="AS18" s="202"/>
      <c r="AT18" s="186"/>
      <c r="AU18" s="186"/>
      <c r="AV18" s="202"/>
      <c r="AW18" s="202"/>
      <c r="AX18" s="186"/>
      <c r="AY18" s="186"/>
      <c r="AZ18" s="202"/>
      <c r="BA18" s="203" t="s">
        <v>90</v>
      </c>
      <c r="BB18" s="203" t="s">
        <v>90</v>
      </c>
      <c r="BC18" s="305">
        <v>0</v>
      </c>
      <c r="BD18" s="305">
        <v>0</v>
      </c>
    </row>
    <row r="19" spans="1:56" x14ac:dyDescent="0.25">
      <c r="A19" s="529" t="s">
        <v>5</v>
      </c>
      <c r="B19" s="530"/>
      <c r="C19" s="531"/>
      <c r="D19" s="280">
        <v>0</v>
      </c>
      <c r="E19" s="281">
        <v>0</v>
      </c>
      <c r="F19" s="282">
        <v>0</v>
      </c>
      <c r="G19" s="283">
        <v>0</v>
      </c>
      <c r="H19" s="281">
        <v>0</v>
      </c>
      <c r="I19" s="283">
        <v>0</v>
      </c>
      <c r="J19" s="302" t="s">
        <v>89</v>
      </c>
      <c r="K19" s="183"/>
      <c r="L19" s="183"/>
      <c r="M19" s="183"/>
      <c r="N19" s="183"/>
      <c r="O19" s="183"/>
      <c r="P19" s="183"/>
      <c r="Q19" s="183"/>
      <c r="R19" s="183"/>
      <c r="S19" s="183"/>
      <c r="T19" s="202"/>
      <c r="U19" s="202"/>
      <c r="V19" s="202"/>
      <c r="W19" s="202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202"/>
      <c r="AQ19" s="202"/>
      <c r="AR19" s="202"/>
      <c r="AS19" s="202"/>
      <c r="AT19" s="186"/>
      <c r="AU19" s="186"/>
      <c r="AV19" s="202"/>
      <c r="AW19" s="202"/>
      <c r="AX19" s="186"/>
      <c r="AY19" s="186"/>
      <c r="AZ19" s="202"/>
      <c r="BA19" s="203" t="s">
        <v>90</v>
      </c>
      <c r="BB19" s="203" t="s">
        <v>90</v>
      </c>
      <c r="BC19" s="305">
        <v>0</v>
      </c>
      <c r="BD19" s="305">
        <v>0</v>
      </c>
    </row>
    <row r="20" spans="1:56" x14ac:dyDescent="0.25">
      <c r="A20" s="196" t="s">
        <v>20</v>
      </c>
      <c r="B20" s="196"/>
      <c r="C20" s="196"/>
      <c r="D20" s="196"/>
      <c r="E20" s="196"/>
      <c r="F20" s="196"/>
      <c r="G20" s="196"/>
      <c r="H20" s="196"/>
      <c r="I20" s="196"/>
      <c r="J20" s="184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179"/>
      <c r="AH20" s="179"/>
      <c r="AI20" s="179"/>
      <c r="AJ20" s="179"/>
      <c r="AK20" s="179"/>
      <c r="AL20" s="179"/>
      <c r="AM20" s="179"/>
      <c r="AN20" s="179"/>
      <c r="AO20" s="179"/>
      <c r="AP20" s="179"/>
      <c r="AQ20" s="179"/>
      <c r="AR20" s="179"/>
      <c r="AS20" s="179"/>
      <c r="AT20" s="179"/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</row>
    <row r="21" spans="1:56" x14ac:dyDescent="0.25">
      <c r="A21" s="532" t="s">
        <v>21</v>
      </c>
      <c r="B21" s="488" t="s">
        <v>5</v>
      </c>
      <c r="C21" s="488" t="s">
        <v>22</v>
      </c>
      <c r="D21" s="488" t="s">
        <v>23</v>
      </c>
      <c r="E21" s="228"/>
      <c r="F21" s="228"/>
      <c r="G21" s="178"/>
      <c r="H21" s="178"/>
      <c r="I21" s="209"/>
      <c r="J21" s="209"/>
      <c r="K21" s="209"/>
      <c r="L21" s="209"/>
      <c r="M21" s="303"/>
      <c r="N21" s="303"/>
      <c r="O21" s="303"/>
      <c r="P21" s="183"/>
      <c r="Q21" s="183"/>
      <c r="R21" s="183"/>
      <c r="S21" s="183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  <c r="AW21" s="178"/>
      <c r="AX21" s="178"/>
      <c r="AY21" s="178"/>
      <c r="AZ21" s="178"/>
      <c r="BA21" s="178"/>
      <c r="BB21" s="189"/>
      <c r="BC21" s="189"/>
      <c r="BD21" s="178"/>
    </row>
    <row r="22" spans="1:56" x14ac:dyDescent="0.25">
      <c r="A22" s="533"/>
      <c r="B22" s="489"/>
      <c r="C22" s="489"/>
      <c r="D22" s="489"/>
      <c r="E22" s="228"/>
      <c r="F22" s="228"/>
      <c r="G22" s="178"/>
      <c r="H22" s="178"/>
      <c r="I22" s="209"/>
      <c r="J22" s="209"/>
      <c r="K22" s="209"/>
      <c r="L22" s="209"/>
      <c r="M22" s="303"/>
      <c r="N22" s="303"/>
      <c r="O22" s="303"/>
      <c r="P22" s="183"/>
      <c r="Q22" s="183"/>
      <c r="R22" s="183"/>
      <c r="S22" s="183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8"/>
      <c r="BA22" s="178"/>
      <c r="BB22" s="189"/>
      <c r="BC22" s="189"/>
      <c r="BD22" s="178"/>
    </row>
    <row r="23" spans="1:56" ht="33" x14ac:dyDescent="0.25">
      <c r="A23" s="223" t="s">
        <v>24</v>
      </c>
      <c r="B23" s="284">
        <v>0</v>
      </c>
      <c r="C23" s="245"/>
      <c r="D23" s="240"/>
      <c r="E23" s="302" t="s">
        <v>90</v>
      </c>
      <c r="F23" s="229"/>
      <c r="G23" s="178"/>
      <c r="H23" s="210"/>
      <c r="I23" s="178"/>
      <c r="J23" s="178"/>
      <c r="K23" s="178"/>
      <c r="L23" s="211"/>
      <c r="M23" s="212"/>
      <c r="N23" s="212"/>
      <c r="O23" s="212"/>
      <c r="P23" s="183"/>
      <c r="Q23" s="183"/>
      <c r="R23" s="183"/>
      <c r="S23" s="183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  <c r="AO23" s="178"/>
      <c r="AP23" s="178"/>
      <c r="AQ23" s="178"/>
      <c r="AR23" s="178"/>
      <c r="AS23" s="178"/>
      <c r="AT23" s="178"/>
      <c r="AU23" s="178"/>
      <c r="AV23" s="178"/>
      <c r="AW23" s="178"/>
      <c r="AX23" s="178"/>
      <c r="AY23" s="178"/>
      <c r="AZ23" s="178"/>
      <c r="BA23" s="203" t="s">
        <v>90</v>
      </c>
      <c r="BB23" s="189"/>
      <c r="BC23" s="305">
        <v>0</v>
      </c>
      <c r="BD23" s="178"/>
    </row>
    <row r="24" spans="1:56" ht="54" x14ac:dyDescent="0.25">
      <c r="A24" s="224" t="s">
        <v>25</v>
      </c>
      <c r="B24" s="266">
        <v>0</v>
      </c>
      <c r="C24" s="245"/>
      <c r="D24" s="240"/>
      <c r="E24" s="302" t="s">
        <v>90</v>
      </c>
      <c r="F24" s="229"/>
      <c r="G24" s="178"/>
      <c r="H24" s="210"/>
      <c r="I24" s="178"/>
      <c r="J24" s="178"/>
      <c r="K24" s="178"/>
      <c r="L24" s="211"/>
      <c r="M24" s="212"/>
      <c r="N24" s="212"/>
      <c r="O24" s="212"/>
      <c r="P24" s="183"/>
      <c r="Q24" s="183"/>
      <c r="R24" s="183"/>
      <c r="S24" s="183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78"/>
      <c r="AK24" s="178"/>
      <c r="AL24" s="178"/>
      <c r="AM24" s="178"/>
      <c r="AN24" s="178"/>
      <c r="AO24" s="178"/>
      <c r="AP24" s="178"/>
      <c r="AQ24" s="178"/>
      <c r="AR24" s="178"/>
      <c r="AS24" s="178"/>
      <c r="AT24" s="178"/>
      <c r="AU24" s="178"/>
      <c r="AV24" s="178"/>
      <c r="AW24" s="178"/>
      <c r="AX24" s="178"/>
      <c r="AY24" s="178"/>
      <c r="AZ24" s="178"/>
      <c r="BA24" s="203" t="s">
        <v>90</v>
      </c>
      <c r="BB24" s="189"/>
      <c r="BC24" s="305">
        <v>0</v>
      </c>
      <c r="BD24" s="178"/>
    </row>
    <row r="25" spans="1:56" ht="64.5" x14ac:dyDescent="0.25">
      <c r="A25" s="224" t="s">
        <v>26</v>
      </c>
      <c r="B25" s="266">
        <v>0</v>
      </c>
      <c r="C25" s="245"/>
      <c r="D25" s="240"/>
      <c r="E25" s="302" t="s">
        <v>90</v>
      </c>
      <c r="F25" s="229"/>
      <c r="G25" s="178"/>
      <c r="H25" s="210"/>
      <c r="I25" s="178"/>
      <c r="J25" s="178"/>
      <c r="K25" s="178"/>
      <c r="L25" s="211"/>
      <c r="M25" s="212"/>
      <c r="N25" s="212"/>
      <c r="O25" s="212"/>
      <c r="P25" s="183"/>
      <c r="Q25" s="183"/>
      <c r="R25" s="183"/>
      <c r="S25" s="183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8"/>
      <c r="AK25" s="178"/>
      <c r="AL25" s="178"/>
      <c r="AM25" s="178"/>
      <c r="AN25" s="178"/>
      <c r="AO25" s="178"/>
      <c r="AP25" s="178"/>
      <c r="AQ25" s="178"/>
      <c r="AR25" s="178"/>
      <c r="AS25" s="178"/>
      <c r="AT25" s="178"/>
      <c r="AU25" s="178"/>
      <c r="AV25" s="178"/>
      <c r="AW25" s="178"/>
      <c r="AX25" s="178"/>
      <c r="AY25" s="178"/>
      <c r="AZ25" s="178"/>
      <c r="BA25" s="203" t="s">
        <v>90</v>
      </c>
      <c r="BB25" s="189"/>
      <c r="BC25" s="305">
        <v>0</v>
      </c>
      <c r="BD25" s="178"/>
    </row>
    <row r="26" spans="1:56" x14ac:dyDescent="0.25">
      <c r="A26" s="225" t="s">
        <v>27</v>
      </c>
      <c r="B26" s="268">
        <v>0</v>
      </c>
      <c r="C26" s="248"/>
      <c r="D26" s="242"/>
      <c r="E26" s="302" t="s">
        <v>90</v>
      </c>
      <c r="F26" s="229"/>
      <c r="G26" s="178"/>
      <c r="H26" s="178"/>
      <c r="I26" s="178"/>
      <c r="J26" s="178"/>
      <c r="K26" s="178"/>
      <c r="L26" s="212"/>
      <c r="M26" s="212"/>
      <c r="N26" s="212"/>
      <c r="O26" s="212"/>
      <c r="P26" s="183"/>
      <c r="Q26" s="183"/>
      <c r="R26" s="183"/>
      <c r="S26" s="183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8"/>
      <c r="AE26" s="178"/>
      <c r="AF26" s="178"/>
      <c r="AG26" s="178"/>
      <c r="AH26" s="178"/>
      <c r="AI26" s="178"/>
      <c r="AJ26" s="178"/>
      <c r="AK26" s="178"/>
      <c r="AL26" s="178"/>
      <c r="AM26" s="178"/>
      <c r="AN26" s="178"/>
      <c r="AO26" s="178"/>
      <c r="AP26" s="178"/>
      <c r="AQ26" s="178"/>
      <c r="AR26" s="178"/>
      <c r="AS26" s="178"/>
      <c r="AT26" s="178"/>
      <c r="AU26" s="178"/>
      <c r="AV26" s="178"/>
      <c r="AW26" s="178"/>
      <c r="AX26" s="178"/>
      <c r="AY26" s="178"/>
      <c r="AZ26" s="178"/>
      <c r="BA26" s="203" t="s">
        <v>90</v>
      </c>
      <c r="BB26" s="189"/>
      <c r="BC26" s="305">
        <v>0</v>
      </c>
      <c r="BD26" s="178"/>
    </row>
    <row r="27" spans="1:56" x14ac:dyDescent="0.25">
      <c r="A27" s="218" t="s">
        <v>28</v>
      </c>
      <c r="B27" s="218"/>
      <c r="C27" s="218"/>
      <c r="D27" s="218"/>
      <c r="E27" s="213"/>
      <c r="F27" s="213"/>
      <c r="G27" s="213"/>
      <c r="H27" s="213"/>
      <c r="I27" s="213"/>
      <c r="J27" s="184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79"/>
      <c r="AG27" s="179"/>
      <c r="AH27" s="179"/>
      <c r="AI27" s="179"/>
      <c r="AJ27" s="179"/>
      <c r="AK27" s="179"/>
      <c r="AL27" s="179"/>
      <c r="AM27" s="179"/>
      <c r="AN27" s="179"/>
      <c r="AO27" s="179"/>
      <c r="AP27" s="179"/>
      <c r="AQ27" s="179"/>
      <c r="AR27" s="179"/>
      <c r="AS27" s="179"/>
      <c r="AT27" s="179"/>
      <c r="AU27" s="179"/>
      <c r="AV27" s="179"/>
      <c r="AW27" s="179"/>
      <c r="AX27" s="179"/>
      <c r="AY27" s="179"/>
      <c r="AZ27" s="179"/>
      <c r="BA27" s="179"/>
      <c r="BB27" s="179"/>
      <c r="BC27" s="179"/>
      <c r="BD27" s="179"/>
    </row>
    <row r="28" spans="1:56" x14ac:dyDescent="0.25">
      <c r="A28" s="494" t="s">
        <v>29</v>
      </c>
      <c r="B28" s="488" t="s">
        <v>5</v>
      </c>
      <c r="C28" s="488" t="s">
        <v>22</v>
      </c>
      <c r="D28" s="488" t="s">
        <v>23</v>
      </c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202"/>
      <c r="U28" s="202"/>
      <c r="V28" s="202"/>
      <c r="W28" s="202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202"/>
      <c r="AP28" s="202"/>
      <c r="AQ28" s="202"/>
      <c r="AR28" s="202"/>
      <c r="AS28" s="186"/>
      <c r="AT28" s="186"/>
      <c r="AU28" s="202"/>
      <c r="AV28" s="202"/>
      <c r="AW28" s="186"/>
      <c r="AX28" s="186"/>
      <c r="AY28" s="202"/>
      <c r="AZ28" s="202"/>
      <c r="BA28" s="179"/>
      <c r="BB28" s="179"/>
      <c r="BC28" s="179"/>
      <c r="BD28" s="179"/>
    </row>
    <row r="29" spans="1:56" x14ac:dyDescent="0.25">
      <c r="A29" s="495"/>
      <c r="B29" s="489"/>
      <c r="C29" s="489"/>
      <c r="D29" s="48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202"/>
      <c r="U29" s="202"/>
      <c r="V29" s="202"/>
      <c r="W29" s="202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202"/>
      <c r="AP29" s="202"/>
      <c r="AQ29" s="202"/>
      <c r="AR29" s="202"/>
      <c r="AS29" s="186"/>
      <c r="AT29" s="186"/>
      <c r="AU29" s="202"/>
      <c r="AV29" s="202"/>
      <c r="AW29" s="186"/>
      <c r="AX29" s="186"/>
      <c r="AY29" s="202"/>
      <c r="AZ29" s="202"/>
      <c r="BA29" s="179"/>
      <c r="BB29" s="179"/>
      <c r="BC29" s="179"/>
      <c r="BD29" s="179"/>
    </row>
    <row r="30" spans="1:56" x14ac:dyDescent="0.25">
      <c r="A30" s="230" t="s">
        <v>30</v>
      </c>
      <c r="B30" s="285">
        <v>0</v>
      </c>
      <c r="C30" s="239"/>
      <c r="D30" s="239"/>
      <c r="E30" s="302" t="s">
        <v>90</v>
      </c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202"/>
      <c r="U30" s="202"/>
      <c r="V30" s="202"/>
      <c r="W30" s="202"/>
      <c r="X30" s="179"/>
      <c r="Y30" s="179"/>
      <c r="Z30" s="179"/>
      <c r="AA30" s="179"/>
      <c r="AB30" s="179"/>
      <c r="AC30" s="179"/>
      <c r="AD30" s="179"/>
      <c r="AE30" s="179"/>
      <c r="AF30" s="179"/>
      <c r="AG30" s="179"/>
      <c r="AH30" s="179"/>
      <c r="AI30" s="179"/>
      <c r="AJ30" s="179"/>
      <c r="AK30" s="179"/>
      <c r="AL30" s="179"/>
      <c r="AM30" s="179"/>
      <c r="AN30" s="179"/>
      <c r="AO30" s="202"/>
      <c r="AP30" s="202"/>
      <c r="AQ30" s="202"/>
      <c r="AR30" s="202"/>
      <c r="AS30" s="186"/>
      <c r="AT30" s="186"/>
      <c r="AU30" s="202"/>
      <c r="AV30" s="202"/>
      <c r="AW30" s="186"/>
      <c r="AX30" s="186"/>
      <c r="AY30" s="202"/>
      <c r="AZ30" s="202"/>
      <c r="BA30" s="203" t="s">
        <v>90</v>
      </c>
      <c r="BB30" s="189"/>
      <c r="BC30" s="305">
        <v>0</v>
      </c>
      <c r="BD30" s="179"/>
    </row>
    <row r="31" spans="1:56" x14ac:dyDescent="0.25">
      <c r="A31" s="231" t="s">
        <v>31</v>
      </c>
      <c r="B31" s="286">
        <v>0</v>
      </c>
      <c r="C31" s="241"/>
      <c r="D31" s="241"/>
      <c r="E31" s="302" t="s">
        <v>90</v>
      </c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202"/>
      <c r="U31" s="202"/>
      <c r="V31" s="202"/>
      <c r="W31" s="202"/>
      <c r="X31" s="179"/>
      <c r="Y31" s="179"/>
      <c r="Z31" s="179"/>
      <c r="AA31" s="179"/>
      <c r="AB31" s="179"/>
      <c r="AC31" s="179"/>
      <c r="AD31" s="179"/>
      <c r="AE31" s="179"/>
      <c r="AF31" s="179"/>
      <c r="AG31" s="179"/>
      <c r="AH31" s="179"/>
      <c r="AI31" s="179"/>
      <c r="AJ31" s="179"/>
      <c r="AK31" s="179"/>
      <c r="AL31" s="179"/>
      <c r="AM31" s="179"/>
      <c r="AN31" s="179"/>
      <c r="AO31" s="202"/>
      <c r="AP31" s="202"/>
      <c r="AQ31" s="202"/>
      <c r="AR31" s="202"/>
      <c r="AS31" s="186"/>
      <c r="AT31" s="186"/>
      <c r="AU31" s="202"/>
      <c r="AV31" s="202"/>
      <c r="AW31" s="186"/>
      <c r="AX31" s="186"/>
      <c r="AY31" s="202"/>
      <c r="AZ31" s="202"/>
      <c r="BA31" s="203" t="s">
        <v>90</v>
      </c>
      <c r="BB31" s="189"/>
      <c r="BC31" s="305">
        <v>0</v>
      </c>
      <c r="BD31" s="179"/>
    </row>
    <row r="32" spans="1:56" x14ac:dyDescent="0.25">
      <c r="A32" s="214" t="s">
        <v>5</v>
      </c>
      <c r="B32" s="260">
        <v>0</v>
      </c>
      <c r="C32" s="260">
        <v>0</v>
      </c>
      <c r="D32" s="256">
        <v>0</v>
      </c>
      <c r="E32" s="302" t="s">
        <v>90</v>
      </c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202"/>
      <c r="U32" s="202"/>
      <c r="V32" s="202"/>
      <c r="W32" s="202"/>
      <c r="X32" s="179"/>
      <c r="Y32" s="179"/>
      <c r="Z32" s="179"/>
      <c r="AA32" s="179"/>
      <c r="AB32" s="179"/>
      <c r="AC32" s="179"/>
      <c r="AD32" s="179"/>
      <c r="AE32" s="179"/>
      <c r="AF32" s="179"/>
      <c r="AG32" s="179"/>
      <c r="AH32" s="179"/>
      <c r="AI32" s="179"/>
      <c r="AJ32" s="179"/>
      <c r="AK32" s="179"/>
      <c r="AL32" s="179"/>
      <c r="AM32" s="179"/>
      <c r="AN32" s="179"/>
      <c r="AO32" s="202"/>
      <c r="AP32" s="202"/>
      <c r="AQ32" s="202"/>
      <c r="AR32" s="202"/>
      <c r="AS32" s="186"/>
      <c r="AT32" s="186"/>
      <c r="AU32" s="202"/>
      <c r="AV32" s="202"/>
      <c r="AW32" s="186"/>
      <c r="AX32" s="186"/>
      <c r="AY32" s="202"/>
      <c r="AZ32" s="202"/>
      <c r="BA32" s="203" t="s">
        <v>90</v>
      </c>
      <c r="BB32" s="189"/>
      <c r="BC32" s="305">
        <v>0</v>
      </c>
      <c r="BD32" s="179"/>
    </row>
    <row r="33" spans="1:56" x14ac:dyDescent="0.25">
      <c r="A33" s="198" t="s">
        <v>32</v>
      </c>
      <c r="B33" s="198"/>
      <c r="C33" s="198"/>
      <c r="D33" s="198"/>
      <c r="E33" s="198"/>
      <c r="F33" s="198"/>
      <c r="G33" s="198"/>
      <c r="H33" s="198"/>
      <c r="I33" s="198"/>
      <c r="J33" s="184"/>
      <c r="K33" s="179"/>
      <c r="L33" s="179"/>
      <c r="M33" s="179"/>
      <c r="N33" s="179"/>
      <c r="O33" s="179"/>
      <c r="P33" s="179"/>
      <c r="Q33" s="179"/>
      <c r="R33" s="179"/>
      <c r="S33" s="179"/>
      <c r="T33" s="202"/>
      <c r="U33" s="202"/>
      <c r="V33" s="202"/>
      <c r="W33" s="202"/>
      <c r="X33" s="179"/>
      <c r="Y33" s="179"/>
      <c r="Z33" s="179"/>
      <c r="AA33" s="179"/>
      <c r="AB33" s="179"/>
      <c r="AC33" s="179"/>
      <c r="AD33" s="179"/>
      <c r="AE33" s="179"/>
      <c r="AF33" s="179"/>
      <c r="AG33" s="179"/>
      <c r="AH33" s="179"/>
      <c r="AI33" s="179"/>
      <c r="AJ33" s="179"/>
      <c r="AK33" s="179"/>
      <c r="AL33" s="179"/>
      <c r="AM33" s="179"/>
      <c r="AN33" s="179"/>
      <c r="AO33" s="179"/>
      <c r="AP33" s="202"/>
      <c r="AQ33" s="202"/>
      <c r="AR33" s="202"/>
      <c r="AS33" s="202"/>
      <c r="AT33" s="186"/>
      <c r="AU33" s="186"/>
      <c r="AV33" s="202"/>
      <c r="AW33" s="202"/>
      <c r="AX33" s="186"/>
      <c r="AY33" s="186"/>
      <c r="AZ33" s="202"/>
      <c r="BA33" s="179"/>
      <c r="BB33" s="179"/>
      <c r="BC33" s="179"/>
      <c r="BD33" s="179"/>
    </row>
    <row r="34" spans="1:56" x14ac:dyDescent="0.25">
      <c r="A34" s="494" t="s">
        <v>33</v>
      </c>
      <c r="B34" s="500" t="s">
        <v>4</v>
      </c>
      <c r="C34" s="488" t="s">
        <v>5</v>
      </c>
      <c r="D34" s="488" t="s">
        <v>34</v>
      </c>
      <c r="E34" s="488" t="s">
        <v>35</v>
      </c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202"/>
      <c r="U34" s="202"/>
      <c r="V34" s="202"/>
      <c r="W34" s="202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179"/>
      <c r="AI34" s="179"/>
      <c r="AJ34" s="179"/>
      <c r="AK34" s="179"/>
      <c r="AL34" s="179"/>
      <c r="AM34" s="179"/>
      <c r="AN34" s="179"/>
      <c r="AO34" s="179"/>
      <c r="AP34" s="202"/>
      <c r="AQ34" s="202"/>
      <c r="AR34" s="202"/>
      <c r="AS34" s="202"/>
      <c r="AT34" s="186"/>
      <c r="AU34" s="186"/>
      <c r="AV34" s="202"/>
      <c r="AW34" s="202"/>
      <c r="AX34" s="186"/>
      <c r="AY34" s="186"/>
      <c r="AZ34" s="202"/>
      <c r="BA34" s="179"/>
      <c r="BB34" s="179"/>
      <c r="BC34" s="179"/>
      <c r="BD34" s="179"/>
    </row>
    <row r="35" spans="1:56" x14ac:dyDescent="0.25">
      <c r="A35" s="495"/>
      <c r="B35" s="502"/>
      <c r="C35" s="489"/>
      <c r="D35" s="489"/>
      <c r="E35" s="48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202"/>
      <c r="U35" s="202"/>
      <c r="V35" s="202"/>
      <c r="W35" s="202"/>
      <c r="X35" s="179"/>
      <c r="Y35" s="179"/>
      <c r="Z35" s="179"/>
      <c r="AA35" s="179"/>
      <c r="AB35" s="179"/>
      <c r="AC35" s="179"/>
      <c r="AD35" s="179"/>
      <c r="AE35" s="179"/>
      <c r="AF35" s="179"/>
      <c r="AG35" s="179"/>
      <c r="AH35" s="179"/>
      <c r="AI35" s="179"/>
      <c r="AJ35" s="179"/>
      <c r="AK35" s="179"/>
      <c r="AL35" s="179"/>
      <c r="AM35" s="179"/>
      <c r="AN35" s="179"/>
      <c r="AO35" s="179"/>
      <c r="AP35" s="202"/>
      <c r="AQ35" s="202"/>
      <c r="AR35" s="202"/>
      <c r="AS35" s="202"/>
      <c r="AT35" s="186"/>
      <c r="AU35" s="186"/>
      <c r="AV35" s="202"/>
      <c r="AW35" s="202"/>
      <c r="AX35" s="186"/>
      <c r="AY35" s="186"/>
      <c r="AZ35" s="202"/>
      <c r="BA35" s="179"/>
      <c r="BB35" s="179"/>
      <c r="BC35" s="179"/>
      <c r="BD35" s="179"/>
    </row>
    <row r="36" spans="1:56" ht="21" x14ac:dyDescent="0.25">
      <c r="A36" s="494" t="s">
        <v>36</v>
      </c>
      <c r="B36" s="221" t="s">
        <v>37</v>
      </c>
      <c r="C36" s="289">
        <v>0</v>
      </c>
      <c r="D36" s="290"/>
      <c r="E36" s="290"/>
      <c r="F36" s="302" t="s">
        <v>90</v>
      </c>
      <c r="G36" s="302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202"/>
      <c r="U36" s="202"/>
      <c r="V36" s="202"/>
      <c r="W36" s="202"/>
      <c r="X36" s="179"/>
      <c r="Y36" s="179"/>
      <c r="Z36" s="179"/>
      <c r="AA36" s="179"/>
      <c r="AB36" s="179"/>
      <c r="AC36" s="179"/>
      <c r="AD36" s="179"/>
      <c r="AE36" s="179"/>
      <c r="AF36" s="179"/>
      <c r="AG36" s="179"/>
      <c r="AH36" s="179"/>
      <c r="AI36" s="179"/>
      <c r="AJ36" s="179"/>
      <c r="AK36" s="179"/>
      <c r="AL36" s="179"/>
      <c r="AM36" s="179"/>
      <c r="AN36" s="179"/>
      <c r="AO36" s="179"/>
      <c r="AP36" s="202"/>
      <c r="AQ36" s="202"/>
      <c r="AR36" s="202"/>
      <c r="AS36" s="202"/>
      <c r="AT36" s="186"/>
      <c r="AU36" s="186"/>
      <c r="AV36" s="202"/>
      <c r="AW36" s="202"/>
      <c r="AX36" s="186"/>
      <c r="AY36" s="186"/>
      <c r="AZ36" s="202"/>
      <c r="BA36" s="203" t="s">
        <v>90</v>
      </c>
      <c r="BB36" s="179"/>
      <c r="BC36" s="305">
        <v>0</v>
      </c>
      <c r="BD36" s="179"/>
    </row>
    <row r="37" spans="1:56" ht="21" x14ac:dyDescent="0.25">
      <c r="A37" s="505"/>
      <c r="B37" s="232" t="s">
        <v>38</v>
      </c>
      <c r="C37" s="291">
        <v>0</v>
      </c>
      <c r="D37" s="292"/>
      <c r="E37" s="292"/>
      <c r="F37" s="302" t="s">
        <v>90</v>
      </c>
      <c r="G37" s="302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202"/>
      <c r="U37" s="202"/>
      <c r="V37" s="202"/>
      <c r="W37" s="202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179"/>
      <c r="AK37" s="179"/>
      <c r="AL37" s="179"/>
      <c r="AM37" s="179"/>
      <c r="AN37" s="179"/>
      <c r="AO37" s="179"/>
      <c r="AP37" s="202"/>
      <c r="AQ37" s="202"/>
      <c r="AR37" s="202"/>
      <c r="AS37" s="202"/>
      <c r="AT37" s="186"/>
      <c r="AU37" s="186"/>
      <c r="AV37" s="202"/>
      <c r="AW37" s="202"/>
      <c r="AX37" s="186"/>
      <c r="AY37" s="186"/>
      <c r="AZ37" s="202"/>
      <c r="BA37" s="203" t="s">
        <v>90</v>
      </c>
      <c r="BB37" s="179"/>
      <c r="BC37" s="305">
        <v>0</v>
      </c>
      <c r="BD37" s="179"/>
    </row>
    <row r="38" spans="1:56" x14ac:dyDescent="0.25">
      <c r="A38" s="495"/>
      <c r="B38" s="233" t="s">
        <v>39</v>
      </c>
      <c r="C38" s="293">
        <v>0</v>
      </c>
      <c r="D38" s="294"/>
      <c r="E38" s="294"/>
      <c r="F38" s="302" t="s">
        <v>90</v>
      </c>
      <c r="G38" s="302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202"/>
      <c r="U38" s="202"/>
      <c r="V38" s="202"/>
      <c r="W38" s="202"/>
      <c r="X38" s="179"/>
      <c r="Y38" s="179"/>
      <c r="Z38" s="179"/>
      <c r="AA38" s="179"/>
      <c r="AB38" s="179"/>
      <c r="AC38" s="179"/>
      <c r="AD38" s="179"/>
      <c r="AE38" s="179"/>
      <c r="AF38" s="179"/>
      <c r="AG38" s="179"/>
      <c r="AH38" s="179"/>
      <c r="AI38" s="179"/>
      <c r="AJ38" s="179"/>
      <c r="AK38" s="179"/>
      <c r="AL38" s="179"/>
      <c r="AM38" s="179"/>
      <c r="AN38" s="179"/>
      <c r="AO38" s="179"/>
      <c r="AP38" s="202"/>
      <c r="AQ38" s="202"/>
      <c r="AR38" s="202"/>
      <c r="AS38" s="202"/>
      <c r="AT38" s="186"/>
      <c r="AU38" s="186"/>
      <c r="AV38" s="202"/>
      <c r="AW38" s="202"/>
      <c r="AX38" s="186"/>
      <c r="AY38" s="186"/>
      <c r="AZ38" s="202"/>
      <c r="BA38" s="203" t="s">
        <v>90</v>
      </c>
      <c r="BB38" s="179"/>
      <c r="BC38" s="305">
        <v>0</v>
      </c>
      <c r="BD38" s="179"/>
    </row>
    <row r="39" spans="1:56" x14ac:dyDescent="0.25">
      <c r="A39" s="494" t="s">
        <v>40</v>
      </c>
      <c r="B39" s="222" t="s">
        <v>41</v>
      </c>
      <c r="C39" s="289">
        <v>0</v>
      </c>
      <c r="D39" s="290"/>
      <c r="E39" s="290"/>
      <c r="F39" s="302" t="s">
        <v>90</v>
      </c>
      <c r="G39" s="302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202"/>
      <c r="U39" s="202"/>
      <c r="V39" s="202"/>
      <c r="W39" s="202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179"/>
      <c r="AK39" s="179"/>
      <c r="AL39" s="179"/>
      <c r="AM39" s="179"/>
      <c r="AN39" s="179"/>
      <c r="AO39" s="179"/>
      <c r="AP39" s="202"/>
      <c r="AQ39" s="202"/>
      <c r="AR39" s="202"/>
      <c r="AS39" s="202"/>
      <c r="AT39" s="186"/>
      <c r="AU39" s="186"/>
      <c r="AV39" s="202"/>
      <c r="AW39" s="202"/>
      <c r="AX39" s="186"/>
      <c r="AY39" s="186"/>
      <c r="AZ39" s="202"/>
      <c r="BA39" s="203" t="s">
        <v>90</v>
      </c>
      <c r="BB39" s="179"/>
      <c r="BC39" s="305">
        <v>0</v>
      </c>
      <c r="BD39" s="179"/>
    </row>
    <row r="40" spans="1:56" x14ac:dyDescent="0.25">
      <c r="A40" s="505"/>
      <c r="B40" s="232" t="s">
        <v>42</v>
      </c>
      <c r="C40" s="291">
        <v>0</v>
      </c>
      <c r="D40" s="292"/>
      <c r="E40" s="292"/>
      <c r="F40" s="302" t="s">
        <v>90</v>
      </c>
      <c r="G40" s="302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202"/>
      <c r="U40" s="202"/>
      <c r="V40" s="202"/>
      <c r="W40" s="202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  <c r="AJ40" s="179"/>
      <c r="AK40" s="179"/>
      <c r="AL40" s="179"/>
      <c r="AM40" s="179"/>
      <c r="AN40" s="179"/>
      <c r="AO40" s="179"/>
      <c r="AP40" s="202"/>
      <c r="AQ40" s="202"/>
      <c r="AR40" s="202"/>
      <c r="AS40" s="202"/>
      <c r="AT40" s="186"/>
      <c r="AU40" s="186"/>
      <c r="AV40" s="202"/>
      <c r="AW40" s="202"/>
      <c r="AX40" s="186"/>
      <c r="AY40" s="186"/>
      <c r="AZ40" s="202"/>
      <c r="BA40" s="203" t="s">
        <v>90</v>
      </c>
      <c r="BB40" s="179"/>
      <c r="BC40" s="305">
        <v>0</v>
      </c>
      <c r="BD40" s="179"/>
    </row>
    <row r="41" spans="1:56" x14ac:dyDescent="0.25">
      <c r="A41" s="495"/>
      <c r="B41" s="233" t="s">
        <v>43</v>
      </c>
      <c r="C41" s="293">
        <v>0</v>
      </c>
      <c r="D41" s="294"/>
      <c r="E41" s="294"/>
      <c r="F41" s="302" t="s">
        <v>90</v>
      </c>
      <c r="G41" s="302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202"/>
      <c r="U41" s="202"/>
      <c r="V41" s="202"/>
      <c r="W41" s="202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  <c r="AJ41" s="179"/>
      <c r="AK41" s="179"/>
      <c r="AL41" s="179"/>
      <c r="AM41" s="179"/>
      <c r="AN41" s="179"/>
      <c r="AO41" s="179"/>
      <c r="AP41" s="202"/>
      <c r="AQ41" s="202"/>
      <c r="AR41" s="202"/>
      <c r="AS41" s="202"/>
      <c r="AT41" s="186"/>
      <c r="AU41" s="186"/>
      <c r="AV41" s="202"/>
      <c r="AW41" s="202"/>
      <c r="AX41" s="186"/>
      <c r="AY41" s="186"/>
      <c r="AZ41" s="202"/>
      <c r="BA41" s="203" t="s">
        <v>90</v>
      </c>
      <c r="BB41" s="179"/>
      <c r="BC41" s="305">
        <v>0</v>
      </c>
      <c r="BD41" s="179"/>
    </row>
    <row r="42" spans="1:56" ht="21" x14ac:dyDescent="0.25">
      <c r="A42" s="494" t="s">
        <v>44</v>
      </c>
      <c r="B42" s="234" t="s">
        <v>45</v>
      </c>
      <c r="C42" s="287">
        <v>0</v>
      </c>
      <c r="D42" s="239"/>
      <c r="E42" s="239"/>
      <c r="F42" s="302" t="s">
        <v>90</v>
      </c>
      <c r="G42" s="302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202"/>
      <c r="U42" s="202"/>
      <c r="V42" s="202"/>
      <c r="W42" s="202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79"/>
      <c r="AK42" s="179"/>
      <c r="AL42" s="179"/>
      <c r="AM42" s="179"/>
      <c r="AN42" s="179"/>
      <c r="AO42" s="179"/>
      <c r="AP42" s="202"/>
      <c r="AQ42" s="202"/>
      <c r="AR42" s="202"/>
      <c r="AS42" s="202"/>
      <c r="AT42" s="186"/>
      <c r="AU42" s="186"/>
      <c r="AV42" s="202"/>
      <c r="AW42" s="202"/>
      <c r="AX42" s="186"/>
      <c r="AY42" s="186"/>
      <c r="AZ42" s="202"/>
      <c r="BA42" s="203" t="s">
        <v>90</v>
      </c>
      <c r="BB42" s="179"/>
      <c r="BC42" s="305">
        <v>0</v>
      </c>
      <c r="BD42" s="179"/>
    </row>
    <row r="43" spans="1:56" x14ac:dyDescent="0.25">
      <c r="A43" s="495"/>
      <c r="B43" s="200" t="s">
        <v>46</v>
      </c>
      <c r="C43" s="247">
        <v>0</v>
      </c>
      <c r="D43" s="242"/>
      <c r="E43" s="242"/>
      <c r="F43" s="302" t="s">
        <v>90</v>
      </c>
      <c r="G43" s="302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202"/>
      <c r="U43" s="202"/>
      <c r="V43" s="202"/>
      <c r="W43" s="202"/>
      <c r="X43" s="179"/>
      <c r="Y43" s="179"/>
      <c r="Z43" s="179"/>
      <c r="AA43" s="179"/>
      <c r="AB43" s="179"/>
      <c r="AC43" s="179"/>
      <c r="AD43" s="179"/>
      <c r="AE43" s="179"/>
      <c r="AF43" s="179"/>
      <c r="AG43" s="179"/>
      <c r="AH43" s="179"/>
      <c r="AI43" s="179"/>
      <c r="AJ43" s="179"/>
      <c r="AK43" s="179"/>
      <c r="AL43" s="179"/>
      <c r="AM43" s="179"/>
      <c r="AN43" s="179"/>
      <c r="AO43" s="179"/>
      <c r="AP43" s="202"/>
      <c r="AQ43" s="202"/>
      <c r="AR43" s="202"/>
      <c r="AS43" s="202"/>
      <c r="AT43" s="186"/>
      <c r="AU43" s="186"/>
      <c r="AV43" s="202"/>
      <c r="AW43" s="202"/>
      <c r="AX43" s="186"/>
      <c r="AY43" s="186"/>
      <c r="AZ43" s="202"/>
      <c r="BA43" s="203" t="s">
        <v>90</v>
      </c>
      <c r="BB43" s="179"/>
      <c r="BC43" s="305">
        <v>0</v>
      </c>
      <c r="BD43" s="179"/>
    </row>
    <row r="44" spans="1:56" x14ac:dyDescent="0.25">
      <c r="A44" s="498" t="s">
        <v>47</v>
      </c>
      <c r="B44" s="499"/>
      <c r="C44" s="288">
        <v>0</v>
      </c>
      <c r="D44" s="244"/>
      <c r="E44" s="244"/>
      <c r="F44" s="302" t="s">
        <v>90</v>
      </c>
      <c r="G44" s="302"/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202"/>
      <c r="U44" s="202"/>
      <c r="V44" s="202"/>
      <c r="W44" s="202"/>
      <c r="X44" s="179"/>
      <c r="Y44" s="179"/>
      <c r="Z44" s="179"/>
      <c r="AA44" s="179"/>
      <c r="AB44" s="179"/>
      <c r="AC44" s="179"/>
      <c r="AD44" s="179"/>
      <c r="AE44" s="179"/>
      <c r="AF44" s="179"/>
      <c r="AG44" s="179"/>
      <c r="AH44" s="179"/>
      <c r="AI44" s="179"/>
      <c r="AJ44" s="179"/>
      <c r="AK44" s="179"/>
      <c r="AL44" s="179"/>
      <c r="AM44" s="179"/>
      <c r="AN44" s="179"/>
      <c r="AO44" s="179"/>
      <c r="AP44" s="202"/>
      <c r="AQ44" s="202"/>
      <c r="AR44" s="202"/>
      <c r="AS44" s="202"/>
      <c r="AT44" s="186"/>
      <c r="AU44" s="186"/>
      <c r="AV44" s="202"/>
      <c r="AW44" s="202"/>
      <c r="AX44" s="186"/>
      <c r="AY44" s="186"/>
      <c r="AZ44" s="202"/>
      <c r="BA44" s="203" t="s">
        <v>90</v>
      </c>
      <c r="BB44" s="179"/>
      <c r="BC44" s="305">
        <v>0</v>
      </c>
      <c r="BD44" s="179"/>
    </row>
    <row r="45" spans="1:56" x14ac:dyDescent="0.25">
      <c r="A45" s="199" t="s">
        <v>48</v>
      </c>
      <c r="B45" s="199"/>
      <c r="C45" s="199"/>
      <c r="D45" s="199"/>
      <c r="E45" s="199"/>
      <c r="F45" s="199"/>
      <c r="G45" s="199"/>
      <c r="H45" s="199"/>
      <c r="I45" s="199"/>
      <c r="J45" s="184"/>
      <c r="K45" s="179"/>
      <c r="L45" s="179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179"/>
      <c r="AB45" s="179"/>
      <c r="AC45" s="179"/>
      <c r="AD45" s="179"/>
      <c r="AE45" s="179"/>
      <c r="AF45" s="179"/>
      <c r="AG45" s="179"/>
      <c r="AH45" s="179"/>
      <c r="AI45" s="179"/>
      <c r="AJ45" s="179"/>
      <c r="AK45" s="179"/>
      <c r="AL45" s="179"/>
      <c r="AM45" s="179"/>
      <c r="AN45" s="179"/>
      <c r="AO45" s="179"/>
      <c r="AP45" s="179"/>
      <c r="AQ45" s="179"/>
      <c r="AR45" s="179"/>
      <c r="AS45" s="179"/>
      <c r="AT45" s="179"/>
      <c r="AU45" s="179"/>
      <c r="AV45" s="179"/>
      <c r="AW45" s="179"/>
      <c r="AX45" s="179"/>
      <c r="AY45" s="179"/>
      <c r="AZ45" s="179"/>
      <c r="BA45" s="179"/>
      <c r="BB45" s="179"/>
      <c r="BC45" s="179"/>
      <c r="BD45" s="179"/>
    </row>
    <row r="46" spans="1:56" x14ac:dyDescent="0.25">
      <c r="A46" s="510" t="s">
        <v>49</v>
      </c>
      <c r="B46" s="510"/>
      <c r="C46" s="511" t="s">
        <v>50</v>
      </c>
      <c r="D46" s="511" t="s">
        <v>44</v>
      </c>
      <c r="E46" s="497" t="s">
        <v>51</v>
      </c>
      <c r="F46" s="511"/>
      <c r="G46" s="511"/>
      <c r="H46" s="511" t="s">
        <v>52</v>
      </c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202"/>
      <c r="U46" s="202"/>
      <c r="V46" s="202"/>
      <c r="W46" s="202"/>
      <c r="X46" s="179"/>
      <c r="Y46" s="179"/>
      <c r="Z46" s="179"/>
      <c r="AA46" s="179"/>
      <c r="AB46" s="179"/>
      <c r="AC46" s="179"/>
      <c r="AD46" s="179"/>
      <c r="AE46" s="179"/>
      <c r="AF46" s="179"/>
      <c r="AG46" s="179"/>
      <c r="AH46" s="179"/>
      <c r="AI46" s="179"/>
      <c r="AJ46" s="179"/>
      <c r="AK46" s="179"/>
      <c r="AL46" s="179"/>
      <c r="AM46" s="179"/>
      <c r="AN46" s="179"/>
      <c r="AO46" s="179"/>
      <c r="AP46" s="202"/>
      <c r="AQ46" s="202"/>
      <c r="AR46" s="202"/>
      <c r="AS46" s="202"/>
      <c r="AT46" s="186"/>
      <c r="AU46" s="186"/>
      <c r="AV46" s="202"/>
      <c r="AW46" s="202"/>
      <c r="AX46" s="186"/>
      <c r="AY46" s="186"/>
      <c r="AZ46" s="202"/>
      <c r="BA46" s="179"/>
      <c r="BB46" s="179"/>
      <c r="BC46" s="179"/>
      <c r="BD46" s="179"/>
    </row>
    <row r="47" spans="1:56" x14ac:dyDescent="0.25">
      <c r="A47" s="510"/>
      <c r="B47" s="510"/>
      <c r="C47" s="511"/>
      <c r="D47" s="511"/>
      <c r="E47" s="185" t="s">
        <v>53</v>
      </c>
      <c r="F47" s="185" t="s">
        <v>42</v>
      </c>
      <c r="G47" s="185" t="s">
        <v>43</v>
      </c>
      <c r="H47" s="497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202"/>
      <c r="U47" s="202"/>
      <c r="V47" s="202"/>
      <c r="W47" s="202"/>
      <c r="X47" s="179"/>
      <c r="Y47" s="179"/>
      <c r="Z47" s="179"/>
      <c r="AA47" s="179"/>
      <c r="AB47" s="179"/>
      <c r="AC47" s="179"/>
      <c r="AD47" s="179"/>
      <c r="AE47" s="179"/>
      <c r="AF47" s="179"/>
      <c r="AG47" s="179"/>
      <c r="AH47" s="179"/>
      <c r="AI47" s="179"/>
      <c r="AJ47" s="179"/>
      <c r="AK47" s="179"/>
      <c r="AL47" s="179"/>
      <c r="AM47" s="179"/>
      <c r="AN47" s="179"/>
      <c r="AO47" s="179"/>
      <c r="AP47" s="202"/>
      <c r="AQ47" s="202"/>
      <c r="AR47" s="202"/>
      <c r="AS47" s="202"/>
      <c r="AT47" s="186"/>
      <c r="AU47" s="186"/>
      <c r="AV47" s="202"/>
      <c r="AW47" s="202"/>
      <c r="AX47" s="186"/>
      <c r="AY47" s="186"/>
      <c r="AZ47" s="202"/>
      <c r="BA47" s="179"/>
      <c r="BB47" s="179"/>
      <c r="BC47" s="179"/>
      <c r="BD47" s="179"/>
    </row>
    <row r="48" spans="1:56" x14ac:dyDescent="0.25">
      <c r="A48" s="515" t="s">
        <v>54</v>
      </c>
      <c r="B48" s="515"/>
      <c r="C48" s="297"/>
      <c r="D48" s="297"/>
      <c r="E48" s="297"/>
      <c r="F48" s="297"/>
      <c r="G48" s="297"/>
      <c r="H48" s="290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S48" s="179"/>
      <c r="T48" s="202"/>
      <c r="U48" s="202"/>
      <c r="V48" s="202"/>
      <c r="W48" s="202"/>
      <c r="X48" s="179"/>
      <c r="Y48" s="179"/>
      <c r="Z48" s="179"/>
      <c r="AA48" s="179"/>
      <c r="AB48" s="179"/>
      <c r="AC48" s="179"/>
      <c r="AD48" s="179"/>
      <c r="AE48" s="179"/>
      <c r="AF48" s="179"/>
      <c r="AG48" s="179"/>
      <c r="AH48" s="179"/>
      <c r="AI48" s="179"/>
      <c r="AJ48" s="179"/>
      <c r="AK48" s="179"/>
      <c r="AL48" s="179"/>
      <c r="AM48" s="179"/>
      <c r="AN48" s="179"/>
      <c r="AO48" s="179"/>
      <c r="AP48" s="202"/>
      <c r="AQ48" s="202"/>
      <c r="AR48" s="202"/>
      <c r="AS48" s="202"/>
      <c r="AT48" s="202"/>
      <c r="AU48" s="202"/>
      <c r="AV48" s="202"/>
      <c r="AW48" s="186"/>
      <c r="AX48" s="186"/>
      <c r="AY48" s="202"/>
      <c r="AZ48" s="202"/>
      <c r="BA48" s="179"/>
      <c r="BB48" s="179"/>
      <c r="BC48" s="179"/>
      <c r="BD48" s="179"/>
    </row>
    <row r="49" spans="1:56" x14ac:dyDescent="0.25">
      <c r="A49" s="516" t="s">
        <v>55</v>
      </c>
      <c r="B49" s="516"/>
      <c r="C49" s="237"/>
      <c r="D49" s="237"/>
      <c r="E49" s="237"/>
      <c r="F49" s="237"/>
      <c r="G49" s="237"/>
      <c r="H49" s="292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202"/>
      <c r="U49" s="202"/>
      <c r="V49" s="202"/>
      <c r="W49" s="202"/>
      <c r="X49" s="179"/>
      <c r="Y49" s="179"/>
      <c r="Z49" s="179"/>
      <c r="AA49" s="179"/>
      <c r="AB49" s="179"/>
      <c r="AC49" s="179"/>
      <c r="AD49" s="179"/>
      <c r="AE49" s="179"/>
      <c r="AF49" s="179"/>
      <c r="AG49" s="179"/>
      <c r="AH49" s="179"/>
      <c r="AI49" s="179"/>
      <c r="AJ49" s="179"/>
      <c r="AK49" s="179"/>
      <c r="AL49" s="179"/>
      <c r="AM49" s="179"/>
      <c r="AN49" s="179"/>
      <c r="AO49" s="179"/>
      <c r="AP49" s="202"/>
      <c r="AQ49" s="202"/>
      <c r="AR49" s="202"/>
      <c r="AS49" s="202"/>
      <c r="AT49" s="202"/>
      <c r="AU49" s="202"/>
      <c r="AV49" s="202"/>
      <c r="AW49" s="186"/>
      <c r="AX49" s="186"/>
      <c r="AY49" s="202"/>
      <c r="AZ49" s="202"/>
      <c r="BA49" s="179"/>
      <c r="BB49" s="179"/>
      <c r="BC49" s="179"/>
      <c r="BD49" s="179"/>
    </row>
    <row r="50" spans="1:56" x14ac:dyDescent="0.25">
      <c r="A50" s="516" t="s">
        <v>56</v>
      </c>
      <c r="B50" s="516"/>
      <c r="C50" s="240"/>
      <c r="D50" s="240"/>
      <c r="E50" s="240"/>
      <c r="F50" s="240"/>
      <c r="G50" s="240"/>
      <c r="H50" s="255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202"/>
      <c r="U50" s="202"/>
      <c r="V50" s="202"/>
      <c r="W50" s="202"/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79"/>
      <c r="AK50" s="179"/>
      <c r="AL50" s="179"/>
      <c r="AM50" s="179"/>
      <c r="AN50" s="179"/>
      <c r="AO50" s="179"/>
      <c r="AP50" s="202"/>
      <c r="AQ50" s="202"/>
      <c r="AR50" s="202"/>
      <c r="AS50" s="202"/>
      <c r="AT50" s="202"/>
      <c r="AU50" s="202"/>
      <c r="AV50" s="202"/>
      <c r="AW50" s="186"/>
      <c r="AX50" s="186"/>
      <c r="AY50" s="202"/>
      <c r="AZ50" s="202"/>
      <c r="BA50" s="179"/>
      <c r="BB50" s="179"/>
      <c r="BC50" s="179"/>
      <c r="BD50" s="179"/>
    </row>
    <row r="51" spans="1:56" x14ac:dyDescent="0.25">
      <c r="A51" s="508" t="s">
        <v>57</v>
      </c>
      <c r="B51" s="508"/>
      <c r="C51" s="242"/>
      <c r="D51" s="242"/>
      <c r="E51" s="242"/>
      <c r="F51" s="242"/>
      <c r="G51" s="242"/>
      <c r="H51" s="259"/>
      <c r="I51" s="179"/>
      <c r="J51" s="179"/>
      <c r="K51" s="179"/>
      <c r="L51" s="179"/>
      <c r="M51" s="179"/>
      <c r="N51" s="179"/>
      <c r="O51" s="179"/>
      <c r="P51" s="179"/>
      <c r="Q51" s="179"/>
      <c r="R51" s="179"/>
      <c r="S51" s="179"/>
      <c r="T51" s="202"/>
      <c r="U51" s="202"/>
      <c r="V51" s="202"/>
      <c r="W51" s="202"/>
      <c r="X51" s="179"/>
      <c r="Y51" s="179"/>
      <c r="Z51" s="179"/>
      <c r="AA51" s="179"/>
      <c r="AB51" s="179"/>
      <c r="AC51" s="179"/>
      <c r="AD51" s="179"/>
      <c r="AE51" s="179"/>
      <c r="AF51" s="179"/>
      <c r="AG51" s="179"/>
      <c r="AH51" s="179"/>
      <c r="AI51" s="179"/>
      <c r="AJ51" s="179"/>
      <c r="AK51" s="179"/>
      <c r="AL51" s="179"/>
      <c r="AM51" s="179"/>
      <c r="AN51" s="179"/>
      <c r="AO51" s="179"/>
      <c r="AP51" s="202"/>
      <c r="AQ51" s="202"/>
      <c r="AR51" s="202"/>
      <c r="AS51" s="202"/>
      <c r="AT51" s="202"/>
      <c r="AU51" s="202"/>
      <c r="AV51" s="202"/>
      <c r="AW51" s="186"/>
      <c r="AX51" s="186"/>
      <c r="AY51" s="202"/>
      <c r="AZ51" s="202"/>
      <c r="BA51" s="179"/>
      <c r="BB51" s="179"/>
      <c r="BC51" s="179"/>
      <c r="BD51" s="179"/>
    </row>
    <row r="52" spans="1:56" x14ac:dyDescent="0.25">
      <c r="A52" s="509" t="s">
        <v>5</v>
      </c>
      <c r="B52" s="509"/>
      <c r="C52" s="252">
        <v>0</v>
      </c>
      <c r="D52" s="252">
        <v>0</v>
      </c>
      <c r="E52" s="252">
        <v>0</v>
      </c>
      <c r="F52" s="252">
        <v>0</v>
      </c>
      <c r="G52" s="252">
        <v>0</v>
      </c>
      <c r="H52" s="300">
        <v>0</v>
      </c>
      <c r="I52" s="202"/>
      <c r="J52" s="179"/>
      <c r="K52" s="179"/>
      <c r="L52" s="179"/>
      <c r="M52" s="179"/>
      <c r="N52" s="179"/>
      <c r="O52" s="179"/>
      <c r="P52" s="179"/>
      <c r="Q52" s="179"/>
      <c r="R52" s="179"/>
      <c r="S52" s="179"/>
      <c r="T52" s="202"/>
      <c r="U52" s="202"/>
      <c r="V52" s="202"/>
      <c r="W52" s="202"/>
      <c r="X52" s="179"/>
      <c r="Y52" s="179"/>
      <c r="Z52" s="179"/>
      <c r="AA52" s="179"/>
      <c r="AB52" s="179"/>
      <c r="AC52" s="179"/>
      <c r="AD52" s="179"/>
      <c r="AE52" s="179"/>
      <c r="AF52" s="179"/>
      <c r="AG52" s="179"/>
      <c r="AH52" s="179"/>
      <c r="AI52" s="179"/>
      <c r="AJ52" s="179"/>
      <c r="AK52" s="179"/>
      <c r="AL52" s="179"/>
      <c r="AM52" s="179"/>
      <c r="AN52" s="179"/>
      <c r="AO52" s="179"/>
      <c r="AP52" s="202"/>
      <c r="AQ52" s="202"/>
      <c r="AR52" s="202"/>
      <c r="AS52" s="202"/>
      <c r="AT52" s="202"/>
      <c r="AU52" s="202"/>
      <c r="AV52" s="202"/>
      <c r="AW52" s="186"/>
      <c r="AX52" s="186"/>
      <c r="AY52" s="202"/>
      <c r="AZ52" s="202"/>
      <c r="BA52" s="179"/>
      <c r="BB52" s="179"/>
      <c r="BC52" s="179"/>
      <c r="BD52" s="179"/>
    </row>
    <row r="53" spans="1:56" x14ac:dyDescent="0.25">
      <c r="A53" s="199" t="s">
        <v>58</v>
      </c>
      <c r="B53" s="199"/>
      <c r="C53" s="199"/>
      <c r="D53" s="235"/>
      <c r="E53" s="235"/>
      <c r="F53" s="235"/>
      <c r="G53" s="235"/>
      <c r="H53" s="235"/>
      <c r="I53" s="235"/>
      <c r="J53" s="184"/>
      <c r="K53" s="179"/>
      <c r="L53" s="179"/>
      <c r="M53" s="179"/>
      <c r="N53" s="179"/>
      <c r="O53" s="179"/>
      <c r="P53" s="179"/>
      <c r="Q53" s="179"/>
      <c r="R53" s="179"/>
      <c r="S53" s="179"/>
      <c r="T53" s="179"/>
      <c r="U53" s="179"/>
      <c r="V53" s="179"/>
      <c r="W53" s="179"/>
      <c r="X53" s="179"/>
      <c r="Y53" s="179"/>
      <c r="Z53" s="179"/>
      <c r="AA53" s="179"/>
      <c r="AB53" s="179"/>
      <c r="AC53" s="179"/>
      <c r="AD53" s="179"/>
      <c r="AE53" s="179"/>
      <c r="AF53" s="179"/>
      <c r="AG53" s="179"/>
      <c r="AH53" s="179"/>
      <c r="AI53" s="179"/>
      <c r="AJ53" s="179"/>
      <c r="AK53" s="179"/>
      <c r="AL53" s="179"/>
      <c r="AM53" s="179"/>
      <c r="AN53" s="179"/>
      <c r="AO53" s="179"/>
      <c r="AP53" s="179"/>
      <c r="AQ53" s="179"/>
      <c r="AR53" s="179"/>
      <c r="AS53" s="179"/>
      <c r="AT53" s="179"/>
      <c r="AU53" s="179"/>
      <c r="AV53" s="179"/>
      <c r="AW53" s="179"/>
      <c r="AX53" s="179"/>
      <c r="AY53" s="179"/>
      <c r="AZ53" s="179"/>
      <c r="BA53" s="179"/>
      <c r="BB53" s="179"/>
      <c r="BC53" s="179"/>
      <c r="BD53" s="179"/>
    </row>
    <row r="54" spans="1:56" x14ac:dyDescent="0.25">
      <c r="A54" s="510" t="s">
        <v>49</v>
      </c>
      <c r="B54" s="510"/>
      <c r="C54" s="511" t="s">
        <v>5</v>
      </c>
      <c r="D54" s="179"/>
      <c r="E54" s="179"/>
      <c r="F54" s="179"/>
      <c r="G54" s="181"/>
      <c r="H54" s="181"/>
      <c r="I54" s="181"/>
      <c r="J54" s="181"/>
      <c r="K54" s="179"/>
      <c r="L54" s="179"/>
      <c r="M54" s="179"/>
      <c r="N54" s="179"/>
      <c r="O54" s="179"/>
      <c r="P54" s="179"/>
      <c r="Q54" s="179"/>
      <c r="R54" s="179"/>
      <c r="S54" s="179"/>
      <c r="T54" s="202"/>
      <c r="U54" s="202"/>
      <c r="V54" s="202"/>
      <c r="W54" s="202"/>
      <c r="X54" s="179"/>
      <c r="Y54" s="179"/>
      <c r="Z54" s="179"/>
      <c r="AA54" s="179"/>
      <c r="AB54" s="179"/>
      <c r="AC54" s="179"/>
      <c r="AD54" s="179"/>
      <c r="AE54" s="179"/>
      <c r="AF54" s="179"/>
      <c r="AG54" s="179"/>
      <c r="AH54" s="179"/>
      <c r="AI54" s="179"/>
      <c r="AJ54" s="179"/>
      <c r="AK54" s="179"/>
      <c r="AL54" s="179"/>
      <c r="AM54" s="179"/>
      <c r="AN54" s="179"/>
      <c r="AO54" s="179"/>
      <c r="AP54" s="186"/>
      <c r="AQ54" s="202"/>
      <c r="AR54" s="202"/>
      <c r="AS54" s="186"/>
      <c r="AT54" s="186"/>
      <c r="AU54" s="202"/>
      <c r="AV54" s="202"/>
      <c r="AW54" s="202"/>
      <c r="AX54" s="202"/>
      <c r="AY54" s="202"/>
      <c r="AZ54" s="202"/>
      <c r="BA54" s="179"/>
      <c r="BB54" s="179"/>
      <c r="BC54" s="179"/>
      <c r="BD54" s="179"/>
    </row>
    <row r="55" spans="1:56" x14ac:dyDescent="0.25">
      <c r="A55" s="510"/>
      <c r="B55" s="510"/>
      <c r="C55" s="511"/>
      <c r="D55" s="179"/>
      <c r="E55" s="179"/>
      <c r="F55" s="179"/>
      <c r="G55" s="181"/>
      <c r="H55" s="181"/>
      <c r="I55" s="181"/>
      <c r="J55" s="181"/>
      <c r="K55" s="179"/>
      <c r="L55" s="179"/>
      <c r="M55" s="179"/>
      <c r="N55" s="179"/>
      <c r="O55" s="179"/>
      <c r="P55" s="179"/>
      <c r="Q55" s="179"/>
      <c r="R55" s="179"/>
      <c r="S55" s="179"/>
      <c r="T55" s="202"/>
      <c r="U55" s="202"/>
      <c r="V55" s="202"/>
      <c r="W55" s="202"/>
      <c r="X55" s="179"/>
      <c r="Y55" s="179"/>
      <c r="Z55" s="179"/>
      <c r="AA55" s="179"/>
      <c r="AB55" s="179"/>
      <c r="AC55" s="179"/>
      <c r="AD55" s="179"/>
      <c r="AE55" s="179"/>
      <c r="AF55" s="179"/>
      <c r="AG55" s="179"/>
      <c r="AH55" s="179"/>
      <c r="AI55" s="179"/>
      <c r="AJ55" s="179"/>
      <c r="AK55" s="179"/>
      <c r="AL55" s="179"/>
      <c r="AM55" s="179"/>
      <c r="AN55" s="179"/>
      <c r="AO55" s="179"/>
      <c r="AP55" s="186"/>
      <c r="AQ55" s="202"/>
      <c r="AR55" s="202"/>
      <c r="AS55" s="186"/>
      <c r="AT55" s="186"/>
      <c r="AU55" s="202"/>
      <c r="AV55" s="202"/>
      <c r="AW55" s="202"/>
      <c r="AX55" s="202"/>
      <c r="AY55" s="202"/>
      <c r="AZ55" s="202"/>
      <c r="BA55" s="179"/>
      <c r="BB55" s="179"/>
      <c r="BC55" s="179"/>
      <c r="BD55" s="179"/>
    </row>
    <row r="56" spans="1:56" x14ac:dyDescent="0.25">
      <c r="A56" s="512" t="s">
        <v>59</v>
      </c>
      <c r="B56" s="512"/>
      <c r="C56" s="296"/>
      <c r="D56" s="179"/>
      <c r="E56" s="179"/>
      <c r="F56" s="179"/>
      <c r="G56" s="179"/>
      <c r="H56" s="179"/>
      <c r="I56" s="179"/>
      <c r="J56" s="181"/>
      <c r="K56" s="179"/>
      <c r="L56" s="179"/>
      <c r="M56" s="179"/>
      <c r="N56" s="179"/>
      <c r="O56" s="179"/>
      <c r="P56" s="179"/>
      <c r="Q56" s="179"/>
      <c r="R56" s="179"/>
      <c r="S56" s="179"/>
      <c r="T56" s="202"/>
      <c r="U56" s="202"/>
      <c r="V56" s="202"/>
      <c r="W56" s="202"/>
      <c r="X56" s="179"/>
      <c r="Y56" s="179"/>
      <c r="Z56" s="179"/>
      <c r="AA56" s="179"/>
      <c r="AB56" s="179"/>
      <c r="AC56" s="179"/>
      <c r="AD56" s="179"/>
      <c r="AE56" s="179"/>
      <c r="AF56" s="179"/>
      <c r="AG56" s="179"/>
      <c r="AH56" s="179"/>
      <c r="AI56" s="179"/>
      <c r="AJ56" s="179"/>
      <c r="AK56" s="179"/>
      <c r="AL56" s="179"/>
      <c r="AM56" s="179"/>
      <c r="AN56" s="179"/>
      <c r="AO56" s="179"/>
      <c r="AP56" s="202"/>
      <c r="AQ56" s="202"/>
      <c r="AR56" s="186"/>
      <c r="AS56" s="186"/>
      <c r="AT56" s="202"/>
      <c r="AU56" s="202"/>
      <c r="AV56" s="186"/>
      <c r="AW56" s="186"/>
      <c r="AX56" s="202"/>
      <c r="AY56" s="202"/>
      <c r="AZ56" s="202"/>
      <c r="BA56" s="179"/>
      <c r="BB56" s="179"/>
      <c r="BC56" s="179"/>
      <c r="BD56" s="179"/>
    </row>
    <row r="57" spans="1:56" x14ac:dyDescent="0.25">
      <c r="A57" s="492" t="s">
        <v>40</v>
      </c>
      <c r="B57" s="222" t="s">
        <v>41</v>
      </c>
      <c r="C57" s="297"/>
      <c r="D57" s="179"/>
      <c r="E57" s="179"/>
      <c r="F57" s="179"/>
      <c r="G57" s="181"/>
      <c r="H57" s="181"/>
      <c r="I57" s="181"/>
      <c r="J57" s="181"/>
      <c r="K57" s="179"/>
      <c r="L57" s="179"/>
      <c r="M57" s="179"/>
      <c r="N57" s="179"/>
      <c r="O57" s="179"/>
      <c r="P57" s="179"/>
      <c r="Q57" s="179"/>
      <c r="R57" s="179"/>
      <c r="S57" s="179"/>
      <c r="T57" s="202"/>
      <c r="U57" s="202"/>
      <c r="V57" s="202"/>
      <c r="W57" s="202"/>
      <c r="X57" s="179"/>
      <c r="Y57" s="179"/>
      <c r="Z57" s="179"/>
      <c r="AA57" s="179"/>
      <c r="AB57" s="179"/>
      <c r="AC57" s="179"/>
      <c r="AD57" s="179"/>
      <c r="AE57" s="179"/>
      <c r="AF57" s="179"/>
      <c r="AG57" s="179"/>
      <c r="AH57" s="179"/>
      <c r="AI57" s="179"/>
      <c r="AJ57" s="179"/>
      <c r="AK57" s="179"/>
      <c r="AL57" s="179"/>
      <c r="AM57" s="179"/>
      <c r="AN57" s="179"/>
      <c r="AO57" s="179"/>
      <c r="AP57" s="186"/>
      <c r="AQ57" s="202"/>
      <c r="AR57" s="202"/>
      <c r="AS57" s="186"/>
      <c r="AT57" s="186"/>
      <c r="AU57" s="202"/>
      <c r="AV57" s="202"/>
      <c r="AW57" s="202"/>
      <c r="AX57" s="202"/>
      <c r="AY57" s="202"/>
      <c r="AZ57" s="202"/>
      <c r="BA57" s="179"/>
      <c r="BB57" s="179"/>
      <c r="BC57" s="179"/>
      <c r="BD57" s="179"/>
    </row>
    <row r="58" spans="1:56" x14ac:dyDescent="0.25">
      <c r="A58" s="513"/>
      <c r="B58" s="232" t="s">
        <v>42</v>
      </c>
      <c r="C58" s="237"/>
      <c r="D58" s="179"/>
      <c r="E58" s="179"/>
      <c r="F58" s="179"/>
      <c r="G58" s="181"/>
      <c r="H58" s="181"/>
      <c r="I58" s="181"/>
      <c r="J58" s="181"/>
      <c r="K58" s="179"/>
      <c r="L58" s="179"/>
      <c r="M58" s="179"/>
      <c r="N58" s="179"/>
      <c r="O58" s="179"/>
      <c r="P58" s="179"/>
      <c r="Q58" s="179"/>
      <c r="R58" s="179"/>
      <c r="S58" s="179"/>
      <c r="T58" s="202"/>
      <c r="U58" s="202"/>
      <c r="V58" s="202"/>
      <c r="W58" s="202"/>
      <c r="X58" s="179"/>
      <c r="Y58" s="179"/>
      <c r="Z58" s="179"/>
      <c r="AA58" s="179"/>
      <c r="AB58" s="179"/>
      <c r="AC58" s="179"/>
      <c r="AD58" s="179"/>
      <c r="AE58" s="179"/>
      <c r="AF58" s="179"/>
      <c r="AG58" s="179"/>
      <c r="AH58" s="179"/>
      <c r="AI58" s="179"/>
      <c r="AJ58" s="179"/>
      <c r="AK58" s="179"/>
      <c r="AL58" s="179"/>
      <c r="AM58" s="179"/>
      <c r="AN58" s="179"/>
      <c r="AO58" s="179"/>
      <c r="AP58" s="186"/>
      <c r="AQ58" s="202"/>
      <c r="AR58" s="202"/>
      <c r="AS58" s="186"/>
      <c r="AT58" s="186"/>
      <c r="AU58" s="202"/>
      <c r="AV58" s="202"/>
      <c r="AW58" s="202"/>
      <c r="AX58" s="202"/>
      <c r="AY58" s="202"/>
      <c r="AZ58" s="202"/>
      <c r="BA58" s="179"/>
      <c r="BB58" s="179"/>
      <c r="BC58" s="179"/>
      <c r="BD58" s="179"/>
    </row>
    <row r="59" spans="1:56" x14ac:dyDescent="0.25">
      <c r="A59" s="493"/>
      <c r="B59" s="233" t="s">
        <v>43</v>
      </c>
      <c r="C59" s="238"/>
      <c r="D59" s="179"/>
      <c r="E59" s="179"/>
      <c r="F59" s="179"/>
      <c r="G59" s="181"/>
      <c r="H59" s="181"/>
      <c r="I59" s="181"/>
      <c r="J59" s="181"/>
      <c r="K59" s="179"/>
      <c r="L59" s="179"/>
      <c r="M59" s="179"/>
      <c r="N59" s="179"/>
      <c r="O59" s="179"/>
      <c r="P59" s="179"/>
      <c r="Q59" s="179"/>
      <c r="R59" s="179"/>
      <c r="S59" s="179"/>
      <c r="T59" s="202"/>
      <c r="U59" s="202"/>
      <c r="V59" s="202"/>
      <c r="W59" s="202"/>
      <c r="X59" s="179"/>
      <c r="Y59" s="179"/>
      <c r="Z59" s="179"/>
      <c r="AA59" s="179"/>
      <c r="AB59" s="179"/>
      <c r="AC59" s="179"/>
      <c r="AD59" s="179"/>
      <c r="AE59" s="179"/>
      <c r="AF59" s="179"/>
      <c r="AG59" s="179"/>
      <c r="AH59" s="179"/>
      <c r="AI59" s="179"/>
      <c r="AJ59" s="179"/>
      <c r="AK59" s="179"/>
      <c r="AL59" s="179"/>
      <c r="AM59" s="179"/>
      <c r="AN59" s="179"/>
      <c r="AO59" s="179"/>
      <c r="AP59" s="186"/>
      <c r="AQ59" s="202"/>
      <c r="AR59" s="202"/>
      <c r="AS59" s="186"/>
      <c r="AT59" s="186"/>
      <c r="AU59" s="202"/>
      <c r="AV59" s="202"/>
      <c r="AW59" s="202"/>
      <c r="AX59" s="202"/>
      <c r="AY59" s="202"/>
      <c r="AZ59" s="202"/>
      <c r="BA59" s="179"/>
      <c r="BB59" s="179"/>
      <c r="BC59" s="179"/>
      <c r="BD59" s="179"/>
    </row>
    <row r="60" spans="1:56" x14ac:dyDescent="0.25">
      <c r="A60" s="514" t="s">
        <v>44</v>
      </c>
      <c r="B60" s="514"/>
      <c r="C60" s="296"/>
      <c r="D60" s="179"/>
      <c r="E60" s="179"/>
      <c r="F60" s="179"/>
      <c r="G60" s="179"/>
      <c r="H60" s="179"/>
      <c r="I60" s="179"/>
      <c r="J60" s="181"/>
      <c r="K60" s="179"/>
      <c r="L60" s="179"/>
      <c r="M60" s="179"/>
      <c r="N60" s="179"/>
      <c r="O60" s="179"/>
      <c r="P60" s="179"/>
      <c r="Q60" s="179"/>
      <c r="R60" s="179"/>
      <c r="S60" s="179"/>
      <c r="T60" s="202"/>
      <c r="U60" s="202"/>
      <c r="V60" s="202"/>
      <c r="W60" s="202"/>
      <c r="X60" s="179"/>
      <c r="Y60" s="179"/>
      <c r="Z60" s="179"/>
      <c r="AA60" s="179"/>
      <c r="AB60" s="179"/>
      <c r="AC60" s="179"/>
      <c r="AD60" s="179"/>
      <c r="AE60" s="179"/>
      <c r="AF60" s="179"/>
      <c r="AG60" s="179"/>
      <c r="AH60" s="179"/>
      <c r="AI60" s="179"/>
      <c r="AJ60" s="179"/>
      <c r="AK60" s="179"/>
      <c r="AL60" s="179"/>
      <c r="AM60" s="179"/>
      <c r="AN60" s="179"/>
      <c r="AO60" s="179"/>
      <c r="AP60" s="202"/>
      <c r="AQ60" s="202"/>
      <c r="AR60" s="186"/>
      <c r="AS60" s="186"/>
      <c r="AT60" s="202"/>
      <c r="AU60" s="202"/>
      <c r="AV60" s="186"/>
      <c r="AW60" s="186"/>
      <c r="AX60" s="202"/>
      <c r="AY60" s="202"/>
      <c r="AZ60" s="202"/>
      <c r="BA60" s="179"/>
      <c r="BB60" s="179"/>
      <c r="BC60" s="179"/>
      <c r="BD60" s="179"/>
    </row>
    <row r="61" spans="1:56" x14ac:dyDescent="0.25">
      <c r="A61" s="498" t="s">
        <v>47</v>
      </c>
      <c r="B61" s="499"/>
      <c r="C61" s="298"/>
      <c r="D61" s="179"/>
      <c r="E61" s="179"/>
      <c r="F61" s="179"/>
      <c r="G61" s="179"/>
      <c r="H61" s="179"/>
      <c r="I61" s="179"/>
      <c r="J61" s="181"/>
      <c r="K61" s="179"/>
      <c r="L61" s="179"/>
      <c r="M61" s="179"/>
      <c r="N61" s="179"/>
      <c r="O61" s="179"/>
      <c r="P61" s="179"/>
      <c r="Q61" s="179"/>
      <c r="R61" s="179"/>
      <c r="S61" s="179"/>
      <c r="T61" s="202"/>
      <c r="U61" s="202"/>
      <c r="V61" s="202"/>
      <c r="W61" s="202"/>
      <c r="X61" s="179"/>
      <c r="Y61" s="179"/>
      <c r="Z61" s="179"/>
      <c r="AA61" s="179"/>
      <c r="AB61" s="179"/>
      <c r="AC61" s="179"/>
      <c r="AD61" s="179"/>
      <c r="AE61" s="179"/>
      <c r="AF61" s="179"/>
      <c r="AG61" s="179"/>
      <c r="AH61" s="179"/>
      <c r="AI61" s="179"/>
      <c r="AJ61" s="179"/>
      <c r="AK61" s="179"/>
      <c r="AL61" s="179"/>
      <c r="AM61" s="179"/>
      <c r="AN61" s="179"/>
      <c r="AO61" s="179"/>
      <c r="AP61" s="202"/>
      <c r="AQ61" s="202"/>
      <c r="AR61" s="186"/>
      <c r="AS61" s="186"/>
      <c r="AT61" s="202"/>
      <c r="AU61" s="202"/>
      <c r="AV61" s="186"/>
      <c r="AW61" s="186"/>
      <c r="AX61" s="202"/>
      <c r="AY61" s="202"/>
      <c r="AZ61" s="202"/>
      <c r="BA61" s="179"/>
      <c r="BB61" s="179"/>
      <c r="BC61" s="179"/>
      <c r="BD61" s="179"/>
    </row>
    <row r="62" spans="1:56" x14ac:dyDescent="0.25">
      <c r="A62" s="195" t="s">
        <v>60</v>
      </c>
      <c r="B62" s="195"/>
      <c r="C62" s="195"/>
      <c r="D62" s="195"/>
      <c r="E62" s="195"/>
      <c r="F62" s="195"/>
      <c r="G62" s="195"/>
      <c r="H62" s="195"/>
      <c r="I62" s="195"/>
      <c r="J62" s="184"/>
      <c r="K62" s="179"/>
      <c r="L62" s="179"/>
      <c r="M62" s="179"/>
      <c r="N62" s="179"/>
      <c r="O62" s="179"/>
      <c r="P62" s="179"/>
      <c r="Q62" s="179"/>
      <c r="R62" s="179"/>
      <c r="S62" s="179"/>
      <c r="T62" s="179"/>
      <c r="U62" s="179"/>
      <c r="V62" s="179"/>
      <c r="W62" s="179"/>
      <c r="X62" s="179"/>
      <c r="Y62" s="179"/>
      <c r="Z62" s="179"/>
      <c r="AA62" s="179"/>
      <c r="AB62" s="179"/>
      <c r="AC62" s="179"/>
      <c r="AD62" s="179"/>
      <c r="AE62" s="179"/>
      <c r="AF62" s="179"/>
      <c r="AG62" s="179"/>
      <c r="AH62" s="179"/>
      <c r="AI62" s="179"/>
      <c r="AJ62" s="179"/>
      <c r="AK62" s="179"/>
      <c r="AL62" s="179"/>
      <c r="AM62" s="179"/>
      <c r="AN62" s="179"/>
      <c r="AO62" s="179"/>
      <c r="AP62" s="179"/>
      <c r="AQ62" s="179"/>
      <c r="AR62" s="179"/>
      <c r="AS62" s="179"/>
      <c r="AT62" s="179"/>
      <c r="AU62" s="179"/>
      <c r="AV62" s="179"/>
      <c r="AW62" s="179"/>
      <c r="AX62" s="179"/>
      <c r="AY62" s="179"/>
      <c r="AZ62" s="179"/>
      <c r="BA62" s="179"/>
      <c r="BB62" s="179"/>
      <c r="BC62" s="179"/>
      <c r="BD62" s="179"/>
    </row>
    <row r="63" spans="1:56" x14ac:dyDescent="0.25">
      <c r="A63" s="490" t="s">
        <v>4</v>
      </c>
      <c r="B63" s="500"/>
      <c r="C63" s="488" t="s">
        <v>5</v>
      </c>
      <c r="D63" s="496" t="s">
        <v>61</v>
      </c>
      <c r="E63" s="497"/>
      <c r="F63" s="496" t="s">
        <v>62</v>
      </c>
      <c r="G63" s="497"/>
      <c r="H63" s="537" t="s">
        <v>63</v>
      </c>
      <c r="I63" s="538"/>
      <c r="J63" s="506" t="s">
        <v>64</v>
      </c>
      <c r="K63" s="179"/>
      <c r="L63" s="179"/>
      <c r="M63" s="179"/>
      <c r="N63" s="179"/>
      <c r="O63" s="179"/>
      <c r="P63" s="179"/>
      <c r="Q63" s="179"/>
      <c r="R63" s="179"/>
      <c r="S63" s="179"/>
      <c r="T63" s="202"/>
      <c r="U63" s="202"/>
      <c r="V63" s="202"/>
      <c r="W63" s="202"/>
      <c r="X63" s="179"/>
      <c r="Y63" s="179"/>
      <c r="Z63" s="179"/>
      <c r="AA63" s="179"/>
      <c r="AB63" s="179"/>
      <c r="AC63" s="179"/>
      <c r="AD63" s="179"/>
      <c r="AE63" s="179"/>
      <c r="AF63" s="179"/>
      <c r="AG63" s="179"/>
      <c r="AH63" s="179"/>
      <c r="AI63" s="179"/>
      <c r="AJ63" s="179"/>
      <c r="AK63" s="179"/>
      <c r="AL63" s="179"/>
      <c r="AM63" s="179"/>
      <c r="AN63" s="179"/>
      <c r="AO63" s="179"/>
      <c r="AP63" s="202"/>
      <c r="AQ63" s="202"/>
      <c r="AR63" s="202"/>
      <c r="AS63" s="202"/>
      <c r="AT63" s="186"/>
      <c r="AU63" s="186"/>
      <c r="AV63" s="202"/>
      <c r="AW63" s="202"/>
      <c r="AX63" s="186"/>
      <c r="AY63" s="186"/>
      <c r="AZ63" s="202"/>
      <c r="BA63" s="179"/>
      <c r="BB63" s="179"/>
      <c r="BC63" s="179"/>
      <c r="BD63" s="179"/>
    </row>
    <row r="64" spans="1:56" ht="21" x14ac:dyDescent="0.25">
      <c r="A64" s="501"/>
      <c r="B64" s="502"/>
      <c r="C64" s="489"/>
      <c r="D64" s="185" t="s">
        <v>34</v>
      </c>
      <c r="E64" s="185" t="s">
        <v>35</v>
      </c>
      <c r="F64" s="185" t="s">
        <v>34</v>
      </c>
      <c r="G64" s="185" t="s">
        <v>35</v>
      </c>
      <c r="H64" s="185" t="s">
        <v>34</v>
      </c>
      <c r="I64" s="185" t="s">
        <v>35</v>
      </c>
      <c r="J64" s="507"/>
      <c r="K64" s="179"/>
      <c r="L64" s="179"/>
      <c r="M64" s="179"/>
      <c r="N64" s="179"/>
      <c r="O64" s="179"/>
      <c r="P64" s="179"/>
      <c r="Q64" s="179"/>
      <c r="R64" s="179"/>
      <c r="S64" s="179"/>
      <c r="T64" s="202"/>
      <c r="U64" s="202"/>
      <c r="V64" s="202"/>
      <c r="W64" s="202"/>
      <c r="X64" s="179"/>
      <c r="Y64" s="179"/>
      <c r="Z64" s="179"/>
      <c r="AA64" s="179"/>
      <c r="AB64" s="179"/>
      <c r="AC64" s="179"/>
      <c r="AD64" s="179"/>
      <c r="AE64" s="179"/>
      <c r="AF64" s="179"/>
      <c r="AG64" s="179"/>
      <c r="AH64" s="179"/>
      <c r="AI64" s="179"/>
      <c r="AJ64" s="179"/>
      <c r="AK64" s="179"/>
      <c r="AL64" s="179"/>
      <c r="AM64" s="179"/>
      <c r="AN64" s="179"/>
      <c r="AO64" s="179"/>
      <c r="AP64" s="202"/>
      <c r="AQ64" s="202"/>
      <c r="AR64" s="202"/>
      <c r="AS64" s="202"/>
      <c r="AT64" s="186"/>
      <c r="AU64" s="186"/>
      <c r="AV64" s="202"/>
      <c r="AW64" s="202"/>
      <c r="AX64" s="186"/>
      <c r="AY64" s="186"/>
      <c r="AZ64" s="202"/>
      <c r="BA64" s="179"/>
      <c r="BB64" s="179"/>
      <c r="BC64" s="179"/>
      <c r="BD64" s="179"/>
    </row>
    <row r="65" spans="1:56" x14ac:dyDescent="0.25">
      <c r="A65" s="503" t="s">
        <v>36</v>
      </c>
      <c r="B65" s="504"/>
      <c r="C65" s="289">
        <v>0</v>
      </c>
      <c r="D65" s="290"/>
      <c r="E65" s="290"/>
      <c r="F65" s="290"/>
      <c r="G65" s="290"/>
      <c r="H65" s="290"/>
      <c r="I65" s="290"/>
      <c r="J65" s="290"/>
      <c r="K65" s="190" t="s">
        <v>90</v>
      </c>
      <c r="L65" s="179"/>
      <c r="M65" s="179"/>
      <c r="N65" s="179"/>
      <c r="O65" s="179"/>
      <c r="P65" s="179"/>
      <c r="Q65" s="179"/>
      <c r="R65" s="179"/>
      <c r="S65" s="179"/>
      <c r="T65" s="202"/>
      <c r="U65" s="202"/>
      <c r="V65" s="202"/>
      <c r="W65" s="202"/>
      <c r="X65" s="179"/>
      <c r="Y65" s="179"/>
      <c r="Z65" s="179"/>
      <c r="AA65" s="179"/>
      <c r="AB65" s="179"/>
      <c r="AC65" s="179"/>
      <c r="AD65" s="179"/>
      <c r="AE65" s="179"/>
      <c r="AF65" s="179"/>
      <c r="AG65" s="179"/>
      <c r="AH65" s="179"/>
      <c r="AI65" s="179"/>
      <c r="AJ65" s="179"/>
      <c r="AK65" s="179"/>
      <c r="AL65" s="179"/>
      <c r="AM65" s="179"/>
      <c r="AN65" s="179"/>
      <c r="AO65" s="179"/>
      <c r="AP65" s="202"/>
      <c r="AQ65" s="202"/>
      <c r="AR65" s="202"/>
      <c r="AS65" s="202"/>
      <c r="AT65" s="186"/>
      <c r="AU65" s="186"/>
      <c r="AV65" s="202"/>
      <c r="AW65" s="202"/>
      <c r="AX65" s="186"/>
      <c r="AY65" s="186"/>
      <c r="AZ65" s="202"/>
      <c r="BA65" s="203" t="s">
        <v>90</v>
      </c>
      <c r="BB65" s="179"/>
      <c r="BC65" s="305">
        <v>0</v>
      </c>
      <c r="BD65" s="179"/>
    </row>
    <row r="66" spans="1:56" x14ac:dyDescent="0.25">
      <c r="A66" s="494" t="s">
        <v>40</v>
      </c>
      <c r="B66" s="222" t="s">
        <v>41</v>
      </c>
      <c r="C66" s="289">
        <v>0</v>
      </c>
      <c r="D66" s="290"/>
      <c r="E66" s="290"/>
      <c r="F66" s="290"/>
      <c r="G66" s="290"/>
      <c r="H66" s="290"/>
      <c r="I66" s="290"/>
      <c r="J66" s="290"/>
      <c r="K66" s="190" t="s">
        <v>90</v>
      </c>
      <c r="L66" s="179"/>
      <c r="M66" s="179"/>
      <c r="N66" s="179"/>
      <c r="O66" s="179"/>
      <c r="P66" s="179"/>
      <c r="Q66" s="179"/>
      <c r="R66" s="179"/>
      <c r="S66" s="179"/>
      <c r="T66" s="202"/>
      <c r="U66" s="202"/>
      <c r="V66" s="202"/>
      <c r="W66" s="202"/>
      <c r="X66" s="179"/>
      <c r="Y66" s="179"/>
      <c r="Z66" s="179"/>
      <c r="AA66" s="179"/>
      <c r="AB66" s="179"/>
      <c r="AC66" s="179"/>
      <c r="AD66" s="179"/>
      <c r="AE66" s="179"/>
      <c r="AF66" s="179"/>
      <c r="AG66" s="179"/>
      <c r="AH66" s="179"/>
      <c r="AI66" s="179"/>
      <c r="AJ66" s="179"/>
      <c r="AK66" s="179"/>
      <c r="AL66" s="179"/>
      <c r="AM66" s="179"/>
      <c r="AN66" s="179"/>
      <c r="AO66" s="179"/>
      <c r="AP66" s="202"/>
      <c r="AQ66" s="202"/>
      <c r="AR66" s="202"/>
      <c r="AS66" s="202"/>
      <c r="AT66" s="186"/>
      <c r="AU66" s="186"/>
      <c r="AV66" s="202"/>
      <c r="AW66" s="202"/>
      <c r="AX66" s="186"/>
      <c r="AY66" s="186"/>
      <c r="AZ66" s="202"/>
      <c r="BA66" s="203" t="s">
        <v>90</v>
      </c>
      <c r="BB66" s="179"/>
      <c r="BC66" s="305">
        <v>0</v>
      </c>
      <c r="BD66" s="179"/>
    </row>
    <row r="67" spans="1:56" x14ac:dyDescent="0.25">
      <c r="A67" s="505"/>
      <c r="B67" s="232" t="s">
        <v>42</v>
      </c>
      <c r="C67" s="291">
        <v>0</v>
      </c>
      <c r="D67" s="292"/>
      <c r="E67" s="292"/>
      <c r="F67" s="292"/>
      <c r="G67" s="292"/>
      <c r="H67" s="292"/>
      <c r="I67" s="292"/>
      <c r="J67" s="292"/>
      <c r="K67" s="190" t="s">
        <v>90</v>
      </c>
      <c r="L67" s="179"/>
      <c r="M67" s="179"/>
      <c r="N67" s="179"/>
      <c r="O67" s="179"/>
      <c r="P67" s="179"/>
      <c r="Q67" s="179"/>
      <c r="R67" s="179"/>
      <c r="S67" s="179"/>
      <c r="T67" s="202"/>
      <c r="U67" s="202"/>
      <c r="V67" s="202"/>
      <c r="W67" s="202"/>
      <c r="X67" s="179"/>
      <c r="Y67" s="179"/>
      <c r="Z67" s="179"/>
      <c r="AA67" s="179"/>
      <c r="AB67" s="179"/>
      <c r="AC67" s="179"/>
      <c r="AD67" s="179"/>
      <c r="AE67" s="179"/>
      <c r="AF67" s="179"/>
      <c r="AG67" s="179"/>
      <c r="AH67" s="179"/>
      <c r="AI67" s="179"/>
      <c r="AJ67" s="179"/>
      <c r="AK67" s="179"/>
      <c r="AL67" s="179"/>
      <c r="AM67" s="179"/>
      <c r="AN67" s="179"/>
      <c r="AO67" s="179"/>
      <c r="AP67" s="202"/>
      <c r="AQ67" s="202"/>
      <c r="AR67" s="202"/>
      <c r="AS67" s="202"/>
      <c r="AT67" s="186"/>
      <c r="AU67" s="186"/>
      <c r="AV67" s="202"/>
      <c r="AW67" s="202"/>
      <c r="AX67" s="186"/>
      <c r="AY67" s="186"/>
      <c r="AZ67" s="202"/>
      <c r="BA67" s="203" t="s">
        <v>90</v>
      </c>
      <c r="BB67" s="179"/>
      <c r="BC67" s="305">
        <v>0</v>
      </c>
      <c r="BD67" s="179"/>
    </row>
    <row r="68" spans="1:56" x14ac:dyDescent="0.25">
      <c r="A68" s="495"/>
      <c r="B68" s="233" t="s">
        <v>43</v>
      </c>
      <c r="C68" s="293">
        <v>0</v>
      </c>
      <c r="D68" s="294"/>
      <c r="E68" s="294"/>
      <c r="F68" s="294"/>
      <c r="G68" s="294"/>
      <c r="H68" s="294"/>
      <c r="I68" s="294"/>
      <c r="J68" s="294"/>
      <c r="K68" s="190" t="s">
        <v>90</v>
      </c>
      <c r="L68" s="179"/>
      <c r="M68" s="179"/>
      <c r="N68" s="179"/>
      <c r="O68" s="179"/>
      <c r="P68" s="179"/>
      <c r="Q68" s="179"/>
      <c r="R68" s="179"/>
      <c r="S68" s="179"/>
      <c r="T68" s="202"/>
      <c r="U68" s="202"/>
      <c r="V68" s="202"/>
      <c r="W68" s="202"/>
      <c r="X68" s="179"/>
      <c r="Y68" s="179"/>
      <c r="Z68" s="179"/>
      <c r="AA68" s="179"/>
      <c r="AB68" s="179"/>
      <c r="AC68" s="179"/>
      <c r="AD68" s="179"/>
      <c r="AE68" s="179"/>
      <c r="AF68" s="179"/>
      <c r="AG68" s="179"/>
      <c r="AH68" s="179"/>
      <c r="AI68" s="179"/>
      <c r="AJ68" s="179"/>
      <c r="AK68" s="179"/>
      <c r="AL68" s="179"/>
      <c r="AM68" s="179"/>
      <c r="AN68" s="179"/>
      <c r="AO68" s="179"/>
      <c r="AP68" s="202"/>
      <c r="AQ68" s="202"/>
      <c r="AR68" s="202"/>
      <c r="AS68" s="202"/>
      <c r="AT68" s="186"/>
      <c r="AU68" s="186"/>
      <c r="AV68" s="202"/>
      <c r="AW68" s="202"/>
      <c r="AX68" s="186"/>
      <c r="AY68" s="186"/>
      <c r="AZ68" s="202"/>
      <c r="BA68" s="203" t="s">
        <v>90</v>
      </c>
      <c r="BB68" s="179"/>
      <c r="BC68" s="305">
        <v>0</v>
      </c>
      <c r="BD68" s="179"/>
    </row>
    <row r="69" spans="1:56" ht="21" x14ac:dyDescent="0.25">
      <c r="A69" s="494" t="s">
        <v>44</v>
      </c>
      <c r="B69" s="234" t="s">
        <v>65</v>
      </c>
      <c r="C69" s="287">
        <v>0</v>
      </c>
      <c r="D69" s="239"/>
      <c r="E69" s="239"/>
      <c r="F69" s="239"/>
      <c r="G69" s="239"/>
      <c r="H69" s="239"/>
      <c r="I69" s="239"/>
      <c r="J69" s="239"/>
      <c r="K69" s="190" t="s">
        <v>90</v>
      </c>
      <c r="L69" s="179"/>
      <c r="M69" s="179"/>
      <c r="N69" s="179"/>
      <c r="O69" s="179"/>
      <c r="P69" s="179"/>
      <c r="Q69" s="179"/>
      <c r="R69" s="179"/>
      <c r="S69" s="179"/>
      <c r="T69" s="202"/>
      <c r="U69" s="202"/>
      <c r="V69" s="202"/>
      <c r="W69" s="202"/>
      <c r="X69" s="179"/>
      <c r="Y69" s="179"/>
      <c r="Z69" s="179"/>
      <c r="AA69" s="179"/>
      <c r="AB69" s="179"/>
      <c r="AC69" s="179"/>
      <c r="AD69" s="179"/>
      <c r="AE69" s="179"/>
      <c r="AF69" s="179"/>
      <c r="AG69" s="179"/>
      <c r="AH69" s="179"/>
      <c r="AI69" s="179"/>
      <c r="AJ69" s="179"/>
      <c r="AK69" s="179"/>
      <c r="AL69" s="179"/>
      <c r="AM69" s="179"/>
      <c r="AN69" s="179"/>
      <c r="AO69" s="179"/>
      <c r="AP69" s="202"/>
      <c r="AQ69" s="202"/>
      <c r="AR69" s="202"/>
      <c r="AS69" s="202"/>
      <c r="AT69" s="186"/>
      <c r="AU69" s="186"/>
      <c r="AV69" s="202"/>
      <c r="AW69" s="202"/>
      <c r="AX69" s="186"/>
      <c r="AY69" s="186"/>
      <c r="AZ69" s="202"/>
      <c r="BA69" s="203" t="s">
        <v>90</v>
      </c>
      <c r="BB69" s="179"/>
      <c r="BC69" s="305">
        <v>0</v>
      </c>
      <c r="BD69" s="179"/>
    </row>
    <row r="70" spans="1:56" x14ac:dyDescent="0.25">
      <c r="A70" s="495"/>
      <c r="B70" s="200" t="s">
        <v>46</v>
      </c>
      <c r="C70" s="247">
        <v>0</v>
      </c>
      <c r="D70" s="242"/>
      <c r="E70" s="242"/>
      <c r="F70" s="242"/>
      <c r="G70" s="242"/>
      <c r="H70" s="242"/>
      <c r="I70" s="242"/>
      <c r="J70" s="242"/>
      <c r="K70" s="190" t="s">
        <v>90</v>
      </c>
      <c r="L70" s="179"/>
      <c r="M70" s="179"/>
      <c r="N70" s="179"/>
      <c r="O70" s="179"/>
      <c r="P70" s="179"/>
      <c r="Q70" s="179"/>
      <c r="R70" s="179"/>
      <c r="S70" s="179"/>
      <c r="T70" s="202"/>
      <c r="U70" s="202"/>
      <c r="V70" s="202"/>
      <c r="W70" s="202"/>
      <c r="X70" s="179"/>
      <c r="Y70" s="179"/>
      <c r="Z70" s="179"/>
      <c r="AA70" s="179"/>
      <c r="AB70" s="179"/>
      <c r="AC70" s="179"/>
      <c r="AD70" s="179"/>
      <c r="AE70" s="179"/>
      <c r="AF70" s="179"/>
      <c r="AG70" s="179"/>
      <c r="AH70" s="179"/>
      <c r="AI70" s="179"/>
      <c r="AJ70" s="179"/>
      <c r="AK70" s="179"/>
      <c r="AL70" s="179"/>
      <c r="AM70" s="179"/>
      <c r="AN70" s="179"/>
      <c r="AO70" s="179"/>
      <c r="AP70" s="202"/>
      <c r="AQ70" s="202"/>
      <c r="AR70" s="202"/>
      <c r="AS70" s="202"/>
      <c r="AT70" s="186"/>
      <c r="AU70" s="186"/>
      <c r="AV70" s="202"/>
      <c r="AW70" s="202"/>
      <c r="AX70" s="186"/>
      <c r="AY70" s="186"/>
      <c r="AZ70" s="202"/>
      <c r="BA70" s="203" t="s">
        <v>90</v>
      </c>
      <c r="BB70" s="179"/>
      <c r="BC70" s="305">
        <v>0</v>
      </c>
      <c r="BD70" s="179"/>
    </row>
    <row r="71" spans="1:56" x14ac:dyDescent="0.25">
      <c r="A71" s="498" t="s">
        <v>47</v>
      </c>
      <c r="B71" s="499"/>
      <c r="C71" s="288">
        <v>0</v>
      </c>
      <c r="D71" s="244"/>
      <c r="E71" s="244"/>
      <c r="F71" s="244"/>
      <c r="G71" s="244"/>
      <c r="H71" s="244"/>
      <c r="I71" s="244"/>
      <c r="J71" s="244"/>
      <c r="K71" s="190" t="s">
        <v>90</v>
      </c>
      <c r="L71" s="179"/>
      <c r="M71" s="179"/>
      <c r="N71" s="179"/>
      <c r="O71" s="179"/>
      <c r="P71" s="179"/>
      <c r="Q71" s="179"/>
      <c r="R71" s="179"/>
      <c r="S71" s="179"/>
      <c r="T71" s="202"/>
      <c r="U71" s="202"/>
      <c r="V71" s="202"/>
      <c r="W71" s="202"/>
      <c r="X71" s="179"/>
      <c r="Y71" s="179"/>
      <c r="Z71" s="179"/>
      <c r="AA71" s="179"/>
      <c r="AB71" s="179"/>
      <c r="AC71" s="179"/>
      <c r="AD71" s="179"/>
      <c r="AE71" s="179"/>
      <c r="AF71" s="179"/>
      <c r="AG71" s="179"/>
      <c r="AH71" s="179"/>
      <c r="AI71" s="179"/>
      <c r="AJ71" s="179"/>
      <c r="AK71" s="179"/>
      <c r="AL71" s="179"/>
      <c r="AM71" s="179"/>
      <c r="AN71" s="179"/>
      <c r="AO71" s="179"/>
      <c r="AP71" s="202"/>
      <c r="AQ71" s="202"/>
      <c r="AR71" s="202"/>
      <c r="AS71" s="202"/>
      <c r="AT71" s="186"/>
      <c r="AU71" s="186"/>
      <c r="AV71" s="202"/>
      <c r="AW71" s="202"/>
      <c r="AX71" s="186"/>
      <c r="AY71" s="186"/>
      <c r="AZ71" s="202"/>
      <c r="BA71" s="203" t="s">
        <v>90</v>
      </c>
      <c r="BB71" s="179"/>
      <c r="BC71" s="305">
        <v>0</v>
      </c>
      <c r="BD71" s="179"/>
    </row>
    <row r="72" spans="1:56" x14ac:dyDescent="0.25">
      <c r="A72" s="218" t="s">
        <v>66</v>
      </c>
      <c r="B72" s="218"/>
      <c r="C72" s="218"/>
      <c r="D72" s="218"/>
      <c r="E72" s="218"/>
      <c r="F72" s="215"/>
      <c r="G72" s="215"/>
      <c r="H72" s="215"/>
      <c r="I72" s="215"/>
      <c r="J72" s="184"/>
      <c r="K72" s="179"/>
      <c r="L72" s="179"/>
      <c r="M72" s="179"/>
      <c r="N72" s="179"/>
      <c r="O72" s="179"/>
      <c r="P72" s="179"/>
      <c r="Q72" s="179"/>
      <c r="R72" s="179"/>
      <c r="S72" s="179"/>
      <c r="T72" s="179"/>
      <c r="U72" s="179"/>
      <c r="V72" s="179"/>
      <c r="W72" s="179"/>
      <c r="X72" s="179"/>
      <c r="Y72" s="179"/>
      <c r="Z72" s="179"/>
      <c r="AA72" s="179"/>
      <c r="AB72" s="179"/>
      <c r="AC72" s="179"/>
      <c r="AD72" s="179"/>
      <c r="AE72" s="179"/>
      <c r="AF72" s="179"/>
      <c r="AG72" s="179"/>
      <c r="AH72" s="179"/>
      <c r="AI72" s="179"/>
      <c r="AJ72" s="179"/>
      <c r="AK72" s="179"/>
      <c r="AL72" s="179"/>
      <c r="AM72" s="179"/>
      <c r="AN72" s="179"/>
      <c r="AO72" s="179"/>
      <c r="AP72" s="179"/>
      <c r="AQ72" s="179"/>
      <c r="AR72" s="179"/>
      <c r="AS72" s="179"/>
      <c r="AT72" s="179"/>
      <c r="AU72" s="179"/>
      <c r="AV72" s="179"/>
      <c r="AW72" s="179"/>
      <c r="AX72" s="179"/>
      <c r="AY72" s="179"/>
      <c r="AZ72" s="179"/>
      <c r="BA72" s="179"/>
      <c r="BB72" s="179"/>
      <c r="BC72" s="179"/>
      <c r="BD72" s="179"/>
    </row>
    <row r="73" spans="1:56" x14ac:dyDescent="0.25">
      <c r="A73" s="490" t="s">
        <v>67</v>
      </c>
      <c r="B73" s="500"/>
      <c r="C73" s="488" t="s">
        <v>5</v>
      </c>
      <c r="D73" s="496" t="s">
        <v>68</v>
      </c>
      <c r="E73" s="497"/>
      <c r="F73" s="496" t="s">
        <v>69</v>
      </c>
      <c r="G73" s="497"/>
      <c r="H73" s="179"/>
      <c r="I73" s="181"/>
      <c r="J73" s="181"/>
      <c r="K73" s="179"/>
      <c r="L73" s="179"/>
      <c r="M73" s="179"/>
      <c r="N73" s="179"/>
      <c r="O73" s="179"/>
      <c r="P73" s="179"/>
      <c r="Q73" s="179"/>
      <c r="R73" s="179"/>
      <c r="S73" s="179"/>
      <c r="T73" s="202"/>
      <c r="U73" s="202"/>
      <c r="V73" s="202"/>
      <c r="W73" s="202"/>
      <c r="X73" s="179"/>
      <c r="Y73" s="179"/>
      <c r="Z73" s="179"/>
      <c r="AA73" s="179"/>
      <c r="AB73" s="179"/>
      <c r="AC73" s="179"/>
      <c r="AD73" s="179"/>
      <c r="AE73" s="179"/>
      <c r="AF73" s="179"/>
      <c r="AG73" s="179"/>
      <c r="AH73" s="179"/>
      <c r="AI73" s="179"/>
      <c r="AJ73" s="179"/>
      <c r="AK73" s="179"/>
      <c r="AL73" s="179"/>
      <c r="AM73" s="179"/>
      <c r="AN73" s="179"/>
      <c r="AO73" s="179"/>
      <c r="AP73" s="202"/>
      <c r="AQ73" s="186"/>
      <c r="AR73" s="186"/>
      <c r="AS73" s="202"/>
      <c r="AT73" s="202"/>
      <c r="AU73" s="186"/>
      <c r="AV73" s="186"/>
      <c r="AW73" s="202"/>
      <c r="AX73" s="202"/>
      <c r="AY73" s="202"/>
      <c r="AZ73" s="202"/>
      <c r="BA73" s="179"/>
      <c r="BB73" s="179"/>
      <c r="BC73" s="179"/>
      <c r="BD73" s="179"/>
    </row>
    <row r="74" spans="1:56" ht="21" x14ac:dyDescent="0.25">
      <c r="A74" s="501"/>
      <c r="B74" s="502"/>
      <c r="C74" s="489"/>
      <c r="D74" s="185" t="s">
        <v>34</v>
      </c>
      <c r="E74" s="185" t="s">
        <v>35</v>
      </c>
      <c r="F74" s="185" t="s">
        <v>34</v>
      </c>
      <c r="G74" s="185" t="s">
        <v>35</v>
      </c>
      <c r="H74" s="179"/>
      <c r="I74" s="181"/>
      <c r="J74" s="181"/>
      <c r="K74" s="179"/>
      <c r="L74" s="179"/>
      <c r="M74" s="179"/>
      <c r="N74" s="179"/>
      <c r="O74" s="179"/>
      <c r="P74" s="179"/>
      <c r="Q74" s="179"/>
      <c r="R74" s="179"/>
      <c r="S74" s="179"/>
      <c r="T74" s="202"/>
      <c r="U74" s="202"/>
      <c r="V74" s="202"/>
      <c r="W74" s="202"/>
      <c r="X74" s="179"/>
      <c r="Y74" s="179"/>
      <c r="Z74" s="179"/>
      <c r="AA74" s="179"/>
      <c r="AB74" s="179"/>
      <c r="AC74" s="179"/>
      <c r="AD74" s="179"/>
      <c r="AE74" s="179"/>
      <c r="AF74" s="179"/>
      <c r="AG74" s="179"/>
      <c r="AH74" s="179"/>
      <c r="AI74" s="179"/>
      <c r="AJ74" s="179"/>
      <c r="AK74" s="179"/>
      <c r="AL74" s="179"/>
      <c r="AM74" s="179"/>
      <c r="AN74" s="179"/>
      <c r="AO74" s="179"/>
      <c r="AP74" s="202"/>
      <c r="AQ74" s="186"/>
      <c r="AR74" s="186"/>
      <c r="AS74" s="202"/>
      <c r="AT74" s="202"/>
      <c r="AU74" s="186"/>
      <c r="AV74" s="186"/>
      <c r="AW74" s="202"/>
      <c r="AX74" s="202"/>
      <c r="AY74" s="202"/>
      <c r="AZ74" s="202"/>
      <c r="BA74" s="179"/>
      <c r="BB74" s="179"/>
      <c r="BC74" s="179"/>
      <c r="BD74" s="179"/>
    </row>
    <row r="75" spans="1:56" x14ac:dyDescent="0.25">
      <c r="A75" s="503" t="s">
        <v>36</v>
      </c>
      <c r="B75" s="504"/>
      <c r="C75" s="289">
        <v>0</v>
      </c>
      <c r="D75" s="290"/>
      <c r="E75" s="290"/>
      <c r="F75" s="290"/>
      <c r="G75" s="290"/>
      <c r="H75" s="190" t="s">
        <v>90</v>
      </c>
      <c r="I75" s="181"/>
      <c r="J75" s="202"/>
      <c r="K75" s="179"/>
      <c r="L75" s="179"/>
      <c r="M75" s="179"/>
      <c r="N75" s="179"/>
      <c r="O75" s="179"/>
      <c r="P75" s="179"/>
      <c r="Q75" s="179"/>
      <c r="R75" s="179"/>
      <c r="S75" s="179"/>
      <c r="T75" s="202"/>
      <c r="U75" s="202"/>
      <c r="V75" s="202"/>
      <c r="W75" s="202"/>
      <c r="X75" s="179"/>
      <c r="Y75" s="179"/>
      <c r="Z75" s="179"/>
      <c r="AA75" s="179"/>
      <c r="AB75" s="179"/>
      <c r="AC75" s="179"/>
      <c r="AD75" s="179"/>
      <c r="AE75" s="179"/>
      <c r="AF75" s="179"/>
      <c r="AG75" s="179"/>
      <c r="AH75" s="179"/>
      <c r="AI75" s="179"/>
      <c r="AJ75" s="179"/>
      <c r="AK75" s="179"/>
      <c r="AL75" s="179"/>
      <c r="AM75" s="179"/>
      <c r="AN75" s="179"/>
      <c r="AO75" s="179"/>
      <c r="AP75" s="202"/>
      <c r="AQ75" s="186"/>
      <c r="AR75" s="186"/>
      <c r="AS75" s="202"/>
      <c r="AT75" s="202"/>
      <c r="AU75" s="186"/>
      <c r="AV75" s="186"/>
      <c r="AW75" s="202"/>
      <c r="AX75" s="202"/>
      <c r="AY75" s="202"/>
      <c r="AZ75" s="202"/>
      <c r="BA75" s="203" t="s">
        <v>90</v>
      </c>
      <c r="BB75" s="179"/>
      <c r="BC75" s="305">
        <v>0</v>
      </c>
      <c r="BD75" s="179"/>
    </row>
    <row r="76" spans="1:56" x14ac:dyDescent="0.25">
      <c r="A76" s="494" t="s">
        <v>40</v>
      </c>
      <c r="B76" s="222" t="s">
        <v>41</v>
      </c>
      <c r="C76" s="289">
        <v>0</v>
      </c>
      <c r="D76" s="290"/>
      <c r="E76" s="290"/>
      <c r="F76" s="290"/>
      <c r="G76" s="290"/>
      <c r="H76" s="190" t="s">
        <v>90</v>
      </c>
      <c r="I76" s="181"/>
      <c r="J76" s="202"/>
      <c r="K76" s="179"/>
      <c r="L76" s="179"/>
      <c r="M76" s="179"/>
      <c r="N76" s="179"/>
      <c r="O76" s="179"/>
      <c r="P76" s="179"/>
      <c r="Q76" s="179"/>
      <c r="R76" s="179"/>
      <c r="S76" s="179"/>
      <c r="T76" s="202"/>
      <c r="U76" s="202"/>
      <c r="V76" s="202"/>
      <c r="W76" s="202"/>
      <c r="X76" s="179"/>
      <c r="Y76" s="179"/>
      <c r="Z76" s="179"/>
      <c r="AA76" s="179"/>
      <c r="AB76" s="179"/>
      <c r="AC76" s="179"/>
      <c r="AD76" s="179"/>
      <c r="AE76" s="179"/>
      <c r="AF76" s="179"/>
      <c r="AG76" s="179"/>
      <c r="AH76" s="179"/>
      <c r="AI76" s="179"/>
      <c r="AJ76" s="179"/>
      <c r="AK76" s="179"/>
      <c r="AL76" s="179"/>
      <c r="AM76" s="179"/>
      <c r="AN76" s="179"/>
      <c r="AO76" s="179"/>
      <c r="AP76" s="202"/>
      <c r="AQ76" s="186"/>
      <c r="AR76" s="186"/>
      <c r="AS76" s="202"/>
      <c r="AT76" s="202"/>
      <c r="AU76" s="186"/>
      <c r="AV76" s="186"/>
      <c r="AW76" s="202"/>
      <c r="AX76" s="202"/>
      <c r="AY76" s="202"/>
      <c r="AZ76" s="202"/>
      <c r="BA76" s="203" t="s">
        <v>90</v>
      </c>
      <c r="BB76" s="179"/>
      <c r="BC76" s="305">
        <v>0</v>
      </c>
      <c r="BD76" s="179"/>
    </row>
    <row r="77" spans="1:56" x14ac:dyDescent="0.25">
      <c r="A77" s="505"/>
      <c r="B77" s="232" t="s">
        <v>42</v>
      </c>
      <c r="C77" s="291">
        <v>0</v>
      </c>
      <c r="D77" s="292"/>
      <c r="E77" s="292"/>
      <c r="F77" s="292"/>
      <c r="G77" s="292"/>
      <c r="H77" s="190" t="s">
        <v>90</v>
      </c>
      <c r="I77" s="181"/>
      <c r="J77" s="202"/>
      <c r="K77" s="179"/>
      <c r="L77" s="179"/>
      <c r="M77" s="179"/>
      <c r="N77" s="179"/>
      <c r="O77" s="179"/>
      <c r="P77" s="179"/>
      <c r="Q77" s="179"/>
      <c r="R77" s="179"/>
      <c r="S77" s="179"/>
      <c r="T77" s="202"/>
      <c r="U77" s="202"/>
      <c r="V77" s="202"/>
      <c r="W77" s="202"/>
      <c r="X77" s="179"/>
      <c r="Y77" s="179"/>
      <c r="Z77" s="179"/>
      <c r="AA77" s="179"/>
      <c r="AB77" s="179"/>
      <c r="AC77" s="179"/>
      <c r="AD77" s="179"/>
      <c r="AE77" s="179"/>
      <c r="AF77" s="179"/>
      <c r="AG77" s="179"/>
      <c r="AH77" s="179"/>
      <c r="AI77" s="179"/>
      <c r="AJ77" s="179"/>
      <c r="AK77" s="179"/>
      <c r="AL77" s="179"/>
      <c r="AM77" s="179"/>
      <c r="AN77" s="179"/>
      <c r="AO77" s="179"/>
      <c r="AP77" s="202"/>
      <c r="AQ77" s="186"/>
      <c r="AR77" s="186"/>
      <c r="AS77" s="202"/>
      <c r="AT77" s="202"/>
      <c r="AU77" s="186"/>
      <c r="AV77" s="186"/>
      <c r="AW77" s="202"/>
      <c r="AX77" s="202"/>
      <c r="AY77" s="202"/>
      <c r="AZ77" s="202"/>
      <c r="BA77" s="203" t="s">
        <v>90</v>
      </c>
      <c r="BB77" s="179"/>
      <c r="BC77" s="305">
        <v>0</v>
      </c>
      <c r="BD77" s="179"/>
    </row>
    <row r="78" spans="1:56" x14ac:dyDescent="0.25">
      <c r="A78" s="495"/>
      <c r="B78" s="233" t="s">
        <v>43</v>
      </c>
      <c r="C78" s="293">
        <v>0</v>
      </c>
      <c r="D78" s="294"/>
      <c r="E78" s="294"/>
      <c r="F78" s="294"/>
      <c r="G78" s="294"/>
      <c r="H78" s="190" t="s">
        <v>90</v>
      </c>
      <c r="I78" s="181"/>
      <c r="J78" s="202"/>
      <c r="K78" s="179"/>
      <c r="L78" s="179"/>
      <c r="M78" s="179"/>
      <c r="N78" s="179"/>
      <c r="O78" s="179"/>
      <c r="P78" s="179"/>
      <c r="Q78" s="179"/>
      <c r="R78" s="179"/>
      <c r="S78" s="179"/>
      <c r="T78" s="202"/>
      <c r="U78" s="202"/>
      <c r="V78" s="202"/>
      <c r="W78" s="202"/>
      <c r="X78" s="179"/>
      <c r="Y78" s="179"/>
      <c r="Z78" s="179"/>
      <c r="AA78" s="179"/>
      <c r="AB78" s="179"/>
      <c r="AC78" s="179"/>
      <c r="AD78" s="179"/>
      <c r="AE78" s="179"/>
      <c r="AF78" s="179"/>
      <c r="AG78" s="179"/>
      <c r="AH78" s="179"/>
      <c r="AI78" s="179"/>
      <c r="AJ78" s="179"/>
      <c r="AK78" s="179"/>
      <c r="AL78" s="179"/>
      <c r="AM78" s="179"/>
      <c r="AN78" s="179"/>
      <c r="AO78" s="179"/>
      <c r="AP78" s="202"/>
      <c r="AQ78" s="186"/>
      <c r="AR78" s="186"/>
      <c r="AS78" s="202"/>
      <c r="AT78" s="202"/>
      <c r="AU78" s="186"/>
      <c r="AV78" s="186"/>
      <c r="AW78" s="202"/>
      <c r="AX78" s="202"/>
      <c r="AY78" s="202"/>
      <c r="AZ78" s="202"/>
      <c r="BA78" s="203" t="s">
        <v>90</v>
      </c>
      <c r="BB78" s="179"/>
      <c r="BC78" s="305">
        <v>0</v>
      </c>
      <c r="BD78" s="179"/>
    </row>
    <row r="79" spans="1:56" ht="21" x14ac:dyDescent="0.25">
      <c r="A79" s="494" t="s">
        <v>44</v>
      </c>
      <c r="B79" s="234" t="s">
        <v>65</v>
      </c>
      <c r="C79" s="287">
        <v>0</v>
      </c>
      <c r="D79" s="239"/>
      <c r="E79" s="239"/>
      <c r="F79" s="239"/>
      <c r="G79" s="239"/>
      <c r="H79" s="190" t="s">
        <v>90</v>
      </c>
      <c r="I79" s="181"/>
      <c r="J79" s="202"/>
      <c r="K79" s="179"/>
      <c r="L79" s="179"/>
      <c r="M79" s="179"/>
      <c r="N79" s="179"/>
      <c r="O79" s="179"/>
      <c r="P79" s="179"/>
      <c r="Q79" s="179"/>
      <c r="R79" s="179"/>
      <c r="S79" s="179"/>
      <c r="T79" s="202"/>
      <c r="U79" s="202"/>
      <c r="V79" s="202"/>
      <c r="W79" s="202"/>
      <c r="X79" s="179"/>
      <c r="Y79" s="179"/>
      <c r="Z79" s="179"/>
      <c r="AA79" s="179"/>
      <c r="AB79" s="179"/>
      <c r="AC79" s="179"/>
      <c r="AD79" s="179"/>
      <c r="AE79" s="179"/>
      <c r="AF79" s="179"/>
      <c r="AG79" s="179"/>
      <c r="AH79" s="179"/>
      <c r="AI79" s="179"/>
      <c r="AJ79" s="179"/>
      <c r="AK79" s="179"/>
      <c r="AL79" s="179"/>
      <c r="AM79" s="179"/>
      <c r="AN79" s="179"/>
      <c r="AO79" s="179"/>
      <c r="AP79" s="202"/>
      <c r="AQ79" s="186"/>
      <c r="AR79" s="186"/>
      <c r="AS79" s="202"/>
      <c r="AT79" s="202"/>
      <c r="AU79" s="186"/>
      <c r="AV79" s="186"/>
      <c r="AW79" s="202"/>
      <c r="AX79" s="202"/>
      <c r="AY79" s="202"/>
      <c r="AZ79" s="202"/>
      <c r="BA79" s="203" t="s">
        <v>90</v>
      </c>
      <c r="BB79" s="179"/>
      <c r="BC79" s="305">
        <v>0</v>
      </c>
      <c r="BD79" s="179"/>
    </row>
    <row r="80" spans="1:56" x14ac:dyDescent="0.25">
      <c r="A80" s="495"/>
      <c r="B80" s="200" t="s">
        <v>46</v>
      </c>
      <c r="C80" s="247">
        <v>0</v>
      </c>
      <c r="D80" s="242"/>
      <c r="E80" s="242"/>
      <c r="F80" s="242"/>
      <c r="G80" s="242"/>
      <c r="H80" s="190" t="s">
        <v>90</v>
      </c>
      <c r="I80" s="181"/>
      <c r="J80" s="202"/>
      <c r="K80" s="179"/>
      <c r="L80" s="179"/>
      <c r="M80" s="179"/>
      <c r="N80" s="179"/>
      <c r="O80" s="179"/>
      <c r="P80" s="179"/>
      <c r="Q80" s="179"/>
      <c r="R80" s="179"/>
      <c r="S80" s="179"/>
      <c r="T80" s="202"/>
      <c r="U80" s="202"/>
      <c r="V80" s="202"/>
      <c r="W80" s="202"/>
      <c r="X80" s="179"/>
      <c r="Y80" s="179"/>
      <c r="Z80" s="179"/>
      <c r="AA80" s="179"/>
      <c r="AB80" s="179"/>
      <c r="AC80" s="179"/>
      <c r="AD80" s="179"/>
      <c r="AE80" s="179"/>
      <c r="AF80" s="179"/>
      <c r="AG80" s="179"/>
      <c r="AH80" s="179"/>
      <c r="AI80" s="179"/>
      <c r="AJ80" s="179"/>
      <c r="AK80" s="179"/>
      <c r="AL80" s="179"/>
      <c r="AM80" s="179"/>
      <c r="AN80" s="179"/>
      <c r="AO80" s="179"/>
      <c r="AP80" s="202"/>
      <c r="AQ80" s="186"/>
      <c r="AR80" s="186"/>
      <c r="AS80" s="202"/>
      <c r="AT80" s="202"/>
      <c r="AU80" s="186"/>
      <c r="AV80" s="186"/>
      <c r="AW80" s="202"/>
      <c r="AX80" s="202"/>
      <c r="AY80" s="202"/>
      <c r="AZ80" s="202"/>
      <c r="BA80" s="203" t="s">
        <v>90</v>
      </c>
      <c r="BB80" s="179"/>
      <c r="BC80" s="305">
        <v>0</v>
      </c>
      <c r="BD80" s="179"/>
    </row>
    <row r="81" spans="1:56" x14ac:dyDescent="0.25">
      <c r="A81" s="485" t="s">
        <v>47</v>
      </c>
      <c r="B81" s="485"/>
      <c r="C81" s="252">
        <v>0</v>
      </c>
      <c r="D81" s="244"/>
      <c r="E81" s="244"/>
      <c r="F81" s="244"/>
      <c r="G81" s="244"/>
      <c r="H81" s="190" t="s">
        <v>90</v>
      </c>
      <c r="I81" s="181"/>
      <c r="J81" s="202"/>
      <c r="K81" s="179"/>
      <c r="L81" s="179"/>
      <c r="M81" s="179"/>
      <c r="N81" s="179"/>
      <c r="O81" s="179"/>
      <c r="P81" s="179"/>
      <c r="Q81" s="179"/>
      <c r="R81" s="179"/>
      <c r="S81" s="179"/>
      <c r="T81" s="202"/>
      <c r="U81" s="202"/>
      <c r="V81" s="202"/>
      <c r="W81" s="202"/>
      <c r="X81" s="179"/>
      <c r="Y81" s="179"/>
      <c r="Z81" s="179"/>
      <c r="AA81" s="179"/>
      <c r="AB81" s="179"/>
      <c r="AC81" s="179"/>
      <c r="AD81" s="179"/>
      <c r="AE81" s="179"/>
      <c r="AF81" s="179"/>
      <c r="AG81" s="179"/>
      <c r="AH81" s="179"/>
      <c r="AI81" s="179"/>
      <c r="AJ81" s="179"/>
      <c r="AK81" s="179"/>
      <c r="AL81" s="179"/>
      <c r="AM81" s="179"/>
      <c r="AN81" s="179"/>
      <c r="AO81" s="179"/>
      <c r="AP81" s="202"/>
      <c r="AQ81" s="186"/>
      <c r="AR81" s="186"/>
      <c r="AS81" s="202"/>
      <c r="AT81" s="202"/>
      <c r="AU81" s="186"/>
      <c r="AV81" s="186"/>
      <c r="AW81" s="202"/>
      <c r="AX81" s="202"/>
      <c r="AY81" s="202"/>
      <c r="AZ81" s="202"/>
      <c r="BA81" s="203" t="s">
        <v>90</v>
      </c>
      <c r="BB81" s="179"/>
      <c r="BC81" s="305">
        <v>0</v>
      </c>
      <c r="BD81" s="179"/>
    </row>
    <row r="82" spans="1:56" x14ac:dyDescent="0.25">
      <c r="A82" s="486" t="s">
        <v>5</v>
      </c>
      <c r="B82" s="487"/>
      <c r="C82" s="260">
        <v>0</v>
      </c>
      <c r="D82" s="261">
        <v>0</v>
      </c>
      <c r="E82" s="261">
        <v>0</v>
      </c>
      <c r="F82" s="261">
        <v>0</v>
      </c>
      <c r="G82" s="261">
        <v>0</v>
      </c>
      <c r="H82" s="190" t="s">
        <v>90</v>
      </c>
      <c r="I82" s="178"/>
      <c r="J82" s="310"/>
      <c r="K82" s="178"/>
      <c r="L82" s="178"/>
      <c r="M82" s="178"/>
      <c r="N82" s="178"/>
      <c r="O82" s="178"/>
      <c r="P82" s="178"/>
      <c r="Q82" s="178"/>
      <c r="R82" s="178"/>
      <c r="S82" s="178"/>
      <c r="T82" s="310"/>
      <c r="U82" s="310"/>
      <c r="V82" s="310"/>
      <c r="W82" s="310"/>
      <c r="X82" s="178"/>
      <c r="Y82" s="178"/>
      <c r="Z82" s="178"/>
      <c r="AA82" s="178"/>
      <c r="AB82" s="178"/>
      <c r="AC82" s="178"/>
      <c r="AD82" s="178"/>
      <c r="AE82" s="178"/>
      <c r="AF82" s="178"/>
      <c r="AG82" s="178"/>
      <c r="AH82" s="178"/>
      <c r="AI82" s="178"/>
      <c r="AJ82" s="178"/>
      <c r="AK82" s="178"/>
      <c r="AL82" s="178"/>
      <c r="AM82" s="178"/>
      <c r="AN82" s="178"/>
      <c r="AO82" s="178"/>
      <c r="AP82" s="310"/>
      <c r="AQ82" s="310"/>
      <c r="AR82" s="310"/>
      <c r="AS82" s="310"/>
      <c r="AT82" s="310"/>
      <c r="AU82" s="310"/>
      <c r="AV82" s="310"/>
      <c r="AW82" s="307"/>
      <c r="AX82" s="307"/>
      <c r="AY82" s="310"/>
      <c r="AZ82" s="310"/>
      <c r="BA82" s="203" t="s">
        <v>90</v>
      </c>
      <c r="BB82" s="179"/>
      <c r="BC82" s="305">
        <v>0</v>
      </c>
      <c r="BD82" s="178"/>
    </row>
    <row r="83" spans="1:56" x14ac:dyDescent="0.25">
      <c r="A83" s="192" t="s">
        <v>70</v>
      </c>
      <c r="B83" s="192"/>
      <c r="C83" s="192"/>
      <c r="D83" s="215"/>
      <c r="E83" s="215"/>
      <c r="F83" s="215"/>
      <c r="G83" s="215"/>
      <c r="H83" s="215"/>
      <c r="I83" s="215"/>
      <c r="J83" s="184"/>
      <c r="K83" s="179"/>
      <c r="L83" s="179"/>
      <c r="M83" s="179"/>
      <c r="N83" s="179"/>
      <c r="O83" s="179"/>
      <c r="P83" s="179"/>
      <c r="Q83" s="179"/>
      <c r="R83" s="179"/>
      <c r="S83" s="179"/>
      <c r="T83" s="179"/>
      <c r="U83" s="179"/>
      <c r="V83" s="179"/>
      <c r="W83" s="179"/>
      <c r="X83" s="179"/>
      <c r="Y83" s="179"/>
      <c r="Z83" s="179"/>
      <c r="AA83" s="179"/>
      <c r="AB83" s="179"/>
      <c r="AC83" s="179"/>
      <c r="AD83" s="179"/>
      <c r="AE83" s="179"/>
      <c r="AF83" s="179"/>
      <c r="AG83" s="179"/>
      <c r="AH83" s="179"/>
      <c r="AI83" s="179"/>
      <c r="AJ83" s="179"/>
      <c r="AK83" s="179"/>
      <c r="AL83" s="179"/>
      <c r="AM83" s="179"/>
      <c r="AN83" s="179"/>
      <c r="AO83" s="179"/>
      <c r="AP83" s="179"/>
      <c r="AQ83" s="179"/>
      <c r="AR83" s="179"/>
      <c r="AS83" s="179"/>
      <c r="AT83" s="179"/>
      <c r="AU83" s="179"/>
      <c r="AV83" s="179"/>
      <c r="AW83" s="179"/>
      <c r="AX83" s="179"/>
      <c r="AY83" s="179"/>
      <c r="AZ83" s="179"/>
      <c r="BA83" s="179"/>
      <c r="BB83" s="179"/>
      <c r="BC83" s="179"/>
      <c r="BD83" s="179"/>
    </row>
    <row r="84" spans="1:56" x14ac:dyDescent="0.25">
      <c r="A84" s="490" t="s">
        <v>21</v>
      </c>
      <c r="B84" s="491"/>
      <c r="C84" s="182" t="s">
        <v>5</v>
      </c>
      <c r="D84" s="179"/>
      <c r="E84" s="179"/>
      <c r="F84" s="179"/>
      <c r="G84" s="179"/>
      <c r="H84" s="179"/>
      <c r="I84" s="179"/>
      <c r="J84" s="179"/>
      <c r="K84" s="179"/>
      <c r="L84" s="179"/>
      <c r="M84" s="179"/>
      <c r="N84" s="179"/>
      <c r="O84" s="179"/>
      <c r="P84" s="179"/>
      <c r="Q84" s="179"/>
      <c r="R84" s="179"/>
      <c r="S84" s="179"/>
      <c r="T84" s="202"/>
      <c r="U84" s="202"/>
      <c r="V84" s="202"/>
      <c r="W84" s="202"/>
      <c r="X84" s="179"/>
      <c r="Y84" s="179"/>
      <c r="Z84" s="179"/>
      <c r="AA84" s="179"/>
      <c r="AB84" s="179"/>
      <c r="AC84" s="179"/>
      <c r="AD84" s="179"/>
      <c r="AE84" s="179"/>
      <c r="AF84" s="179"/>
      <c r="AG84" s="179"/>
      <c r="AH84" s="179"/>
      <c r="AI84" s="179"/>
      <c r="AJ84" s="179"/>
      <c r="AK84" s="179"/>
      <c r="AL84" s="179"/>
      <c r="AM84" s="179"/>
      <c r="AN84" s="179"/>
      <c r="AO84" s="179"/>
      <c r="AP84" s="202"/>
      <c r="AQ84" s="202"/>
      <c r="AR84" s="202"/>
      <c r="AS84" s="202"/>
      <c r="AT84" s="186"/>
      <c r="AU84" s="186"/>
      <c r="AV84" s="202"/>
      <c r="AW84" s="202"/>
      <c r="AX84" s="186"/>
      <c r="AY84" s="186"/>
      <c r="AZ84" s="202"/>
      <c r="BA84" s="179"/>
      <c r="BB84" s="179"/>
      <c r="BC84" s="179"/>
      <c r="BD84" s="179"/>
    </row>
    <row r="85" spans="1:56" x14ac:dyDescent="0.25">
      <c r="A85" s="492" t="s">
        <v>71</v>
      </c>
      <c r="B85" s="216" t="s">
        <v>72</v>
      </c>
      <c r="C85" s="295"/>
      <c r="D85" s="179"/>
      <c r="E85" s="179"/>
      <c r="F85" s="179"/>
      <c r="G85" s="179"/>
      <c r="H85" s="179"/>
      <c r="I85" s="179"/>
      <c r="J85" s="179"/>
      <c r="K85" s="179"/>
      <c r="L85" s="179"/>
      <c r="M85" s="179"/>
      <c r="N85" s="179"/>
      <c r="O85" s="179"/>
      <c r="P85" s="179"/>
      <c r="Q85" s="179"/>
      <c r="R85" s="179"/>
      <c r="S85" s="179"/>
      <c r="T85" s="202"/>
      <c r="U85" s="202"/>
      <c r="V85" s="202"/>
      <c r="W85" s="202"/>
      <c r="X85" s="179"/>
      <c r="Y85" s="179"/>
      <c r="Z85" s="179"/>
      <c r="AA85" s="179"/>
      <c r="AB85" s="179"/>
      <c r="AC85" s="179"/>
      <c r="AD85" s="179"/>
      <c r="AE85" s="179"/>
      <c r="AF85" s="179"/>
      <c r="AG85" s="179"/>
      <c r="AH85" s="179"/>
      <c r="AI85" s="179"/>
      <c r="AJ85" s="179"/>
      <c r="AK85" s="179"/>
      <c r="AL85" s="179"/>
      <c r="AM85" s="179"/>
      <c r="AN85" s="179"/>
      <c r="AO85" s="179"/>
      <c r="AP85" s="202"/>
      <c r="AQ85" s="202"/>
      <c r="AR85" s="202"/>
      <c r="AS85" s="202"/>
      <c r="AT85" s="186"/>
      <c r="AU85" s="186"/>
      <c r="AV85" s="202"/>
      <c r="AW85" s="202"/>
      <c r="AX85" s="186"/>
      <c r="AY85" s="186"/>
      <c r="AZ85" s="202"/>
      <c r="BA85" s="179"/>
      <c r="BB85" s="179"/>
      <c r="BC85" s="179"/>
      <c r="BD85" s="179"/>
    </row>
    <row r="86" spans="1:56" ht="21" x14ac:dyDescent="0.25">
      <c r="A86" s="493"/>
      <c r="B86" s="217" t="s">
        <v>73</v>
      </c>
      <c r="C86" s="299"/>
      <c r="D86" s="179"/>
      <c r="E86" s="179"/>
      <c r="F86" s="179"/>
      <c r="G86" s="179"/>
      <c r="H86" s="179"/>
      <c r="I86" s="179"/>
      <c r="J86" s="179"/>
      <c r="K86" s="179"/>
      <c r="L86" s="179"/>
      <c r="M86" s="179"/>
      <c r="N86" s="179"/>
      <c r="O86" s="179"/>
      <c r="P86" s="179"/>
      <c r="Q86" s="179"/>
      <c r="R86" s="179"/>
      <c r="S86" s="179"/>
      <c r="T86" s="202"/>
      <c r="U86" s="202"/>
      <c r="V86" s="202"/>
      <c r="W86" s="202"/>
      <c r="X86" s="179"/>
      <c r="Y86" s="179"/>
      <c r="Z86" s="179"/>
      <c r="AA86" s="179"/>
      <c r="AB86" s="179"/>
      <c r="AC86" s="179"/>
      <c r="AD86" s="179"/>
      <c r="AE86" s="179"/>
      <c r="AF86" s="179"/>
      <c r="AG86" s="179"/>
      <c r="AH86" s="179"/>
      <c r="AI86" s="179"/>
      <c r="AJ86" s="179"/>
      <c r="AK86" s="179"/>
      <c r="AL86" s="179"/>
      <c r="AM86" s="179"/>
      <c r="AN86" s="179"/>
      <c r="AO86" s="179"/>
      <c r="AP86" s="202"/>
      <c r="AQ86" s="202"/>
      <c r="AR86" s="202"/>
      <c r="AS86" s="202"/>
      <c r="AT86" s="186"/>
      <c r="AU86" s="186"/>
      <c r="AV86" s="202"/>
      <c r="AW86" s="202"/>
      <c r="AX86" s="186"/>
      <c r="AY86" s="186"/>
      <c r="AZ86" s="202"/>
      <c r="BA86" s="179"/>
      <c r="BB86" s="179"/>
      <c r="BC86" s="179"/>
      <c r="BD86" s="179"/>
    </row>
    <row r="87" spans="1:56" x14ac:dyDescent="0.25">
      <c r="A87" s="197" t="s">
        <v>74</v>
      </c>
      <c r="B87" s="197"/>
      <c r="C87" s="197"/>
      <c r="D87" s="215"/>
      <c r="E87" s="215"/>
      <c r="F87" s="215"/>
      <c r="G87" s="215"/>
      <c r="H87" s="215"/>
      <c r="I87" s="215"/>
      <c r="J87" s="184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  <c r="W87" s="179"/>
      <c r="X87" s="179"/>
      <c r="Y87" s="179"/>
      <c r="Z87" s="179"/>
      <c r="AA87" s="179"/>
      <c r="AB87" s="179"/>
      <c r="AC87" s="179"/>
      <c r="AD87" s="179"/>
      <c r="AE87" s="179"/>
      <c r="AF87" s="179"/>
      <c r="AG87" s="179"/>
      <c r="AH87" s="179"/>
      <c r="AI87" s="179"/>
      <c r="AJ87" s="179"/>
      <c r="AK87" s="179"/>
      <c r="AL87" s="179"/>
      <c r="AM87" s="179"/>
      <c r="AN87" s="179"/>
      <c r="AO87" s="179"/>
      <c r="AP87" s="179"/>
      <c r="AQ87" s="179"/>
      <c r="AR87" s="179"/>
      <c r="AS87" s="179"/>
      <c r="AT87" s="179"/>
      <c r="AU87" s="179"/>
      <c r="AV87" s="179"/>
      <c r="AW87" s="179"/>
      <c r="AX87" s="179"/>
      <c r="AY87" s="179"/>
      <c r="AZ87" s="179"/>
      <c r="BA87" s="179"/>
      <c r="BB87" s="179"/>
      <c r="BC87" s="179"/>
      <c r="BD87" s="179"/>
    </row>
    <row r="88" spans="1:56" x14ac:dyDescent="0.25">
      <c r="A88" s="488" t="s">
        <v>21</v>
      </c>
      <c r="B88" s="488" t="s">
        <v>5</v>
      </c>
      <c r="C88" s="488" t="s">
        <v>36</v>
      </c>
      <c r="D88" s="488" t="s">
        <v>44</v>
      </c>
      <c r="E88" s="488" t="s">
        <v>51</v>
      </c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202"/>
      <c r="U88" s="202"/>
      <c r="V88" s="202"/>
      <c r="W88" s="202"/>
      <c r="X88" s="179"/>
      <c r="Y88" s="179"/>
      <c r="Z88" s="179"/>
      <c r="AA88" s="179"/>
      <c r="AB88" s="179"/>
      <c r="AC88" s="179"/>
      <c r="AD88" s="179"/>
      <c r="AE88" s="179"/>
      <c r="AF88" s="179"/>
      <c r="AG88" s="179"/>
      <c r="AH88" s="179"/>
      <c r="AI88" s="179"/>
      <c r="AJ88" s="179"/>
      <c r="AK88" s="179"/>
      <c r="AL88" s="179"/>
      <c r="AM88" s="179"/>
      <c r="AN88" s="179"/>
      <c r="AO88" s="179"/>
      <c r="AP88" s="202"/>
      <c r="AQ88" s="202"/>
      <c r="AR88" s="202"/>
      <c r="AS88" s="202"/>
      <c r="AT88" s="186"/>
      <c r="AU88" s="186"/>
      <c r="AV88" s="202"/>
      <c r="AW88" s="202"/>
      <c r="AX88" s="186"/>
      <c r="AY88" s="186"/>
      <c r="AZ88" s="202"/>
      <c r="BA88" s="179"/>
      <c r="BB88" s="179"/>
      <c r="BC88" s="179"/>
      <c r="BD88" s="179"/>
    </row>
    <row r="89" spans="1:56" x14ac:dyDescent="0.25">
      <c r="A89" s="489"/>
      <c r="B89" s="489"/>
      <c r="C89" s="489"/>
      <c r="D89" s="489"/>
      <c r="E89" s="489"/>
      <c r="F89" s="181"/>
      <c r="G89" s="181"/>
      <c r="H89" s="181"/>
      <c r="I89" s="181"/>
      <c r="J89" s="181"/>
      <c r="K89" s="179"/>
      <c r="L89" s="179"/>
      <c r="M89" s="179"/>
      <c r="N89" s="179"/>
      <c r="O89" s="179"/>
      <c r="P89" s="179"/>
      <c r="Q89" s="179"/>
      <c r="R89" s="179"/>
      <c r="S89" s="179"/>
      <c r="T89" s="202"/>
      <c r="U89" s="202"/>
      <c r="V89" s="202"/>
      <c r="W89" s="202"/>
      <c r="X89" s="179"/>
      <c r="Y89" s="179"/>
      <c r="Z89" s="179"/>
      <c r="AA89" s="179"/>
      <c r="AB89" s="179"/>
      <c r="AC89" s="179"/>
      <c r="AD89" s="179"/>
      <c r="AE89" s="179"/>
      <c r="AF89" s="179"/>
      <c r="AG89" s="179"/>
      <c r="AH89" s="179"/>
      <c r="AI89" s="179"/>
      <c r="AJ89" s="179"/>
      <c r="AK89" s="179"/>
      <c r="AL89" s="179"/>
      <c r="AM89" s="179"/>
      <c r="AN89" s="179"/>
      <c r="AO89" s="179"/>
      <c r="AP89" s="202"/>
      <c r="AQ89" s="202"/>
      <c r="AR89" s="202"/>
      <c r="AS89" s="202"/>
      <c r="AT89" s="186"/>
      <c r="AU89" s="186"/>
      <c r="AV89" s="202"/>
      <c r="AW89" s="202"/>
      <c r="AX89" s="186"/>
      <c r="AY89" s="186"/>
      <c r="AZ89" s="202"/>
      <c r="BA89" s="179"/>
      <c r="BB89" s="179"/>
      <c r="BC89" s="179"/>
      <c r="BD89" s="179"/>
    </row>
    <row r="90" spans="1:56" ht="22.5" x14ac:dyDescent="0.25">
      <c r="A90" s="224" t="s">
        <v>75</v>
      </c>
      <c r="B90" s="262">
        <v>0</v>
      </c>
      <c r="C90" s="292"/>
      <c r="D90" s="292"/>
      <c r="E90" s="292"/>
      <c r="F90" s="190" t="s">
        <v>90</v>
      </c>
      <c r="G90" s="202"/>
      <c r="H90" s="181"/>
      <c r="I90" s="181"/>
      <c r="J90" s="181"/>
      <c r="K90" s="179"/>
      <c r="L90" s="179"/>
      <c r="M90" s="179"/>
      <c r="N90" s="179"/>
      <c r="O90" s="179"/>
      <c r="P90" s="179"/>
      <c r="Q90" s="179"/>
      <c r="R90" s="179"/>
      <c r="S90" s="179"/>
      <c r="T90" s="202"/>
      <c r="U90" s="202"/>
      <c r="V90" s="202"/>
      <c r="W90" s="202"/>
      <c r="X90" s="179"/>
      <c r="Y90" s="179"/>
      <c r="Z90" s="179"/>
      <c r="AA90" s="179"/>
      <c r="AB90" s="179"/>
      <c r="AC90" s="179"/>
      <c r="AD90" s="179"/>
      <c r="AE90" s="179"/>
      <c r="AF90" s="179"/>
      <c r="AG90" s="179"/>
      <c r="AH90" s="179"/>
      <c r="AI90" s="179"/>
      <c r="AJ90" s="179"/>
      <c r="AK90" s="179"/>
      <c r="AL90" s="179"/>
      <c r="AM90" s="179"/>
      <c r="AN90" s="179"/>
      <c r="AO90" s="179"/>
      <c r="AP90" s="202"/>
      <c r="AQ90" s="202"/>
      <c r="AR90" s="202"/>
      <c r="AS90" s="202"/>
      <c r="AT90" s="186"/>
      <c r="AU90" s="186"/>
      <c r="AV90" s="202"/>
      <c r="AW90" s="202"/>
      <c r="AX90" s="186"/>
      <c r="AY90" s="186"/>
      <c r="AZ90" s="202"/>
      <c r="BA90" s="203" t="s">
        <v>90</v>
      </c>
      <c r="BB90" s="179"/>
      <c r="BC90" s="305">
        <v>0</v>
      </c>
      <c r="BD90" s="179"/>
    </row>
    <row r="91" spans="1:56" x14ac:dyDescent="0.25">
      <c r="A91" s="224" t="s">
        <v>76</v>
      </c>
      <c r="B91" s="262">
        <v>0</v>
      </c>
      <c r="C91" s="292"/>
      <c r="D91" s="292"/>
      <c r="E91" s="292"/>
      <c r="F91" s="190" t="s">
        <v>90</v>
      </c>
      <c r="G91" s="202"/>
      <c r="H91" s="181"/>
      <c r="I91" s="181"/>
      <c r="J91" s="181"/>
      <c r="K91" s="179"/>
      <c r="L91" s="179"/>
      <c r="M91" s="179"/>
      <c r="N91" s="179"/>
      <c r="O91" s="179"/>
      <c r="P91" s="179"/>
      <c r="Q91" s="179"/>
      <c r="R91" s="179"/>
      <c r="S91" s="179"/>
      <c r="T91" s="202"/>
      <c r="U91" s="202"/>
      <c r="V91" s="202"/>
      <c r="W91" s="202"/>
      <c r="X91" s="179"/>
      <c r="Y91" s="179"/>
      <c r="Z91" s="179"/>
      <c r="AA91" s="179"/>
      <c r="AB91" s="179"/>
      <c r="AC91" s="179"/>
      <c r="AD91" s="179"/>
      <c r="AE91" s="179"/>
      <c r="AF91" s="179"/>
      <c r="AG91" s="179"/>
      <c r="AH91" s="179"/>
      <c r="AI91" s="179"/>
      <c r="AJ91" s="179"/>
      <c r="AK91" s="179"/>
      <c r="AL91" s="179"/>
      <c r="AM91" s="179"/>
      <c r="AN91" s="179"/>
      <c r="AO91" s="179"/>
      <c r="AP91" s="202"/>
      <c r="AQ91" s="202"/>
      <c r="AR91" s="202"/>
      <c r="AS91" s="202"/>
      <c r="AT91" s="186"/>
      <c r="AU91" s="186"/>
      <c r="AV91" s="202"/>
      <c r="AW91" s="202"/>
      <c r="AX91" s="186"/>
      <c r="AY91" s="186"/>
      <c r="AZ91" s="202"/>
      <c r="BA91" s="203" t="s">
        <v>90</v>
      </c>
      <c r="BB91" s="179"/>
      <c r="BC91" s="305">
        <v>0</v>
      </c>
      <c r="BD91" s="179"/>
    </row>
    <row r="92" spans="1:56" ht="33" x14ac:dyDescent="0.25">
      <c r="A92" s="224" t="s">
        <v>77</v>
      </c>
      <c r="B92" s="262">
        <v>0</v>
      </c>
      <c r="C92" s="292"/>
      <c r="D92" s="292"/>
      <c r="E92" s="292"/>
      <c r="F92" s="190" t="s">
        <v>90</v>
      </c>
      <c r="G92" s="202"/>
      <c r="H92" s="181"/>
      <c r="I92" s="181"/>
      <c r="J92" s="181"/>
      <c r="K92" s="179"/>
      <c r="L92" s="179"/>
      <c r="M92" s="179"/>
      <c r="N92" s="179"/>
      <c r="O92" s="179"/>
      <c r="P92" s="179"/>
      <c r="Q92" s="179"/>
      <c r="R92" s="179"/>
      <c r="S92" s="179"/>
      <c r="T92" s="202"/>
      <c r="U92" s="202"/>
      <c r="V92" s="202"/>
      <c r="W92" s="202"/>
      <c r="X92" s="179"/>
      <c r="Y92" s="179"/>
      <c r="Z92" s="179"/>
      <c r="AA92" s="179"/>
      <c r="AB92" s="179"/>
      <c r="AC92" s="179"/>
      <c r="AD92" s="179"/>
      <c r="AE92" s="179"/>
      <c r="AF92" s="179"/>
      <c r="AG92" s="179"/>
      <c r="AH92" s="179"/>
      <c r="AI92" s="179"/>
      <c r="AJ92" s="179"/>
      <c r="AK92" s="179"/>
      <c r="AL92" s="179"/>
      <c r="AM92" s="179"/>
      <c r="AN92" s="179"/>
      <c r="AO92" s="179"/>
      <c r="AP92" s="202"/>
      <c r="AQ92" s="202"/>
      <c r="AR92" s="202"/>
      <c r="AS92" s="202"/>
      <c r="AT92" s="186"/>
      <c r="AU92" s="186"/>
      <c r="AV92" s="202"/>
      <c r="AW92" s="202"/>
      <c r="AX92" s="186"/>
      <c r="AY92" s="186"/>
      <c r="AZ92" s="202"/>
      <c r="BA92" s="203" t="s">
        <v>90</v>
      </c>
      <c r="BB92" s="179"/>
      <c r="BC92" s="305">
        <v>0</v>
      </c>
      <c r="BD92" s="179"/>
    </row>
    <row r="93" spans="1:56" ht="52.5" x14ac:dyDescent="0.25">
      <c r="A93" s="236" t="s">
        <v>78</v>
      </c>
      <c r="B93" s="262">
        <v>0</v>
      </c>
      <c r="C93" s="292"/>
      <c r="D93" s="292"/>
      <c r="E93" s="292"/>
      <c r="F93" s="190" t="s">
        <v>90</v>
      </c>
      <c r="G93" s="202"/>
      <c r="H93" s="181"/>
      <c r="I93" s="181"/>
      <c r="J93" s="181"/>
      <c r="K93" s="179"/>
      <c r="L93" s="179"/>
      <c r="M93" s="179"/>
      <c r="N93" s="179"/>
      <c r="O93" s="179"/>
      <c r="P93" s="179"/>
      <c r="Q93" s="179"/>
      <c r="R93" s="179"/>
      <c r="S93" s="179"/>
      <c r="T93" s="202"/>
      <c r="U93" s="202"/>
      <c r="V93" s="202"/>
      <c r="W93" s="202"/>
      <c r="X93" s="179"/>
      <c r="Y93" s="179"/>
      <c r="Z93" s="179"/>
      <c r="AA93" s="179"/>
      <c r="AB93" s="179"/>
      <c r="AC93" s="179"/>
      <c r="AD93" s="179"/>
      <c r="AE93" s="179"/>
      <c r="AF93" s="179"/>
      <c r="AG93" s="179"/>
      <c r="AH93" s="179"/>
      <c r="AI93" s="179"/>
      <c r="AJ93" s="179"/>
      <c r="AK93" s="179"/>
      <c r="AL93" s="179"/>
      <c r="AM93" s="179"/>
      <c r="AN93" s="179"/>
      <c r="AO93" s="179"/>
      <c r="AP93" s="202"/>
      <c r="AQ93" s="202"/>
      <c r="AR93" s="202"/>
      <c r="AS93" s="202"/>
      <c r="AT93" s="186"/>
      <c r="AU93" s="186"/>
      <c r="AV93" s="202"/>
      <c r="AW93" s="202"/>
      <c r="AX93" s="186"/>
      <c r="AY93" s="186"/>
      <c r="AZ93" s="202"/>
      <c r="BA93" s="203" t="s">
        <v>90</v>
      </c>
      <c r="BB93" s="179"/>
      <c r="BC93" s="305">
        <v>0</v>
      </c>
      <c r="BD93" s="179"/>
    </row>
    <row r="94" spans="1:56" ht="43.5" x14ac:dyDescent="0.25">
      <c r="A94" s="224" t="s">
        <v>79</v>
      </c>
      <c r="B94" s="262">
        <v>0</v>
      </c>
      <c r="C94" s="292"/>
      <c r="D94" s="292"/>
      <c r="E94" s="292"/>
      <c r="F94" s="190" t="s">
        <v>90</v>
      </c>
      <c r="G94" s="202"/>
      <c r="H94" s="181"/>
      <c r="I94" s="181"/>
      <c r="J94" s="181"/>
      <c r="K94" s="179"/>
      <c r="L94" s="179"/>
      <c r="M94" s="179"/>
      <c r="N94" s="179"/>
      <c r="O94" s="179"/>
      <c r="P94" s="179"/>
      <c r="Q94" s="179"/>
      <c r="R94" s="179"/>
      <c r="S94" s="179"/>
      <c r="T94" s="202"/>
      <c r="U94" s="202"/>
      <c r="V94" s="202"/>
      <c r="W94" s="202"/>
      <c r="X94" s="179"/>
      <c r="Y94" s="179"/>
      <c r="Z94" s="179"/>
      <c r="AA94" s="179"/>
      <c r="AB94" s="179"/>
      <c r="AC94" s="179"/>
      <c r="AD94" s="179"/>
      <c r="AE94" s="179"/>
      <c r="AF94" s="179"/>
      <c r="AG94" s="179"/>
      <c r="AH94" s="179"/>
      <c r="AI94" s="179"/>
      <c r="AJ94" s="179"/>
      <c r="AK94" s="179"/>
      <c r="AL94" s="179"/>
      <c r="AM94" s="179"/>
      <c r="AN94" s="179"/>
      <c r="AO94" s="179"/>
      <c r="AP94" s="202"/>
      <c r="AQ94" s="202"/>
      <c r="AR94" s="202"/>
      <c r="AS94" s="202"/>
      <c r="AT94" s="186"/>
      <c r="AU94" s="186"/>
      <c r="AV94" s="202"/>
      <c r="AW94" s="202"/>
      <c r="AX94" s="186"/>
      <c r="AY94" s="186"/>
      <c r="AZ94" s="202"/>
      <c r="BA94" s="203" t="s">
        <v>90</v>
      </c>
      <c r="BB94" s="179"/>
      <c r="BC94" s="305">
        <v>0</v>
      </c>
      <c r="BD94" s="179"/>
    </row>
    <row r="95" spans="1:56" ht="22.5" x14ac:dyDescent="0.25">
      <c r="A95" s="224" t="s">
        <v>80</v>
      </c>
      <c r="B95" s="262">
        <v>0</v>
      </c>
      <c r="C95" s="292"/>
      <c r="D95" s="292"/>
      <c r="E95" s="292"/>
      <c r="F95" s="190" t="s">
        <v>90</v>
      </c>
      <c r="G95" s="188"/>
      <c r="H95" s="194"/>
      <c r="I95" s="194"/>
      <c r="J95" s="194"/>
      <c r="K95" s="176"/>
      <c r="L95" s="176"/>
      <c r="M95" s="176"/>
      <c r="N95" s="176"/>
      <c r="O95" s="176"/>
      <c r="P95" s="187"/>
      <c r="Q95" s="187"/>
      <c r="R95" s="187"/>
      <c r="S95" s="187"/>
      <c r="T95" s="188"/>
      <c r="U95" s="188"/>
      <c r="V95" s="188"/>
      <c r="W95" s="188"/>
      <c r="X95" s="187"/>
      <c r="Y95" s="187"/>
      <c r="Z95" s="187"/>
      <c r="AA95" s="187"/>
      <c r="AB95" s="187"/>
      <c r="AC95" s="187"/>
      <c r="AD95" s="187"/>
      <c r="AE95" s="187"/>
      <c r="AF95" s="187"/>
      <c r="AG95" s="187"/>
      <c r="AH95" s="187"/>
      <c r="AI95" s="187"/>
      <c r="AJ95" s="187"/>
      <c r="AK95" s="187"/>
      <c r="AL95" s="187"/>
      <c r="AM95" s="187"/>
      <c r="AN95" s="187"/>
      <c r="AO95" s="187"/>
      <c r="AP95" s="188"/>
      <c r="AQ95" s="188"/>
      <c r="AR95" s="188"/>
      <c r="AS95" s="188"/>
      <c r="AT95" s="188"/>
      <c r="AU95" s="188"/>
      <c r="AV95" s="188"/>
      <c r="AW95" s="188"/>
      <c r="AX95" s="188"/>
      <c r="AY95" s="188"/>
      <c r="AZ95" s="188"/>
      <c r="BA95" s="203" t="s">
        <v>90</v>
      </c>
      <c r="BB95" s="179"/>
      <c r="BC95" s="305">
        <v>0</v>
      </c>
      <c r="BD95" s="187"/>
    </row>
    <row r="96" spans="1:56" ht="33" x14ac:dyDescent="0.25">
      <c r="A96" s="224" t="s">
        <v>81</v>
      </c>
      <c r="B96" s="262">
        <v>0</v>
      </c>
      <c r="C96" s="292"/>
      <c r="D96" s="292"/>
      <c r="E96" s="292"/>
      <c r="F96" s="190" t="s">
        <v>90</v>
      </c>
      <c r="G96" s="188"/>
      <c r="H96" s="194"/>
      <c r="I96" s="194"/>
      <c r="J96" s="194"/>
      <c r="K96" s="176"/>
      <c r="L96" s="176"/>
      <c r="M96" s="176"/>
      <c r="N96" s="176"/>
      <c r="O96" s="176"/>
      <c r="P96" s="187"/>
      <c r="Q96" s="187"/>
      <c r="R96" s="187"/>
      <c r="S96" s="187"/>
      <c r="T96" s="188"/>
      <c r="U96" s="188"/>
      <c r="V96" s="188"/>
      <c r="W96" s="188"/>
      <c r="X96" s="187"/>
      <c r="Y96" s="187"/>
      <c r="Z96" s="187"/>
      <c r="AA96" s="187"/>
      <c r="AB96" s="187"/>
      <c r="AC96" s="187"/>
      <c r="AD96" s="187"/>
      <c r="AE96" s="187"/>
      <c r="AF96" s="187"/>
      <c r="AG96" s="187"/>
      <c r="AH96" s="187"/>
      <c r="AI96" s="187"/>
      <c r="AJ96" s="187"/>
      <c r="AK96" s="187"/>
      <c r="AL96" s="187"/>
      <c r="AM96" s="187"/>
      <c r="AN96" s="187"/>
      <c r="AO96" s="187"/>
      <c r="AP96" s="188"/>
      <c r="AQ96" s="188"/>
      <c r="AR96" s="188"/>
      <c r="AS96" s="188"/>
      <c r="AT96" s="188"/>
      <c r="AU96" s="188"/>
      <c r="AV96" s="188"/>
      <c r="AW96" s="188"/>
      <c r="AX96" s="188"/>
      <c r="AY96" s="188"/>
      <c r="AZ96" s="188"/>
      <c r="BA96" s="203" t="s">
        <v>90</v>
      </c>
      <c r="BB96" s="179"/>
      <c r="BC96" s="305">
        <v>0</v>
      </c>
      <c r="BD96" s="187"/>
    </row>
    <row r="97" spans="1:56" x14ac:dyDescent="0.25">
      <c r="A97" s="224" t="s">
        <v>82</v>
      </c>
      <c r="B97" s="262">
        <v>0</v>
      </c>
      <c r="C97" s="292"/>
      <c r="D97" s="292"/>
      <c r="E97" s="292"/>
      <c r="F97" s="190" t="s">
        <v>90</v>
      </c>
      <c r="G97" s="188"/>
      <c r="H97" s="194"/>
      <c r="I97" s="194"/>
      <c r="J97" s="194"/>
      <c r="K97" s="176"/>
      <c r="L97" s="176"/>
      <c r="M97" s="176"/>
      <c r="N97" s="176"/>
      <c r="O97" s="176"/>
      <c r="P97" s="187"/>
      <c r="Q97" s="187"/>
      <c r="R97" s="187"/>
      <c r="S97" s="187"/>
      <c r="T97" s="188"/>
      <c r="U97" s="188"/>
      <c r="V97" s="188"/>
      <c r="W97" s="188"/>
      <c r="X97" s="187"/>
      <c r="Y97" s="187"/>
      <c r="Z97" s="187"/>
      <c r="AA97" s="187"/>
      <c r="AB97" s="187"/>
      <c r="AC97" s="187"/>
      <c r="AD97" s="187"/>
      <c r="AE97" s="187"/>
      <c r="AF97" s="187"/>
      <c r="AG97" s="187"/>
      <c r="AH97" s="187"/>
      <c r="AI97" s="187"/>
      <c r="AJ97" s="187"/>
      <c r="AK97" s="187"/>
      <c r="AL97" s="187"/>
      <c r="AM97" s="187"/>
      <c r="AN97" s="187"/>
      <c r="AO97" s="187"/>
      <c r="AP97" s="188"/>
      <c r="AQ97" s="188"/>
      <c r="AR97" s="188"/>
      <c r="AS97" s="188"/>
      <c r="AT97" s="188"/>
      <c r="AU97" s="188"/>
      <c r="AV97" s="188"/>
      <c r="AW97" s="188"/>
      <c r="AX97" s="188"/>
      <c r="AY97" s="188"/>
      <c r="AZ97" s="188"/>
      <c r="BA97" s="203" t="s">
        <v>90</v>
      </c>
      <c r="BB97" s="179"/>
      <c r="BC97" s="305">
        <v>0</v>
      </c>
      <c r="BD97" s="187"/>
    </row>
    <row r="98" spans="1:56" x14ac:dyDescent="0.25">
      <c r="A98" s="224" t="s">
        <v>83</v>
      </c>
      <c r="B98" s="262">
        <v>0</v>
      </c>
      <c r="C98" s="292"/>
      <c r="D98" s="292"/>
      <c r="E98" s="292"/>
      <c r="F98" s="190" t="s">
        <v>90</v>
      </c>
      <c r="G98" s="188"/>
      <c r="H98" s="194"/>
      <c r="I98" s="194"/>
      <c r="J98" s="194"/>
      <c r="K98" s="176"/>
      <c r="L98" s="176"/>
      <c r="M98" s="176"/>
      <c r="N98" s="176"/>
      <c r="O98" s="176"/>
      <c r="P98" s="187"/>
      <c r="Q98" s="187"/>
      <c r="R98" s="187"/>
      <c r="S98" s="187"/>
      <c r="T98" s="188"/>
      <c r="U98" s="188"/>
      <c r="V98" s="188"/>
      <c r="W98" s="188"/>
      <c r="X98" s="187"/>
      <c r="Y98" s="187"/>
      <c r="Z98" s="187"/>
      <c r="AA98" s="187"/>
      <c r="AB98" s="187"/>
      <c r="AC98" s="187"/>
      <c r="AD98" s="187"/>
      <c r="AE98" s="187"/>
      <c r="AF98" s="187"/>
      <c r="AG98" s="187"/>
      <c r="AH98" s="187"/>
      <c r="AI98" s="187"/>
      <c r="AJ98" s="187"/>
      <c r="AK98" s="187"/>
      <c r="AL98" s="187"/>
      <c r="AM98" s="187"/>
      <c r="AN98" s="187"/>
      <c r="AO98" s="187"/>
      <c r="AP98" s="188"/>
      <c r="AQ98" s="188"/>
      <c r="AR98" s="188"/>
      <c r="AS98" s="188"/>
      <c r="AT98" s="188"/>
      <c r="AU98" s="188"/>
      <c r="AV98" s="188"/>
      <c r="AW98" s="188"/>
      <c r="AX98" s="188"/>
      <c r="AY98" s="188"/>
      <c r="AZ98" s="188"/>
      <c r="BA98" s="203" t="s">
        <v>90</v>
      </c>
      <c r="BB98" s="179"/>
      <c r="BC98" s="305">
        <v>0</v>
      </c>
      <c r="BD98" s="187"/>
    </row>
    <row r="99" spans="1:56" x14ac:dyDescent="0.25">
      <c r="A99" s="225" t="s">
        <v>84</v>
      </c>
      <c r="B99" s="263">
        <v>0</v>
      </c>
      <c r="C99" s="294"/>
      <c r="D99" s="294"/>
      <c r="E99" s="294"/>
      <c r="F99" s="190" t="s">
        <v>90</v>
      </c>
      <c r="G99" s="188"/>
      <c r="H99" s="194"/>
      <c r="I99" s="194"/>
      <c r="J99" s="194"/>
      <c r="K99" s="176"/>
      <c r="L99" s="176"/>
      <c r="M99" s="176"/>
      <c r="N99" s="176"/>
      <c r="O99" s="176"/>
      <c r="P99" s="187"/>
      <c r="Q99" s="187"/>
      <c r="R99" s="187"/>
      <c r="S99" s="187"/>
      <c r="T99" s="188"/>
      <c r="U99" s="188"/>
      <c r="V99" s="188"/>
      <c r="W99" s="188"/>
      <c r="X99" s="187"/>
      <c r="Y99" s="187"/>
      <c r="Z99" s="187"/>
      <c r="AA99" s="187"/>
      <c r="AB99" s="187"/>
      <c r="AC99" s="187"/>
      <c r="AD99" s="187"/>
      <c r="AE99" s="187"/>
      <c r="AF99" s="187"/>
      <c r="AG99" s="187"/>
      <c r="AH99" s="187"/>
      <c r="AI99" s="187"/>
      <c r="AJ99" s="187"/>
      <c r="AK99" s="187"/>
      <c r="AL99" s="187"/>
      <c r="AM99" s="187"/>
      <c r="AN99" s="187"/>
      <c r="AO99" s="187"/>
      <c r="AP99" s="188"/>
      <c r="AQ99" s="188"/>
      <c r="AR99" s="188"/>
      <c r="AS99" s="188"/>
      <c r="AT99" s="188"/>
      <c r="AU99" s="188"/>
      <c r="AV99" s="188"/>
      <c r="AW99" s="188"/>
      <c r="AX99" s="188"/>
      <c r="AY99" s="188"/>
      <c r="AZ99" s="188"/>
      <c r="BA99" s="203" t="s">
        <v>90</v>
      </c>
      <c r="BB99" s="179"/>
      <c r="BC99" s="305">
        <v>0</v>
      </c>
      <c r="BD99" s="187"/>
    </row>
    <row r="100" spans="1:56" x14ac:dyDescent="0.25">
      <c r="A100" s="308"/>
      <c r="B100" s="175"/>
      <c r="C100" s="175"/>
      <c r="D100" s="175"/>
      <c r="E100" s="175"/>
      <c r="F100" s="175"/>
      <c r="G100" s="175"/>
      <c r="H100" s="175"/>
      <c r="I100" s="175"/>
      <c r="J100" s="175"/>
      <c r="K100" s="175"/>
      <c r="L100" s="175"/>
      <c r="M100" s="175"/>
      <c r="N100" s="175"/>
      <c r="O100" s="175"/>
      <c r="P100" s="175"/>
      <c r="Q100" s="175"/>
      <c r="R100" s="175"/>
      <c r="S100" s="175"/>
      <c r="T100" s="175"/>
      <c r="U100" s="175"/>
      <c r="V100" s="175"/>
      <c r="W100" s="175"/>
      <c r="X100" s="175"/>
      <c r="Y100" s="175"/>
      <c r="Z100" s="175"/>
      <c r="AA100" s="175"/>
      <c r="AB100" s="175"/>
      <c r="AC100" s="175"/>
      <c r="AD100" s="175"/>
      <c r="AE100" s="175"/>
      <c r="AF100" s="175"/>
      <c r="AG100" s="175"/>
      <c r="AH100" s="175"/>
      <c r="AI100" s="175"/>
      <c r="AJ100" s="175"/>
      <c r="AK100" s="175"/>
      <c r="AL100" s="175"/>
      <c r="AM100" s="175"/>
      <c r="AN100" s="175"/>
      <c r="AO100" s="175"/>
      <c r="AP100" s="175"/>
      <c r="AQ100" s="175"/>
      <c r="AR100" s="175"/>
      <c r="AS100" s="175"/>
      <c r="AT100" s="175"/>
      <c r="AU100" s="175"/>
      <c r="AV100" s="175"/>
      <c r="AW100" s="175"/>
      <c r="AX100" s="175"/>
      <c r="AY100" s="175"/>
      <c r="AZ100" s="175"/>
      <c r="BA100" s="175"/>
      <c r="BB100" s="175"/>
      <c r="BC100" s="175"/>
      <c r="BD100" s="175"/>
    </row>
    <row r="200" spans="1:55" x14ac:dyDescent="0.25">
      <c r="A200" s="309">
        <v>0</v>
      </c>
      <c r="B200" s="175"/>
      <c r="C200" s="175"/>
      <c r="D200" s="175"/>
      <c r="E200" s="175"/>
      <c r="F200" s="175"/>
      <c r="G200" s="175"/>
      <c r="H200" s="175"/>
      <c r="I200" s="175"/>
      <c r="J200" s="175"/>
      <c r="K200" s="175"/>
      <c r="L200" s="175"/>
      <c r="M200" s="175"/>
      <c r="N200" s="175"/>
      <c r="O200" s="175"/>
      <c r="P200" s="175"/>
      <c r="Q200" s="175"/>
      <c r="R200" s="175"/>
      <c r="S200" s="175"/>
      <c r="T200" s="175"/>
      <c r="U200" s="175"/>
      <c r="V200" s="175"/>
      <c r="W200" s="175"/>
      <c r="X200" s="175"/>
      <c r="Y200" s="175"/>
      <c r="Z200" s="175"/>
      <c r="AA200" s="175"/>
      <c r="AB200" s="175"/>
      <c r="AC200" s="175"/>
      <c r="AD200" s="175"/>
      <c r="AE200" s="175"/>
      <c r="AF200" s="175"/>
      <c r="AG200" s="175"/>
      <c r="AH200" s="175"/>
      <c r="AI200" s="175"/>
      <c r="AJ200" s="175"/>
      <c r="AK200" s="175"/>
      <c r="AL200" s="175"/>
      <c r="AM200" s="175"/>
      <c r="AN200" s="175"/>
      <c r="AO200" s="175"/>
      <c r="AP200" s="175"/>
      <c r="AQ200" s="175"/>
      <c r="AR200" s="175"/>
      <c r="AS200" s="175"/>
      <c r="AT200" s="175"/>
      <c r="AU200" s="175"/>
      <c r="AV200" s="175"/>
      <c r="AW200" s="175"/>
      <c r="AX200" s="175"/>
      <c r="AY200" s="175"/>
      <c r="AZ200" s="175"/>
      <c r="BA200" s="175"/>
      <c r="BB200" s="175"/>
      <c r="BC200" s="306">
        <v>0</v>
      </c>
    </row>
  </sheetData>
  <mergeCells count="70">
    <mergeCell ref="D21:D22"/>
    <mergeCell ref="A10:A15"/>
    <mergeCell ref="B10:B12"/>
    <mergeCell ref="A16:B18"/>
    <mergeCell ref="A19:C19"/>
    <mergeCell ref="A21:A22"/>
    <mergeCell ref="B21:B22"/>
    <mergeCell ref="C21:C22"/>
    <mergeCell ref="B13:B15"/>
    <mergeCell ref="A28:A29"/>
    <mergeCell ref="B28:B29"/>
    <mergeCell ref="C28:C29"/>
    <mergeCell ref="E46:G46"/>
    <mergeCell ref="D28:D29"/>
    <mergeCell ref="A6:I6"/>
    <mergeCell ref="A8:A9"/>
    <mergeCell ref="B8:C9"/>
    <mergeCell ref="D8:D9"/>
    <mergeCell ref="E8:G8"/>
    <mergeCell ref="H8:I8"/>
    <mergeCell ref="H46:H47"/>
    <mergeCell ref="A34:A35"/>
    <mergeCell ref="B34:B35"/>
    <mergeCell ref="C34:C35"/>
    <mergeCell ref="D34:D35"/>
    <mergeCell ref="E34:E35"/>
    <mergeCell ref="A36:A38"/>
    <mergeCell ref="A39:A41"/>
    <mergeCell ref="A42:A43"/>
    <mergeCell ref="A44:B44"/>
    <mergeCell ref="D46:D47"/>
    <mergeCell ref="A48:B48"/>
    <mergeCell ref="A49:B49"/>
    <mergeCell ref="A50:B50"/>
    <mergeCell ref="A46:B47"/>
    <mergeCell ref="C46:C47"/>
    <mergeCell ref="J63:J64"/>
    <mergeCell ref="A65:B65"/>
    <mergeCell ref="A66:A68"/>
    <mergeCell ref="A51:B51"/>
    <mergeCell ref="A52:B52"/>
    <mergeCell ref="A54:B55"/>
    <mergeCell ref="F63:G63"/>
    <mergeCell ref="C54:C55"/>
    <mergeCell ref="A56:B56"/>
    <mergeCell ref="A57:A59"/>
    <mergeCell ref="A61:B61"/>
    <mergeCell ref="A60:B60"/>
    <mergeCell ref="F73:G73"/>
    <mergeCell ref="A75:B75"/>
    <mergeCell ref="A76:A78"/>
    <mergeCell ref="H63:I63"/>
    <mergeCell ref="D63:E63"/>
    <mergeCell ref="A63:B64"/>
    <mergeCell ref="C63:C64"/>
    <mergeCell ref="A69:A70"/>
    <mergeCell ref="A79:A80"/>
    <mergeCell ref="D73:E73"/>
    <mergeCell ref="A71:B71"/>
    <mergeCell ref="A73:B74"/>
    <mergeCell ref="C73:C74"/>
    <mergeCell ref="A81:B81"/>
    <mergeCell ref="A82:B82"/>
    <mergeCell ref="E88:E89"/>
    <mergeCell ref="A84:B84"/>
    <mergeCell ref="A85:A86"/>
    <mergeCell ref="A88:A89"/>
    <mergeCell ref="B88:B89"/>
    <mergeCell ref="C88:C89"/>
    <mergeCell ref="D88:D8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0"/>
  <sheetViews>
    <sheetView workbookViewId="0">
      <selection activeCell="K25" sqref="K25"/>
    </sheetView>
  </sheetViews>
  <sheetFormatPr baseColWidth="10" defaultRowHeight="15" x14ac:dyDescent="0.25"/>
  <sheetData>
    <row r="1" spans="1:56" x14ac:dyDescent="0.25">
      <c r="A1" s="437" t="s">
        <v>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  <c r="AR1" s="315"/>
      <c r="AS1" s="315"/>
      <c r="AT1" s="315"/>
      <c r="AU1" s="315"/>
      <c r="AV1" s="315"/>
      <c r="AW1" s="315"/>
      <c r="AX1" s="315"/>
      <c r="AY1" s="315"/>
      <c r="AZ1" s="315"/>
      <c r="BA1" s="315"/>
      <c r="BB1" s="315"/>
      <c r="BC1" s="315"/>
      <c r="BD1" s="315"/>
    </row>
    <row r="2" spans="1:56" x14ac:dyDescent="0.25">
      <c r="A2" s="437" t="s">
        <v>85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  <c r="AC2" s="315"/>
      <c r="AD2" s="315"/>
      <c r="AE2" s="315"/>
      <c r="AF2" s="315"/>
      <c r="AG2" s="315"/>
      <c r="AH2" s="315"/>
      <c r="AI2" s="315"/>
      <c r="AJ2" s="315"/>
      <c r="AK2" s="315"/>
      <c r="AL2" s="315"/>
      <c r="AM2" s="315"/>
      <c r="AN2" s="315"/>
      <c r="AO2" s="315"/>
      <c r="AP2" s="315"/>
      <c r="AQ2" s="315"/>
      <c r="AR2" s="315"/>
      <c r="AS2" s="315"/>
      <c r="AT2" s="315"/>
      <c r="AU2" s="315"/>
      <c r="AV2" s="315"/>
      <c r="AW2" s="315"/>
      <c r="AX2" s="315"/>
      <c r="AY2" s="315"/>
      <c r="AZ2" s="315"/>
      <c r="BA2" s="315"/>
      <c r="BB2" s="315"/>
      <c r="BC2" s="315"/>
      <c r="BD2" s="315"/>
    </row>
    <row r="3" spans="1:56" x14ac:dyDescent="0.25">
      <c r="A3" s="437" t="s">
        <v>86</v>
      </c>
      <c r="B3" s="314"/>
      <c r="C3" s="314"/>
      <c r="D3" s="316"/>
      <c r="E3" s="314"/>
      <c r="F3" s="314"/>
      <c r="G3" s="314"/>
      <c r="H3" s="440"/>
      <c r="I3" s="314"/>
      <c r="J3" s="314"/>
      <c r="K3" s="314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5"/>
      <c r="AB3" s="315"/>
      <c r="AC3" s="315"/>
      <c r="AD3" s="315"/>
      <c r="AE3" s="315"/>
      <c r="AF3" s="315"/>
      <c r="AG3" s="315"/>
      <c r="AH3" s="315"/>
      <c r="AI3" s="315"/>
      <c r="AJ3" s="315"/>
      <c r="AK3" s="315"/>
      <c r="AL3" s="315"/>
      <c r="AM3" s="315"/>
      <c r="AN3" s="315"/>
      <c r="AO3" s="315"/>
      <c r="AP3" s="315"/>
      <c r="AQ3" s="315"/>
      <c r="AR3" s="315"/>
      <c r="AS3" s="315"/>
      <c r="AT3" s="315"/>
      <c r="AU3" s="315"/>
      <c r="AV3" s="315"/>
      <c r="AW3" s="315"/>
      <c r="AX3" s="315"/>
      <c r="AY3" s="315"/>
      <c r="AZ3" s="315"/>
      <c r="BA3" s="315"/>
      <c r="BB3" s="315"/>
      <c r="BC3" s="315"/>
      <c r="BD3" s="315"/>
    </row>
    <row r="4" spans="1:56" x14ac:dyDescent="0.25">
      <c r="A4" s="437" t="s">
        <v>87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  <c r="AA4" s="315"/>
      <c r="AB4" s="315"/>
      <c r="AC4" s="315"/>
      <c r="AD4" s="315"/>
      <c r="AE4" s="315"/>
      <c r="AF4" s="315"/>
      <c r="AG4" s="315"/>
      <c r="AH4" s="315"/>
      <c r="AI4" s="315"/>
      <c r="AJ4" s="315"/>
      <c r="AK4" s="315"/>
      <c r="AL4" s="315"/>
      <c r="AM4" s="315"/>
      <c r="AN4" s="315"/>
      <c r="AO4" s="315"/>
      <c r="AP4" s="315"/>
      <c r="AQ4" s="315"/>
      <c r="AR4" s="315"/>
      <c r="AS4" s="315"/>
      <c r="AT4" s="315"/>
      <c r="AU4" s="315"/>
      <c r="AV4" s="315"/>
      <c r="AW4" s="315"/>
      <c r="AX4" s="315"/>
      <c r="AY4" s="315"/>
      <c r="AZ4" s="315"/>
      <c r="BA4" s="315"/>
      <c r="BB4" s="315"/>
      <c r="BC4" s="315"/>
      <c r="BD4" s="315"/>
    </row>
    <row r="5" spans="1:56" x14ac:dyDescent="0.25">
      <c r="A5" s="313" t="s">
        <v>88</v>
      </c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315"/>
      <c r="W5" s="315"/>
      <c r="X5" s="315"/>
      <c r="Y5" s="315"/>
      <c r="Z5" s="315"/>
      <c r="AA5" s="315"/>
      <c r="AB5" s="315"/>
      <c r="AC5" s="315"/>
      <c r="AD5" s="315"/>
      <c r="AE5" s="315"/>
      <c r="AF5" s="315"/>
      <c r="AG5" s="315"/>
      <c r="AH5" s="315"/>
      <c r="AI5" s="315"/>
      <c r="AJ5" s="315"/>
      <c r="AK5" s="315"/>
      <c r="AL5" s="315"/>
      <c r="AM5" s="315"/>
      <c r="AN5" s="315"/>
      <c r="AO5" s="315"/>
      <c r="AP5" s="315"/>
      <c r="AQ5" s="315"/>
      <c r="AR5" s="315"/>
      <c r="AS5" s="315"/>
      <c r="AT5" s="315"/>
      <c r="AU5" s="315"/>
      <c r="AV5" s="315"/>
      <c r="AW5" s="315"/>
      <c r="AX5" s="315"/>
      <c r="AY5" s="315"/>
      <c r="AZ5" s="315"/>
      <c r="BA5" s="315"/>
      <c r="BB5" s="315"/>
      <c r="BC5" s="315"/>
      <c r="BD5" s="315"/>
    </row>
    <row r="6" spans="1:56" x14ac:dyDescent="0.25">
      <c r="A6" s="517" t="s">
        <v>1</v>
      </c>
      <c r="B6" s="517"/>
      <c r="C6" s="517"/>
      <c r="D6" s="517"/>
      <c r="E6" s="517"/>
      <c r="F6" s="517"/>
      <c r="G6" s="517"/>
      <c r="H6" s="517"/>
      <c r="I6" s="517"/>
      <c r="J6" s="329"/>
      <c r="K6" s="337"/>
      <c r="L6" s="315"/>
      <c r="M6" s="315"/>
      <c r="N6" s="315"/>
      <c r="O6" s="315"/>
      <c r="P6" s="315"/>
      <c r="Q6" s="315"/>
      <c r="R6" s="315"/>
      <c r="S6" s="315"/>
      <c r="T6" s="315"/>
      <c r="U6" s="315"/>
      <c r="V6" s="315"/>
      <c r="W6" s="315"/>
      <c r="X6" s="315"/>
      <c r="Y6" s="315"/>
      <c r="Z6" s="315"/>
      <c r="AA6" s="315"/>
      <c r="AB6" s="315"/>
      <c r="AC6" s="315"/>
      <c r="AD6" s="315"/>
      <c r="AE6" s="315"/>
      <c r="AF6" s="315"/>
      <c r="AG6" s="315"/>
      <c r="AH6" s="315"/>
      <c r="AI6" s="315"/>
      <c r="AJ6" s="315"/>
      <c r="AK6" s="315"/>
      <c r="AL6" s="315"/>
      <c r="AM6" s="315"/>
      <c r="AN6" s="315"/>
      <c r="AO6" s="315"/>
      <c r="AP6" s="315"/>
      <c r="AQ6" s="315"/>
      <c r="AR6" s="315"/>
      <c r="AS6" s="315"/>
      <c r="AT6" s="315"/>
      <c r="AU6" s="315"/>
      <c r="AV6" s="315"/>
      <c r="AW6" s="315"/>
      <c r="AX6" s="315"/>
      <c r="AY6" s="315"/>
      <c r="AZ6" s="315"/>
      <c r="BA6" s="315"/>
      <c r="BB6" s="315"/>
      <c r="BC6" s="315"/>
      <c r="BD6" s="315"/>
    </row>
    <row r="7" spans="1:56" x14ac:dyDescent="0.25">
      <c r="A7" s="331" t="s">
        <v>2</v>
      </c>
      <c r="B7" s="331"/>
      <c r="C7" s="331"/>
      <c r="D7" s="331"/>
      <c r="E7" s="331"/>
      <c r="F7" s="331"/>
      <c r="G7" s="331"/>
      <c r="H7" s="331"/>
      <c r="I7" s="331"/>
      <c r="J7" s="320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5"/>
      <c r="AF7" s="315"/>
      <c r="AG7" s="315"/>
      <c r="AH7" s="315"/>
      <c r="AI7" s="315"/>
      <c r="AJ7" s="315"/>
      <c r="AK7" s="315"/>
      <c r="AL7" s="315"/>
      <c r="AM7" s="315"/>
      <c r="AN7" s="315"/>
      <c r="AO7" s="315"/>
      <c r="AP7" s="315"/>
      <c r="AQ7" s="315"/>
      <c r="AR7" s="315"/>
      <c r="AS7" s="315"/>
      <c r="AT7" s="315"/>
      <c r="AU7" s="315"/>
      <c r="AV7" s="315"/>
      <c r="AW7" s="315"/>
      <c r="AX7" s="315"/>
      <c r="AY7" s="315"/>
      <c r="AZ7" s="315"/>
      <c r="BA7" s="315"/>
      <c r="BB7" s="315"/>
      <c r="BC7" s="315"/>
      <c r="BD7" s="315"/>
    </row>
    <row r="8" spans="1:56" x14ac:dyDescent="0.25">
      <c r="A8" s="518" t="s">
        <v>3</v>
      </c>
      <c r="B8" s="490" t="s">
        <v>4</v>
      </c>
      <c r="C8" s="520"/>
      <c r="D8" s="523" t="s">
        <v>5</v>
      </c>
      <c r="E8" s="511" t="s">
        <v>6</v>
      </c>
      <c r="F8" s="511"/>
      <c r="G8" s="511"/>
      <c r="H8" s="525" t="s">
        <v>7</v>
      </c>
      <c r="I8" s="526"/>
      <c r="J8" s="315"/>
      <c r="K8" s="315"/>
      <c r="L8" s="315"/>
      <c r="M8" s="315"/>
      <c r="N8" s="315"/>
      <c r="O8" s="315"/>
      <c r="P8" s="315"/>
      <c r="Q8" s="315"/>
      <c r="R8" s="315"/>
      <c r="S8" s="315"/>
      <c r="T8" s="315"/>
      <c r="U8" s="315"/>
      <c r="V8" s="315"/>
      <c r="W8" s="315"/>
      <c r="X8" s="315"/>
      <c r="Y8" s="315"/>
      <c r="Z8" s="315"/>
      <c r="AA8" s="315"/>
      <c r="AB8" s="315"/>
      <c r="AC8" s="315"/>
      <c r="AD8" s="315"/>
      <c r="AE8" s="315"/>
      <c r="AF8" s="315"/>
      <c r="AG8" s="315"/>
      <c r="AH8" s="315"/>
      <c r="AI8" s="315"/>
      <c r="AJ8" s="315"/>
      <c r="AK8" s="315"/>
      <c r="AL8" s="315"/>
      <c r="AM8" s="315"/>
      <c r="AN8" s="315"/>
      <c r="AO8" s="315"/>
      <c r="AP8" s="338"/>
      <c r="AQ8" s="338"/>
      <c r="AR8" s="338"/>
      <c r="AS8" s="338"/>
      <c r="AT8" s="322"/>
      <c r="AU8" s="322"/>
      <c r="AV8" s="338"/>
      <c r="AW8" s="338"/>
      <c r="AX8" s="322"/>
      <c r="AY8" s="322"/>
      <c r="AZ8" s="338"/>
      <c r="BA8" s="338"/>
      <c r="BB8" s="338"/>
      <c r="BC8" s="338"/>
      <c r="BD8" s="338"/>
    </row>
    <row r="9" spans="1:56" x14ac:dyDescent="0.25">
      <c r="A9" s="519"/>
      <c r="B9" s="521"/>
      <c r="C9" s="522"/>
      <c r="D9" s="524"/>
      <c r="E9" s="340" t="s">
        <v>8</v>
      </c>
      <c r="F9" s="341" t="s">
        <v>9</v>
      </c>
      <c r="G9" s="342" t="s">
        <v>10</v>
      </c>
      <c r="H9" s="343" t="s">
        <v>11</v>
      </c>
      <c r="I9" s="342" t="s">
        <v>12</v>
      </c>
      <c r="J9" s="315"/>
      <c r="K9" s="315"/>
      <c r="L9" s="315"/>
      <c r="M9" s="315"/>
      <c r="N9" s="315"/>
      <c r="O9" s="315"/>
      <c r="P9" s="315"/>
      <c r="Q9" s="315"/>
      <c r="R9" s="315"/>
      <c r="S9" s="315"/>
      <c r="T9" s="315"/>
      <c r="U9" s="315"/>
      <c r="V9" s="315"/>
      <c r="W9" s="315"/>
      <c r="X9" s="315"/>
      <c r="Y9" s="315"/>
      <c r="Z9" s="315"/>
      <c r="AA9" s="315"/>
      <c r="AB9" s="315"/>
      <c r="AC9" s="315"/>
      <c r="AD9" s="315"/>
      <c r="AE9" s="315"/>
      <c r="AF9" s="315"/>
      <c r="AG9" s="315"/>
      <c r="AH9" s="315"/>
      <c r="AI9" s="315"/>
      <c r="AJ9" s="315"/>
      <c r="AK9" s="315"/>
      <c r="AL9" s="315"/>
      <c r="AM9" s="315"/>
      <c r="AN9" s="315"/>
      <c r="AO9" s="315"/>
      <c r="AP9" s="338"/>
      <c r="AQ9" s="338"/>
      <c r="AR9" s="338"/>
      <c r="AS9" s="338"/>
      <c r="AT9" s="322"/>
      <c r="AU9" s="322"/>
      <c r="AV9" s="338"/>
      <c r="AW9" s="338"/>
      <c r="AX9" s="322"/>
      <c r="AY9" s="322"/>
      <c r="AZ9" s="338"/>
      <c r="BA9" s="338"/>
      <c r="BB9" s="338"/>
      <c r="BC9" s="338"/>
      <c r="BD9" s="338"/>
    </row>
    <row r="10" spans="1:56" x14ac:dyDescent="0.25">
      <c r="A10" s="534" t="s">
        <v>13</v>
      </c>
      <c r="B10" s="490" t="s">
        <v>14</v>
      </c>
      <c r="C10" s="344" t="s">
        <v>15</v>
      </c>
      <c r="D10" s="400">
        <v>0</v>
      </c>
      <c r="E10" s="389"/>
      <c r="F10" s="390"/>
      <c r="G10" s="393"/>
      <c r="H10" s="401"/>
      <c r="I10" s="393"/>
      <c r="J10" s="438" t="s">
        <v>89</v>
      </c>
      <c r="K10" s="319"/>
      <c r="L10" s="319"/>
      <c r="M10" s="319"/>
      <c r="N10" s="319"/>
      <c r="O10" s="319"/>
      <c r="P10" s="319"/>
      <c r="Q10" s="319"/>
      <c r="R10" s="319"/>
      <c r="S10" s="319"/>
      <c r="T10" s="338"/>
      <c r="U10" s="338"/>
      <c r="V10" s="338"/>
      <c r="W10" s="338"/>
      <c r="X10" s="315"/>
      <c r="Y10" s="315"/>
      <c r="Z10" s="315"/>
      <c r="AA10" s="315"/>
      <c r="AB10" s="315"/>
      <c r="AC10" s="315"/>
      <c r="AD10" s="315"/>
      <c r="AE10" s="315"/>
      <c r="AF10" s="315"/>
      <c r="AG10" s="315"/>
      <c r="AH10" s="315"/>
      <c r="AI10" s="315"/>
      <c r="AJ10" s="315"/>
      <c r="AK10" s="315"/>
      <c r="AL10" s="315"/>
      <c r="AM10" s="315"/>
      <c r="AN10" s="315"/>
      <c r="AO10" s="315"/>
      <c r="AP10" s="338"/>
      <c r="AQ10" s="338"/>
      <c r="AR10" s="338"/>
      <c r="AS10" s="338"/>
      <c r="AT10" s="322"/>
      <c r="AU10" s="322"/>
      <c r="AV10" s="338"/>
      <c r="AW10" s="338"/>
      <c r="AX10" s="322"/>
      <c r="AY10" s="322"/>
      <c r="AZ10" s="338"/>
      <c r="BA10" s="339" t="s">
        <v>90</v>
      </c>
      <c r="BB10" s="339" t="s">
        <v>90</v>
      </c>
      <c r="BC10" s="441">
        <v>0</v>
      </c>
      <c r="BD10" s="441">
        <v>0</v>
      </c>
    </row>
    <row r="11" spans="1:56" ht="22.5" x14ac:dyDescent="0.25">
      <c r="A11" s="535"/>
      <c r="B11" s="521"/>
      <c r="C11" s="355" t="s">
        <v>16</v>
      </c>
      <c r="D11" s="402">
        <v>0</v>
      </c>
      <c r="E11" s="381"/>
      <c r="F11" s="382"/>
      <c r="G11" s="394"/>
      <c r="H11" s="403"/>
      <c r="I11" s="379"/>
      <c r="J11" s="438" t="s">
        <v>89</v>
      </c>
      <c r="K11" s="319"/>
      <c r="L11" s="319"/>
      <c r="M11" s="319"/>
      <c r="N11" s="319"/>
      <c r="O11" s="319"/>
      <c r="P11" s="319"/>
      <c r="Q11" s="319"/>
      <c r="R11" s="319"/>
      <c r="S11" s="319"/>
      <c r="T11" s="338"/>
      <c r="U11" s="338"/>
      <c r="V11" s="338"/>
      <c r="W11" s="338"/>
      <c r="X11" s="315"/>
      <c r="Y11" s="315"/>
      <c r="Z11" s="315"/>
      <c r="AA11" s="315"/>
      <c r="AB11" s="315"/>
      <c r="AC11" s="315"/>
      <c r="AD11" s="315"/>
      <c r="AE11" s="315"/>
      <c r="AF11" s="315"/>
      <c r="AG11" s="315"/>
      <c r="AH11" s="315"/>
      <c r="AI11" s="315"/>
      <c r="AJ11" s="315"/>
      <c r="AK11" s="315"/>
      <c r="AL11" s="315"/>
      <c r="AM11" s="315"/>
      <c r="AN11" s="315"/>
      <c r="AO11" s="315"/>
      <c r="AP11" s="338"/>
      <c r="AQ11" s="338"/>
      <c r="AR11" s="338"/>
      <c r="AS11" s="338"/>
      <c r="AT11" s="322"/>
      <c r="AU11" s="322"/>
      <c r="AV11" s="338"/>
      <c r="AW11" s="338"/>
      <c r="AX11" s="322"/>
      <c r="AY11" s="322"/>
      <c r="AZ11" s="338"/>
      <c r="BA11" s="339" t="s">
        <v>90</v>
      </c>
      <c r="BB11" s="339" t="s">
        <v>90</v>
      </c>
      <c r="BC11" s="441">
        <v>0</v>
      </c>
      <c r="BD11" s="441">
        <v>0</v>
      </c>
    </row>
    <row r="12" spans="1:56" ht="33" x14ac:dyDescent="0.25">
      <c r="A12" s="535"/>
      <c r="B12" s="501"/>
      <c r="C12" s="356" t="s">
        <v>17</v>
      </c>
      <c r="D12" s="404">
        <v>0</v>
      </c>
      <c r="E12" s="384"/>
      <c r="F12" s="385"/>
      <c r="G12" s="405"/>
      <c r="H12" s="406"/>
      <c r="I12" s="387"/>
      <c r="J12" s="438" t="s">
        <v>89</v>
      </c>
      <c r="K12" s="319"/>
      <c r="L12" s="319"/>
      <c r="M12" s="319"/>
      <c r="N12" s="319"/>
      <c r="O12" s="319"/>
      <c r="P12" s="319"/>
      <c r="Q12" s="319"/>
      <c r="R12" s="319"/>
      <c r="S12" s="319"/>
      <c r="T12" s="338"/>
      <c r="U12" s="338"/>
      <c r="V12" s="338"/>
      <c r="W12" s="338"/>
      <c r="X12" s="315"/>
      <c r="Y12" s="315"/>
      <c r="Z12" s="315"/>
      <c r="AA12" s="315"/>
      <c r="AB12" s="315"/>
      <c r="AC12" s="315"/>
      <c r="AD12" s="315"/>
      <c r="AE12" s="315"/>
      <c r="AF12" s="315"/>
      <c r="AG12" s="315"/>
      <c r="AH12" s="315"/>
      <c r="AI12" s="315"/>
      <c r="AJ12" s="315"/>
      <c r="AK12" s="315"/>
      <c r="AL12" s="315"/>
      <c r="AM12" s="315"/>
      <c r="AN12" s="315"/>
      <c r="AO12" s="315"/>
      <c r="AP12" s="338"/>
      <c r="AQ12" s="338"/>
      <c r="AR12" s="338"/>
      <c r="AS12" s="338"/>
      <c r="AT12" s="322"/>
      <c r="AU12" s="322"/>
      <c r="AV12" s="338"/>
      <c r="AW12" s="338"/>
      <c r="AX12" s="322"/>
      <c r="AY12" s="322"/>
      <c r="AZ12" s="338"/>
      <c r="BA12" s="339" t="s">
        <v>90</v>
      </c>
      <c r="BB12" s="339" t="s">
        <v>90</v>
      </c>
      <c r="BC12" s="441">
        <v>0</v>
      </c>
      <c r="BD12" s="441">
        <v>0</v>
      </c>
    </row>
    <row r="13" spans="1:56" x14ac:dyDescent="0.25">
      <c r="A13" s="535"/>
      <c r="B13" s="505" t="s">
        <v>18</v>
      </c>
      <c r="C13" s="327" t="s">
        <v>15</v>
      </c>
      <c r="D13" s="400">
        <v>0</v>
      </c>
      <c r="E13" s="389"/>
      <c r="F13" s="390"/>
      <c r="G13" s="393"/>
      <c r="H13" s="407"/>
      <c r="I13" s="394"/>
      <c r="J13" s="438" t="s">
        <v>89</v>
      </c>
      <c r="K13" s="319"/>
      <c r="L13" s="319"/>
      <c r="M13" s="319"/>
      <c r="N13" s="319"/>
      <c r="O13" s="319"/>
      <c r="P13" s="319"/>
      <c r="Q13" s="319"/>
      <c r="R13" s="319"/>
      <c r="S13" s="319"/>
      <c r="T13" s="338"/>
      <c r="U13" s="338"/>
      <c r="V13" s="338"/>
      <c r="W13" s="338"/>
      <c r="X13" s="315"/>
      <c r="Y13" s="315"/>
      <c r="Z13" s="315"/>
      <c r="AA13" s="315"/>
      <c r="AB13" s="315"/>
      <c r="AC13" s="315"/>
      <c r="AD13" s="315"/>
      <c r="AE13" s="315"/>
      <c r="AF13" s="315"/>
      <c r="AG13" s="315"/>
      <c r="AH13" s="315"/>
      <c r="AI13" s="315"/>
      <c r="AJ13" s="315"/>
      <c r="AK13" s="315"/>
      <c r="AL13" s="315"/>
      <c r="AM13" s="315"/>
      <c r="AN13" s="315"/>
      <c r="AO13" s="315"/>
      <c r="AP13" s="338"/>
      <c r="AQ13" s="338"/>
      <c r="AR13" s="338"/>
      <c r="AS13" s="338"/>
      <c r="AT13" s="322"/>
      <c r="AU13" s="322"/>
      <c r="AV13" s="338"/>
      <c r="AW13" s="338"/>
      <c r="AX13" s="322"/>
      <c r="AY13" s="322"/>
      <c r="AZ13" s="338"/>
      <c r="BA13" s="339" t="s">
        <v>90</v>
      </c>
      <c r="BB13" s="339" t="s">
        <v>90</v>
      </c>
      <c r="BC13" s="441">
        <v>0</v>
      </c>
      <c r="BD13" s="441">
        <v>0</v>
      </c>
    </row>
    <row r="14" spans="1:56" ht="22.5" x14ac:dyDescent="0.25">
      <c r="A14" s="535"/>
      <c r="B14" s="505"/>
      <c r="C14" s="362" t="s">
        <v>16</v>
      </c>
      <c r="D14" s="402">
        <v>0</v>
      </c>
      <c r="E14" s="381"/>
      <c r="F14" s="382"/>
      <c r="G14" s="379"/>
      <c r="H14" s="403"/>
      <c r="I14" s="379"/>
      <c r="J14" s="438" t="s">
        <v>89</v>
      </c>
      <c r="K14" s="319"/>
      <c r="L14" s="319"/>
      <c r="M14" s="319"/>
      <c r="N14" s="319"/>
      <c r="O14" s="319"/>
      <c r="P14" s="319"/>
      <c r="Q14" s="319"/>
      <c r="R14" s="319"/>
      <c r="S14" s="319"/>
      <c r="T14" s="338"/>
      <c r="U14" s="338"/>
      <c r="V14" s="338"/>
      <c r="W14" s="338"/>
      <c r="X14" s="315"/>
      <c r="Y14" s="315"/>
      <c r="Z14" s="315"/>
      <c r="AA14" s="315"/>
      <c r="AB14" s="315"/>
      <c r="AC14" s="315"/>
      <c r="AD14" s="315"/>
      <c r="AE14" s="315"/>
      <c r="AF14" s="315"/>
      <c r="AG14" s="315"/>
      <c r="AH14" s="315"/>
      <c r="AI14" s="315"/>
      <c r="AJ14" s="315"/>
      <c r="AK14" s="315"/>
      <c r="AL14" s="315"/>
      <c r="AM14" s="315"/>
      <c r="AN14" s="315"/>
      <c r="AO14" s="315"/>
      <c r="AP14" s="338"/>
      <c r="AQ14" s="338"/>
      <c r="AR14" s="338"/>
      <c r="AS14" s="338"/>
      <c r="AT14" s="322"/>
      <c r="AU14" s="322"/>
      <c r="AV14" s="338"/>
      <c r="AW14" s="338"/>
      <c r="AX14" s="322"/>
      <c r="AY14" s="322"/>
      <c r="AZ14" s="338"/>
      <c r="BA14" s="339" t="s">
        <v>90</v>
      </c>
      <c r="BB14" s="339" t="s">
        <v>90</v>
      </c>
      <c r="BC14" s="441">
        <v>0</v>
      </c>
      <c r="BD14" s="441">
        <v>0</v>
      </c>
    </row>
    <row r="15" spans="1:56" ht="33" x14ac:dyDescent="0.25">
      <c r="A15" s="536"/>
      <c r="B15" s="495"/>
      <c r="C15" s="363" t="s">
        <v>17</v>
      </c>
      <c r="D15" s="404">
        <v>0</v>
      </c>
      <c r="E15" s="384"/>
      <c r="F15" s="385"/>
      <c r="G15" s="387"/>
      <c r="H15" s="406"/>
      <c r="I15" s="387"/>
      <c r="J15" s="438" t="s">
        <v>89</v>
      </c>
      <c r="K15" s="319"/>
      <c r="L15" s="319"/>
      <c r="M15" s="319"/>
      <c r="N15" s="319"/>
      <c r="O15" s="319"/>
      <c r="P15" s="319"/>
      <c r="Q15" s="319"/>
      <c r="R15" s="319"/>
      <c r="S15" s="319"/>
      <c r="T15" s="338"/>
      <c r="U15" s="338"/>
      <c r="V15" s="338"/>
      <c r="W15" s="338"/>
      <c r="X15" s="315"/>
      <c r="Y15" s="315"/>
      <c r="Z15" s="315"/>
      <c r="AA15" s="315"/>
      <c r="AB15" s="315"/>
      <c r="AC15" s="315"/>
      <c r="AD15" s="315"/>
      <c r="AE15" s="315"/>
      <c r="AF15" s="315"/>
      <c r="AG15" s="315"/>
      <c r="AH15" s="315"/>
      <c r="AI15" s="315"/>
      <c r="AJ15" s="315"/>
      <c r="AK15" s="315"/>
      <c r="AL15" s="315"/>
      <c r="AM15" s="315"/>
      <c r="AN15" s="315"/>
      <c r="AO15" s="315"/>
      <c r="AP15" s="338"/>
      <c r="AQ15" s="338"/>
      <c r="AR15" s="338"/>
      <c r="AS15" s="338"/>
      <c r="AT15" s="322"/>
      <c r="AU15" s="322"/>
      <c r="AV15" s="338"/>
      <c r="AW15" s="338"/>
      <c r="AX15" s="322"/>
      <c r="AY15" s="322"/>
      <c r="AZ15" s="338"/>
      <c r="BA15" s="339" t="s">
        <v>90</v>
      </c>
      <c r="BB15" s="339" t="s">
        <v>90</v>
      </c>
      <c r="BC15" s="441">
        <v>0</v>
      </c>
      <c r="BD15" s="441">
        <v>0</v>
      </c>
    </row>
    <row r="16" spans="1:56" x14ac:dyDescent="0.25">
      <c r="A16" s="490" t="s">
        <v>19</v>
      </c>
      <c r="B16" s="500"/>
      <c r="C16" s="327" t="s">
        <v>15</v>
      </c>
      <c r="D16" s="400">
        <v>0</v>
      </c>
      <c r="E16" s="408"/>
      <c r="F16" s="409"/>
      <c r="G16" s="410"/>
      <c r="H16" s="408"/>
      <c r="I16" s="410"/>
      <c r="J16" s="438" t="s">
        <v>89</v>
      </c>
      <c r="K16" s="319"/>
      <c r="L16" s="319"/>
      <c r="M16" s="319"/>
      <c r="N16" s="319"/>
      <c r="O16" s="319"/>
      <c r="P16" s="319"/>
      <c r="Q16" s="319"/>
      <c r="R16" s="319"/>
      <c r="S16" s="319"/>
      <c r="T16" s="338"/>
      <c r="U16" s="338"/>
      <c r="V16" s="338"/>
      <c r="W16" s="338"/>
      <c r="X16" s="315"/>
      <c r="Y16" s="315"/>
      <c r="Z16" s="315"/>
      <c r="AA16" s="315"/>
      <c r="AB16" s="315"/>
      <c r="AC16" s="315"/>
      <c r="AD16" s="315"/>
      <c r="AE16" s="315"/>
      <c r="AF16" s="315"/>
      <c r="AG16" s="315"/>
      <c r="AH16" s="315"/>
      <c r="AI16" s="315"/>
      <c r="AJ16" s="315"/>
      <c r="AK16" s="315"/>
      <c r="AL16" s="315"/>
      <c r="AM16" s="315"/>
      <c r="AN16" s="315"/>
      <c r="AO16" s="315"/>
      <c r="AP16" s="338"/>
      <c r="AQ16" s="338"/>
      <c r="AR16" s="338"/>
      <c r="AS16" s="338"/>
      <c r="AT16" s="322"/>
      <c r="AU16" s="322"/>
      <c r="AV16" s="338"/>
      <c r="AW16" s="338"/>
      <c r="AX16" s="322"/>
      <c r="AY16" s="322"/>
      <c r="AZ16" s="338"/>
      <c r="BA16" s="339" t="s">
        <v>90</v>
      </c>
      <c r="BB16" s="339" t="s">
        <v>90</v>
      </c>
      <c r="BC16" s="441">
        <v>0</v>
      </c>
      <c r="BD16" s="441">
        <v>0</v>
      </c>
    </row>
    <row r="17" spans="1:56" ht="22.5" x14ac:dyDescent="0.25">
      <c r="A17" s="521"/>
      <c r="B17" s="528"/>
      <c r="C17" s="362" t="s">
        <v>16</v>
      </c>
      <c r="D17" s="411">
        <v>0</v>
      </c>
      <c r="E17" s="412"/>
      <c r="F17" s="413"/>
      <c r="G17" s="414"/>
      <c r="H17" s="412"/>
      <c r="I17" s="414"/>
      <c r="J17" s="438" t="s">
        <v>89</v>
      </c>
      <c r="K17" s="319"/>
      <c r="L17" s="319"/>
      <c r="M17" s="319"/>
      <c r="N17" s="319"/>
      <c r="O17" s="319"/>
      <c r="P17" s="319"/>
      <c r="Q17" s="319"/>
      <c r="R17" s="319"/>
      <c r="S17" s="319"/>
      <c r="T17" s="338"/>
      <c r="U17" s="338"/>
      <c r="V17" s="338"/>
      <c r="W17" s="338"/>
      <c r="X17" s="315"/>
      <c r="Y17" s="315"/>
      <c r="Z17" s="315"/>
      <c r="AA17" s="315"/>
      <c r="AB17" s="315"/>
      <c r="AC17" s="315"/>
      <c r="AD17" s="315"/>
      <c r="AE17" s="315"/>
      <c r="AF17" s="315"/>
      <c r="AG17" s="315"/>
      <c r="AH17" s="315"/>
      <c r="AI17" s="315"/>
      <c r="AJ17" s="315"/>
      <c r="AK17" s="315"/>
      <c r="AL17" s="315"/>
      <c r="AM17" s="315"/>
      <c r="AN17" s="315"/>
      <c r="AO17" s="315"/>
      <c r="AP17" s="338"/>
      <c r="AQ17" s="338"/>
      <c r="AR17" s="338"/>
      <c r="AS17" s="338"/>
      <c r="AT17" s="322"/>
      <c r="AU17" s="322"/>
      <c r="AV17" s="338"/>
      <c r="AW17" s="338"/>
      <c r="AX17" s="322"/>
      <c r="AY17" s="322"/>
      <c r="AZ17" s="338"/>
      <c r="BA17" s="339" t="s">
        <v>90</v>
      </c>
      <c r="BB17" s="339" t="s">
        <v>90</v>
      </c>
      <c r="BC17" s="441">
        <v>0</v>
      </c>
      <c r="BD17" s="441">
        <v>0</v>
      </c>
    </row>
    <row r="18" spans="1:56" ht="33" x14ac:dyDescent="0.25">
      <c r="A18" s="501"/>
      <c r="B18" s="502"/>
      <c r="C18" s="363" t="s">
        <v>17</v>
      </c>
      <c r="D18" s="404">
        <v>0</v>
      </c>
      <c r="E18" s="415"/>
      <c r="F18" s="386"/>
      <c r="G18" s="387"/>
      <c r="H18" s="415"/>
      <c r="I18" s="387"/>
      <c r="J18" s="438" t="s">
        <v>89</v>
      </c>
      <c r="K18" s="319"/>
      <c r="L18" s="319"/>
      <c r="M18" s="319"/>
      <c r="N18" s="319"/>
      <c r="O18" s="319"/>
      <c r="P18" s="319"/>
      <c r="Q18" s="319"/>
      <c r="R18" s="319"/>
      <c r="S18" s="319"/>
      <c r="T18" s="338"/>
      <c r="U18" s="338"/>
      <c r="V18" s="338"/>
      <c r="W18" s="338"/>
      <c r="X18" s="315"/>
      <c r="Y18" s="315"/>
      <c r="Z18" s="315"/>
      <c r="AA18" s="315"/>
      <c r="AB18" s="315"/>
      <c r="AC18" s="315"/>
      <c r="AD18" s="315"/>
      <c r="AE18" s="315"/>
      <c r="AF18" s="315"/>
      <c r="AG18" s="315"/>
      <c r="AH18" s="315"/>
      <c r="AI18" s="315"/>
      <c r="AJ18" s="315"/>
      <c r="AK18" s="315"/>
      <c r="AL18" s="315"/>
      <c r="AM18" s="315"/>
      <c r="AN18" s="315"/>
      <c r="AO18" s="315"/>
      <c r="AP18" s="338"/>
      <c r="AQ18" s="338"/>
      <c r="AR18" s="338"/>
      <c r="AS18" s="338"/>
      <c r="AT18" s="322"/>
      <c r="AU18" s="322"/>
      <c r="AV18" s="338"/>
      <c r="AW18" s="338"/>
      <c r="AX18" s="322"/>
      <c r="AY18" s="322"/>
      <c r="AZ18" s="338"/>
      <c r="BA18" s="339" t="s">
        <v>90</v>
      </c>
      <c r="BB18" s="339" t="s">
        <v>90</v>
      </c>
      <c r="BC18" s="441">
        <v>0</v>
      </c>
      <c r="BD18" s="441">
        <v>0</v>
      </c>
    </row>
    <row r="19" spans="1:56" x14ac:dyDescent="0.25">
      <c r="A19" s="529" t="s">
        <v>5</v>
      </c>
      <c r="B19" s="530"/>
      <c r="C19" s="531"/>
      <c r="D19" s="416">
        <v>0</v>
      </c>
      <c r="E19" s="417">
        <v>0</v>
      </c>
      <c r="F19" s="418">
        <v>0</v>
      </c>
      <c r="G19" s="419">
        <v>0</v>
      </c>
      <c r="H19" s="417">
        <v>0</v>
      </c>
      <c r="I19" s="419">
        <v>0</v>
      </c>
      <c r="J19" s="438" t="s">
        <v>89</v>
      </c>
      <c r="K19" s="319"/>
      <c r="L19" s="319"/>
      <c r="M19" s="319"/>
      <c r="N19" s="319"/>
      <c r="O19" s="319"/>
      <c r="P19" s="319"/>
      <c r="Q19" s="319"/>
      <c r="R19" s="319"/>
      <c r="S19" s="319"/>
      <c r="T19" s="338"/>
      <c r="U19" s="338"/>
      <c r="V19" s="338"/>
      <c r="W19" s="338"/>
      <c r="X19" s="315"/>
      <c r="Y19" s="315"/>
      <c r="Z19" s="315"/>
      <c r="AA19" s="315"/>
      <c r="AB19" s="315"/>
      <c r="AC19" s="315"/>
      <c r="AD19" s="315"/>
      <c r="AE19" s="315"/>
      <c r="AF19" s="315"/>
      <c r="AG19" s="315"/>
      <c r="AH19" s="315"/>
      <c r="AI19" s="315"/>
      <c r="AJ19" s="315"/>
      <c r="AK19" s="315"/>
      <c r="AL19" s="315"/>
      <c r="AM19" s="315"/>
      <c r="AN19" s="315"/>
      <c r="AO19" s="315"/>
      <c r="AP19" s="338"/>
      <c r="AQ19" s="338"/>
      <c r="AR19" s="338"/>
      <c r="AS19" s="338"/>
      <c r="AT19" s="322"/>
      <c r="AU19" s="322"/>
      <c r="AV19" s="338"/>
      <c r="AW19" s="338"/>
      <c r="AX19" s="322"/>
      <c r="AY19" s="322"/>
      <c r="AZ19" s="338"/>
      <c r="BA19" s="339" t="s">
        <v>90</v>
      </c>
      <c r="BB19" s="339" t="s">
        <v>90</v>
      </c>
      <c r="BC19" s="441">
        <v>0</v>
      </c>
      <c r="BD19" s="441">
        <v>0</v>
      </c>
    </row>
    <row r="20" spans="1:56" x14ac:dyDescent="0.25">
      <c r="A20" s="332" t="s">
        <v>20</v>
      </c>
      <c r="B20" s="332"/>
      <c r="C20" s="332"/>
      <c r="D20" s="332"/>
      <c r="E20" s="332"/>
      <c r="F20" s="332"/>
      <c r="G20" s="332"/>
      <c r="H20" s="332"/>
      <c r="I20" s="332"/>
      <c r="J20" s="320"/>
      <c r="K20" s="315"/>
      <c r="L20" s="315"/>
      <c r="M20" s="315"/>
      <c r="N20" s="315"/>
      <c r="O20" s="315"/>
      <c r="P20" s="315"/>
      <c r="Q20" s="315"/>
      <c r="R20" s="315"/>
      <c r="S20" s="315"/>
      <c r="T20" s="315"/>
      <c r="U20" s="315"/>
      <c r="V20" s="315"/>
      <c r="W20" s="315"/>
      <c r="X20" s="315"/>
      <c r="Y20" s="315"/>
      <c r="Z20" s="315"/>
      <c r="AA20" s="315"/>
      <c r="AB20" s="315"/>
      <c r="AC20" s="315"/>
      <c r="AD20" s="315"/>
      <c r="AE20" s="315"/>
      <c r="AF20" s="315"/>
      <c r="AG20" s="315"/>
      <c r="AH20" s="315"/>
      <c r="AI20" s="315"/>
      <c r="AJ20" s="315"/>
      <c r="AK20" s="315"/>
      <c r="AL20" s="315"/>
      <c r="AM20" s="315"/>
      <c r="AN20" s="315"/>
      <c r="AO20" s="315"/>
      <c r="AP20" s="315"/>
      <c r="AQ20" s="315"/>
      <c r="AR20" s="315"/>
      <c r="AS20" s="315"/>
      <c r="AT20" s="315"/>
      <c r="AU20" s="315"/>
      <c r="AV20" s="315"/>
      <c r="AW20" s="315"/>
      <c r="AX20" s="315"/>
      <c r="AY20" s="315"/>
      <c r="AZ20" s="315"/>
      <c r="BA20" s="315"/>
      <c r="BB20" s="315"/>
      <c r="BC20" s="315"/>
      <c r="BD20" s="315"/>
    </row>
    <row r="21" spans="1:56" x14ac:dyDescent="0.25">
      <c r="A21" s="532" t="s">
        <v>21</v>
      </c>
      <c r="B21" s="488" t="s">
        <v>5</v>
      </c>
      <c r="C21" s="488" t="s">
        <v>22</v>
      </c>
      <c r="D21" s="488" t="s">
        <v>23</v>
      </c>
      <c r="E21" s="364"/>
      <c r="F21" s="364"/>
      <c r="G21" s="314"/>
      <c r="H21" s="314"/>
      <c r="I21" s="345"/>
      <c r="J21" s="345"/>
      <c r="K21" s="345"/>
      <c r="L21" s="345"/>
      <c r="M21" s="439"/>
      <c r="N21" s="439"/>
      <c r="O21" s="439"/>
      <c r="P21" s="319"/>
      <c r="Q21" s="319"/>
      <c r="R21" s="319"/>
      <c r="S21" s="319"/>
      <c r="T21" s="314"/>
      <c r="U21" s="314"/>
      <c r="V21" s="314"/>
      <c r="W21" s="314"/>
      <c r="X21" s="314"/>
      <c r="Y21" s="314"/>
      <c r="Z21" s="314"/>
      <c r="AA21" s="314"/>
      <c r="AB21" s="314"/>
      <c r="AC21" s="314"/>
      <c r="AD21" s="314"/>
      <c r="AE21" s="314"/>
      <c r="AF21" s="314"/>
      <c r="AG21" s="314"/>
      <c r="AH21" s="314"/>
      <c r="AI21" s="314"/>
      <c r="AJ21" s="314"/>
      <c r="AK21" s="314"/>
      <c r="AL21" s="314"/>
      <c r="AM21" s="314"/>
      <c r="AN21" s="314"/>
      <c r="AO21" s="314"/>
      <c r="AP21" s="314"/>
      <c r="AQ21" s="314"/>
      <c r="AR21" s="314"/>
      <c r="AS21" s="314"/>
      <c r="AT21" s="314"/>
      <c r="AU21" s="314"/>
      <c r="AV21" s="314"/>
      <c r="AW21" s="314"/>
      <c r="AX21" s="314"/>
      <c r="AY21" s="314"/>
      <c r="AZ21" s="314"/>
      <c r="BA21" s="314"/>
      <c r="BB21" s="325"/>
      <c r="BC21" s="325"/>
      <c r="BD21" s="314"/>
    </row>
    <row r="22" spans="1:56" x14ac:dyDescent="0.25">
      <c r="A22" s="533"/>
      <c r="B22" s="489"/>
      <c r="C22" s="489"/>
      <c r="D22" s="489"/>
      <c r="E22" s="364"/>
      <c r="F22" s="364"/>
      <c r="G22" s="314"/>
      <c r="H22" s="314"/>
      <c r="I22" s="345"/>
      <c r="J22" s="345"/>
      <c r="K22" s="345"/>
      <c r="L22" s="345"/>
      <c r="M22" s="439"/>
      <c r="N22" s="439"/>
      <c r="O22" s="439"/>
      <c r="P22" s="319"/>
      <c r="Q22" s="319"/>
      <c r="R22" s="319"/>
      <c r="S22" s="319"/>
      <c r="T22" s="314"/>
      <c r="U22" s="314"/>
      <c r="V22" s="314"/>
      <c r="W22" s="314"/>
      <c r="X22" s="314"/>
      <c r="Y22" s="314"/>
      <c r="Z22" s="314"/>
      <c r="AA22" s="314"/>
      <c r="AB22" s="314"/>
      <c r="AC22" s="314"/>
      <c r="AD22" s="314"/>
      <c r="AE22" s="314"/>
      <c r="AF22" s="314"/>
      <c r="AG22" s="314"/>
      <c r="AH22" s="314"/>
      <c r="AI22" s="314"/>
      <c r="AJ22" s="314"/>
      <c r="AK22" s="314"/>
      <c r="AL22" s="314"/>
      <c r="AM22" s="314"/>
      <c r="AN22" s="314"/>
      <c r="AO22" s="314"/>
      <c r="AP22" s="314"/>
      <c r="AQ22" s="314"/>
      <c r="AR22" s="314"/>
      <c r="AS22" s="314"/>
      <c r="AT22" s="314"/>
      <c r="AU22" s="314"/>
      <c r="AV22" s="314"/>
      <c r="AW22" s="314"/>
      <c r="AX22" s="314"/>
      <c r="AY22" s="314"/>
      <c r="AZ22" s="314"/>
      <c r="BA22" s="314"/>
      <c r="BB22" s="325"/>
      <c r="BC22" s="325"/>
      <c r="BD22" s="314"/>
    </row>
    <row r="23" spans="1:56" ht="33" x14ac:dyDescent="0.25">
      <c r="A23" s="359" t="s">
        <v>24</v>
      </c>
      <c r="B23" s="420">
        <v>0</v>
      </c>
      <c r="C23" s="381"/>
      <c r="D23" s="376"/>
      <c r="E23" s="438" t="s">
        <v>90</v>
      </c>
      <c r="F23" s="365"/>
      <c r="G23" s="314"/>
      <c r="H23" s="346"/>
      <c r="I23" s="314"/>
      <c r="J23" s="314"/>
      <c r="K23" s="314"/>
      <c r="L23" s="347"/>
      <c r="M23" s="348"/>
      <c r="N23" s="348"/>
      <c r="O23" s="348"/>
      <c r="P23" s="319"/>
      <c r="Q23" s="319"/>
      <c r="R23" s="319"/>
      <c r="S23" s="319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4"/>
      <c r="AI23" s="314"/>
      <c r="AJ23" s="314"/>
      <c r="AK23" s="314"/>
      <c r="AL23" s="314"/>
      <c r="AM23" s="314"/>
      <c r="AN23" s="314"/>
      <c r="AO23" s="314"/>
      <c r="AP23" s="314"/>
      <c r="AQ23" s="314"/>
      <c r="AR23" s="314"/>
      <c r="AS23" s="314"/>
      <c r="AT23" s="314"/>
      <c r="AU23" s="314"/>
      <c r="AV23" s="314"/>
      <c r="AW23" s="314"/>
      <c r="AX23" s="314"/>
      <c r="AY23" s="314"/>
      <c r="AZ23" s="314"/>
      <c r="BA23" s="339" t="s">
        <v>90</v>
      </c>
      <c r="BB23" s="325"/>
      <c r="BC23" s="441">
        <v>0</v>
      </c>
      <c r="BD23" s="314"/>
    </row>
    <row r="24" spans="1:56" ht="54" x14ac:dyDescent="0.25">
      <c r="A24" s="360" t="s">
        <v>25</v>
      </c>
      <c r="B24" s="402">
        <v>0</v>
      </c>
      <c r="C24" s="381"/>
      <c r="D24" s="376"/>
      <c r="E24" s="438" t="s">
        <v>90</v>
      </c>
      <c r="F24" s="365"/>
      <c r="G24" s="314"/>
      <c r="H24" s="346"/>
      <c r="I24" s="314"/>
      <c r="J24" s="314"/>
      <c r="K24" s="314"/>
      <c r="L24" s="347"/>
      <c r="M24" s="348"/>
      <c r="N24" s="348"/>
      <c r="O24" s="348"/>
      <c r="P24" s="319"/>
      <c r="Q24" s="319"/>
      <c r="R24" s="319"/>
      <c r="S24" s="319"/>
      <c r="T24" s="314"/>
      <c r="U24" s="314"/>
      <c r="V24" s="314"/>
      <c r="W24" s="314"/>
      <c r="X24" s="314"/>
      <c r="Y24" s="314"/>
      <c r="Z24" s="314"/>
      <c r="AA24" s="314"/>
      <c r="AB24" s="314"/>
      <c r="AC24" s="314"/>
      <c r="AD24" s="314"/>
      <c r="AE24" s="314"/>
      <c r="AF24" s="314"/>
      <c r="AG24" s="314"/>
      <c r="AH24" s="314"/>
      <c r="AI24" s="314"/>
      <c r="AJ24" s="314"/>
      <c r="AK24" s="314"/>
      <c r="AL24" s="314"/>
      <c r="AM24" s="314"/>
      <c r="AN24" s="314"/>
      <c r="AO24" s="314"/>
      <c r="AP24" s="314"/>
      <c r="AQ24" s="314"/>
      <c r="AR24" s="314"/>
      <c r="AS24" s="314"/>
      <c r="AT24" s="314"/>
      <c r="AU24" s="314"/>
      <c r="AV24" s="314"/>
      <c r="AW24" s="314"/>
      <c r="AX24" s="314"/>
      <c r="AY24" s="314"/>
      <c r="AZ24" s="314"/>
      <c r="BA24" s="339" t="s">
        <v>90</v>
      </c>
      <c r="BB24" s="325"/>
      <c r="BC24" s="441">
        <v>0</v>
      </c>
      <c r="BD24" s="314"/>
    </row>
    <row r="25" spans="1:56" ht="64.5" x14ac:dyDescent="0.25">
      <c r="A25" s="360" t="s">
        <v>26</v>
      </c>
      <c r="B25" s="402">
        <v>0</v>
      </c>
      <c r="C25" s="381"/>
      <c r="D25" s="376"/>
      <c r="E25" s="438" t="s">
        <v>90</v>
      </c>
      <c r="F25" s="365"/>
      <c r="G25" s="314"/>
      <c r="H25" s="346"/>
      <c r="I25" s="314"/>
      <c r="J25" s="314"/>
      <c r="K25" s="314"/>
      <c r="L25" s="347"/>
      <c r="M25" s="348"/>
      <c r="N25" s="348"/>
      <c r="O25" s="348"/>
      <c r="P25" s="319"/>
      <c r="Q25" s="319"/>
      <c r="R25" s="319"/>
      <c r="S25" s="319"/>
      <c r="T25" s="314"/>
      <c r="U25" s="314"/>
      <c r="V25" s="314"/>
      <c r="W25" s="314"/>
      <c r="X25" s="314"/>
      <c r="Y25" s="314"/>
      <c r="Z25" s="314"/>
      <c r="AA25" s="314"/>
      <c r="AB25" s="314"/>
      <c r="AC25" s="314"/>
      <c r="AD25" s="314"/>
      <c r="AE25" s="314"/>
      <c r="AF25" s="314"/>
      <c r="AG25" s="314"/>
      <c r="AH25" s="314"/>
      <c r="AI25" s="314"/>
      <c r="AJ25" s="314"/>
      <c r="AK25" s="314"/>
      <c r="AL25" s="314"/>
      <c r="AM25" s="314"/>
      <c r="AN25" s="314"/>
      <c r="AO25" s="314"/>
      <c r="AP25" s="314"/>
      <c r="AQ25" s="314"/>
      <c r="AR25" s="314"/>
      <c r="AS25" s="314"/>
      <c r="AT25" s="314"/>
      <c r="AU25" s="314"/>
      <c r="AV25" s="314"/>
      <c r="AW25" s="314"/>
      <c r="AX25" s="314"/>
      <c r="AY25" s="314"/>
      <c r="AZ25" s="314"/>
      <c r="BA25" s="339" t="s">
        <v>90</v>
      </c>
      <c r="BB25" s="325"/>
      <c r="BC25" s="441">
        <v>0</v>
      </c>
      <c r="BD25" s="314"/>
    </row>
    <row r="26" spans="1:56" x14ac:dyDescent="0.25">
      <c r="A26" s="361" t="s">
        <v>27</v>
      </c>
      <c r="B26" s="404">
        <v>0</v>
      </c>
      <c r="C26" s="384"/>
      <c r="D26" s="378"/>
      <c r="E26" s="438" t="s">
        <v>90</v>
      </c>
      <c r="F26" s="365"/>
      <c r="G26" s="314"/>
      <c r="H26" s="314"/>
      <c r="I26" s="314"/>
      <c r="J26" s="314"/>
      <c r="K26" s="314"/>
      <c r="L26" s="348"/>
      <c r="M26" s="348"/>
      <c r="N26" s="348"/>
      <c r="O26" s="348"/>
      <c r="P26" s="319"/>
      <c r="Q26" s="319"/>
      <c r="R26" s="319"/>
      <c r="S26" s="319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39" t="s">
        <v>90</v>
      </c>
      <c r="BB26" s="325"/>
      <c r="BC26" s="441">
        <v>0</v>
      </c>
      <c r="BD26" s="314"/>
    </row>
    <row r="27" spans="1:56" x14ac:dyDescent="0.25">
      <c r="A27" s="354" t="s">
        <v>28</v>
      </c>
      <c r="B27" s="354"/>
      <c r="C27" s="354"/>
      <c r="D27" s="354"/>
      <c r="E27" s="349"/>
      <c r="F27" s="349"/>
      <c r="G27" s="349"/>
      <c r="H27" s="349"/>
      <c r="I27" s="349"/>
      <c r="J27" s="320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5"/>
      <c r="BB27" s="315"/>
      <c r="BC27" s="315"/>
      <c r="BD27" s="315"/>
    </row>
    <row r="28" spans="1:56" x14ac:dyDescent="0.25">
      <c r="A28" s="494" t="s">
        <v>29</v>
      </c>
      <c r="B28" s="488" t="s">
        <v>5</v>
      </c>
      <c r="C28" s="488" t="s">
        <v>22</v>
      </c>
      <c r="D28" s="488" t="s">
        <v>23</v>
      </c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38"/>
      <c r="U28" s="338"/>
      <c r="V28" s="338"/>
      <c r="W28" s="338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38"/>
      <c r="AP28" s="338"/>
      <c r="AQ28" s="338"/>
      <c r="AR28" s="338"/>
      <c r="AS28" s="322"/>
      <c r="AT28" s="322"/>
      <c r="AU28" s="338"/>
      <c r="AV28" s="338"/>
      <c r="AW28" s="322"/>
      <c r="AX28" s="322"/>
      <c r="AY28" s="338"/>
      <c r="AZ28" s="338"/>
      <c r="BA28" s="315"/>
      <c r="BB28" s="315"/>
      <c r="BC28" s="315"/>
      <c r="BD28" s="315"/>
    </row>
    <row r="29" spans="1:56" x14ac:dyDescent="0.25">
      <c r="A29" s="495"/>
      <c r="B29" s="489"/>
      <c r="C29" s="489"/>
      <c r="D29" s="489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38"/>
      <c r="U29" s="338"/>
      <c r="V29" s="338"/>
      <c r="W29" s="338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38"/>
      <c r="AP29" s="338"/>
      <c r="AQ29" s="338"/>
      <c r="AR29" s="338"/>
      <c r="AS29" s="322"/>
      <c r="AT29" s="322"/>
      <c r="AU29" s="338"/>
      <c r="AV29" s="338"/>
      <c r="AW29" s="322"/>
      <c r="AX29" s="322"/>
      <c r="AY29" s="338"/>
      <c r="AZ29" s="338"/>
      <c r="BA29" s="315"/>
      <c r="BB29" s="315"/>
      <c r="BC29" s="315"/>
      <c r="BD29" s="315"/>
    </row>
    <row r="30" spans="1:56" x14ac:dyDescent="0.25">
      <c r="A30" s="366" t="s">
        <v>30</v>
      </c>
      <c r="B30" s="421">
        <v>0</v>
      </c>
      <c r="C30" s="375"/>
      <c r="D30" s="375"/>
      <c r="E30" s="438" t="s">
        <v>90</v>
      </c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38"/>
      <c r="U30" s="338"/>
      <c r="V30" s="338"/>
      <c r="W30" s="338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38"/>
      <c r="AP30" s="338"/>
      <c r="AQ30" s="338"/>
      <c r="AR30" s="338"/>
      <c r="AS30" s="322"/>
      <c r="AT30" s="322"/>
      <c r="AU30" s="338"/>
      <c r="AV30" s="338"/>
      <c r="AW30" s="322"/>
      <c r="AX30" s="322"/>
      <c r="AY30" s="338"/>
      <c r="AZ30" s="338"/>
      <c r="BA30" s="339" t="s">
        <v>90</v>
      </c>
      <c r="BB30" s="325"/>
      <c r="BC30" s="441">
        <v>0</v>
      </c>
      <c r="BD30" s="315"/>
    </row>
    <row r="31" spans="1:56" x14ac:dyDescent="0.25">
      <c r="A31" s="367" t="s">
        <v>31</v>
      </c>
      <c r="B31" s="422">
        <v>0</v>
      </c>
      <c r="C31" s="377"/>
      <c r="D31" s="377"/>
      <c r="E31" s="438" t="s">
        <v>90</v>
      </c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38"/>
      <c r="U31" s="338"/>
      <c r="V31" s="338"/>
      <c r="W31" s="338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38"/>
      <c r="AP31" s="338"/>
      <c r="AQ31" s="338"/>
      <c r="AR31" s="338"/>
      <c r="AS31" s="322"/>
      <c r="AT31" s="322"/>
      <c r="AU31" s="338"/>
      <c r="AV31" s="338"/>
      <c r="AW31" s="322"/>
      <c r="AX31" s="322"/>
      <c r="AY31" s="338"/>
      <c r="AZ31" s="338"/>
      <c r="BA31" s="339" t="s">
        <v>90</v>
      </c>
      <c r="BB31" s="325"/>
      <c r="BC31" s="441">
        <v>0</v>
      </c>
      <c r="BD31" s="315"/>
    </row>
    <row r="32" spans="1:56" x14ac:dyDescent="0.25">
      <c r="A32" s="350" t="s">
        <v>5</v>
      </c>
      <c r="B32" s="396">
        <v>0</v>
      </c>
      <c r="C32" s="396">
        <v>0</v>
      </c>
      <c r="D32" s="392">
        <v>0</v>
      </c>
      <c r="E32" s="438" t="s">
        <v>90</v>
      </c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38"/>
      <c r="U32" s="338"/>
      <c r="V32" s="338"/>
      <c r="W32" s="338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38"/>
      <c r="AP32" s="338"/>
      <c r="AQ32" s="338"/>
      <c r="AR32" s="338"/>
      <c r="AS32" s="322"/>
      <c r="AT32" s="322"/>
      <c r="AU32" s="338"/>
      <c r="AV32" s="338"/>
      <c r="AW32" s="322"/>
      <c r="AX32" s="322"/>
      <c r="AY32" s="338"/>
      <c r="AZ32" s="338"/>
      <c r="BA32" s="339" t="s">
        <v>90</v>
      </c>
      <c r="BB32" s="325"/>
      <c r="BC32" s="441">
        <v>0</v>
      </c>
      <c r="BD32" s="315"/>
    </row>
    <row r="33" spans="1:56" x14ac:dyDescent="0.25">
      <c r="A33" s="334" t="s">
        <v>32</v>
      </c>
      <c r="B33" s="334"/>
      <c r="C33" s="334"/>
      <c r="D33" s="334"/>
      <c r="E33" s="334"/>
      <c r="F33" s="334"/>
      <c r="G33" s="334"/>
      <c r="H33" s="334"/>
      <c r="I33" s="334"/>
      <c r="J33" s="320"/>
      <c r="K33" s="315"/>
      <c r="L33" s="315"/>
      <c r="M33" s="315"/>
      <c r="N33" s="315"/>
      <c r="O33" s="315"/>
      <c r="P33" s="315"/>
      <c r="Q33" s="315"/>
      <c r="R33" s="315"/>
      <c r="S33" s="315"/>
      <c r="T33" s="338"/>
      <c r="U33" s="338"/>
      <c r="V33" s="338"/>
      <c r="W33" s="338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38"/>
      <c r="AQ33" s="338"/>
      <c r="AR33" s="338"/>
      <c r="AS33" s="338"/>
      <c r="AT33" s="322"/>
      <c r="AU33" s="322"/>
      <c r="AV33" s="338"/>
      <c r="AW33" s="338"/>
      <c r="AX33" s="322"/>
      <c r="AY33" s="322"/>
      <c r="AZ33" s="338"/>
      <c r="BA33" s="315"/>
      <c r="BB33" s="315"/>
      <c r="BC33" s="315"/>
      <c r="BD33" s="315"/>
    </row>
    <row r="34" spans="1:56" x14ac:dyDescent="0.25">
      <c r="A34" s="494" t="s">
        <v>33</v>
      </c>
      <c r="B34" s="500" t="s">
        <v>4</v>
      </c>
      <c r="C34" s="488" t="s">
        <v>5</v>
      </c>
      <c r="D34" s="488" t="s">
        <v>34</v>
      </c>
      <c r="E34" s="488" t="s">
        <v>35</v>
      </c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38"/>
      <c r="U34" s="338"/>
      <c r="V34" s="338"/>
      <c r="W34" s="338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38"/>
      <c r="AQ34" s="338"/>
      <c r="AR34" s="338"/>
      <c r="AS34" s="338"/>
      <c r="AT34" s="322"/>
      <c r="AU34" s="322"/>
      <c r="AV34" s="338"/>
      <c r="AW34" s="338"/>
      <c r="AX34" s="322"/>
      <c r="AY34" s="322"/>
      <c r="AZ34" s="338"/>
      <c r="BA34" s="315"/>
      <c r="BB34" s="315"/>
      <c r="BC34" s="315"/>
      <c r="BD34" s="315"/>
    </row>
    <row r="35" spans="1:56" x14ac:dyDescent="0.25">
      <c r="A35" s="495"/>
      <c r="B35" s="502"/>
      <c r="C35" s="489"/>
      <c r="D35" s="489"/>
      <c r="E35" s="489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38"/>
      <c r="U35" s="338"/>
      <c r="V35" s="338"/>
      <c r="W35" s="338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38"/>
      <c r="AQ35" s="338"/>
      <c r="AR35" s="338"/>
      <c r="AS35" s="338"/>
      <c r="AT35" s="322"/>
      <c r="AU35" s="322"/>
      <c r="AV35" s="338"/>
      <c r="AW35" s="338"/>
      <c r="AX35" s="322"/>
      <c r="AY35" s="322"/>
      <c r="AZ35" s="338"/>
      <c r="BA35" s="315"/>
      <c r="BB35" s="315"/>
      <c r="BC35" s="315"/>
      <c r="BD35" s="315"/>
    </row>
    <row r="36" spans="1:56" ht="21" x14ac:dyDescent="0.25">
      <c r="A36" s="494" t="s">
        <v>36</v>
      </c>
      <c r="B36" s="357" t="s">
        <v>37</v>
      </c>
      <c r="C36" s="425">
        <v>0</v>
      </c>
      <c r="D36" s="426"/>
      <c r="E36" s="426"/>
      <c r="F36" s="438" t="s">
        <v>90</v>
      </c>
      <c r="G36" s="438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38"/>
      <c r="U36" s="338"/>
      <c r="V36" s="338"/>
      <c r="W36" s="338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38"/>
      <c r="AQ36" s="338"/>
      <c r="AR36" s="338"/>
      <c r="AS36" s="338"/>
      <c r="AT36" s="322"/>
      <c r="AU36" s="322"/>
      <c r="AV36" s="338"/>
      <c r="AW36" s="338"/>
      <c r="AX36" s="322"/>
      <c r="AY36" s="322"/>
      <c r="AZ36" s="338"/>
      <c r="BA36" s="339" t="s">
        <v>90</v>
      </c>
      <c r="BB36" s="315"/>
      <c r="BC36" s="441">
        <v>0</v>
      </c>
      <c r="BD36" s="315"/>
    </row>
    <row r="37" spans="1:56" ht="21" x14ac:dyDescent="0.25">
      <c r="A37" s="505"/>
      <c r="B37" s="368" t="s">
        <v>38</v>
      </c>
      <c r="C37" s="427">
        <v>0</v>
      </c>
      <c r="D37" s="428"/>
      <c r="E37" s="428"/>
      <c r="F37" s="438" t="s">
        <v>90</v>
      </c>
      <c r="G37" s="438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38"/>
      <c r="U37" s="338"/>
      <c r="V37" s="338"/>
      <c r="W37" s="338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38"/>
      <c r="AQ37" s="338"/>
      <c r="AR37" s="338"/>
      <c r="AS37" s="338"/>
      <c r="AT37" s="322"/>
      <c r="AU37" s="322"/>
      <c r="AV37" s="338"/>
      <c r="AW37" s="338"/>
      <c r="AX37" s="322"/>
      <c r="AY37" s="322"/>
      <c r="AZ37" s="338"/>
      <c r="BA37" s="339" t="s">
        <v>90</v>
      </c>
      <c r="BB37" s="315"/>
      <c r="BC37" s="441">
        <v>0</v>
      </c>
      <c r="BD37" s="315"/>
    </row>
    <row r="38" spans="1:56" x14ac:dyDescent="0.25">
      <c r="A38" s="495"/>
      <c r="B38" s="369" t="s">
        <v>39</v>
      </c>
      <c r="C38" s="429">
        <v>0</v>
      </c>
      <c r="D38" s="430"/>
      <c r="E38" s="430"/>
      <c r="F38" s="438" t="s">
        <v>90</v>
      </c>
      <c r="G38" s="438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38"/>
      <c r="U38" s="338"/>
      <c r="V38" s="338"/>
      <c r="W38" s="338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38"/>
      <c r="AQ38" s="338"/>
      <c r="AR38" s="338"/>
      <c r="AS38" s="338"/>
      <c r="AT38" s="322"/>
      <c r="AU38" s="322"/>
      <c r="AV38" s="338"/>
      <c r="AW38" s="338"/>
      <c r="AX38" s="322"/>
      <c r="AY38" s="322"/>
      <c r="AZ38" s="338"/>
      <c r="BA38" s="339" t="s">
        <v>90</v>
      </c>
      <c r="BB38" s="315"/>
      <c r="BC38" s="441">
        <v>0</v>
      </c>
      <c r="BD38" s="315"/>
    </row>
    <row r="39" spans="1:56" x14ac:dyDescent="0.25">
      <c r="A39" s="494" t="s">
        <v>40</v>
      </c>
      <c r="B39" s="358" t="s">
        <v>41</v>
      </c>
      <c r="C39" s="425">
        <v>0</v>
      </c>
      <c r="D39" s="426"/>
      <c r="E39" s="426"/>
      <c r="F39" s="438" t="s">
        <v>90</v>
      </c>
      <c r="G39" s="438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38"/>
      <c r="U39" s="338"/>
      <c r="V39" s="338"/>
      <c r="W39" s="338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38"/>
      <c r="AQ39" s="338"/>
      <c r="AR39" s="338"/>
      <c r="AS39" s="338"/>
      <c r="AT39" s="322"/>
      <c r="AU39" s="322"/>
      <c r="AV39" s="338"/>
      <c r="AW39" s="338"/>
      <c r="AX39" s="322"/>
      <c r="AY39" s="322"/>
      <c r="AZ39" s="338"/>
      <c r="BA39" s="339" t="s">
        <v>90</v>
      </c>
      <c r="BB39" s="315"/>
      <c r="BC39" s="441">
        <v>0</v>
      </c>
      <c r="BD39" s="315"/>
    </row>
    <row r="40" spans="1:56" x14ac:dyDescent="0.25">
      <c r="A40" s="505"/>
      <c r="B40" s="368" t="s">
        <v>42</v>
      </c>
      <c r="C40" s="427">
        <v>0</v>
      </c>
      <c r="D40" s="428"/>
      <c r="E40" s="428"/>
      <c r="F40" s="438" t="s">
        <v>90</v>
      </c>
      <c r="G40" s="438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38"/>
      <c r="U40" s="338"/>
      <c r="V40" s="338"/>
      <c r="W40" s="338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38"/>
      <c r="AQ40" s="338"/>
      <c r="AR40" s="338"/>
      <c r="AS40" s="338"/>
      <c r="AT40" s="322"/>
      <c r="AU40" s="322"/>
      <c r="AV40" s="338"/>
      <c r="AW40" s="338"/>
      <c r="AX40" s="322"/>
      <c r="AY40" s="322"/>
      <c r="AZ40" s="338"/>
      <c r="BA40" s="339" t="s">
        <v>90</v>
      </c>
      <c r="BB40" s="315"/>
      <c r="BC40" s="441">
        <v>0</v>
      </c>
      <c r="BD40" s="315"/>
    </row>
    <row r="41" spans="1:56" x14ac:dyDescent="0.25">
      <c r="A41" s="495"/>
      <c r="B41" s="369" t="s">
        <v>43</v>
      </c>
      <c r="C41" s="429">
        <v>0</v>
      </c>
      <c r="D41" s="430"/>
      <c r="E41" s="430"/>
      <c r="F41" s="438" t="s">
        <v>90</v>
      </c>
      <c r="G41" s="438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38"/>
      <c r="U41" s="338"/>
      <c r="V41" s="338"/>
      <c r="W41" s="338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38"/>
      <c r="AQ41" s="338"/>
      <c r="AR41" s="338"/>
      <c r="AS41" s="338"/>
      <c r="AT41" s="322"/>
      <c r="AU41" s="322"/>
      <c r="AV41" s="338"/>
      <c r="AW41" s="338"/>
      <c r="AX41" s="322"/>
      <c r="AY41" s="322"/>
      <c r="AZ41" s="338"/>
      <c r="BA41" s="339" t="s">
        <v>90</v>
      </c>
      <c r="BB41" s="315"/>
      <c r="BC41" s="441">
        <v>0</v>
      </c>
      <c r="BD41" s="315"/>
    </row>
    <row r="42" spans="1:56" ht="21" x14ac:dyDescent="0.25">
      <c r="A42" s="494" t="s">
        <v>44</v>
      </c>
      <c r="B42" s="370" t="s">
        <v>45</v>
      </c>
      <c r="C42" s="423">
        <v>0</v>
      </c>
      <c r="D42" s="375"/>
      <c r="E42" s="375"/>
      <c r="F42" s="438" t="s">
        <v>90</v>
      </c>
      <c r="G42" s="438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38"/>
      <c r="U42" s="338"/>
      <c r="V42" s="338"/>
      <c r="W42" s="338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38"/>
      <c r="AQ42" s="338"/>
      <c r="AR42" s="338"/>
      <c r="AS42" s="338"/>
      <c r="AT42" s="322"/>
      <c r="AU42" s="322"/>
      <c r="AV42" s="338"/>
      <c r="AW42" s="338"/>
      <c r="AX42" s="322"/>
      <c r="AY42" s="322"/>
      <c r="AZ42" s="338"/>
      <c r="BA42" s="339" t="s">
        <v>90</v>
      </c>
      <c r="BB42" s="315"/>
      <c r="BC42" s="441">
        <v>0</v>
      </c>
      <c r="BD42" s="315"/>
    </row>
    <row r="43" spans="1:56" x14ac:dyDescent="0.25">
      <c r="A43" s="495"/>
      <c r="B43" s="336" t="s">
        <v>46</v>
      </c>
      <c r="C43" s="383">
        <v>0</v>
      </c>
      <c r="D43" s="378"/>
      <c r="E43" s="378"/>
      <c r="F43" s="438" t="s">
        <v>90</v>
      </c>
      <c r="G43" s="438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38"/>
      <c r="U43" s="338"/>
      <c r="V43" s="338"/>
      <c r="W43" s="338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38"/>
      <c r="AQ43" s="338"/>
      <c r="AR43" s="338"/>
      <c r="AS43" s="338"/>
      <c r="AT43" s="322"/>
      <c r="AU43" s="322"/>
      <c r="AV43" s="338"/>
      <c r="AW43" s="338"/>
      <c r="AX43" s="322"/>
      <c r="AY43" s="322"/>
      <c r="AZ43" s="338"/>
      <c r="BA43" s="339" t="s">
        <v>90</v>
      </c>
      <c r="BB43" s="315"/>
      <c r="BC43" s="441">
        <v>0</v>
      </c>
      <c r="BD43" s="315"/>
    </row>
    <row r="44" spans="1:56" x14ac:dyDescent="0.25">
      <c r="A44" s="498" t="s">
        <v>47</v>
      </c>
      <c r="B44" s="499"/>
      <c r="C44" s="424">
        <v>0</v>
      </c>
      <c r="D44" s="380"/>
      <c r="E44" s="380"/>
      <c r="F44" s="438" t="s">
        <v>90</v>
      </c>
      <c r="G44" s="438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38"/>
      <c r="U44" s="338"/>
      <c r="V44" s="338"/>
      <c r="W44" s="338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38"/>
      <c r="AQ44" s="338"/>
      <c r="AR44" s="338"/>
      <c r="AS44" s="338"/>
      <c r="AT44" s="322"/>
      <c r="AU44" s="322"/>
      <c r="AV44" s="338"/>
      <c r="AW44" s="338"/>
      <c r="AX44" s="322"/>
      <c r="AY44" s="322"/>
      <c r="AZ44" s="338"/>
      <c r="BA44" s="339" t="s">
        <v>90</v>
      </c>
      <c r="BB44" s="315"/>
      <c r="BC44" s="441">
        <v>0</v>
      </c>
      <c r="BD44" s="315"/>
    </row>
    <row r="45" spans="1:56" x14ac:dyDescent="0.25">
      <c r="A45" s="335" t="s">
        <v>48</v>
      </c>
      <c r="B45" s="335"/>
      <c r="C45" s="335"/>
      <c r="D45" s="335"/>
      <c r="E45" s="335"/>
      <c r="F45" s="335"/>
      <c r="G45" s="335"/>
      <c r="H45" s="335"/>
      <c r="I45" s="335"/>
      <c r="J45" s="320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5"/>
      <c r="BB45" s="315"/>
      <c r="BC45" s="315"/>
      <c r="BD45" s="315"/>
    </row>
    <row r="46" spans="1:56" x14ac:dyDescent="0.25">
      <c r="A46" s="510" t="s">
        <v>49</v>
      </c>
      <c r="B46" s="510"/>
      <c r="C46" s="511" t="s">
        <v>50</v>
      </c>
      <c r="D46" s="511" t="s">
        <v>44</v>
      </c>
      <c r="E46" s="497" t="s">
        <v>51</v>
      </c>
      <c r="F46" s="511"/>
      <c r="G46" s="511"/>
      <c r="H46" s="511" t="s">
        <v>52</v>
      </c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38"/>
      <c r="U46" s="338"/>
      <c r="V46" s="338"/>
      <c r="W46" s="338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38"/>
      <c r="AQ46" s="338"/>
      <c r="AR46" s="338"/>
      <c r="AS46" s="338"/>
      <c r="AT46" s="322"/>
      <c r="AU46" s="322"/>
      <c r="AV46" s="338"/>
      <c r="AW46" s="338"/>
      <c r="AX46" s="322"/>
      <c r="AY46" s="322"/>
      <c r="AZ46" s="338"/>
      <c r="BA46" s="315"/>
      <c r="BB46" s="315"/>
      <c r="BC46" s="315"/>
      <c r="BD46" s="315"/>
    </row>
    <row r="47" spans="1:56" x14ac:dyDescent="0.25">
      <c r="A47" s="510"/>
      <c r="B47" s="510"/>
      <c r="C47" s="511"/>
      <c r="D47" s="511"/>
      <c r="E47" s="321" t="s">
        <v>53</v>
      </c>
      <c r="F47" s="321" t="s">
        <v>42</v>
      </c>
      <c r="G47" s="321" t="s">
        <v>43</v>
      </c>
      <c r="H47" s="497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38"/>
      <c r="U47" s="338"/>
      <c r="V47" s="338"/>
      <c r="W47" s="338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38"/>
      <c r="AQ47" s="338"/>
      <c r="AR47" s="338"/>
      <c r="AS47" s="338"/>
      <c r="AT47" s="322"/>
      <c r="AU47" s="322"/>
      <c r="AV47" s="338"/>
      <c r="AW47" s="338"/>
      <c r="AX47" s="322"/>
      <c r="AY47" s="322"/>
      <c r="AZ47" s="338"/>
      <c r="BA47" s="315"/>
      <c r="BB47" s="315"/>
      <c r="BC47" s="315"/>
      <c r="BD47" s="315"/>
    </row>
    <row r="48" spans="1:56" x14ac:dyDescent="0.25">
      <c r="A48" s="515" t="s">
        <v>54</v>
      </c>
      <c r="B48" s="515"/>
      <c r="C48" s="433"/>
      <c r="D48" s="433"/>
      <c r="E48" s="433"/>
      <c r="F48" s="433"/>
      <c r="G48" s="433"/>
      <c r="H48" s="426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38"/>
      <c r="U48" s="338"/>
      <c r="V48" s="338"/>
      <c r="W48" s="338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38"/>
      <c r="AQ48" s="338"/>
      <c r="AR48" s="338"/>
      <c r="AS48" s="338"/>
      <c r="AT48" s="338"/>
      <c r="AU48" s="338"/>
      <c r="AV48" s="338"/>
      <c r="AW48" s="322"/>
      <c r="AX48" s="322"/>
      <c r="AY48" s="338"/>
      <c r="AZ48" s="338"/>
      <c r="BA48" s="315"/>
      <c r="BB48" s="315"/>
      <c r="BC48" s="315"/>
      <c r="BD48" s="315"/>
    </row>
    <row r="49" spans="1:56" x14ac:dyDescent="0.25">
      <c r="A49" s="516" t="s">
        <v>55</v>
      </c>
      <c r="B49" s="516"/>
      <c r="C49" s="373"/>
      <c r="D49" s="373"/>
      <c r="E49" s="373"/>
      <c r="F49" s="373"/>
      <c r="G49" s="373"/>
      <c r="H49" s="428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38"/>
      <c r="U49" s="338"/>
      <c r="V49" s="338"/>
      <c r="W49" s="338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38"/>
      <c r="AQ49" s="338"/>
      <c r="AR49" s="338"/>
      <c r="AS49" s="338"/>
      <c r="AT49" s="338"/>
      <c r="AU49" s="338"/>
      <c r="AV49" s="338"/>
      <c r="AW49" s="322"/>
      <c r="AX49" s="322"/>
      <c r="AY49" s="338"/>
      <c r="AZ49" s="338"/>
      <c r="BA49" s="315"/>
      <c r="BB49" s="315"/>
      <c r="BC49" s="315"/>
      <c r="BD49" s="315"/>
    </row>
    <row r="50" spans="1:56" x14ac:dyDescent="0.25">
      <c r="A50" s="516" t="s">
        <v>56</v>
      </c>
      <c r="B50" s="516"/>
      <c r="C50" s="376"/>
      <c r="D50" s="376"/>
      <c r="E50" s="376"/>
      <c r="F50" s="376"/>
      <c r="G50" s="376"/>
      <c r="H50" s="391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38"/>
      <c r="U50" s="338"/>
      <c r="V50" s="338"/>
      <c r="W50" s="338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38"/>
      <c r="AQ50" s="338"/>
      <c r="AR50" s="338"/>
      <c r="AS50" s="338"/>
      <c r="AT50" s="338"/>
      <c r="AU50" s="338"/>
      <c r="AV50" s="338"/>
      <c r="AW50" s="322"/>
      <c r="AX50" s="322"/>
      <c r="AY50" s="338"/>
      <c r="AZ50" s="338"/>
      <c r="BA50" s="315"/>
      <c r="BB50" s="315"/>
      <c r="BC50" s="315"/>
      <c r="BD50" s="315"/>
    </row>
    <row r="51" spans="1:56" x14ac:dyDescent="0.25">
      <c r="A51" s="508" t="s">
        <v>57</v>
      </c>
      <c r="B51" s="508"/>
      <c r="C51" s="378"/>
      <c r="D51" s="378"/>
      <c r="E51" s="378"/>
      <c r="F51" s="378"/>
      <c r="G51" s="378"/>
      <c r="H51" s="39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38"/>
      <c r="U51" s="338"/>
      <c r="V51" s="338"/>
      <c r="W51" s="338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38"/>
      <c r="AQ51" s="338"/>
      <c r="AR51" s="338"/>
      <c r="AS51" s="338"/>
      <c r="AT51" s="338"/>
      <c r="AU51" s="338"/>
      <c r="AV51" s="338"/>
      <c r="AW51" s="322"/>
      <c r="AX51" s="322"/>
      <c r="AY51" s="338"/>
      <c r="AZ51" s="338"/>
      <c r="BA51" s="315"/>
      <c r="BB51" s="315"/>
      <c r="BC51" s="315"/>
      <c r="BD51" s="315"/>
    </row>
    <row r="52" spans="1:56" x14ac:dyDescent="0.25">
      <c r="A52" s="509" t="s">
        <v>5</v>
      </c>
      <c r="B52" s="509"/>
      <c r="C52" s="388">
        <v>0</v>
      </c>
      <c r="D52" s="388">
        <v>0</v>
      </c>
      <c r="E52" s="388">
        <v>0</v>
      </c>
      <c r="F52" s="388">
        <v>0</v>
      </c>
      <c r="G52" s="388">
        <v>0</v>
      </c>
      <c r="H52" s="436">
        <v>0</v>
      </c>
      <c r="I52" s="338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38"/>
      <c r="U52" s="338"/>
      <c r="V52" s="338"/>
      <c r="W52" s="338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38"/>
      <c r="AQ52" s="338"/>
      <c r="AR52" s="338"/>
      <c r="AS52" s="338"/>
      <c r="AT52" s="338"/>
      <c r="AU52" s="338"/>
      <c r="AV52" s="338"/>
      <c r="AW52" s="322"/>
      <c r="AX52" s="322"/>
      <c r="AY52" s="338"/>
      <c r="AZ52" s="338"/>
      <c r="BA52" s="315"/>
      <c r="BB52" s="315"/>
      <c r="BC52" s="315"/>
      <c r="BD52" s="315"/>
    </row>
    <row r="53" spans="1:56" x14ac:dyDescent="0.25">
      <c r="A53" s="335" t="s">
        <v>58</v>
      </c>
      <c r="B53" s="335"/>
      <c r="C53" s="335"/>
      <c r="D53" s="371"/>
      <c r="E53" s="371"/>
      <c r="F53" s="371"/>
      <c r="G53" s="371"/>
      <c r="H53" s="371"/>
      <c r="I53" s="371"/>
      <c r="J53" s="320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5"/>
      <c r="BB53" s="315"/>
      <c r="BC53" s="315"/>
      <c r="BD53" s="315"/>
    </row>
    <row r="54" spans="1:56" x14ac:dyDescent="0.25">
      <c r="A54" s="510" t="s">
        <v>49</v>
      </c>
      <c r="B54" s="510"/>
      <c r="C54" s="511" t="s">
        <v>5</v>
      </c>
      <c r="D54" s="315"/>
      <c r="E54" s="315"/>
      <c r="F54" s="315"/>
      <c r="G54" s="317"/>
      <c r="H54" s="317"/>
      <c r="I54" s="317"/>
      <c r="J54" s="317"/>
      <c r="K54" s="315"/>
      <c r="L54" s="315"/>
      <c r="M54" s="315"/>
      <c r="N54" s="315"/>
      <c r="O54" s="315"/>
      <c r="P54" s="315"/>
      <c r="Q54" s="315"/>
      <c r="R54" s="315"/>
      <c r="S54" s="315"/>
      <c r="T54" s="338"/>
      <c r="U54" s="338"/>
      <c r="V54" s="338"/>
      <c r="W54" s="338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22"/>
      <c r="AQ54" s="338"/>
      <c r="AR54" s="338"/>
      <c r="AS54" s="322"/>
      <c r="AT54" s="322"/>
      <c r="AU54" s="338"/>
      <c r="AV54" s="338"/>
      <c r="AW54" s="338"/>
      <c r="AX54" s="338"/>
      <c r="AY54" s="338"/>
      <c r="AZ54" s="338"/>
      <c r="BA54" s="315"/>
      <c r="BB54" s="315"/>
      <c r="BC54" s="315"/>
      <c r="BD54" s="315"/>
    </row>
    <row r="55" spans="1:56" x14ac:dyDescent="0.25">
      <c r="A55" s="510"/>
      <c r="B55" s="510"/>
      <c r="C55" s="511"/>
      <c r="D55" s="315"/>
      <c r="E55" s="315"/>
      <c r="F55" s="315"/>
      <c r="G55" s="317"/>
      <c r="H55" s="317"/>
      <c r="I55" s="317"/>
      <c r="J55" s="317"/>
      <c r="K55" s="315"/>
      <c r="L55" s="315"/>
      <c r="M55" s="315"/>
      <c r="N55" s="315"/>
      <c r="O55" s="315"/>
      <c r="P55" s="315"/>
      <c r="Q55" s="315"/>
      <c r="R55" s="315"/>
      <c r="S55" s="315"/>
      <c r="T55" s="338"/>
      <c r="U55" s="338"/>
      <c r="V55" s="338"/>
      <c r="W55" s="338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22"/>
      <c r="AQ55" s="338"/>
      <c r="AR55" s="338"/>
      <c r="AS55" s="322"/>
      <c r="AT55" s="322"/>
      <c r="AU55" s="338"/>
      <c r="AV55" s="338"/>
      <c r="AW55" s="338"/>
      <c r="AX55" s="338"/>
      <c r="AY55" s="338"/>
      <c r="AZ55" s="338"/>
      <c r="BA55" s="315"/>
      <c r="BB55" s="315"/>
      <c r="BC55" s="315"/>
      <c r="BD55" s="315"/>
    </row>
    <row r="56" spans="1:56" x14ac:dyDescent="0.25">
      <c r="A56" s="512" t="s">
        <v>59</v>
      </c>
      <c r="B56" s="512"/>
      <c r="C56" s="432"/>
      <c r="D56" s="315"/>
      <c r="E56" s="315"/>
      <c r="F56" s="315"/>
      <c r="G56" s="315"/>
      <c r="H56" s="315"/>
      <c r="I56" s="315"/>
      <c r="J56" s="317"/>
      <c r="K56" s="315"/>
      <c r="L56" s="315"/>
      <c r="M56" s="315"/>
      <c r="N56" s="315"/>
      <c r="O56" s="315"/>
      <c r="P56" s="315"/>
      <c r="Q56" s="315"/>
      <c r="R56" s="315"/>
      <c r="S56" s="315"/>
      <c r="T56" s="338"/>
      <c r="U56" s="338"/>
      <c r="V56" s="338"/>
      <c r="W56" s="338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38"/>
      <c r="AQ56" s="338"/>
      <c r="AR56" s="322"/>
      <c r="AS56" s="322"/>
      <c r="AT56" s="338"/>
      <c r="AU56" s="338"/>
      <c r="AV56" s="322"/>
      <c r="AW56" s="322"/>
      <c r="AX56" s="338"/>
      <c r="AY56" s="338"/>
      <c r="AZ56" s="338"/>
      <c r="BA56" s="315"/>
      <c r="BB56" s="315"/>
      <c r="BC56" s="315"/>
      <c r="BD56" s="315"/>
    </row>
    <row r="57" spans="1:56" x14ac:dyDescent="0.25">
      <c r="A57" s="492" t="s">
        <v>40</v>
      </c>
      <c r="B57" s="358" t="s">
        <v>41</v>
      </c>
      <c r="C57" s="433"/>
      <c r="D57" s="315"/>
      <c r="E57" s="315"/>
      <c r="F57" s="315"/>
      <c r="G57" s="317"/>
      <c r="H57" s="317"/>
      <c r="I57" s="317"/>
      <c r="J57" s="317"/>
      <c r="K57" s="315"/>
      <c r="L57" s="315"/>
      <c r="M57" s="315"/>
      <c r="N57" s="315"/>
      <c r="O57" s="315"/>
      <c r="P57" s="315"/>
      <c r="Q57" s="315"/>
      <c r="R57" s="315"/>
      <c r="S57" s="315"/>
      <c r="T57" s="338"/>
      <c r="U57" s="338"/>
      <c r="V57" s="338"/>
      <c r="W57" s="338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22"/>
      <c r="AQ57" s="338"/>
      <c r="AR57" s="338"/>
      <c r="AS57" s="322"/>
      <c r="AT57" s="322"/>
      <c r="AU57" s="338"/>
      <c r="AV57" s="338"/>
      <c r="AW57" s="338"/>
      <c r="AX57" s="338"/>
      <c r="AY57" s="338"/>
      <c r="AZ57" s="338"/>
      <c r="BA57" s="315"/>
      <c r="BB57" s="315"/>
      <c r="BC57" s="315"/>
      <c r="BD57" s="315"/>
    </row>
    <row r="58" spans="1:56" x14ac:dyDescent="0.25">
      <c r="A58" s="513"/>
      <c r="B58" s="368" t="s">
        <v>42</v>
      </c>
      <c r="C58" s="373"/>
      <c r="D58" s="315"/>
      <c r="E58" s="315"/>
      <c r="F58" s="315"/>
      <c r="G58" s="317"/>
      <c r="H58" s="317"/>
      <c r="I58" s="317"/>
      <c r="J58" s="317"/>
      <c r="K58" s="315"/>
      <c r="L58" s="315"/>
      <c r="M58" s="315"/>
      <c r="N58" s="315"/>
      <c r="O58" s="315"/>
      <c r="P58" s="315"/>
      <c r="Q58" s="315"/>
      <c r="R58" s="315"/>
      <c r="S58" s="315"/>
      <c r="T58" s="338"/>
      <c r="U58" s="338"/>
      <c r="V58" s="338"/>
      <c r="W58" s="338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22"/>
      <c r="AQ58" s="338"/>
      <c r="AR58" s="338"/>
      <c r="AS58" s="322"/>
      <c r="AT58" s="322"/>
      <c r="AU58" s="338"/>
      <c r="AV58" s="338"/>
      <c r="AW58" s="338"/>
      <c r="AX58" s="338"/>
      <c r="AY58" s="338"/>
      <c r="AZ58" s="338"/>
      <c r="BA58" s="315"/>
      <c r="BB58" s="315"/>
      <c r="BC58" s="315"/>
      <c r="BD58" s="315"/>
    </row>
    <row r="59" spans="1:56" x14ac:dyDescent="0.25">
      <c r="A59" s="493"/>
      <c r="B59" s="369" t="s">
        <v>43</v>
      </c>
      <c r="C59" s="374"/>
      <c r="D59" s="315"/>
      <c r="E59" s="315"/>
      <c r="F59" s="315"/>
      <c r="G59" s="317"/>
      <c r="H59" s="317"/>
      <c r="I59" s="317"/>
      <c r="J59" s="317"/>
      <c r="K59" s="315"/>
      <c r="L59" s="315"/>
      <c r="M59" s="315"/>
      <c r="N59" s="315"/>
      <c r="O59" s="315"/>
      <c r="P59" s="315"/>
      <c r="Q59" s="315"/>
      <c r="R59" s="315"/>
      <c r="S59" s="315"/>
      <c r="T59" s="338"/>
      <c r="U59" s="338"/>
      <c r="V59" s="338"/>
      <c r="W59" s="338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22"/>
      <c r="AQ59" s="338"/>
      <c r="AR59" s="338"/>
      <c r="AS59" s="322"/>
      <c r="AT59" s="322"/>
      <c r="AU59" s="338"/>
      <c r="AV59" s="338"/>
      <c r="AW59" s="338"/>
      <c r="AX59" s="338"/>
      <c r="AY59" s="338"/>
      <c r="AZ59" s="338"/>
      <c r="BA59" s="315"/>
      <c r="BB59" s="315"/>
      <c r="BC59" s="315"/>
      <c r="BD59" s="315"/>
    </row>
    <row r="60" spans="1:56" x14ac:dyDescent="0.25">
      <c r="A60" s="514" t="s">
        <v>44</v>
      </c>
      <c r="B60" s="514"/>
      <c r="C60" s="432"/>
      <c r="D60" s="315"/>
      <c r="E60" s="315"/>
      <c r="F60" s="315"/>
      <c r="G60" s="315"/>
      <c r="H60" s="315"/>
      <c r="I60" s="315"/>
      <c r="J60" s="317"/>
      <c r="K60" s="315"/>
      <c r="L60" s="315"/>
      <c r="M60" s="315"/>
      <c r="N60" s="315"/>
      <c r="O60" s="315"/>
      <c r="P60" s="315"/>
      <c r="Q60" s="315"/>
      <c r="R60" s="315"/>
      <c r="S60" s="315"/>
      <c r="T60" s="338"/>
      <c r="U60" s="338"/>
      <c r="V60" s="338"/>
      <c r="W60" s="338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38"/>
      <c r="AQ60" s="338"/>
      <c r="AR60" s="322"/>
      <c r="AS60" s="322"/>
      <c r="AT60" s="338"/>
      <c r="AU60" s="338"/>
      <c r="AV60" s="322"/>
      <c r="AW60" s="322"/>
      <c r="AX60" s="338"/>
      <c r="AY60" s="338"/>
      <c r="AZ60" s="338"/>
      <c r="BA60" s="315"/>
      <c r="BB60" s="315"/>
      <c r="BC60" s="315"/>
      <c r="BD60" s="315"/>
    </row>
    <row r="61" spans="1:56" x14ac:dyDescent="0.25">
      <c r="A61" s="498" t="s">
        <v>47</v>
      </c>
      <c r="B61" s="499"/>
      <c r="C61" s="434"/>
      <c r="D61" s="315"/>
      <c r="E61" s="315"/>
      <c r="F61" s="315"/>
      <c r="G61" s="315"/>
      <c r="H61" s="315"/>
      <c r="I61" s="315"/>
      <c r="J61" s="317"/>
      <c r="K61" s="315"/>
      <c r="L61" s="315"/>
      <c r="M61" s="315"/>
      <c r="N61" s="315"/>
      <c r="O61" s="315"/>
      <c r="P61" s="315"/>
      <c r="Q61" s="315"/>
      <c r="R61" s="315"/>
      <c r="S61" s="315"/>
      <c r="T61" s="338"/>
      <c r="U61" s="338"/>
      <c r="V61" s="338"/>
      <c r="W61" s="338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38"/>
      <c r="AQ61" s="338"/>
      <c r="AR61" s="322"/>
      <c r="AS61" s="322"/>
      <c r="AT61" s="338"/>
      <c r="AU61" s="338"/>
      <c r="AV61" s="322"/>
      <c r="AW61" s="322"/>
      <c r="AX61" s="338"/>
      <c r="AY61" s="338"/>
      <c r="AZ61" s="338"/>
      <c r="BA61" s="315"/>
      <c r="BB61" s="315"/>
      <c r="BC61" s="315"/>
      <c r="BD61" s="315"/>
    </row>
    <row r="62" spans="1:56" x14ac:dyDescent="0.25">
      <c r="A62" s="331" t="s">
        <v>60</v>
      </c>
      <c r="B62" s="331"/>
      <c r="C62" s="331"/>
      <c r="D62" s="331"/>
      <c r="E62" s="331"/>
      <c r="F62" s="331"/>
      <c r="G62" s="331"/>
      <c r="H62" s="331"/>
      <c r="I62" s="331"/>
      <c r="J62" s="320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5"/>
      <c r="BB62" s="315"/>
      <c r="BC62" s="315"/>
      <c r="BD62" s="315"/>
    </row>
    <row r="63" spans="1:56" x14ac:dyDescent="0.25">
      <c r="A63" s="490" t="s">
        <v>4</v>
      </c>
      <c r="B63" s="500"/>
      <c r="C63" s="488" t="s">
        <v>5</v>
      </c>
      <c r="D63" s="496" t="s">
        <v>61</v>
      </c>
      <c r="E63" s="497"/>
      <c r="F63" s="496" t="s">
        <v>62</v>
      </c>
      <c r="G63" s="497"/>
      <c r="H63" s="537" t="s">
        <v>63</v>
      </c>
      <c r="I63" s="538"/>
      <c r="J63" s="506" t="s">
        <v>64</v>
      </c>
      <c r="K63" s="315"/>
      <c r="L63" s="315"/>
      <c r="M63" s="315"/>
      <c r="N63" s="315"/>
      <c r="O63" s="315"/>
      <c r="P63" s="315"/>
      <c r="Q63" s="315"/>
      <c r="R63" s="315"/>
      <c r="S63" s="315"/>
      <c r="T63" s="338"/>
      <c r="U63" s="338"/>
      <c r="V63" s="338"/>
      <c r="W63" s="338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38"/>
      <c r="AQ63" s="338"/>
      <c r="AR63" s="338"/>
      <c r="AS63" s="338"/>
      <c r="AT63" s="322"/>
      <c r="AU63" s="322"/>
      <c r="AV63" s="338"/>
      <c r="AW63" s="338"/>
      <c r="AX63" s="322"/>
      <c r="AY63" s="322"/>
      <c r="AZ63" s="338"/>
      <c r="BA63" s="315"/>
      <c r="BB63" s="315"/>
      <c r="BC63" s="315"/>
      <c r="BD63" s="315"/>
    </row>
    <row r="64" spans="1:56" ht="21" x14ac:dyDescent="0.25">
      <c r="A64" s="501"/>
      <c r="B64" s="502"/>
      <c r="C64" s="489"/>
      <c r="D64" s="321" t="s">
        <v>34</v>
      </c>
      <c r="E64" s="321" t="s">
        <v>35</v>
      </c>
      <c r="F64" s="321" t="s">
        <v>34</v>
      </c>
      <c r="G64" s="321" t="s">
        <v>35</v>
      </c>
      <c r="H64" s="321" t="s">
        <v>34</v>
      </c>
      <c r="I64" s="321" t="s">
        <v>35</v>
      </c>
      <c r="J64" s="507"/>
      <c r="K64" s="315"/>
      <c r="L64" s="315"/>
      <c r="M64" s="315"/>
      <c r="N64" s="315"/>
      <c r="O64" s="315"/>
      <c r="P64" s="315"/>
      <c r="Q64" s="315"/>
      <c r="R64" s="315"/>
      <c r="S64" s="315"/>
      <c r="T64" s="338"/>
      <c r="U64" s="338"/>
      <c r="V64" s="338"/>
      <c r="W64" s="338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38"/>
      <c r="AQ64" s="338"/>
      <c r="AR64" s="338"/>
      <c r="AS64" s="338"/>
      <c r="AT64" s="322"/>
      <c r="AU64" s="322"/>
      <c r="AV64" s="338"/>
      <c r="AW64" s="338"/>
      <c r="AX64" s="322"/>
      <c r="AY64" s="322"/>
      <c r="AZ64" s="338"/>
      <c r="BA64" s="315"/>
      <c r="BB64" s="315"/>
      <c r="BC64" s="315"/>
      <c r="BD64" s="315"/>
    </row>
    <row r="65" spans="1:56" x14ac:dyDescent="0.25">
      <c r="A65" s="503" t="s">
        <v>36</v>
      </c>
      <c r="B65" s="504"/>
      <c r="C65" s="425">
        <v>0</v>
      </c>
      <c r="D65" s="426"/>
      <c r="E65" s="426"/>
      <c r="F65" s="426"/>
      <c r="G65" s="426"/>
      <c r="H65" s="426"/>
      <c r="I65" s="426"/>
      <c r="J65" s="426"/>
      <c r="K65" s="326" t="s">
        <v>90</v>
      </c>
      <c r="L65" s="315"/>
      <c r="M65" s="315"/>
      <c r="N65" s="315"/>
      <c r="O65" s="315"/>
      <c r="P65" s="315"/>
      <c r="Q65" s="315"/>
      <c r="R65" s="315"/>
      <c r="S65" s="315"/>
      <c r="T65" s="338"/>
      <c r="U65" s="338"/>
      <c r="V65" s="338"/>
      <c r="W65" s="338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38"/>
      <c r="AQ65" s="338"/>
      <c r="AR65" s="338"/>
      <c r="AS65" s="338"/>
      <c r="AT65" s="322"/>
      <c r="AU65" s="322"/>
      <c r="AV65" s="338"/>
      <c r="AW65" s="338"/>
      <c r="AX65" s="322"/>
      <c r="AY65" s="322"/>
      <c r="AZ65" s="338"/>
      <c r="BA65" s="339" t="s">
        <v>90</v>
      </c>
      <c r="BB65" s="315"/>
      <c r="BC65" s="441">
        <v>0</v>
      </c>
      <c r="BD65" s="315"/>
    </row>
    <row r="66" spans="1:56" x14ac:dyDescent="0.25">
      <c r="A66" s="494" t="s">
        <v>40</v>
      </c>
      <c r="B66" s="358" t="s">
        <v>41</v>
      </c>
      <c r="C66" s="425">
        <v>0</v>
      </c>
      <c r="D66" s="426"/>
      <c r="E66" s="426"/>
      <c r="F66" s="426"/>
      <c r="G66" s="426"/>
      <c r="H66" s="426"/>
      <c r="I66" s="426"/>
      <c r="J66" s="426"/>
      <c r="K66" s="326" t="s">
        <v>90</v>
      </c>
      <c r="L66" s="315"/>
      <c r="M66" s="315"/>
      <c r="N66" s="315"/>
      <c r="O66" s="315"/>
      <c r="P66" s="315"/>
      <c r="Q66" s="315"/>
      <c r="R66" s="315"/>
      <c r="S66" s="315"/>
      <c r="T66" s="338"/>
      <c r="U66" s="338"/>
      <c r="V66" s="338"/>
      <c r="W66" s="338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38"/>
      <c r="AQ66" s="338"/>
      <c r="AR66" s="338"/>
      <c r="AS66" s="338"/>
      <c r="AT66" s="322"/>
      <c r="AU66" s="322"/>
      <c r="AV66" s="338"/>
      <c r="AW66" s="338"/>
      <c r="AX66" s="322"/>
      <c r="AY66" s="322"/>
      <c r="AZ66" s="338"/>
      <c r="BA66" s="339" t="s">
        <v>90</v>
      </c>
      <c r="BB66" s="315"/>
      <c r="BC66" s="441">
        <v>0</v>
      </c>
      <c r="BD66" s="315"/>
    </row>
    <row r="67" spans="1:56" x14ac:dyDescent="0.25">
      <c r="A67" s="505"/>
      <c r="B67" s="368" t="s">
        <v>42</v>
      </c>
      <c r="C67" s="427">
        <v>0</v>
      </c>
      <c r="D67" s="428"/>
      <c r="E67" s="428"/>
      <c r="F67" s="428"/>
      <c r="G67" s="428"/>
      <c r="H67" s="428"/>
      <c r="I67" s="428"/>
      <c r="J67" s="428"/>
      <c r="K67" s="326" t="s">
        <v>90</v>
      </c>
      <c r="L67" s="315"/>
      <c r="M67" s="315"/>
      <c r="N67" s="315"/>
      <c r="O67" s="315"/>
      <c r="P67" s="315"/>
      <c r="Q67" s="315"/>
      <c r="R67" s="315"/>
      <c r="S67" s="315"/>
      <c r="T67" s="338"/>
      <c r="U67" s="338"/>
      <c r="V67" s="338"/>
      <c r="W67" s="338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38"/>
      <c r="AQ67" s="338"/>
      <c r="AR67" s="338"/>
      <c r="AS67" s="338"/>
      <c r="AT67" s="322"/>
      <c r="AU67" s="322"/>
      <c r="AV67" s="338"/>
      <c r="AW67" s="338"/>
      <c r="AX67" s="322"/>
      <c r="AY67" s="322"/>
      <c r="AZ67" s="338"/>
      <c r="BA67" s="339" t="s">
        <v>90</v>
      </c>
      <c r="BB67" s="315"/>
      <c r="BC67" s="441">
        <v>0</v>
      </c>
      <c r="BD67" s="315"/>
    </row>
    <row r="68" spans="1:56" x14ac:dyDescent="0.25">
      <c r="A68" s="495"/>
      <c r="B68" s="369" t="s">
        <v>43</v>
      </c>
      <c r="C68" s="429">
        <v>0</v>
      </c>
      <c r="D68" s="430"/>
      <c r="E68" s="430"/>
      <c r="F68" s="430"/>
      <c r="G68" s="430"/>
      <c r="H68" s="430"/>
      <c r="I68" s="430"/>
      <c r="J68" s="430"/>
      <c r="K68" s="326" t="s">
        <v>90</v>
      </c>
      <c r="L68" s="315"/>
      <c r="M68" s="315"/>
      <c r="N68" s="315"/>
      <c r="O68" s="315"/>
      <c r="P68" s="315"/>
      <c r="Q68" s="315"/>
      <c r="R68" s="315"/>
      <c r="S68" s="315"/>
      <c r="T68" s="338"/>
      <c r="U68" s="338"/>
      <c r="V68" s="338"/>
      <c r="W68" s="338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38"/>
      <c r="AQ68" s="338"/>
      <c r="AR68" s="338"/>
      <c r="AS68" s="338"/>
      <c r="AT68" s="322"/>
      <c r="AU68" s="322"/>
      <c r="AV68" s="338"/>
      <c r="AW68" s="338"/>
      <c r="AX68" s="322"/>
      <c r="AY68" s="322"/>
      <c r="AZ68" s="338"/>
      <c r="BA68" s="339" t="s">
        <v>90</v>
      </c>
      <c r="BB68" s="315"/>
      <c r="BC68" s="441">
        <v>0</v>
      </c>
      <c r="BD68" s="315"/>
    </row>
    <row r="69" spans="1:56" ht="21" x14ac:dyDescent="0.25">
      <c r="A69" s="494" t="s">
        <v>44</v>
      </c>
      <c r="B69" s="370" t="s">
        <v>65</v>
      </c>
      <c r="C69" s="423">
        <v>0</v>
      </c>
      <c r="D69" s="375"/>
      <c r="E69" s="375"/>
      <c r="F69" s="375"/>
      <c r="G69" s="375"/>
      <c r="H69" s="375"/>
      <c r="I69" s="375"/>
      <c r="J69" s="375"/>
      <c r="K69" s="326" t="s">
        <v>90</v>
      </c>
      <c r="L69" s="315"/>
      <c r="M69" s="315"/>
      <c r="N69" s="315"/>
      <c r="O69" s="315"/>
      <c r="P69" s="315"/>
      <c r="Q69" s="315"/>
      <c r="R69" s="315"/>
      <c r="S69" s="315"/>
      <c r="T69" s="338"/>
      <c r="U69" s="338"/>
      <c r="V69" s="338"/>
      <c r="W69" s="338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38"/>
      <c r="AQ69" s="338"/>
      <c r="AR69" s="338"/>
      <c r="AS69" s="338"/>
      <c r="AT69" s="322"/>
      <c r="AU69" s="322"/>
      <c r="AV69" s="338"/>
      <c r="AW69" s="338"/>
      <c r="AX69" s="322"/>
      <c r="AY69" s="322"/>
      <c r="AZ69" s="338"/>
      <c r="BA69" s="339" t="s">
        <v>90</v>
      </c>
      <c r="BB69" s="315"/>
      <c r="BC69" s="441">
        <v>0</v>
      </c>
      <c r="BD69" s="315"/>
    </row>
    <row r="70" spans="1:56" x14ac:dyDescent="0.25">
      <c r="A70" s="495"/>
      <c r="B70" s="336" t="s">
        <v>46</v>
      </c>
      <c r="C70" s="383">
        <v>0</v>
      </c>
      <c r="D70" s="378"/>
      <c r="E70" s="378"/>
      <c r="F70" s="378"/>
      <c r="G70" s="378"/>
      <c r="H70" s="378"/>
      <c r="I70" s="378"/>
      <c r="J70" s="378"/>
      <c r="K70" s="326" t="s">
        <v>90</v>
      </c>
      <c r="L70" s="315"/>
      <c r="M70" s="315"/>
      <c r="N70" s="315"/>
      <c r="O70" s="315"/>
      <c r="P70" s="315"/>
      <c r="Q70" s="315"/>
      <c r="R70" s="315"/>
      <c r="S70" s="315"/>
      <c r="T70" s="338"/>
      <c r="U70" s="338"/>
      <c r="V70" s="338"/>
      <c r="W70" s="338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38"/>
      <c r="AQ70" s="338"/>
      <c r="AR70" s="338"/>
      <c r="AS70" s="338"/>
      <c r="AT70" s="322"/>
      <c r="AU70" s="322"/>
      <c r="AV70" s="338"/>
      <c r="AW70" s="338"/>
      <c r="AX70" s="322"/>
      <c r="AY70" s="322"/>
      <c r="AZ70" s="338"/>
      <c r="BA70" s="339" t="s">
        <v>90</v>
      </c>
      <c r="BB70" s="315"/>
      <c r="BC70" s="441">
        <v>0</v>
      </c>
      <c r="BD70" s="315"/>
    </row>
    <row r="71" spans="1:56" x14ac:dyDescent="0.25">
      <c r="A71" s="498" t="s">
        <v>47</v>
      </c>
      <c r="B71" s="499"/>
      <c r="C71" s="424">
        <v>0</v>
      </c>
      <c r="D71" s="380"/>
      <c r="E71" s="380"/>
      <c r="F71" s="380"/>
      <c r="G71" s="380"/>
      <c r="H71" s="380"/>
      <c r="I71" s="380"/>
      <c r="J71" s="380"/>
      <c r="K71" s="326" t="s">
        <v>90</v>
      </c>
      <c r="L71" s="315"/>
      <c r="M71" s="315"/>
      <c r="N71" s="315"/>
      <c r="O71" s="315"/>
      <c r="P71" s="315"/>
      <c r="Q71" s="315"/>
      <c r="R71" s="315"/>
      <c r="S71" s="315"/>
      <c r="T71" s="338"/>
      <c r="U71" s="338"/>
      <c r="V71" s="338"/>
      <c r="W71" s="338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38"/>
      <c r="AQ71" s="338"/>
      <c r="AR71" s="338"/>
      <c r="AS71" s="338"/>
      <c r="AT71" s="322"/>
      <c r="AU71" s="322"/>
      <c r="AV71" s="338"/>
      <c r="AW71" s="338"/>
      <c r="AX71" s="322"/>
      <c r="AY71" s="322"/>
      <c r="AZ71" s="338"/>
      <c r="BA71" s="339" t="s">
        <v>90</v>
      </c>
      <c r="BB71" s="315"/>
      <c r="BC71" s="441">
        <v>0</v>
      </c>
      <c r="BD71" s="315"/>
    </row>
    <row r="72" spans="1:56" x14ac:dyDescent="0.25">
      <c r="A72" s="354" t="s">
        <v>66</v>
      </c>
      <c r="B72" s="354"/>
      <c r="C72" s="354"/>
      <c r="D72" s="354"/>
      <c r="E72" s="354"/>
      <c r="F72" s="351"/>
      <c r="G72" s="351"/>
      <c r="H72" s="351"/>
      <c r="I72" s="351"/>
      <c r="J72" s="320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5"/>
      <c r="AZ72" s="315"/>
      <c r="BA72" s="315"/>
      <c r="BB72" s="315"/>
      <c r="BC72" s="315"/>
      <c r="BD72" s="315"/>
    </row>
    <row r="73" spans="1:56" x14ac:dyDescent="0.25">
      <c r="A73" s="490" t="s">
        <v>67</v>
      </c>
      <c r="B73" s="500"/>
      <c r="C73" s="488" t="s">
        <v>5</v>
      </c>
      <c r="D73" s="496" t="s">
        <v>68</v>
      </c>
      <c r="E73" s="497"/>
      <c r="F73" s="496" t="s">
        <v>69</v>
      </c>
      <c r="G73" s="497"/>
      <c r="H73" s="315"/>
      <c r="I73" s="317"/>
      <c r="J73" s="317"/>
      <c r="K73" s="315"/>
      <c r="L73" s="315"/>
      <c r="M73" s="315"/>
      <c r="N73" s="315"/>
      <c r="O73" s="315"/>
      <c r="P73" s="315"/>
      <c r="Q73" s="315"/>
      <c r="R73" s="315"/>
      <c r="S73" s="315"/>
      <c r="T73" s="338"/>
      <c r="U73" s="338"/>
      <c r="V73" s="338"/>
      <c r="W73" s="338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38"/>
      <c r="AQ73" s="322"/>
      <c r="AR73" s="322"/>
      <c r="AS73" s="338"/>
      <c r="AT73" s="338"/>
      <c r="AU73" s="322"/>
      <c r="AV73" s="322"/>
      <c r="AW73" s="338"/>
      <c r="AX73" s="338"/>
      <c r="AY73" s="338"/>
      <c r="AZ73" s="338"/>
      <c r="BA73" s="315"/>
      <c r="BB73" s="315"/>
      <c r="BC73" s="315"/>
      <c r="BD73" s="315"/>
    </row>
    <row r="74" spans="1:56" ht="21" x14ac:dyDescent="0.25">
      <c r="A74" s="501"/>
      <c r="B74" s="502"/>
      <c r="C74" s="489"/>
      <c r="D74" s="321" t="s">
        <v>34</v>
      </c>
      <c r="E74" s="321" t="s">
        <v>35</v>
      </c>
      <c r="F74" s="321" t="s">
        <v>34</v>
      </c>
      <c r="G74" s="321" t="s">
        <v>35</v>
      </c>
      <c r="H74" s="315"/>
      <c r="I74" s="317"/>
      <c r="J74" s="317"/>
      <c r="K74" s="315"/>
      <c r="L74" s="315"/>
      <c r="M74" s="315"/>
      <c r="N74" s="315"/>
      <c r="O74" s="315"/>
      <c r="P74" s="315"/>
      <c r="Q74" s="315"/>
      <c r="R74" s="315"/>
      <c r="S74" s="315"/>
      <c r="T74" s="338"/>
      <c r="U74" s="338"/>
      <c r="V74" s="338"/>
      <c r="W74" s="338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  <c r="AI74" s="315"/>
      <c r="AJ74" s="315"/>
      <c r="AK74" s="315"/>
      <c r="AL74" s="315"/>
      <c r="AM74" s="315"/>
      <c r="AN74" s="315"/>
      <c r="AO74" s="315"/>
      <c r="AP74" s="338"/>
      <c r="AQ74" s="322"/>
      <c r="AR74" s="322"/>
      <c r="AS74" s="338"/>
      <c r="AT74" s="338"/>
      <c r="AU74" s="322"/>
      <c r="AV74" s="322"/>
      <c r="AW74" s="338"/>
      <c r="AX74" s="338"/>
      <c r="AY74" s="338"/>
      <c r="AZ74" s="338"/>
      <c r="BA74" s="315"/>
      <c r="BB74" s="315"/>
      <c r="BC74" s="315"/>
      <c r="BD74" s="315"/>
    </row>
    <row r="75" spans="1:56" x14ac:dyDescent="0.25">
      <c r="A75" s="503" t="s">
        <v>36</v>
      </c>
      <c r="B75" s="504"/>
      <c r="C75" s="425">
        <v>0</v>
      </c>
      <c r="D75" s="426"/>
      <c r="E75" s="426"/>
      <c r="F75" s="426"/>
      <c r="G75" s="426"/>
      <c r="H75" s="326" t="s">
        <v>90</v>
      </c>
      <c r="I75" s="317"/>
      <c r="J75" s="338"/>
      <c r="K75" s="315"/>
      <c r="L75" s="315"/>
      <c r="M75" s="315"/>
      <c r="N75" s="315"/>
      <c r="O75" s="315"/>
      <c r="P75" s="315"/>
      <c r="Q75" s="315"/>
      <c r="R75" s="315"/>
      <c r="S75" s="315"/>
      <c r="T75" s="338"/>
      <c r="U75" s="338"/>
      <c r="V75" s="338"/>
      <c r="W75" s="338"/>
      <c r="X75" s="315"/>
      <c r="Y75" s="315"/>
      <c r="Z75" s="315"/>
      <c r="AA75" s="315"/>
      <c r="AB75" s="315"/>
      <c r="AC75" s="315"/>
      <c r="AD75" s="315"/>
      <c r="AE75" s="315"/>
      <c r="AF75" s="315"/>
      <c r="AG75" s="315"/>
      <c r="AH75" s="315"/>
      <c r="AI75" s="315"/>
      <c r="AJ75" s="315"/>
      <c r="AK75" s="315"/>
      <c r="AL75" s="315"/>
      <c r="AM75" s="315"/>
      <c r="AN75" s="315"/>
      <c r="AO75" s="315"/>
      <c r="AP75" s="338"/>
      <c r="AQ75" s="322"/>
      <c r="AR75" s="322"/>
      <c r="AS75" s="338"/>
      <c r="AT75" s="338"/>
      <c r="AU75" s="322"/>
      <c r="AV75" s="322"/>
      <c r="AW75" s="338"/>
      <c r="AX75" s="338"/>
      <c r="AY75" s="338"/>
      <c r="AZ75" s="338"/>
      <c r="BA75" s="339" t="s">
        <v>90</v>
      </c>
      <c r="BB75" s="315"/>
      <c r="BC75" s="441">
        <v>0</v>
      </c>
      <c r="BD75" s="315"/>
    </row>
    <row r="76" spans="1:56" x14ac:dyDescent="0.25">
      <c r="A76" s="494" t="s">
        <v>40</v>
      </c>
      <c r="B76" s="358" t="s">
        <v>41</v>
      </c>
      <c r="C76" s="425">
        <v>0</v>
      </c>
      <c r="D76" s="426"/>
      <c r="E76" s="426"/>
      <c r="F76" s="426"/>
      <c r="G76" s="426"/>
      <c r="H76" s="326" t="s">
        <v>90</v>
      </c>
      <c r="I76" s="317"/>
      <c r="J76" s="338"/>
      <c r="K76" s="315"/>
      <c r="L76" s="315"/>
      <c r="M76" s="315"/>
      <c r="N76" s="315"/>
      <c r="O76" s="315"/>
      <c r="P76" s="315"/>
      <c r="Q76" s="315"/>
      <c r="R76" s="315"/>
      <c r="S76" s="315"/>
      <c r="T76" s="338"/>
      <c r="U76" s="338"/>
      <c r="V76" s="338"/>
      <c r="W76" s="338"/>
      <c r="X76" s="315"/>
      <c r="Y76" s="315"/>
      <c r="Z76" s="315"/>
      <c r="AA76" s="315"/>
      <c r="AB76" s="315"/>
      <c r="AC76" s="315"/>
      <c r="AD76" s="315"/>
      <c r="AE76" s="315"/>
      <c r="AF76" s="315"/>
      <c r="AG76" s="315"/>
      <c r="AH76" s="315"/>
      <c r="AI76" s="315"/>
      <c r="AJ76" s="315"/>
      <c r="AK76" s="315"/>
      <c r="AL76" s="315"/>
      <c r="AM76" s="315"/>
      <c r="AN76" s="315"/>
      <c r="AO76" s="315"/>
      <c r="AP76" s="338"/>
      <c r="AQ76" s="322"/>
      <c r="AR76" s="322"/>
      <c r="AS76" s="338"/>
      <c r="AT76" s="338"/>
      <c r="AU76" s="322"/>
      <c r="AV76" s="322"/>
      <c r="AW76" s="338"/>
      <c r="AX76" s="338"/>
      <c r="AY76" s="338"/>
      <c r="AZ76" s="338"/>
      <c r="BA76" s="339" t="s">
        <v>90</v>
      </c>
      <c r="BB76" s="315"/>
      <c r="BC76" s="441">
        <v>0</v>
      </c>
      <c r="BD76" s="315"/>
    </row>
    <row r="77" spans="1:56" x14ac:dyDescent="0.25">
      <c r="A77" s="505"/>
      <c r="B77" s="368" t="s">
        <v>42</v>
      </c>
      <c r="C77" s="427">
        <v>0</v>
      </c>
      <c r="D77" s="428"/>
      <c r="E77" s="428"/>
      <c r="F77" s="428"/>
      <c r="G77" s="428"/>
      <c r="H77" s="326" t="s">
        <v>90</v>
      </c>
      <c r="I77" s="317"/>
      <c r="J77" s="338"/>
      <c r="K77" s="315"/>
      <c r="L77" s="315"/>
      <c r="M77" s="315"/>
      <c r="N77" s="315"/>
      <c r="O77" s="315"/>
      <c r="P77" s="315"/>
      <c r="Q77" s="315"/>
      <c r="R77" s="315"/>
      <c r="S77" s="315"/>
      <c r="T77" s="338"/>
      <c r="U77" s="338"/>
      <c r="V77" s="338"/>
      <c r="W77" s="338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315"/>
      <c r="AM77" s="315"/>
      <c r="AN77" s="315"/>
      <c r="AO77" s="315"/>
      <c r="AP77" s="338"/>
      <c r="AQ77" s="322"/>
      <c r="AR77" s="322"/>
      <c r="AS77" s="338"/>
      <c r="AT77" s="338"/>
      <c r="AU77" s="322"/>
      <c r="AV77" s="322"/>
      <c r="AW77" s="338"/>
      <c r="AX77" s="338"/>
      <c r="AY77" s="338"/>
      <c r="AZ77" s="338"/>
      <c r="BA77" s="339" t="s">
        <v>90</v>
      </c>
      <c r="BB77" s="315"/>
      <c r="BC77" s="441">
        <v>0</v>
      </c>
      <c r="BD77" s="315"/>
    </row>
    <row r="78" spans="1:56" x14ac:dyDescent="0.25">
      <c r="A78" s="495"/>
      <c r="B78" s="369" t="s">
        <v>43</v>
      </c>
      <c r="C78" s="429">
        <v>0</v>
      </c>
      <c r="D78" s="430"/>
      <c r="E78" s="430"/>
      <c r="F78" s="430"/>
      <c r="G78" s="430"/>
      <c r="H78" s="326" t="s">
        <v>90</v>
      </c>
      <c r="I78" s="317"/>
      <c r="J78" s="338"/>
      <c r="K78" s="315"/>
      <c r="L78" s="315"/>
      <c r="M78" s="315"/>
      <c r="N78" s="315"/>
      <c r="O78" s="315"/>
      <c r="P78" s="315"/>
      <c r="Q78" s="315"/>
      <c r="R78" s="315"/>
      <c r="S78" s="315"/>
      <c r="T78" s="338"/>
      <c r="U78" s="338"/>
      <c r="V78" s="338"/>
      <c r="W78" s="338"/>
      <c r="X78" s="315"/>
      <c r="Y78" s="315"/>
      <c r="Z78" s="315"/>
      <c r="AA78" s="315"/>
      <c r="AB78" s="315"/>
      <c r="AC78" s="315"/>
      <c r="AD78" s="315"/>
      <c r="AE78" s="315"/>
      <c r="AF78" s="315"/>
      <c r="AG78" s="315"/>
      <c r="AH78" s="315"/>
      <c r="AI78" s="315"/>
      <c r="AJ78" s="315"/>
      <c r="AK78" s="315"/>
      <c r="AL78" s="315"/>
      <c r="AM78" s="315"/>
      <c r="AN78" s="315"/>
      <c r="AO78" s="315"/>
      <c r="AP78" s="338"/>
      <c r="AQ78" s="322"/>
      <c r="AR78" s="322"/>
      <c r="AS78" s="338"/>
      <c r="AT78" s="338"/>
      <c r="AU78" s="322"/>
      <c r="AV78" s="322"/>
      <c r="AW78" s="338"/>
      <c r="AX78" s="338"/>
      <c r="AY78" s="338"/>
      <c r="AZ78" s="338"/>
      <c r="BA78" s="339" t="s">
        <v>90</v>
      </c>
      <c r="BB78" s="315"/>
      <c r="BC78" s="441">
        <v>0</v>
      </c>
      <c r="BD78" s="315"/>
    </row>
    <row r="79" spans="1:56" ht="21" x14ac:dyDescent="0.25">
      <c r="A79" s="494" t="s">
        <v>44</v>
      </c>
      <c r="B79" s="370" t="s">
        <v>65</v>
      </c>
      <c r="C79" s="423">
        <v>0</v>
      </c>
      <c r="D79" s="375"/>
      <c r="E79" s="375"/>
      <c r="F79" s="375"/>
      <c r="G79" s="375"/>
      <c r="H79" s="326" t="s">
        <v>90</v>
      </c>
      <c r="I79" s="317"/>
      <c r="J79" s="338"/>
      <c r="K79" s="315"/>
      <c r="L79" s="315"/>
      <c r="M79" s="315"/>
      <c r="N79" s="315"/>
      <c r="O79" s="315"/>
      <c r="P79" s="315"/>
      <c r="Q79" s="315"/>
      <c r="R79" s="315"/>
      <c r="S79" s="315"/>
      <c r="T79" s="338"/>
      <c r="U79" s="338"/>
      <c r="V79" s="338"/>
      <c r="W79" s="338"/>
      <c r="X79" s="315"/>
      <c r="Y79" s="315"/>
      <c r="Z79" s="315"/>
      <c r="AA79" s="315"/>
      <c r="AB79" s="315"/>
      <c r="AC79" s="315"/>
      <c r="AD79" s="315"/>
      <c r="AE79" s="315"/>
      <c r="AF79" s="315"/>
      <c r="AG79" s="315"/>
      <c r="AH79" s="315"/>
      <c r="AI79" s="315"/>
      <c r="AJ79" s="315"/>
      <c r="AK79" s="315"/>
      <c r="AL79" s="315"/>
      <c r="AM79" s="315"/>
      <c r="AN79" s="315"/>
      <c r="AO79" s="315"/>
      <c r="AP79" s="338"/>
      <c r="AQ79" s="322"/>
      <c r="AR79" s="322"/>
      <c r="AS79" s="338"/>
      <c r="AT79" s="338"/>
      <c r="AU79" s="322"/>
      <c r="AV79" s="322"/>
      <c r="AW79" s="338"/>
      <c r="AX79" s="338"/>
      <c r="AY79" s="338"/>
      <c r="AZ79" s="338"/>
      <c r="BA79" s="339" t="s">
        <v>90</v>
      </c>
      <c r="BB79" s="315"/>
      <c r="BC79" s="441">
        <v>0</v>
      </c>
      <c r="BD79" s="315"/>
    </row>
    <row r="80" spans="1:56" x14ac:dyDescent="0.25">
      <c r="A80" s="495"/>
      <c r="B80" s="336" t="s">
        <v>46</v>
      </c>
      <c r="C80" s="383">
        <v>0</v>
      </c>
      <c r="D80" s="378"/>
      <c r="E80" s="378"/>
      <c r="F80" s="378"/>
      <c r="G80" s="378"/>
      <c r="H80" s="326" t="s">
        <v>90</v>
      </c>
      <c r="I80" s="317"/>
      <c r="J80" s="338"/>
      <c r="K80" s="315"/>
      <c r="L80" s="315"/>
      <c r="M80" s="315"/>
      <c r="N80" s="315"/>
      <c r="O80" s="315"/>
      <c r="P80" s="315"/>
      <c r="Q80" s="315"/>
      <c r="R80" s="315"/>
      <c r="S80" s="315"/>
      <c r="T80" s="338"/>
      <c r="U80" s="338"/>
      <c r="V80" s="338"/>
      <c r="W80" s="338"/>
      <c r="X80" s="315"/>
      <c r="Y80" s="315"/>
      <c r="Z80" s="315"/>
      <c r="AA80" s="315"/>
      <c r="AB80" s="315"/>
      <c r="AC80" s="315"/>
      <c r="AD80" s="315"/>
      <c r="AE80" s="315"/>
      <c r="AF80" s="315"/>
      <c r="AG80" s="315"/>
      <c r="AH80" s="315"/>
      <c r="AI80" s="315"/>
      <c r="AJ80" s="315"/>
      <c r="AK80" s="315"/>
      <c r="AL80" s="315"/>
      <c r="AM80" s="315"/>
      <c r="AN80" s="315"/>
      <c r="AO80" s="315"/>
      <c r="AP80" s="338"/>
      <c r="AQ80" s="322"/>
      <c r="AR80" s="322"/>
      <c r="AS80" s="338"/>
      <c r="AT80" s="338"/>
      <c r="AU80" s="322"/>
      <c r="AV80" s="322"/>
      <c r="AW80" s="338"/>
      <c r="AX80" s="338"/>
      <c r="AY80" s="338"/>
      <c r="AZ80" s="338"/>
      <c r="BA80" s="339" t="s">
        <v>90</v>
      </c>
      <c r="BB80" s="315"/>
      <c r="BC80" s="441">
        <v>0</v>
      </c>
      <c r="BD80" s="315"/>
    </row>
    <row r="81" spans="1:56" x14ac:dyDescent="0.25">
      <c r="A81" s="485" t="s">
        <v>47</v>
      </c>
      <c r="B81" s="485"/>
      <c r="C81" s="388">
        <v>0</v>
      </c>
      <c r="D81" s="380"/>
      <c r="E81" s="380"/>
      <c r="F81" s="380"/>
      <c r="G81" s="380"/>
      <c r="H81" s="326" t="s">
        <v>90</v>
      </c>
      <c r="I81" s="317"/>
      <c r="J81" s="338"/>
      <c r="K81" s="315"/>
      <c r="L81" s="315"/>
      <c r="M81" s="315"/>
      <c r="N81" s="315"/>
      <c r="O81" s="315"/>
      <c r="P81" s="315"/>
      <c r="Q81" s="315"/>
      <c r="R81" s="315"/>
      <c r="S81" s="315"/>
      <c r="T81" s="338"/>
      <c r="U81" s="338"/>
      <c r="V81" s="338"/>
      <c r="W81" s="338"/>
      <c r="X81" s="315"/>
      <c r="Y81" s="315"/>
      <c r="Z81" s="315"/>
      <c r="AA81" s="315"/>
      <c r="AB81" s="315"/>
      <c r="AC81" s="315"/>
      <c r="AD81" s="315"/>
      <c r="AE81" s="315"/>
      <c r="AF81" s="315"/>
      <c r="AG81" s="315"/>
      <c r="AH81" s="315"/>
      <c r="AI81" s="315"/>
      <c r="AJ81" s="315"/>
      <c r="AK81" s="315"/>
      <c r="AL81" s="315"/>
      <c r="AM81" s="315"/>
      <c r="AN81" s="315"/>
      <c r="AO81" s="315"/>
      <c r="AP81" s="338"/>
      <c r="AQ81" s="322"/>
      <c r="AR81" s="322"/>
      <c r="AS81" s="338"/>
      <c r="AT81" s="338"/>
      <c r="AU81" s="322"/>
      <c r="AV81" s="322"/>
      <c r="AW81" s="338"/>
      <c r="AX81" s="338"/>
      <c r="AY81" s="338"/>
      <c r="AZ81" s="338"/>
      <c r="BA81" s="339" t="s">
        <v>90</v>
      </c>
      <c r="BB81" s="315"/>
      <c r="BC81" s="441">
        <v>0</v>
      </c>
      <c r="BD81" s="315"/>
    </row>
    <row r="82" spans="1:56" x14ac:dyDescent="0.25">
      <c r="A82" s="486" t="s">
        <v>5</v>
      </c>
      <c r="B82" s="487"/>
      <c r="C82" s="396">
        <v>0</v>
      </c>
      <c r="D82" s="397">
        <v>0</v>
      </c>
      <c r="E82" s="397">
        <v>0</v>
      </c>
      <c r="F82" s="397">
        <v>0</v>
      </c>
      <c r="G82" s="397">
        <v>0</v>
      </c>
      <c r="H82" s="326" t="s">
        <v>90</v>
      </c>
      <c r="I82" s="314"/>
      <c r="J82" s="446"/>
      <c r="K82" s="314"/>
      <c r="L82" s="314"/>
      <c r="M82" s="314"/>
      <c r="N82" s="314"/>
      <c r="O82" s="314"/>
      <c r="P82" s="314"/>
      <c r="Q82" s="314"/>
      <c r="R82" s="314"/>
      <c r="S82" s="314"/>
      <c r="T82" s="446"/>
      <c r="U82" s="446"/>
      <c r="V82" s="446"/>
      <c r="W82" s="446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446"/>
      <c r="AQ82" s="446"/>
      <c r="AR82" s="446"/>
      <c r="AS82" s="446"/>
      <c r="AT82" s="446"/>
      <c r="AU82" s="446"/>
      <c r="AV82" s="446"/>
      <c r="AW82" s="443"/>
      <c r="AX82" s="443"/>
      <c r="AY82" s="446"/>
      <c r="AZ82" s="446"/>
      <c r="BA82" s="339" t="s">
        <v>90</v>
      </c>
      <c r="BB82" s="315"/>
      <c r="BC82" s="441">
        <v>0</v>
      </c>
      <c r="BD82" s="314"/>
    </row>
    <row r="83" spans="1:56" x14ac:dyDescent="0.25">
      <c r="A83" s="328" t="s">
        <v>70</v>
      </c>
      <c r="B83" s="328"/>
      <c r="C83" s="328"/>
      <c r="D83" s="351"/>
      <c r="E83" s="351"/>
      <c r="F83" s="351"/>
      <c r="G83" s="351"/>
      <c r="H83" s="351"/>
      <c r="I83" s="351"/>
      <c r="J83" s="320"/>
      <c r="K83" s="315"/>
      <c r="L83" s="315"/>
      <c r="M83" s="315"/>
      <c r="N83" s="315"/>
      <c r="O83" s="315"/>
      <c r="P83" s="315"/>
      <c r="Q83" s="315"/>
      <c r="R83" s="315"/>
      <c r="S83" s="315"/>
      <c r="T83" s="315"/>
      <c r="U83" s="315"/>
      <c r="V83" s="315"/>
      <c r="W83" s="315"/>
      <c r="X83" s="315"/>
      <c r="Y83" s="315"/>
      <c r="Z83" s="315"/>
      <c r="AA83" s="315"/>
      <c r="AB83" s="315"/>
      <c r="AC83" s="315"/>
      <c r="AD83" s="315"/>
      <c r="AE83" s="315"/>
      <c r="AF83" s="315"/>
      <c r="AG83" s="315"/>
      <c r="AH83" s="315"/>
      <c r="AI83" s="315"/>
      <c r="AJ83" s="315"/>
      <c r="AK83" s="315"/>
      <c r="AL83" s="315"/>
      <c r="AM83" s="315"/>
      <c r="AN83" s="315"/>
      <c r="AO83" s="315"/>
      <c r="AP83" s="315"/>
      <c r="AQ83" s="315"/>
      <c r="AR83" s="315"/>
      <c r="AS83" s="315"/>
      <c r="AT83" s="315"/>
      <c r="AU83" s="315"/>
      <c r="AV83" s="315"/>
      <c r="AW83" s="315"/>
      <c r="AX83" s="315"/>
      <c r="AY83" s="315"/>
      <c r="AZ83" s="315"/>
      <c r="BA83" s="315"/>
      <c r="BB83" s="315"/>
      <c r="BC83" s="315"/>
      <c r="BD83" s="315"/>
    </row>
    <row r="84" spans="1:56" x14ac:dyDescent="0.25">
      <c r="A84" s="490" t="s">
        <v>21</v>
      </c>
      <c r="B84" s="491"/>
      <c r="C84" s="318" t="s">
        <v>5</v>
      </c>
      <c r="D84" s="315"/>
      <c r="E84" s="315"/>
      <c r="F84" s="315"/>
      <c r="G84" s="315"/>
      <c r="H84" s="315"/>
      <c r="I84" s="315"/>
      <c r="J84" s="315"/>
      <c r="K84" s="315"/>
      <c r="L84" s="315"/>
      <c r="M84" s="315"/>
      <c r="N84" s="315"/>
      <c r="O84" s="315"/>
      <c r="P84" s="315"/>
      <c r="Q84" s="315"/>
      <c r="R84" s="315"/>
      <c r="S84" s="315"/>
      <c r="T84" s="338"/>
      <c r="U84" s="338"/>
      <c r="V84" s="338"/>
      <c r="W84" s="338"/>
      <c r="X84" s="315"/>
      <c r="Y84" s="315"/>
      <c r="Z84" s="315"/>
      <c r="AA84" s="315"/>
      <c r="AB84" s="315"/>
      <c r="AC84" s="315"/>
      <c r="AD84" s="315"/>
      <c r="AE84" s="315"/>
      <c r="AF84" s="315"/>
      <c r="AG84" s="315"/>
      <c r="AH84" s="315"/>
      <c r="AI84" s="315"/>
      <c r="AJ84" s="315"/>
      <c r="AK84" s="315"/>
      <c r="AL84" s="315"/>
      <c r="AM84" s="315"/>
      <c r="AN84" s="315"/>
      <c r="AO84" s="315"/>
      <c r="AP84" s="338"/>
      <c r="AQ84" s="338"/>
      <c r="AR84" s="338"/>
      <c r="AS84" s="338"/>
      <c r="AT84" s="322"/>
      <c r="AU84" s="322"/>
      <c r="AV84" s="338"/>
      <c r="AW84" s="338"/>
      <c r="AX84" s="322"/>
      <c r="AY84" s="322"/>
      <c r="AZ84" s="338"/>
      <c r="BA84" s="315"/>
      <c r="BB84" s="315"/>
      <c r="BC84" s="315"/>
      <c r="BD84" s="315"/>
    </row>
    <row r="85" spans="1:56" x14ac:dyDescent="0.25">
      <c r="A85" s="492" t="s">
        <v>71</v>
      </c>
      <c r="B85" s="352" t="s">
        <v>72</v>
      </c>
      <c r="C85" s="431"/>
      <c r="D85" s="315"/>
      <c r="E85" s="315"/>
      <c r="F85" s="315"/>
      <c r="G85" s="315"/>
      <c r="H85" s="315"/>
      <c r="I85" s="315"/>
      <c r="J85" s="315"/>
      <c r="K85" s="315"/>
      <c r="L85" s="315"/>
      <c r="M85" s="315"/>
      <c r="N85" s="315"/>
      <c r="O85" s="315"/>
      <c r="P85" s="315"/>
      <c r="Q85" s="315"/>
      <c r="R85" s="315"/>
      <c r="S85" s="315"/>
      <c r="T85" s="338"/>
      <c r="U85" s="338"/>
      <c r="V85" s="338"/>
      <c r="W85" s="338"/>
      <c r="X85" s="315"/>
      <c r="Y85" s="315"/>
      <c r="Z85" s="315"/>
      <c r="AA85" s="315"/>
      <c r="AB85" s="315"/>
      <c r="AC85" s="315"/>
      <c r="AD85" s="315"/>
      <c r="AE85" s="315"/>
      <c r="AF85" s="315"/>
      <c r="AG85" s="315"/>
      <c r="AH85" s="315"/>
      <c r="AI85" s="315"/>
      <c r="AJ85" s="315"/>
      <c r="AK85" s="315"/>
      <c r="AL85" s="315"/>
      <c r="AM85" s="315"/>
      <c r="AN85" s="315"/>
      <c r="AO85" s="315"/>
      <c r="AP85" s="338"/>
      <c r="AQ85" s="338"/>
      <c r="AR85" s="338"/>
      <c r="AS85" s="338"/>
      <c r="AT85" s="322"/>
      <c r="AU85" s="322"/>
      <c r="AV85" s="338"/>
      <c r="AW85" s="338"/>
      <c r="AX85" s="322"/>
      <c r="AY85" s="322"/>
      <c r="AZ85" s="338"/>
      <c r="BA85" s="315"/>
      <c r="BB85" s="315"/>
      <c r="BC85" s="315"/>
      <c r="BD85" s="315"/>
    </row>
    <row r="86" spans="1:56" ht="21" x14ac:dyDescent="0.25">
      <c r="A86" s="493"/>
      <c r="B86" s="353" t="s">
        <v>73</v>
      </c>
      <c r="C86" s="435"/>
      <c r="D86" s="315"/>
      <c r="E86" s="315"/>
      <c r="F86" s="315"/>
      <c r="G86" s="315"/>
      <c r="H86" s="315"/>
      <c r="I86" s="315"/>
      <c r="J86" s="315"/>
      <c r="K86" s="315"/>
      <c r="L86" s="315"/>
      <c r="M86" s="315"/>
      <c r="N86" s="315"/>
      <c r="O86" s="315"/>
      <c r="P86" s="315"/>
      <c r="Q86" s="315"/>
      <c r="R86" s="315"/>
      <c r="S86" s="315"/>
      <c r="T86" s="338"/>
      <c r="U86" s="338"/>
      <c r="V86" s="338"/>
      <c r="W86" s="338"/>
      <c r="X86" s="315"/>
      <c r="Y86" s="315"/>
      <c r="Z86" s="315"/>
      <c r="AA86" s="315"/>
      <c r="AB86" s="315"/>
      <c r="AC86" s="315"/>
      <c r="AD86" s="315"/>
      <c r="AE86" s="315"/>
      <c r="AF86" s="315"/>
      <c r="AG86" s="315"/>
      <c r="AH86" s="315"/>
      <c r="AI86" s="315"/>
      <c r="AJ86" s="315"/>
      <c r="AK86" s="315"/>
      <c r="AL86" s="315"/>
      <c r="AM86" s="315"/>
      <c r="AN86" s="315"/>
      <c r="AO86" s="315"/>
      <c r="AP86" s="338"/>
      <c r="AQ86" s="338"/>
      <c r="AR86" s="338"/>
      <c r="AS86" s="338"/>
      <c r="AT86" s="322"/>
      <c r="AU86" s="322"/>
      <c r="AV86" s="338"/>
      <c r="AW86" s="338"/>
      <c r="AX86" s="322"/>
      <c r="AY86" s="322"/>
      <c r="AZ86" s="338"/>
      <c r="BA86" s="315"/>
      <c r="BB86" s="315"/>
      <c r="BC86" s="315"/>
      <c r="BD86" s="315"/>
    </row>
    <row r="87" spans="1:56" x14ac:dyDescent="0.25">
      <c r="A87" s="333" t="s">
        <v>74</v>
      </c>
      <c r="B87" s="333"/>
      <c r="C87" s="333"/>
      <c r="D87" s="351"/>
      <c r="E87" s="351"/>
      <c r="F87" s="351"/>
      <c r="G87" s="351"/>
      <c r="H87" s="351"/>
      <c r="I87" s="351"/>
      <c r="J87" s="320"/>
      <c r="K87" s="315"/>
      <c r="L87" s="315"/>
      <c r="M87" s="315"/>
      <c r="N87" s="315"/>
      <c r="O87" s="315"/>
      <c r="P87" s="315"/>
      <c r="Q87" s="315"/>
      <c r="R87" s="315"/>
      <c r="S87" s="315"/>
      <c r="T87" s="315"/>
      <c r="U87" s="315"/>
      <c r="V87" s="315"/>
      <c r="W87" s="315"/>
      <c r="X87" s="315"/>
      <c r="Y87" s="315"/>
      <c r="Z87" s="315"/>
      <c r="AA87" s="315"/>
      <c r="AB87" s="315"/>
      <c r="AC87" s="315"/>
      <c r="AD87" s="315"/>
      <c r="AE87" s="315"/>
      <c r="AF87" s="315"/>
      <c r="AG87" s="315"/>
      <c r="AH87" s="315"/>
      <c r="AI87" s="315"/>
      <c r="AJ87" s="315"/>
      <c r="AK87" s="315"/>
      <c r="AL87" s="315"/>
      <c r="AM87" s="315"/>
      <c r="AN87" s="315"/>
      <c r="AO87" s="315"/>
      <c r="AP87" s="315"/>
      <c r="AQ87" s="315"/>
      <c r="AR87" s="315"/>
      <c r="AS87" s="315"/>
      <c r="AT87" s="315"/>
      <c r="AU87" s="315"/>
      <c r="AV87" s="315"/>
      <c r="AW87" s="315"/>
      <c r="AX87" s="315"/>
      <c r="AY87" s="315"/>
      <c r="AZ87" s="315"/>
      <c r="BA87" s="315"/>
      <c r="BB87" s="315"/>
      <c r="BC87" s="315"/>
      <c r="BD87" s="315"/>
    </row>
    <row r="88" spans="1:56" x14ac:dyDescent="0.25">
      <c r="A88" s="488" t="s">
        <v>21</v>
      </c>
      <c r="B88" s="488" t="s">
        <v>5</v>
      </c>
      <c r="C88" s="488" t="s">
        <v>36</v>
      </c>
      <c r="D88" s="488" t="s">
        <v>44</v>
      </c>
      <c r="E88" s="488" t="s">
        <v>51</v>
      </c>
      <c r="F88" s="315"/>
      <c r="G88" s="315"/>
      <c r="H88" s="315"/>
      <c r="I88" s="315"/>
      <c r="J88" s="315"/>
      <c r="K88" s="315"/>
      <c r="L88" s="315"/>
      <c r="M88" s="315"/>
      <c r="N88" s="315"/>
      <c r="O88" s="315"/>
      <c r="P88" s="315"/>
      <c r="Q88" s="315"/>
      <c r="R88" s="315"/>
      <c r="S88" s="315"/>
      <c r="T88" s="338"/>
      <c r="U88" s="338"/>
      <c r="V88" s="338"/>
      <c r="W88" s="338"/>
      <c r="X88" s="315"/>
      <c r="Y88" s="315"/>
      <c r="Z88" s="315"/>
      <c r="AA88" s="315"/>
      <c r="AB88" s="315"/>
      <c r="AC88" s="315"/>
      <c r="AD88" s="315"/>
      <c r="AE88" s="315"/>
      <c r="AF88" s="315"/>
      <c r="AG88" s="315"/>
      <c r="AH88" s="315"/>
      <c r="AI88" s="315"/>
      <c r="AJ88" s="315"/>
      <c r="AK88" s="315"/>
      <c r="AL88" s="315"/>
      <c r="AM88" s="315"/>
      <c r="AN88" s="315"/>
      <c r="AO88" s="315"/>
      <c r="AP88" s="338"/>
      <c r="AQ88" s="338"/>
      <c r="AR88" s="338"/>
      <c r="AS88" s="338"/>
      <c r="AT88" s="322"/>
      <c r="AU88" s="322"/>
      <c r="AV88" s="338"/>
      <c r="AW88" s="338"/>
      <c r="AX88" s="322"/>
      <c r="AY88" s="322"/>
      <c r="AZ88" s="338"/>
      <c r="BA88" s="315"/>
      <c r="BB88" s="315"/>
      <c r="BC88" s="315"/>
      <c r="BD88" s="315"/>
    </row>
    <row r="89" spans="1:56" x14ac:dyDescent="0.25">
      <c r="A89" s="489"/>
      <c r="B89" s="489"/>
      <c r="C89" s="489"/>
      <c r="D89" s="489"/>
      <c r="E89" s="489"/>
      <c r="F89" s="317"/>
      <c r="G89" s="317"/>
      <c r="H89" s="317"/>
      <c r="I89" s="317"/>
      <c r="J89" s="317"/>
      <c r="K89" s="315"/>
      <c r="L89" s="315"/>
      <c r="M89" s="315"/>
      <c r="N89" s="315"/>
      <c r="O89" s="315"/>
      <c r="P89" s="315"/>
      <c r="Q89" s="315"/>
      <c r="R89" s="315"/>
      <c r="S89" s="315"/>
      <c r="T89" s="338"/>
      <c r="U89" s="338"/>
      <c r="V89" s="338"/>
      <c r="W89" s="338"/>
      <c r="X89" s="315"/>
      <c r="Y89" s="315"/>
      <c r="Z89" s="315"/>
      <c r="AA89" s="315"/>
      <c r="AB89" s="315"/>
      <c r="AC89" s="315"/>
      <c r="AD89" s="315"/>
      <c r="AE89" s="315"/>
      <c r="AF89" s="315"/>
      <c r="AG89" s="315"/>
      <c r="AH89" s="315"/>
      <c r="AI89" s="315"/>
      <c r="AJ89" s="315"/>
      <c r="AK89" s="315"/>
      <c r="AL89" s="315"/>
      <c r="AM89" s="315"/>
      <c r="AN89" s="315"/>
      <c r="AO89" s="315"/>
      <c r="AP89" s="338"/>
      <c r="AQ89" s="338"/>
      <c r="AR89" s="338"/>
      <c r="AS89" s="338"/>
      <c r="AT89" s="322"/>
      <c r="AU89" s="322"/>
      <c r="AV89" s="338"/>
      <c r="AW89" s="338"/>
      <c r="AX89" s="322"/>
      <c r="AY89" s="322"/>
      <c r="AZ89" s="338"/>
      <c r="BA89" s="315"/>
      <c r="BB89" s="315"/>
      <c r="BC89" s="315"/>
      <c r="BD89" s="315"/>
    </row>
    <row r="90" spans="1:56" ht="22.5" x14ac:dyDescent="0.25">
      <c r="A90" s="360" t="s">
        <v>75</v>
      </c>
      <c r="B90" s="398">
        <v>0</v>
      </c>
      <c r="C90" s="428"/>
      <c r="D90" s="428"/>
      <c r="E90" s="428"/>
      <c r="F90" s="326" t="s">
        <v>90</v>
      </c>
      <c r="G90" s="338"/>
      <c r="H90" s="317"/>
      <c r="I90" s="317"/>
      <c r="J90" s="317"/>
      <c r="K90" s="315"/>
      <c r="L90" s="315"/>
      <c r="M90" s="315"/>
      <c r="N90" s="315"/>
      <c r="O90" s="315"/>
      <c r="P90" s="315"/>
      <c r="Q90" s="315"/>
      <c r="R90" s="315"/>
      <c r="S90" s="315"/>
      <c r="T90" s="338"/>
      <c r="U90" s="338"/>
      <c r="V90" s="338"/>
      <c r="W90" s="338"/>
      <c r="X90" s="315"/>
      <c r="Y90" s="315"/>
      <c r="Z90" s="315"/>
      <c r="AA90" s="315"/>
      <c r="AB90" s="315"/>
      <c r="AC90" s="315"/>
      <c r="AD90" s="315"/>
      <c r="AE90" s="315"/>
      <c r="AF90" s="315"/>
      <c r="AG90" s="315"/>
      <c r="AH90" s="315"/>
      <c r="AI90" s="315"/>
      <c r="AJ90" s="315"/>
      <c r="AK90" s="315"/>
      <c r="AL90" s="315"/>
      <c r="AM90" s="315"/>
      <c r="AN90" s="315"/>
      <c r="AO90" s="315"/>
      <c r="AP90" s="338"/>
      <c r="AQ90" s="338"/>
      <c r="AR90" s="338"/>
      <c r="AS90" s="338"/>
      <c r="AT90" s="322"/>
      <c r="AU90" s="322"/>
      <c r="AV90" s="338"/>
      <c r="AW90" s="338"/>
      <c r="AX90" s="322"/>
      <c r="AY90" s="322"/>
      <c r="AZ90" s="338"/>
      <c r="BA90" s="339" t="s">
        <v>90</v>
      </c>
      <c r="BB90" s="315"/>
      <c r="BC90" s="441">
        <v>0</v>
      </c>
      <c r="BD90" s="315"/>
    </row>
    <row r="91" spans="1:56" x14ac:dyDescent="0.25">
      <c r="A91" s="360" t="s">
        <v>76</v>
      </c>
      <c r="B91" s="398">
        <v>0</v>
      </c>
      <c r="C91" s="428"/>
      <c r="D91" s="428"/>
      <c r="E91" s="428"/>
      <c r="F91" s="326" t="s">
        <v>90</v>
      </c>
      <c r="G91" s="338"/>
      <c r="H91" s="317"/>
      <c r="I91" s="317"/>
      <c r="J91" s="317"/>
      <c r="K91" s="315"/>
      <c r="L91" s="315"/>
      <c r="M91" s="315"/>
      <c r="N91" s="315"/>
      <c r="O91" s="315"/>
      <c r="P91" s="315"/>
      <c r="Q91" s="315"/>
      <c r="R91" s="315"/>
      <c r="S91" s="315"/>
      <c r="T91" s="338"/>
      <c r="U91" s="338"/>
      <c r="V91" s="338"/>
      <c r="W91" s="338"/>
      <c r="X91" s="315"/>
      <c r="Y91" s="315"/>
      <c r="Z91" s="315"/>
      <c r="AA91" s="315"/>
      <c r="AB91" s="315"/>
      <c r="AC91" s="315"/>
      <c r="AD91" s="315"/>
      <c r="AE91" s="315"/>
      <c r="AF91" s="315"/>
      <c r="AG91" s="315"/>
      <c r="AH91" s="315"/>
      <c r="AI91" s="315"/>
      <c r="AJ91" s="315"/>
      <c r="AK91" s="315"/>
      <c r="AL91" s="315"/>
      <c r="AM91" s="315"/>
      <c r="AN91" s="315"/>
      <c r="AO91" s="315"/>
      <c r="AP91" s="338"/>
      <c r="AQ91" s="338"/>
      <c r="AR91" s="338"/>
      <c r="AS91" s="338"/>
      <c r="AT91" s="322"/>
      <c r="AU91" s="322"/>
      <c r="AV91" s="338"/>
      <c r="AW91" s="338"/>
      <c r="AX91" s="322"/>
      <c r="AY91" s="322"/>
      <c r="AZ91" s="338"/>
      <c r="BA91" s="339" t="s">
        <v>90</v>
      </c>
      <c r="BB91" s="315"/>
      <c r="BC91" s="441">
        <v>0</v>
      </c>
      <c r="BD91" s="315"/>
    </row>
    <row r="92" spans="1:56" ht="33" x14ac:dyDescent="0.25">
      <c r="A92" s="360" t="s">
        <v>77</v>
      </c>
      <c r="B92" s="398">
        <v>0</v>
      </c>
      <c r="C92" s="428"/>
      <c r="D92" s="428"/>
      <c r="E92" s="428"/>
      <c r="F92" s="326" t="s">
        <v>90</v>
      </c>
      <c r="G92" s="338"/>
      <c r="H92" s="317"/>
      <c r="I92" s="317"/>
      <c r="J92" s="317"/>
      <c r="K92" s="315"/>
      <c r="L92" s="315"/>
      <c r="M92" s="315"/>
      <c r="N92" s="315"/>
      <c r="O92" s="315"/>
      <c r="P92" s="315"/>
      <c r="Q92" s="315"/>
      <c r="R92" s="315"/>
      <c r="S92" s="315"/>
      <c r="T92" s="338"/>
      <c r="U92" s="338"/>
      <c r="V92" s="338"/>
      <c r="W92" s="338"/>
      <c r="X92" s="315"/>
      <c r="Y92" s="315"/>
      <c r="Z92" s="315"/>
      <c r="AA92" s="315"/>
      <c r="AB92" s="315"/>
      <c r="AC92" s="315"/>
      <c r="AD92" s="315"/>
      <c r="AE92" s="315"/>
      <c r="AF92" s="315"/>
      <c r="AG92" s="315"/>
      <c r="AH92" s="315"/>
      <c r="AI92" s="315"/>
      <c r="AJ92" s="315"/>
      <c r="AK92" s="315"/>
      <c r="AL92" s="315"/>
      <c r="AM92" s="315"/>
      <c r="AN92" s="315"/>
      <c r="AO92" s="315"/>
      <c r="AP92" s="338"/>
      <c r="AQ92" s="338"/>
      <c r="AR92" s="338"/>
      <c r="AS92" s="338"/>
      <c r="AT92" s="322"/>
      <c r="AU92" s="322"/>
      <c r="AV92" s="338"/>
      <c r="AW92" s="338"/>
      <c r="AX92" s="322"/>
      <c r="AY92" s="322"/>
      <c r="AZ92" s="338"/>
      <c r="BA92" s="339" t="s">
        <v>90</v>
      </c>
      <c r="BB92" s="315"/>
      <c r="BC92" s="441">
        <v>0</v>
      </c>
      <c r="BD92" s="315"/>
    </row>
    <row r="93" spans="1:56" ht="52.5" x14ac:dyDescent="0.25">
      <c r="A93" s="372" t="s">
        <v>78</v>
      </c>
      <c r="B93" s="398">
        <v>0</v>
      </c>
      <c r="C93" s="428"/>
      <c r="D93" s="428"/>
      <c r="E93" s="428"/>
      <c r="F93" s="326" t="s">
        <v>90</v>
      </c>
      <c r="G93" s="338"/>
      <c r="H93" s="317"/>
      <c r="I93" s="317"/>
      <c r="J93" s="317"/>
      <c r="K93" s="315"/>
      <c r="L93" s="315"/>
      <c r="M93" s="315"/>
      <c r="N93" s="315"/>
      <c r="O93" s="315"/>
      <c r="P93" s="315"/>
      <c r="Q93" s="315"/>
      <c r="R93" s="315"/>
      <c r="S93" s="315"/>
      <c r="T93" s="338"/>
      <c r="U93" s="338"/>
      <c r="V93" s="338"/>
      <c r="W93" s="338"/>
      <c r="X93" s="315"/>
      <c r="Y93" s="315"/>
      <c r="Z93" s="315"/>
      <c r="AA93" s="315"/>
      <c r="AB93" s="315"/>
      <c r="AC93" s="315"/>
      <c r="AD93" s="315"/>
      <c r="AE93" s="315"/>
      <c r="AF93" s="315"/>
      <c r="AG93" s="315"/>
      <c r="AH93" s="315"/>
      <c r="AI93" s="315"/>
      <c r="AJ93" s="315"/>
      <c r="AK93" s="315"/>
      <c r="AL93" s="315"/>
      <c r="AM93" s="315"/>
      <c r="AN93" s="315"/>
      <c r="AO93" s="315"/>
      <c r="AP93" s="338"/>
      <c r="AQ93" s="338"/>
      <c r="AR93" s="338"/>
      <c r="AS93" s="338"/>
      <c r="AT93" s="322"/>
      <c r="AU93" s="322"/>
      <c r="AV93" s="338"/>
      <c r="AW93" s="338"/>
      <c r="AX93" s="322"/>
      <c r="AY93" s="322"/>
      <c r="AZ93" s="338"/>
      <c r="BA93" s="339" t="s">
        <v>90</v>
      </c>
      <c r="BB93" s="315"/>
      <c r="BC93" s="441">
        <v>0</v>
      </c>
      <c r="BD93" s="315"/>
    </row>
    <row r="94" spans="1:56" ht="43.5" x14ac:dyDescent="0.25">
      <c r="A94" s="360" t="s">
        <v>79</v>
      </c>
      <c r="B94" s="398">
        <v>0</v>
      </c>
      <c r="C94" s="428"/>
      <c r="D94" s="428"/>
      <c r="E94" s="428"/>
      <c r="F94" s="326" t="s">
        <v>90</v>
      </c>
      <c r="G94" s="338"/>
      <c r="H94" s="317"/>
      <c r="I94" s="317"/>
      <c r="J94" s="317"/>
      <c r="K94" s="315"/>
      <c r="L94" s="315"/>
      <c r="M94" s="315"/>
      <c r="N94" s="315"/>
      <c r="O94" s="315"/>
      <c r="P94" s="315"/>
      <c r="Q94" s="315"/>
      <c r="R94" s="315"/>
      <c r="S94" s="315"/>
      <c r="T94" s="338"/>
      <c r="U94" s="338"/>
      <c r="V94" s="338"/>
      <c r="W94" s="338"/>
      <c r="X94" s="315"/>
      <c r="Y94" s="315"/>
      <c r="Z94" s="315"/>
      <c r="AA94" s="315"/>
      <c r="AB94" s="315"/>
      <c r="AC94" s="315"/>
      <c r="AD94" s="315"/>
      <c r="AE94" s="315"/>
      <c r="AF94" s="315"/>
      <c r="AG94" s="315"/>
      <c r="AH94" s="315"/>
      <c r="AI94" s="315"/>
      <c r="AJ94" s="315"/>
      <c r="AK94" s="315"/>
      <c r="AL94" s="315"/>
      <c r="AM94" s="315"/>
      <c r="AN94" s="315"/>
      <c r="AO94" s="315"/>
      <c r="AP94" s="338"/>
      <c r="AQ94" s="338"/>
      <c r="AR94" s="338"/>
      <c r="AS94" s="338"/>
      <c r="AT94" s="322"/>
      <c r="AU94" s="322"/>
      <c r="AV94" s="338"/>
      <c r="AW94" s="338"/>
      <c r="AX94" s="322"/>
      <c r="AY94" s="322"/>
      <c r="AZ94" s="338"/>
      <c r="BA94" s="339" t="s">
        <v>90</v>
      </c>
      <c r="BB94" s="315"/>
      <c r="BC94" s="441">
        <v>0</v>
      </c>
      <c r="BD94" s="315"/>
    </row>
    <row r="95" spans="1:56" ht="22.5" x14ac:dyDescent="0.25">
      <c r="A95" s="360" t="s">
        <v>80</v>
      </c>
      <c r="B95" s="398">
        <v>0</v>
      </c>
      <c r="C95" s="428"/>
      <c r="D95" s="428"/>
      <c r="E95" s="428"/>
      <c r="F95" s="326" t="s">
        <v>90</v>
      </c>
      <c r="G95" s="324"/>
      <c r="H95" s="330"/>
      <c r="I95" s="330"/>
      <c r="J95" s="330"/>
      <c r="K95" s="312"/>
      <c r="L95" s="312"/>
      <c r="M95" s="312"/>
      <c r="N95" s="312"/>
      <c r="O95" s="312"/>
      <c r="P95" s="323"/>
      <c r="Q95" s="323"/>
      <c r="R95" s="323"/>
      <c r="S95" s="323"/>
      <c r="T95" s="324"/>
      <c r="U95" s="324"/>
      <c r="V95" s="324"/>
      <c r="W95" s="324"/>
      <c r="X95" s="323"/>
      <c r="Y95" s="323"/>
      <c r="Z95" s="323"/>
      <c r="AA95" s="323"/>
      <c r="AB95" s="323"/>
      <c r="AC95" s="323"/>
      <c r="AD95" s="323"/>
      <c r="AE95" s="323"/>
      <c r="AF95" s="323"/>
      <c r="AG95" s="323"/>
      <c r="AH95" s="323"/>
      <c r="AI95" s="323"/>
      <c r="AJ95" s="323"/>
      <c r="AK95" s="323"/>
      <c r="AL95" s="323"/>
      <c r="AM95" s="323"/>
      <c r="AN95" s="323"/>
      <c r="AO95" s="323"/>
      <c r="AP95" s="324"/>
      <c r="AQ95" s="324"/>
      <c r="AR95" s="324"/>
      <c r="AS95" s="324"/>
      <c r="AT95" s="324"/>
      <c r="AU95" s="324"/>
      <c r="AV95" s="324"/>
      <c r="AW95" s="324"/>
      <c r="AX95" s="324"/>
      <c r="AY95" s="324"/>
      <c r="AZ95" s="324"/>
      <c r="BA95" s="339" t="s">
        <v>90</v>
      </c>
      <c r="BB95" s="315"/>
      <c r="BC95" s="441">
        <v>0</v>
      </c>
      <c r="BD95" s="323"/>
    </row>
    <row r="96" spans="1:56" ht="33" x14ac:dyDescent="0.25">
      <c r="A96" s="360" t="s">
        <v>81</v>
      </c>
      <c r="B96" s="398">
        <v>0</v>
      </c>
      <c r="C96" s="428"/>
      <c r="D96" s="428"/>
      <c r="E96" s="428"/>
      <c r="F96" s="326" t="s">
        <v>90</v>
      </c>
      <c r="G96" s="324"/>
      <c r="H96" s="330"/>
      <c r="I96" s="330"/>
      <c r="J96" s="330"/>
      <c r="K96" s="312"/>
      <c r="L96" s="312"/>
      <c r="M96" s="312"/>
      <c r="N96" s="312"/>
      <c r="O96" s="312"/>
      <c r="P96" s="323"/>
      <c r="Q96" s="323"/>
      <c r="R96" s="323"/>
      <c r="S96" s="323"/>
      <c r="T96" s="324"/>
      <c r="U96" s="324"/>
      <c r="V96" s="324"/>
      <c r="W96" s="324"/>
      <c r="X96" s="323"/>
      <c r="Y96" s="323"/>
      <c r="Z96" s="323"/>
      <c r="AA96" s="323"/>
      <c r="AB96" s="323"/>
      <c r="AC96" s="323"/>
      <c r="AD96" s="323"/>
      <c r="AE96" s="323"/>
      <c r="AF96" s="323"/>
      <c r="AG96" s="323"/>
      <c r="AH96" s="323"/>
      <c r="AI96" s="323"/>
      <c r="AJ96" s="323"/>
      <c r="AK96" s="323"/>
      <c r="AL96" s="323"/>
      <c r="AM96" s="323"/>
      <c r="AN96" s="323"/>
      <c r="AO96" s="323"/>
      <c r="AP96" s="324"/>
      <c r="AQ96" s="324"/>
      <c r="AR96" s="324"/>
      <c r="AS96" s="324"/>
      <c r="AT96" s="324"/>
      <c r="AU96" s="324"/>
      <c r="AV96" s="324"/>
      <c r="AW96" s="324"/>
      <c r="AX96" s="324"/>
      <c r="AY96" s="324"/>
      <c r="AZ96" s="324"/>
      <c r="BA96" s="339" t="s">
        <v>90</v>
      </c>
      <c r="BB96" s="315"/>
      <c r="BC96" s="441">
        <v>0</v>
      </c>
      <c r="BD96" s="323"/>
    </row>
    <row r="97" spans="1:56" x14ac:dyDescent="0.25">
      <c r="A97" s="360" t="s">
        <v>82</v>
      </c>
      <c r="B97" s="398">
        <v>0</v>
      </c>
      <c r="C97" s="428"/>
      <c r="D97" s="428"/>
      <c r="E97" s="428"/>
      <c r="F97" s="326" t="s">
        <v>90</v>
      </c>
      <c r="G97" s="324"/>
      <c r="H97" s="330"/>
      <c r="I97" s="330"/>
      <c r="J97" s="330"/>
      <c r="K97" s="312"/>
      <c r="L97" s="312"/>
      <c r="M97" s="312"/>
      <c r="N97" s="312"/>
      <c r="O97" s="312"/>
      <c r="P97" s="323"/>
      <c r="Q97" s="323"/>
      <c r="R97" s="323"/>
      <c r="S97" s="323"/>
      <c r="T97" s="324"/>
      <c r="U97" s="324"/>
      <c r="V97" s="324"/>
      <c r="W97" s="324"/>
      <c r="X97" s="323"/>
      <c r="Y97" s="323"/>
      <c r="Z97" s="323"/>
      <c r="AA97" s="323"/>
      <c r="AB97" s="323"/>
      <c r="AC97" s="323"/>
      <c r="AD97" s="323"/>
      <c r="AE97" s="323"/>
      <c r="AF97" s="323"/>
      <c r="AG97" s="323"/>
      <c r="AH97" s="323"/>
      <c r="AI97" s="323"/>
      <c r="AJ97" s="323"/>
      <c r="AK97" s="323"/>
      <c r="AL97" s="323"/>
      <c r="AM97" s="323"/>
      <c r="AN97" s="323"/>
      <c r="AO97" s="323"/>
      <c r="AP97" s="324"/>
      <c r="AQ97" s="324"/>
      <c r="AR97" s="324"/>
      <c r="AS97" s="324"/>
      <c r="AT97" s="324"/>
      <c r="AU97" s="324"/>
      <c r="AV97" s="324"/>
      <c r="AW97" s="324"/>
      <c r="AX97" s="324"/>
      <c r="AY97" s="324"/>
      <c r="AZ97" s="324"/>
      <c r="BA97" s="339" t="s">
        <v>90</v>
      </c>
      <c r="BB97" s="315"/>
      <c r="BC97" s="441">
        <v>0</v>
      </c>
      <c r="BD97" s="323"/>
    </row>
    <row r="98" spans="1:56" x14ac:dyDescent="0.25">
      <c r="A98" s="360" t="s">
        <v>83</v>
      </c>
      <c r="B98" s="398">
        <v>0</v>
      </c>
      <c r="C98" s="428"/>
      <c r="D98" s="428"/>
      <c r="E98" s="428"/>
      <c r="F98" s="326" t="s">
        <v>90</v>
      </c>
      <c r="G98" s="324"/>
      <c r="H98" s="330"/>
      <c r="I98" s="330"/>
      <c r="J98" s="330"/>
      <c r="K98" s="312"/>
      <c r="L98" s="312"/>
      <c r="M98" s="312"/>
      <c r="N98" s="312"/>
      <c r="O98" s="312"/>
      <c r="P98" s="323"/>
      <c r="Q98" s="323"/>
      <c r="R98" s="323"/>
      <c r="S98" s="323"/>
      <c r="T98" s="324"/>
      <c r="U98" s="324"/>
      <c r="V98" s="324"/>
      <c r="W98" s="324"/>
      <c r="X98" s="323"/>
      <c r="Y98" s="323"/>
      <c r="Z98" s="323"/>
      <c r="AA98" s="323"/>
      <c r="AB98" s="323"/>
      <c r="AC98" s="323"/>
      <c r="AD98" s="323"/>
      <c r="AE98" s="323"/>
      <c r="AF98" s="323"/>
      <c r="AG98" s="323"/>
      <c r="AH98" s="323"/>
      <c r="AI98" s="323"/>
      <c r="AJ98" s="323"/>
      <c r="AK98" s="323"/>
      <c r="AL98" s="323"/>
      <c r="AM98" s="323"/>
      <c r="AN98" s="323"/>
      <c r="AO98" s="323"/>
      <c r="AP98" s="324"/>
      <c r="AQ98" s="324"/>
      <c r="AR98" s="324"/>
      <c r="AS98" s="324"/>
      <c r="AT98" s="324"/>
      <c r="AU98" s="324"/>
      <c r="AV98" s="324"/>
      <c r="AW98" s="324"/>
      <c r="AX98" s="324"/>
      <c r="AY98" s="324"/>
      <c r="AZ98" s="324"/>
      <c r="BA98" s="339" t="s">
        <v>90</v>
      </c>
      <c r="BB98" s="315"/>
      <c r="BC98" s="441">
        <v>0</v>
      </c>
      <c r="BD98" s="323"/>
    </row>
    <row r="99" spans="1:56" x14ac:dyDescent="0.25">
      <c r="A99" s="361" t="s">
        <v>84</v>
      </c>
      <c r="B99" s="399">
        <v>0</v>
      </c>
      <c r="C99" s="430"/>
      <c r="D99" s="430"/>
      <c r="E99" s="430"/>
      <c r="F99" s="326" t="s">
        <v>90</v>
      </c>
      <c r="G99" s="324"/>
      <c r="H99" s="330"/>
      <c r="I99" s="330"/>
      <c r="J99" s="330"/>
      <c r="K99" s="312"/>
      <c r="L99" s="312"/>
      <c r="M99" s="312"/>
      <c r="N99" s="312"/>
      <c r="O99" s="312"/>
      <c r="P99" s="323"/>
      <c r="Q99" s="323"/>
      <c r="R99" s="323"/>
      <c r="S99" s="323"/>
      <c r="T99" s="324"/>
      <c r="U99" s="324"/>
      <c r="V99" s="324"/>
      <c r="W99" s="324"/>
      <c r="X99" s="323"/>
      <c r="Y99" s="323"/>
      <c r="Z99" s="323"/>
      <c r="AA99" s="323"/>
      <c r="AB99" s="323"/>
      <c r="AC99" s="323"/>
      <c r="AD99" s="323"/>
      <c r="AE99" s="323"/>
      <c r="AF99" s="323"/>
      <c r="AG99" s="323"/>
      <c r="AH99" s="323"/>
      <c r="AI99" s="323"/>
      <c r="AJ99" s="323"/>
      <c r="AK99" s="323"/>
      <c r="AL99" s="323"/>
      <c r="AM99" s="323"/>
      <c r="AN99" s="323"/>
      <c r="AO99" s="323"/>
      <c r="AP99" s="324"/>
      <c r="AQ99" s="324"/>
      <c r="AR99" s="324"/>
      <c r="AS99" s="324"/>
      <c r="AT99" s="324"/>
      <c r="AU99" s="324"/>
      <c r="AV99" s="324"/>
      <c r="AW99" s="324"/>
      <c r="AX99" s="324"/>
      <c r="AY99" s="324"/>
      <c r="AZ99" s="324"/>
      <c r="BA99" s="339" t="s">
        <v>90</v>
      </c>
      <c r="BB99" s="315"/>
      <c r="BC99" s="441">
        <v>0</v>
      </c>
      <c r="BD99" s="323"/>
    </row>
    <row r="100" spans="1:56" x14ac:dyDescent="0.25">
      <c r="A100" s="444"/>
      <c r="B100" s="311"/>
      <c r="C100" s="311"/>
      <c r="D100" s="311"/>
      <c r="E100" s="311"/>
      <c r="F100" s="311"/>
      <c r="G100" s="311"/>
      <c r="H100" s="311"/>
      <c r="I100" s="311"/>
      <c r="J100" s="311"/>
      <c r="K100" s="311"/>
      <c r="L100" s="311"/>
      <c r="M100" s="311"/>
      <c r="N100" s="311"/>
      <c r="O100" s="311"/>
      <c r="P100" s="311"/>
      <c r="Q100" s="311"/>
      <c r="R100" s="311"/>
      <c r="S100" s="311"/>
      <c r="T100" s="311"/>
      <c r="U100" s="311"/>
      <c r="V100" s="311"/>
      <c r="W100" s="311"/>
      <c r="X100" s="311"/>
      <c r="Y100" s="311"/>
      <c r="Z100" s="311"/>
      <c r="AA100" s="311"/>
      <c r="AB100" s="311"/>
      <c r="AC100" s="311"/>
      <c r="AD100" s="311"/>
      <c r="AE100" s="311"/>
      <c r="AF100" s="311"/>
      <c r="AG100" s="311"/>
      <c r="AH100" s="311"/>
      <c r="AI100" s="311"/>
      <c r="AJ100" s="311"/>
      <c r="AK100" s="311"/>
      <c r="AL100" s="311"/>
      <c r="AM100" s="311"/>
      <c r="AN100" s="311"/>
      <c r="AO100" s="311"/>
      <c r="AP100" s="311"/>
      <c r="AQ100" s="311"/>
      <c r="AR100" s="311"/>
      <c r="AS100" s="311"/>
      <c r="AT100" s="311"/>
      <c r="AU100" s="311"/>
      <c r="AV100" s="311"/>
      <c r="AW100" s="311"/>
      <c r="AX100" s="311"/>
      <c r="AY100" s="311"/>
      <c r="AZ100" s="311"/>
      <c r="BA100" s="311"/>
      <c r="BB100" s="311"/>
      <c r="BC100" s="311"/>
      <c r="BD100" s="311"/>
    </row>
    <row r="200" spans="1:55" x14ac:dyDescent="0.25">
      <c r="A200" s="445">
        <v>0</v>
      </c>
      <c r="B200" s="311"/>
      <c r="C200" s="311"/>
      <c r="D200" s="311"/>
      <c r="E200" s="311"/>
      <c r="F200" s="311"/>
      <c r="G200" s="311"/>
      <c r="H200" s="311"/>
      <c r="I200" s="311"/>
      <c r="J200" s="311"/>
      <c r="K200" s="311"/>
      <c r="L200" s="311"/>
      <c r="M200" s="311"/>
      <c r="N200" s="311"/>
      <c r="O200" s="311"/>
      <c r="P200" s="311"/>
      <c r="Q200" s="311"/>
      <c r="R200" s="311"/>
      <c r="S200" s="311"/>
      <c r="T200" s="311"/>
      <c r="U200" s="311"/>
      <c r="V200" s="311"/>
      <c r="W200" s="311"/>
      <c r="X200" s="311"/>
      <c r="Y200" s="311"/>
      <c r="Z200" s="311"/>
      <c r="AA200" s="311"/>
      <c r="AB200" s="311"/>
      <c r="AC200" s="311"/>
      <c r="AD200" s="311"/>
      <c r="AE200" s="311"/>
      <c r="AF200" s="311"/>
      <c r="AG200" s="311"/>
      <c r="AH200" s="311"/>
      <c r="AI200" s="311"/>
      <c r="AJ200" s="311"/>
      <c r="AK200" s="311"/>
      <c r="AL200" s="311"/>
      <c r="AM200" s="311"/>
      <c r="AN200" s="311"/>
      <c r="AO200" s="311"/>
      <c r="AP200" s="311"/>
      <c r="AQ200" s="311"/>
      <c r="AR200" s="311"/>
      <c r="AS200" s="311"/>
      <c r="AT200" s="311"/>
      <c r="AU200" s="311"/>
      <c r="AV200" s="311"/>
      <c r="AW200" s="311"/>
      <c r="AX200" s="311"/>
      <c r="AY200" s="311"/>
      <c r="AZ200" s="311"/>
      <c r="BA200" s="311"/>
      <c r="BB200" s="311"/>
      <c r="BC200" s="442">
        <v>0</v>
      </c>
    </row>
  </sheetData>
  <mergeCells count="70">
    <mergeCell ref="D21:D22"/>
    <mergeCell ref="A10:A15"/>
    <mergeCell ref="B10:B12"/>
    <mergeCell ref="A16:B18"/>
    <mergeCell ref="A19:C19"/>
    <mergeCell ref="A21:A22"/>
    <mergeCell ref="B21:B22"/>
    <mergeCell ref="C21:C22"/>
    <mergeCell ref="B13:B15"/>
    <mergeCell ref="A28:A29"/>
    <mergeCell ref="B28:B29"/>
    <mergeCell ref="C28:C29"/>
    <mergeCell ref="E46:G46"/>
    <mergeCell ref="D28:D29"/>
    <mergeCell ref="A6:I6"/>
    <mergeCell ref="A8:A9"/>
    <mergeCell ref="B8:C9"/>
    <mergeCell ref="D8:D9"/>
    <mergeCell ref="E8:G8"/>
    <mergeCell ref="H8:I8"/>
    <mergeCell ref="H46:H47"/>
    <mergeCell ref="A34:A35"/>
    <mergeCell ref="B34:B35"/>
    <mergeCell ref="C34:C35"/>
    <mergeCell ref="D34:D35"/>
    <mergeCell ref="E34:E35"/>
    <mergeCell ref="A36:A38"/>
    <mergeCell ref="A39:A41"/>
    <mergeCell ref="A42:A43"/>
    <mergeCell ref="A44:B44"/>
    <mergeCell ref="D46:D47"/>
    <mergeCell ref="A48:B48"/>
    <mergeCell ref="A49:B49"/>
    <mergeCell ref="A50:B50"/>
    <mergeCell ref="A46:B47"/>
    <mergeCell ref="C46:C47"/>
    <mergeCell ref="J63:J64"/>
    <mergeCell ref="A65:B65"/>
    <mergeCell ref="A66:A68"/>
    <mergeCell ref="A51:B51"/>
    <mergeCell ref="A52:B52"/>
    <mergeCell ref="A54:B55"/>
    <mergeCell ref="F63:G63"/>
    <mergeCell ref="C54:C55"/>
    <mergeCell ref="A56:B56"/>
    <mergeCell ref="A57:A59"/>
    <mergeCell ref="A61:B61"/>
    <mergeCell ref="A60:B60"/>
    <mergeCell ref="F73:G73"/>
    <mergeCell ref="A75:B75"/>
    <mergeCell ref="A76:A78"/>
    <mergeCell ref="H63:I63"/>
    <mergeCell ref="D63:E63"/>
    <mergeCell ref="A63:B64"/>
    <mergeCell ref="C63:C64"/>
    <mergeCell ref="A69:A70"/>
    <mergeCell ref="A79:A80"/>
    <mergeCell ref="D73:E73"/>
    <mergeCell ref="A71:B71"/>
    <mergeCell ref="A73:B74"/>
    <mergeCell ref="C73:C74"/>
    <mergeCell ref="A81:B81"/>
    <mergeCell ref="A82:B82"/>
    <mergeCell ref="E88:E89"/>
    <mergeCell ref="A84:B84"/>
    <mergeCell ref="A85:A86"/>
    <mergeCell ref="A88:A89"/>
    <mergeCell ref="B88:B89"/>
    <mergeCell ref="C88:C89"/>
    <mergeCell ref="D88:D8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48"/>
  <sheetViews>
    <sheetView workbookViewId="0">
      <selection activeCell="E11" sqref="E11"/>
    </sheetView>
  </sheetViews>
  <sheetFormatPr baseColWidth="10" defaultRowHeight="11.25" x14ac:dyDescent="0.15"/>
  <cols>
    <col min="1" max="1" width="17.42578125" style="134" customWidth="1"/>
    <col min="2" max="2" width="13.140625" style="134" customWidth="1"/>
    <col min="3" max="3" width="12.42578125" style="134" customWidth="1"/>
    <col min="4" max="10" width="12.7109375" style="134" customWidth="1"/>
    <col min="11" max="14" width="12.28515625" style="135" customWidth="1"/>
    <col min="15" max="15" width="9.28515625" style="135" customWidth="1"/>
    <col min="16" max="18" width="9" style="136" customWidth="1"/>
    <col min="19" max="19" width="11.42578125" style="136"/>
    <col min="20" max="20" width="13.85546875" style="136" customWidth="1"/>
    <col min="21" max="21" width="11.42578125" style="136"/>
    <col min="22" max="26" width="12.42578125" style="136" customWidth="1"/>
    <col min="27" max="52" width="11.42578125" style="136"/>
    <col min="53" max="56" width="11.42578125" style="136" hidden="1" customWidth="1"/>
    <col min="57" max="16384" width="11.42578125" style="136"/>
  </cols>
  <sheetData>
    <row r="1" spans="1:56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56" s="3" customFormat="1" ht="12.75" customHeigh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56" s="3" customFormat="1" ht="12.75" customHeight="1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4"/>
      <c r="E3" s="2"/>
      <c r="F3" s="2"/>
      <c r="G3" s="2"/>
      <c r="H3" s="5"/>
      <c r="I3" s="2"/>
      <c r="J3" s="2"/>
      <c r="K3" s="2"/>
    </row>
    <row r="4" spans="1:56" s="3" customFormat="1" ht="12.75" customHeight="1" x14ac:dyDescent="0.15">
      <c r="A4" s="1" t="str">
        <f>CONCATENATE("MES: ",[1]NOMBRE!B6," - ","( ",[1]NOMBRE!C6,[1]NOMBRE!D6,"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56" s="3" customFormat="1" ht="12.75" customHeight="1" x14ac:dyDescent="0.15">
      <c r="A5" s="6" t="str">
        <f>CONCATENATE("AÑO: ",[1]NOMBRE!B7)</f>
        <v>AÑO: 2013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56" s="3" customFormat="1" ht="39.950000000000003" customHeight="1" x14ac:dyDescent="0.15">
      <c r="A6" s="517" t="s">
        <v>1</v>
      </c>
      <c r="B6" s="517"/>
      <c r="C6" s="517"/>
      <c r="D6" s="517"/>
      <c r="E6" s="517"/>
      <c r="F6" s="517"/>
      <c r="G6" s="517"/>
      <c r="H6" s="517"/>
      <c r="I6" s="517"/>
      <c r="J6" s="7"/>
      <c r="K6" s="8"/>
    </row>
    <row r="7" spans="1:56" s="3" customFormat="1" ht="30" customHeight="1" x14ac:dyDescent="0.2">
      <c r="A7" s="9" t="s">
        <v>2</v>
      </c>
      <c r="B7" s="9"/>
      <c r="C7" s="9"/>
      <c r="D7" s="9"/>
      <c r="E7" s="9"/>
      <c r="F7" s="9"/>
      <c r="G7" s="9"/>
      <c r="H7" s="9"/>
      <c r="I7" s="9"/>
      <c r="J7" s="10"/>
    </row>
    <row r="8" spans="1:56" s="11" customFormat="1" ht="10.5" x14ac:dyDescent="0.15">
      <c r="A8" s="518" t="s">
        <v>3</v>
      </c>
      <c r="B8" s="490" t="s">
        <v>4</v>
      </c>
      <c r="C8" s="520"/>
      <c r="D8" s="523" t="s">
        <v>5</v>
      </c>
      <c r="E8" s="511" t="s">
        <v>6</v>
      </c>
      <c r="F8" s="511"/>
      <c r="G8" s="511"/>
      <c r="H8" s="525" t="s">
        <v>7</v>
      </c>
      <c r="I8" s="526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T8" s="12"/>
      <c r="AU8" s="12"/>
      <c r="AX8" s="12"/>
      <c r="AY8" s="12"/>
    </row>
    <row r="9" spans="1:56" s="11" customFormat="1" ht="10.5" x14ac:dyDescent="0.15">
      <c r="A9" s="519"/>
      <c r="B9" s="521"/>
      <c r="C9" s="522"/>
      <c r="D9" s="524"/>
      <c r="E9" s="13" t="s">
        <v>8</v>
      </c>
      <c r="F9" s="14" t="s">
        <v>9</v>
      </c>
      <c r="G9" s="15" t="s">
        <v>10</v>
      </c>
      <c r="H9" s="16" t="s">
        <v>11</v>
      </c>
      <c r="I9" s="15" t="s">
        <v>12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T9" s="12"/>
      <c r="AU9" s="12"/>
      <c r="AX9" s="12"/>
      <c r="AY9" s="12"/>
    </row>
    <row r="10" spans="1:56" s="11" customFormat="1" ht="15.95" customHeight="1" x14ac:dyDescent="0.15">
      <c r="A10" s="534" t="s">
        <v>13</v>
      </c>
      <c r="B10" s="490" t="s">
        <v>14</v>
      </c>
      <c r="C10" s="17" t="s">
        <v>15</v>
      </c>
      <c r="D10" s="18">
        <f>SUM(E10:G10)</f>
        <v>0</v>
      </c>
      <c r="E10" s="19"/>
      <c r="F10" s="20"/>
      <c r="G10" s="21"/>
      <c r="H10" s="22"/>
      <c r="I10" s="21"/>
      <c r="J10" s="23" t="str">
        <f>$BA10&amp;" "&amp;$BB10</f>
        <v xml:space="preserve"> </v>
      </c>
      <c r="K10" s="24"/>
      <c r="L10" s="24"/>
      <c r="M10" s="24"/>
      <c r="N10" s="24"/>
      <c r="O10" s="24"/>
      <c r="P10" s="24"/>
      <c r="Q10" s="24"/>
      <c r="R10" s="24"/>
      <c r="S10" s="24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T10" s="12"/>
      <c r="AU10" s="12"/>
      <c r="AX10" s="12"/>
      <c r="AY10" s="12"/>
      <c r="BA10" s="25" t="str">
        <f>IF($D10&lt;&gt;($H10+$I10)," El número de donantes según sexo NO puede ser diferente al Total.","")</f>
        <v/>
      </c>
      <c r="BB10" s="25" t="str">
        <f>IF(D10&lt;&gt;SUM(E10:G10)," NO ALTERE LAS FÓRMULAS, la suma de los grupos de edad NO ES IGUAL al Total. ","")</f>
        <v/>
      </c>
      <c r="BC10" s="26">
        <f t="shared" ref="BC10:BC19" si="0">IF($D10&lt;&gt;($H10+$I10),1,0)</f>
        <v>0</v>
      </c>
      <c r="BD10" s="26">
        <f>IF(D10&lt;&gt;SUM(E10:G10),1,0)</f>
        <v>0</v>
      </c>
    </row>
    <row r="11" spans="1:56" s="11" customFormat="1" ht="21" x14ac:dyDescent="0.15">
      <c r="A11" s="535"/>
      <c r="B11" s="521"/>
      <c r="C11" s="27" t="s">
        <v>16</v>
      </c>
      <c r="D11" s="28">
        <f t="shared" ref="D11:D19" si="1">SUM(E11:G11)</f>
        <v>0</v>
      </c>
      <c r="E11" s="29"/>
      <c r="F11" s="30"/>
      <c r="G11" s="31"/>
      <c r="H11" s="32"/>
      <c r="I11" s="33"/>
      <c r="J11" s="23" t="str">
        <f t="shared" ref="J11:J19" si="2">$BA11&amp;" "&amp;$BB11</f>
        <v xml:space="preserve"> </v>
      </c>
      <c r="K11" s="24"/>
      <c r="L11" s="24"/>
      <c r="M11" s="24"/>
      <c r="N11" s="24"/>
      <c r="O11" s="24"/>
      <c r="P11" s="24"/>
      <c r="Q11" s="24"/>
      <c r="R11" s="24"/>
      <c r="S11" s="24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T11" s="12"/>
      <c r="AU11" s="12"/>
      <c r="AX11" s="12"/>
      <c r="AY11" s="12"/>
      <c r="BA11" s="25" t="str">
        <f t="shared" ref="BA11:BA19" si="3">IF($D11&lt;&gt;($H11+$I11)," El número de donantes según sexo NO puede ser diferente al Total.","")</f>
        <v/>
      </c>
      <c r="BB11" s="25" t="str">
        <f t="shared" ref="BB11:BB19" si="4">IF(D11&lt;&gt;SUM(E11:G11)," NO ALTERE LAS FÓRMULAS, la suma de los grupos de edad NO ES IGUAL al Total. ","")</f>
        <v/>
      </c>
      <c r="BC11" s="26">
        <f t="shared" si="0"/>
        <v>0</v>
      </c>
      <c r="BD11" s="26">
        <f t="shared" ref="BD11:BD19" si="5">IF(D11&lt;&gt;SUM(E11:G11),1,0)</f>
        <v>0</v>
      </c>
    </row>
    <row r="12" spans="1:56" s="11" customFormat="1" ht="21" x14ac:dyDescent="0.15">
      <c r="A12" s="535"/>
      <c r="B12" s="501"/>
      <c r="C12" s="34" t="s">
        <v>17</v>
      </c>
      <c r="D12" s="35">
        <f t="shared" si="1"/>
        <v>0</v>
      </c>
      <c r="E12" s="36"/>
      <c r="F12" s="37"/>
      <c r="G12" s="38"/>
      <c r="H12" s="39"/>
      <c r="I12" s="40"/>
      <c r="J12" s="23" t="str">
        <f t="shared" si="2"/>
        <v xml:space="preserve"> </v>
      </c>
      <c r="K12" s="24"/>
      <c r="L12" s="24"/>
      <c r="M12" s="24"/>
      <c r="N12" s="24"/>
      <c r="O12" s="24"/>
      <c r="P12" s="24"/>
      <c r="Q12" s="24"/>
      <c r="R12" s="24"/>
      <c r="S12" s="24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T12" s="12"/>
      <c r="AU12" s="12"/>
      <c r="AX12" s="12"/>
      <c r="AY12" s="12"/>
      <c r="BA12" s="25" t="str">
        <f t="shared" si="3"/>
        <v/>
      </c>
      <c r="BB12" s="25" t="str">
        <f t="shared" si="4"/>
        <v/>
      </c>
      <c r="BC12" s="26">
        <f t="shared" si="0"/>
        <v>0</v>
      </c>
      <c r="BD12" s="26">
        <f t="shared" si="5"/>
        <v>0</v>
      </c>
    </row>
    <row r="13" spans="1:56" s="11" customFormat="1" ht="10.5" x14ac:dyDescent="0.15">
      <c r="A13" s="535"/>
      <c r="B13" s="505" t="s">
        <v>18</v>
      </c>
      <c r="C13" s="41" t="s">
        <v>15</v>
      </c>
      <c r="D13" s="18">
        <f t="shared" si="1"/>
        <v>0</v>
      </c>
      <c r="E13" s="19"/>
      <c r="F13" s="20"/>
      <c r="G13" s="21"/>
      <c r="H13" s="42"/>
      <c r="I13" s="31"/>
      <c r="J13" s="23" t="str">
        <f t="shared" si="2"/>
        <v xml:space="preserve"> </v>
      </c>
      <c r="K13" s="24"/>
      <c r="L13" s="24"/>
      <c r="M13" s="24"/>
      <c r="N13" s="24"/>
      <c r="O13" s="24"/>
      <c r="P13" s="24"/>
      <c r="Q13" s="24"/>
      <c r="R13" s="24"/>
      <c r="S13" s="24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T13" s="12"/>
      <c r="AU13" s="12"/>
      <c r="AX13" s="12"/>
      <c r="AY13" s="12"/>
      <c r="BA13" s="25" t="str">
        <f t="shared" si="3"/>
        <v/>
      </c>
      <c r="BB13" s="25" t="str">
        <f t="shared" si="4"/>
        <v/>
      </c>
      <c r="BC13" s="26">
        <f t="shared" si="0"/>
        <v>0</v>
      </c>
      <c r="BD13" s="26">
        <f t="shared" si="5"/>
        <v>0</v>
      </c>
    </row>
    <row r="14" spans="1:56" s="11" customFormat="1" ht="21" x14ac:dyDescent="0.15">
      <c r="A14" s="535"/>
      <c r="B14" s="505"/>
      <c r="C14" s="43" t="s">
        <v>16</v>
      </c>
      <c r="D14" s="28">
        <f t="shared" si="1"/>
        <v>0</v>
      </c>
      <c r="E14" s="29"/>
      <c r="F14" s="30"/>
      <c r="G14" s="33"/>
      <c r="H14" s="32"/>
      <c r="I14" s="33"/>
      <c r="J14" s="23" t="str">
        <f t="shared" si="2"/>
        <v xml:space="preserve"> </v>
      </c>
      <c r="K14" s="24"/>
      <c r="L14" s="24"/>
      <c r="M14" s="24"/>
      <c r="N14" s="24"/>
      <c r="O14" s="24"/>
      <c r="P14" s="24"/>
      <c r="Q14" s="24"/>
      <c r="R14" s="24"/>
      <c r="S14" s="24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T14" s="12"/>
      <c r="AU14" s="12"/>
      <c r="AX14" s="12"/>
      <c r="AY14" s="12"/>
      <c r="BA14" s="25" t="str">
        <f t="shared" si="3"/>
        <v/>
      </c>
      <c r="BB14" s="25" t="str">
        <f t="shared" si="4"/>
        <v/>
      </c>
      <c r="BC14" s="26">
        <f t="shared" si="0"/>
        <v>0</v>
      </c>
      <c r="BD14" s="26">
        <f t="shared" si="5"/>
        <v>0</v>
      </c>
    </row>
    <row r="15" spans="1:56" s="11" customFormat="1" ht="21" x14ac:dyDescent="0.15">
      <c r="A15" s="536"/>
      <c r="B15" s="495"/>
      <c r="C15" s="44" t="s">
        <v>17</v>
      </c>
      <c r="D15" s="35">
        <f t="shared" si="1"/>
        <v>0</v>
      </c>
      <c r="E15" s="36"/>
      <c r="F15" s="37"/>
      <c r="G15" s="40"/>
      <c r="H15" s="39"/>
      <c r="I15" s="40"/>
      <c r="J15" s="23" t="str">
        <f t="shared" si="2"/>
        <v xml:space="preserve"> </v>
      </c>
      <c r="K15" s="24"/>
      <c r="L15" s="24"/>
      <c r="M15" s="24"/>
      <c r="N15" s="24"/>
      <c r="O15" s="24"/>
      <c r="P15" s="24"/>
      <c r="Q15" s="24"/>
      <c r="R15" s="24"/>
      <c r="S15" s="24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T15" s="12"/>
      <c r="AU15" s="12"/>
      <c r="AX15" s="12"/>
      <c r="AY15" s="12"/>
      <c r="BA15" s="25" t="str">
        <f t="shared" si="3"/>
        <v/>
      </c>
      <c r="BB15" s="25" t="str">
        <f t="shared" si="4"/>
        <v/>
      </c>
      <c r="BC15" s="26">
        <f t="shared" si="0"/>
        <v>0</v>
      </c>
      <c r="BD15" s="26">
        <f t="shared" si="5"/>
        <v>0</v>
      </c>
    </row>
    <row r="16" spans="1:56" s="11" customFormat="1" ht="15.95" customHeight="1" x14ac:dyDescent="0.15">
      <c r="A16" s="490" t="s">
        <v>19</v>
      </c>
      <c r="B16" s="500"/>
      <c r="C16" s="41" t="s">
        <v>15</v>
      </c>
      <c r="D16" s="18">
        <f t="shared" si="1"/>
        <v>0</v>
      </c>
      <c r="E16" s="45"/>
      <c r="F16" s="46"/>
      <c r="G16" s="47"/>
      <c r="H16" s="45"/>
      <c r="I16" s="47"/>
      <c r="J16" s="23" t="str">
        <f t="shared" si="2"/>
        <v xml:space="preserve"> </v>
      </c>
      <c r="K16" s="24"/>
      <c r="L16" s="24"/>
      <c r="M16" s="24"/>
      <c r="N16" s="24"/>
      <c r="O16" s="24"/>
      <c r="P16" s="24"/>
      <c r="Q16" s="24"/>
      <c r="R16" s="24"/>
      <c r="S16" s="2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T16" s="12"/>
      <c r="AU16" s="12"/>
      <c r="AX16" s="12"/>
      <c r="AY16" s="12"/>
      <c r="BA16" s="25" t="str">
        <f t="shared" si="3"/>
        <v/>
      </c>
      <c r="BB16" s="25" t="str">
        <f t="shared" si="4"/>
        <v/>
      </c>
      <c r="BC16" s="26">
        <f t="shared" si="0"/>
        <v>0</v>
      </c>
      <c r="BD16" s="26">
        <f t="shared" si="5"/>
        <v>0</v>
      </c>
    </row>
    <row r="17" spans="1:56" s="11" customFormat="1" ht="21" x14ac:dyDescent="0.15">
      <c r="A17" s="521"/>
      <c r="B17" s="528"/>
      <c r="C17" s="43" t="s">
        <v>16</v>
      </c>
      <c r="D17" s="48">
        <f t="shared" si="1"/>
        <v>0</v>
      </c>
      <c r="E17" s="49"/>
      <c r="F17" s="50"/>
      <c r="G17" s="51"/>
      <c r="H17" s="49"/>
      <c r="I17" s="51"/>
      <c r="J17" s="23" t="str">
        <f t="shared" si="2"/>
        <v xml:space="preserve"> </v>
      </c>
      <c r="K17" s="24"/>
      <c r="L17" s="24"/>
      <c r="M17" s="24"/>
      <c r="N17" s="24"/>
      <c r="O17" s="24"/>
      <c r="P17" s="24"/>
      <c r="Q17" s="24"/>
      <c r="R17" s="24"/>
      <c r="S17" s="24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T17" s="12"/>
      <c r="AU17" s="12"/>
      <c r="AX17" s="12"/>
      <c r="AY17" s="12"/>
      <c r="BA17" s="25" t="str">
        <f t="shared" si="3"/>
        <v/>
      </c>
      <c r="BB17" s="25" t="str">
        <f t="shared" si="4"/>
        <v/>
      </c>
      <c r="BC17" s="26">
        <f t="shared" si="0"/>
        <v>0</v>
      </c>
      <c r="BD17" s="26">
        <f t="shared" si="5"/>
        <v>0</v>
      </c>
    </row>
    <row r="18" spans="1:56" s="11" customFormat="1" ht="21" x14ac:dyDescent="0.15">
      <c r="A18" s="501"/>
      <c r="B18" s="502"/>
      <c r="C18" s="44" t="s">
        <v>17</v>
      </c>
      <c r="D18" s="35">
        <f t="shared" si="1"/>
        <v>0</v>
      </c>
      <c r="E18" s="52"/>
      <c r="F18" s="53"/>
      <c r="G18" s="40"/>
      <c r="H18" s="52"/>
      <c r="I18" s="40"/>
      <c r="J18" s="23" t="str">
        <f t="shared" si="2"/>
        <v xml:space="preserve"> </v>
      </c>
      <c r="K18" s="24"/>
      <c r="L18" s="24"/>
      <c r="M18" s="24"/>
      <c r="N18" s="24"/>
      <c r="O18" s="24"/>
      <c r="P18" s="24"/>
      <c r="Q18" s="24"/>
      <c r="R18" s="24"/>
      <c r="S18" s="2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T18" s="12"/>
      <c r="AU18" s="12"/>
      <c r="AX18" s="12"/>
      <c r="AY18" s="12"/>
      <c r="BA18" s="25" t="str">
        <f t="shared" si="3"/>
        <v/>
      </c>
      <c r="BB18" s="25" t="str">
        <f t="shared" si="4"/>
        <v/>
      </c>
      <c r="BC18" s="26">
        <f t="shared" si="0"/>
        <v>0</v>
      </c>
      <c r="BD18" s="26">
        <f t="shared" si="5"/>
        <v>0</v>
      </c>
    </row>
    <row r="19" spans="1:56" s="11" customFormat="1" ht="15.95" customHeight="1" x14ac:dyDescent="0.15">
      <c r="A19" s="529" t="s">
        <v>5</v>
      </c>
      <c r="B19" s="530"/>
      <c r="C19" s="531"/>
      <c r="D19" s="54">
        <f t="shared" si="1"/>
        <v>0</v>
      </c>
      <c r="E19" s="55">
        <f>SUM(E10:E18)</f>
        <v>0</v>
      </c>
      <c r="F19" s="56">
        <f>SUM(F10:F18)</f>
        <v>0</v>
      </c>
      <c r="G19" s="57">
        <f>SUM(G10:G18)</f>
        <v>0</v>
      </c>
      <c r="H19" s="55">
        <f>SUM(H10:H18)</f>
        <v>0</v>
      </c>
      <c r="I19" s="57">
        <f>SUM(I10:I18)</f>
        <v>0</v>
      </c>
      <c r="J19" s="23" t="str">
        <f t="shared" si="2"/>
        <v xml:space="preserve"> </v>
      </c>
      <c r="K19" s="24"/>
      <c r="L19" s="24"/>
      <c r="M19" s="24"/>
      <c r="N19" s="24"/>
      <c r="O19" s="24"/>
      <c r="P19" s="24"/>
      <c r="Q19" s="24"/>
      <c r="R19" s="24"/>
      <c r="S19" s="24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T19" s="12"/>
      <c r="AU19" s="12"/>
      <c r="AX19" s="12"/>
      <c r="AY19" s="12"/>
      <c r="BA19" s="25" t="str">
        <f t="shared" si="3"/>
        <v/>
      </c>
      <c r="BB19" s="25" t="str">
        <f t="shared" si="4"/>
        <v/>
      </c>
      <c r="BC19" s="26">
        <f t="shared" si="0"/>
        <v>0</v>
      </c>
      <c r="BD19" s="26">
        <f t="shared" si="5"/>
        <v>0</v>
      </c>
    </row>
    <row r="20" spans="1:56" s="3" customFormat="1" ht="30" customHeight="1" x14ac:dyDescent="0.2">
      <c r="A20" s="58" t="s">
        <v>20</v>
      </c>
      <c r="B20" s="58"/>
      <c r="C20" s="58"/>
      <c r="D20" s="58"/>
      <c r="E20" s="58"/>
      <c r="F20" s="58"/>
      <c r="G20" s="58"/>
      <c r="H20" s="58"/>
      <c r="I20" s="58"/>
      <c r="J20" s="10"/>
    </row>
    <row r="21" spans="1:56" s="2" customFormat="1" ht="15.95" customHeight="1" x14ac:dyDescent="0.15">
      <c r="A21" s="532" t="s">
        <v>21</v>
      </c>
      <c r="B21" s="488" t="s">
        <v>5</v>
      </c>
      <c r="C21" s="488" t="s">
        <v>22</v>
      </c>
      <c r="D21" s="488" t="s">
        <v>23</v>
      </c>
      <c r="E21" s="59"/>
      <c r="F21" s="59"/>
      <c r="I21" s="60"/>
      <c r="J21" s="60"/>
      <c r="K21" s="60"/>
      <c r="L21" s="60"/>
      <c r="M21" s="61"/>
      <c r="N21" s="61"/>
      <c r="O21" s="61"/>
      <c r="P21" s="24"/>
      <c r="Q21" s="24"/>
      <c r="R21" s="24"/>
      <c r="S21" s="24"/>
      <c r="BB21" s="62"/>
      <c r="BC21" s="62"/>
    </row>
    <row r="22" spans="1:56" s="2" customFormat="1" ht="10.5" x14ac:dyDescent="0.15">
      <c r="A22" s="533"/>
      <c r="B22" s="489"/>
      <c r="C22" s="489"/>
      <c r="D22" s="489"/>
      <c r="E22" s="59"/>
      <c r="F22" s="59"/>
      <c r="I22" s="60"/>
      <c r="J22" s="60"/>
      <c r="K22" s="60"/>
      <c r="L22" s="60"/>
      <c r="M22" s="61"/>
      <c r="N22" s="61"/>
      <c r="O22" s="61"/>
      <c r="P22" s="24"/>
      <c r="Q22" s="24"/>
      <c r="R22" s="24"/>
      <c r="S22" s="24"/>
      <c r="BB22" s="62"/>
      <c r="BC22" s="62"/>
    </row>
    <row r="23" spans="1:56" s="2" customFormat="1" ht="21" x14ac:dyDescent="0.15">
      <c r="A23" s="63" t="s">
        <v>24</v>
      </c>
      <c r="B23" s="64">
        <f>SUM(C23:D23)</f>
        <v>0</v>
      </c>
      <c r="C23" s="29"/>
      <c r="D23" s="65"/>
      <c r="E23" s="23" t="str">
        <f>+BA23</f>
        <v/>
      </c>
      <c r="F23" s="66"/>
      <c r="H23" s="67"/>
      <c r="L23" s="68"/>
      <c r="M23" s="69"/>
      <c r="N23" s="69"/>
      <c r="O23" s="69"/>
      <c r="P23" s="24"/>
      <c r="Q23" s="24"/>
      <c r="R23" s="24"/>
      <c r="S23" s="24"/>
      <c r="BA23" s="25" t="str">
        <f>IF(B23&lt;&gt;SUM(C23:D23)," NO ALTERE LAS FÓRMULAS, la suma de los donantes NO ES IGUAL al Total. ","")</f>
        <v/>
      </c>
      <c r="BB23" s="62"/>
      <c r="BC23" s="26">
        <f>IF(B23&lt;&gt;SUM(C23:D23),1,0)</f>
        <v>0</v>
      </c>
    </row>
    <row r="24" spans="1:56" s="2" customFormat="1" ht="37.5" customHeight="1" x14ac:dyDescent="0.15">
      <c r="A24" s="70" t="s">
        <v>25</v>
      </c>
      <c r="B24" s="28">
        <f>SUM(C24:D24)</f>
        <v>0</v>
      </c>
      <c r="C24" s="29"/>
      <c r="D24" s="65"/>
      <c r="E24" s="23" t="str">
        <f>+BA24</f>
        <v/>
      </c>
      <c r="F24" s="66"/>
      <c r="H24" s="67"/>
      <c r="L24" s="68"/>
      <c r="M24" s="69"/>
      <c r="N24" s="69"/>
      <c r="O24" s="69"/>
      <c r="P24" s="24"/>
      <c r="Q24" s="24"/>
      <c r="R24" s="24"/>
      <c r="S24" s="24"/>
      <c r="BA24" s="25" t="str">
        <f>IF(B24&lt;&gt;SUM(C24:D24)," NO ALTERE LAS FÓRMULAS, la suma de los donantes NO ES IGUAL al Total. ","")</f>
        <v/>
      </c>
      <c r="BB24" s="62"/>
      <c r="BC24" s="26">
        <f>IF(B24&lt;&gt;SUM(C24:D24),1,0)</f>
        <v>0</v>
      </c>
    </row>
    <row r="25" spans="1:56" s="2" customFormat="1" ht="31.5" x14ac:dyDescent="0.15">
      <c r="A25" s="70" t="s">
        <v>26</v>
      </c>
      <c r="B25" s="28">
        <f>SUM(C25:D25)</f>
        <v>0</v>
      </c>
      <c r="C25" s="29"/>
      <c r="D25" s="65"/>
      <c r="E25" s="23" t="str">
        <f>+BA25</f>
        <v/>
      </c>
      <c r="F25" s="66"/>
      <c r="H25" s="67"/>
      <c r="L25" s="68"/>
      <c r="M25" s="69"/>
      <c r="N25" s="69"/>
      <c r="O25" s="69"/>
      <c r="P25" s="24"/>
      <c r="Q25" s="24"/>
      <c r="R25" s="24"/>
      <c r="S25" s="24"/>
      <c r="BA25" s="25" t="str">
        <f>IF(B25&lt;&gt;SUM(C25:D25)," NO ALTERE LAS FÓRMULAS, la suma de los donantes NO ES IGUAL al Total. ","")</f>
        <v/>
      </c>
      <c r="BB25" s="62"/>
      <c r="BC25" s="26">
        <f>IF(B25&lt;&gt;SUM(C25:D25),1,0)</f>
        <v>0</v>
      </c>
    </row>
    <row r="26" spans="1:56" s="2" customFormat="1" ht="15.95" customHeight="1" x14ac:dyDescent="0.15">
      <c r="A26" s="71" t="s">
        <v>27</v>
      </c>
      <c r="B26" s="35">
        <f>SUM(C26:D26)</f>
        <v>0</v>
      </c>
      <c r="C26" s="36"/>
      <c r="D26" s="72"/>
      <c r="E26" s="23" t="str">
        <f>+BA26</f>
        <v/>
      </c>
      <c r="F26" s="66"/>
      <c r="L26" s="69"/>
      <c r="M26" s="69"/>
      <c r="N26" s="69"/>
      <c r="O26" s="69"/>
      <c r="P26" s="24"/>
      <c r="Q26" s="24"/>
      <c r="R26" s="24"/>
      <c r="S26" s="24"/>
      <c r="BA26" s="25" t="str">
        <f>IF(B26&lt;&gt;SUM(C26:D26)," NO ALTERE LAS FÓRMULAS, la suma de los donantes NO ES IGUAL al Total. ","")</f>
        <v/>
      </c>
      <c r="BB26" s="62"/>
      <c r="BC26" s="26">
        <f>IF(B26&lt;&gt;SUM(C26:D26),1,0)</f>
        <v>0</v>
      </c>
    </row>
    <row r="27" spans="1:56" s="3" customFormat="1" ht="30" customHeight="1" x14ac:dyDescent="0.2">
      <c r="A27" s="73" t="s">
        <v>28</v>
      </c>
      <c r="B27" s="73"/>
      <c r="C27" s="73"/>
      <c r="D27" s="73"/>
      <c r="E27" s="74"/>
      <c r="F27" s="74"/>
      <c r="G27" s="74"/>
      <c r="H27" s="74"/>
      <c r="I27" s="74"/>
      <c r="J27" s="10"/>
    </row>
    <row r="28" spans="1:56" s="11" customFormat="1" ht="12.75" customHeight="1" x14ac:dyDescent="0.15">
      <c r="A28" s="494" t="s">
        <v>29</v>
      </c>
      <c r="B28" s="488" t="s">
        <v>5</v>
      </c>
      <c r="C28" s="488" t="s">
        <v>22</v>
      </c>
      <c r="D28" s="488" t="s">
        <v>23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S28" s="12"/>
      <c r="AT28" s="12"/>
      <c r="AW28" s="12"/>
      <c r="AX28" s="12"/>
      <c r="BA28" s="3"/>
      <c r="BB28" s="3"/>
      <c r="BC28" s="3"/>
      <c r="BD28" s="3"/>
    </row>
    <row r="29" spans="1:56" s="11" customFormat="1" ht="10.5" x14ac:dyDescent="0.15">
      <c r="A29" s="495"/>
      <c r="B29" s="489"/>
      <c r="C29" s="489"/>
      <c r="D29" s="489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S29" s="12"/>
      <c r="AT29" s="12"/>
      <c r="AW29" s="12"/>
      <c r="AX29" s="12"/>
      <c r="BA29" s="3"/>
      <c r="BB29" s="3"/>
      <c r="BC29" s="3"/>
      <c r="BD29" s="3"/>
    </row>
    <row r="30" spans="1:56" s="11" customFormat="1" ht="15.95" customHeight="1" x14ac:dyDescent="0.15">
      <c r="A30" s="75" t="s">
        <v>30</v>
      </c>
      <c r="B30" s="76">
        <f>SUM(C30:D30)</f>
        <v>0</v>
      </c>
      <c r="C30" s="77"/>
      <c r="D30" s="77"/>
      <c r="E30" s="23" t="str">
        <f>+BA30</f>
        <v/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S30" s="12"/>
      <c r="AT30" s="12"/>
      <c r="AW30" s="12"/>
      <c r="AX30" s="12"/>
      <c r="BA30" s="25" t="str">
        <f>IF(B30&lt;&gt;SUM(C30:D30)," NO ALTERE LAS FÓRMULAS, la suma de los donantes NO ES IGUAL al Total. ","")</f>
        <v/>
      </c>
      <c r="BB30" s="62"/>
      <c r="BC30" s="26">
        <f>IF(B30&lt;&gt;SUM(C30:D30),1,0)</f>
        <v>0</v>
      </c>
      <c r="BD30" s="3"/>
    </row>
    <row r="31" spans="1:56" s="11" customFormat="1" ht="15.95" customHeight="1" x14ac:dyDescent="0.15">
      <c r="A31" s="78" t="s">
        <v>31</v>
      </c>
      <c r="B31" s="79">
        <f>SUM(C31:D31)</f>
        <v>0</v>
      </c>
      <c r="C31" s="80"/>
      <c r="D31" s="80"/>
      <c r="E31" s="23" t="str">
        <f>+BA31</f>
        <v/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S31" s="12"/>
      <c r="AT31" s="12"/>
      <c r="AW31" s="12"/>
      <c r="AX31" s="12"/>
      <c r="BA31" s="25" t="str">
        <f>IF(B31&lt;&gt;SUM(C31:D31)," NO ALTERE LAS FÓRMULAS, la suma de los donantes NO ES IGUAL al Total. ","")</f>
        <v/>
      </c>
      <c r="BB31" s="62"/>
      <c r="BC31" s="26">
        <f>IF(B31&lt;&gt;SUM(C31:D31),1,0)</f>
        <v>0</v>
      </c>
      <c r="BD31" s="3"/>
    </row>
    <row r="32" spans="1:56" s="11" customFormat="1" ht="15.95" customHeight="1" x14ac:dyDescent="0.15">
      <c r="A32" s="81" t="s">
        <v>5</v>
      </c>
      <c r="B32" s="82">
        <f>SUM(C32:D32)</f>
        <v>0</v>
      </c>
      <c r="C32" s="82">
        <f>SUM(C30:C31)</f>
        <v>0</v>
      </c>
      <c r="D32" s="83">
        <f>SUM(D30:D31)</f>
        <v>0</v>
      </c>
      <c r="E32" s="23" t="str">
        <f>+BA32</f>
        <v/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S32" s="12"/>
      <c r="AT32" s="12"/>
      <c r="AW32" s="12"/>
      <c r="AX32" s="12"/>
      <c r="BA32" s="25" t="str">
        <f>IF(B32&lt;&gt;SUM(C32:D32)," NO ALTERE LAS FÓRMULAS, la suma de los donantes NO ES IGUAL al Total. ","")</f>
        <v/>
      </c>
      <c r="BB32" s="62"/>
      <c r="BC32" s="26">
        <f>IF(B32&lt;&gt;SUM(C32:D32),1,0)</f>
        <v>0</v>
      </c>
      <c r="BD32" s="3"/>
    </row>
    <row r="33" spans="1:56" s="11" customFormat="1" ht="30" customHeight="1" x14ac:dyDescent="0.2">
      <c r="A33" s="84" t="s">
        <v>32</v>
      </c>
      <c r="B33" s="84"/>
      <c r="C33" s="84"/>
      <c r="D33" s="84"/>
      <c r="E33" s="84"/>
      <c r="F33" s="84"/>
      <c r="G33" s="84"/>
      <c r="H33" s="84"/>
      <c r="I33" s="84"/>
      <c r="J33" s="10"/>
      <c r="K33" s="3"/>
      <c r="L33" s="3"/>
      <c r="M33" s="3"/>
      <c r="N33" s="3"/>
      <c r="O33" s="3"/>
      <c r="P33" s="3"/>
      <c r="Q33" s="3"/>
      <c r="R33" s="3"/>
      <c r="S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T33" s="12"/>
      <c r="AU33" s="12"/>
      <c r="AX33" s="12"/>
      <c r="AY33" s="12"/>
      <c r="BA33" s="3"/>
      <c r="BB33" s="3"/>
      <c r="BC33" s="3"/>
      <c r="BD33" s="3"/>
    </row>
    <row r="34" spans="1:56" s="11" customFormat="1" ht="15.95" customHeight="1" x14ac:dyDescent="0.15">
      <c r="A34" s="494" t="s">
        <v>33</v>
      </c>
      <c r="B34" s="500" t="s">
        <v>4</v>
      </c>
      <c r="C34" s="488" t="s">
        <v>5</v>
      </c>
      <c r="D34" s="488" t="s">
        <v>34</v>
      </c>
      <c r="E34" s="488" t="s">
        <v>35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T34" s="12"/>
      <c r="AU34" s="12"/>
      <c r="AX34" s="12"/>
      <c r="AY34" s="12"/>
      <c r="BA34" s="3"/>
      <c r="BB34" s="3"/>
      <c r="BC34" s="3"/>
      <c r="BD34" s="3"/>
    </row>
    <row r="35" spans="1:56" s="11" customFormat="1" ht="15.95" customHeight="1" x14ac:dyDescent="0.15">
      <c r="A35" s="495"/>
      <c r="B35" s="502"/>
      <c r="C35" s="489"/>
      <c r="D35" s="489"/>
      <c r="E35" s="489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T35" s="12"/>
      <c r="AU35" s="12"/>
      <c r="AX35" s="12"/>
      <c r="AY35" s="12"/>
      <c r="BA35" s="3"/>
      <c r="BB35" s="3"/>
      <c r="BC35" s="3"/>
      <c r="BD35" s="3"/>
    </row>
    <row r="36" spans="1:56" s="11" customFormat="1" ht="15.95" customHeight="1" x14ac:dyDescent="0.15">
      <c r="A36" s="494" t="s">
        <v>36</v>
      </c>
      <c r="B36" s="85" t="s">
        <v>37</v>
      </c>
      <c r="C36" s="86">
        <f>SUM(D36:E36)</f>
        <v>0</v>
      </c>
      <c r="D36" s="87"/>
      <c r="E36" s="87"/>
      <c r="F36" s="23" t="str">
        <f>+BA36</f>
        <v/>
      </c>
      <c r="G36" s="2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T36" s="12"/>
      <c r="AU36" s="12"/>
      <c r="AX36" s="12"/>
      <c r="AY36" s="12"/>
      <c r="BA36" s="25" t="str">
        <f>IF(C36&lt;&gt;SUM(D36:E36)," NO ALTERE LAS FÓRMULAS, la suma de los componentes sanguíneos NO ES IGUAL al Total. ","")</f>
        <v/>
      </c>
      <c r="BB36" s="3"/>
      <c r="BC36" s="26">
        <f>IF(C36&lt;&gt;SUM(D36:E36),1,0)</f>
        <v>0</v>
      </c>
      <c r="BD36" s="3"/>
    </row>
    <row r="37" spans="1:56" s="11" customFormat="1" ht="15.95" customHeight="1" x14ac:dyDescent="0.15">
      <c r="A37" s="505"/>
      <c r="B37" s="88" t="s">
        <v>38</v>
      </c>
      <c r="C37" s="89">
        <f t="shared" ref="C37:C44" si="6">SUM(D37:E37)</f>
        <v>0</v>
      </c>
      <c r="D37" s="90"/>
      <c r="E37" s="90"/>
      <c r="F37" s="23" t="str">
        <f t="shared" ref="F37:F44" si="7">+BA37</f>
        <v/>
      </c>
      <c r="G37" s="2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T37" s="12"/>
      <c r="AU37" s="12"/>
      <c r="AX37" s="12"/>
      <c r="AY37" s="12"/>
      <c r="BA37" s="25" t="str">
        <f t="shared" ref="BA37:BA44" si="8">IF(C37&lt;&gt;SUM(D37:E37)," NO ALTERE LAS FÓRMULAS, la suma de los componentes sanguíneos NO ES IGUAL al Total. ","")</f>
        <v/>
      </c>
      <c r="BB37" s="3"/>
      <c r="BC37" s="26">
        <f t="shared" ref="BC37:BC44" si="9">IF(C37&lt;&gt;SUM(D37:E37),1,0)</f>
        <v>0</v>
      </c>
      <c r="BD37" s="3"/>
    </row>
    <row r="38" spans="1:56" s="11" customFormat="1" ht="15.95" customHeight="1" x14ac:dyDescent="0.15">
      <c r="A38" s="495"/>
      <c r="B38" s="91" t="s">
        <v>39</v>
      </c>
      <c r="C38" s="92">
        <f t="shared" si="6"/>
        <v>0</v>
      </c>
      <c r="D38" s="93"/>
      <c r="E38" s="93"/>
      <c r="F38" s="23" t="str">
        <f t="shared" si="7"/>
        <v/>
      </c>
      <c r="G38" s="2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T38" s="12"/>
      <c r="AU38" s="12"/>
      <c r="AX38" s="12"/>
      <c r="AY38" s="12"/>
      <c r="BA38" s="25" t="str">
        <f t="shared" si="8"/>
        <v/>
      </c>
      <c r="BB38" s="3"/>
      <c r="BC38" s="26">
        <f t="shared" si="9"/>
        <v>0</v>
      </c>
      <c r="BD38" s="3"/>
    </row>
    <row r="39" spans="1:56" s="11" customFormat="1" ht="15.95" customHeight="1" x14ac:dyDescent="0.15">
      <c r="A39" s="494" t="s">
        <v>40</v>
      </c>
      <c r="B39" s="94" t="s">
        <v>41</v>
      </c>
      <c r="C39" s="86">
        <f t="shared" si="6"/>
        <v>0</v>
      </c>
      <c r="D39" s="87"/>
      <c r="E39" s="87"/>
      <c r="F39" s="23" t="str">
        <f t="shared" si="7"/>
        <v/>
      </c>
      <c r="G39" s="2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T39" s="12"/>
      <c r="AU39" s="12"/>
      <c r="AX39" s="12"/>
      <c r="AY39" s="12"/>
      <c r="BA39" s="25" t="str">
        <f t="shared" si="8"/>
        <v/>
      </c>
      <c r="BB39" s="3"/>
      <c r="BC39" s="26">
        <f t="shared" si="9"/>
        <v>0</v>
      </c>
      <c r="BD39" s="3"/>
    </row>
    <row r="40" spans="1:56" s="11" customFormat="1" ht="15.95" customHeight="1" x14ac:dyDescent="0.15">
      <c r="A40" s="505"/>
      <c r="B40" s="88" t="s">
        <v>42</v>
      </c>
      <c r="C40" s="89">
        <f t="shared" si="6"/>
        <v>0</v>
      </c>
      <c r="D40" s="90"/>
      <c r="E40" s="90"/>
      <c r="F40" s="23" t="str">
        <f t="shared" si="7"/>
        <v/>
      </c>
      <c r="G40" s="2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T40" s="12"/>
      <c r="AU40" s="12"/>
      <c r="AX40" s="12"/>
      <c r="AY40" s="12"/>
      <c r="BA40" s="25" t="str">
        <f t="shared" si="8"/>
        <v/>
      </c>
      <c r="BB40" s="3"/>
      <c r="BC40" s="26">
        <f t="shared" si="9"/>
        <v>0</v>
      </c>
      <c r="BD40" s="3"/>
    </row>
    <row r="41" spans="1:56" s="11" customFormat="1" ht="15.95" customHeight="1" x14ac:dyDescent="0.15">
      <c r="A41" s="495"/>
      <c r="B41" s="91" t="s">
        <v>43</v>
      </c>
      <c r="C41" s="92">
        <f t="shared" si="6"/>
        <v>0</v>
      </c>
      <c r="D41" s="93"/>
      <c r="E41" s="93"/>
      <c r="F41" s="23" t="str">
        <f t="shared" si="7"/>
        <v/>
      </c>
      <c r="G41" s="2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T41" s="12"/>
      <c r="AU41" s="12"/>
      <c r="AX41" s="12"/>
      <c r="AY41" s="12"/>
      <c r="BA41" s="25" t="str">
        <f t="shared" si="8"/>
        <v/>
      </c>
      <c r="BB41" s="3"/>
      <c r="BC41" s="26">
        <f t="shared" si="9"/>
        <v>0</v>
      </c>
      <c r="BD41" s="3"/>
    </row>
    <row r="42" spans="1:56" s="11" customFormat="1" ht="21" x14ac:dyDescent="0.15">
      <c r="A42" s="494" t="s">
        <v>44</v>
      </c>
      <c r="B42" s="95" t="s">
        <v>45</v>
      </c>
      <c r="C42" s="96">
        <f t="shared" si="6"/>
        <v>0</v>
      </c>
      <c r="D42" s="77"/>
      <c r="E42" s="77"/>
      <c r="F42" s="23" t="str">
        <f t="shared" si="7"/>
        <v/>
      </c>
      <c r="G42" s="2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T42" s="12"/>
      <c r="AU42" s="12"/>
      <c r="AX42" s="12"/>
      <c r="AY42" s="12"/>
      <c r="BA42" s="25" t="str">
        <f t="shared" si="8"/>
        <v/>
      </c>
      <c r="BB42" s="3"/>
      <c r="BC42" s="26">
        <f t="shared" si="9"/>
        <v>0</v>
      </c>
      <c r="BD42" s="3"/>
    </row>
    <row r="43" spans="1:56" s="11" customFormat="1" ht="15.95" customHeight="1" x14ac:dyDescent="0.15">
      <c r="A43" s="495"/>
      <c r="B43" s="97" t="s">
        <v>46</v>
      </c>
      <c r="C43" s="98">
        <f t="shared" si="6"/>
        <v>0</v>
      </c>
      <c r="D43" s="72"/>
      <c r="E43" s="72"/>
      <c r="F43" s="23" t="str">
        <f t="shared" si="7"/>
        <v/>
      </c>
      <c r="G43" s="2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T43" s="12"/>
      <c r="AU43" s="12"/>
      <c r="AX43" s="12"/>
      <c r="AY43" s="12"/>
      <c r="BA43" s="25" t="str">
        <f t="shared" si="8"/>
        <v/>
      </c>
      <c r="BB43" s="3"/>
      <c r="BC43" s="26">
        <f t="shared" si="9"/>
        <v>0</v>
      </c>
      <c r="BD43" s="3"/>
    </row>
    <row r="44" spans="1:56" s="11" customFormat="1" ht="15.95" customHeight="1" x14ac:dyDescent="0.15">
      <c r="A44" s="498" t="s">
        <v>47</v>
      </c>
      <c r="B44" s="499"/>
      <c r="C44" s="99">
        <f t="shared" si="6"/>
        <v>0</v>
      </c>
      <c r="D44" s="100"/>
      <c r="E44" s="100"/>
      <c r="F44" s="23" t="str">
        <f t="shared" si="7"/>
        <v/>
      </c>
      <c r="G44" s="2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T44" s="12"/>
      <c r="AU44" s="12"/>
      <c r="AX44" s="12"/>
      <c r="AY44" s="12"/>
      <c r="BA44" s="25" t="str">
        <f t="shared" si="8"/>
        <v/>
      </c>
      <c r="BB44" s="3"/>
      <c r="BC44" s="26">
        <f t="shared" si="9"/>
        <v>0</v>
      </c>
      <c r="BD44" s="3"/>
    </row>
    <row r="45" spans="1:56" s="3" customFormat="1" ht="30" customHeight="1" x14ac:dyDescent="0.2">
      <c r="A45" s="101" t="s">
        <v>48</v>
      </c>
      <c r="B45" s="101"/>
      <c r="C45" s="101"/>
      <c r="D45" s="101"/>
      <c r="E45" s="101"/>
      <c r="F45" s="101"/>
      <c r="G45" s="101"/>
      <c r="H45" s="101"/>
      <c r="I45" s="101"/>
      <c r="J45" s="10"/>
    </row>
    <row r="46" spans="1:56" s="11" customFormat="1" ht="15.95" customHeight="1" x14ac:dyDescent="0.15">
      <c r="A46" s="510" t="s">
        <v>49</v>
      </c>
      <c r="B46" s="510"/>
      <c r="C46" s="511" t="s">
        <v>50</v>
      </c>
      <c r="D46" s="511" t="s">
        <v>44</v>
      </c>
      <c r="E46" s="497" t="s">
        <v>51</v>
      </c>
      <c r="F46" s="511"/>
      <c r="G46" s="511"/>
      <c r="H46" s="511" t="s">
        <v>52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T46" s="12"/>
      <c r="AU46" s="12"/>
      <c r="AX46" s="12"/>
      <c r="AY46" s="12"/>
      <c r="BA46" s="3"/>
      <c r="BB46" s="3"/>
      <c r="BC46" s="3"/>
      <c r="BD46" s="3"/>
    </row>
    <row r="47" spans="1:56" s="11" customFormat="1" ht="15.95" customHeight="1" x14ac:dyDescent="0.15">
      <c r="A47" s="510"/>
      <c r="B47" s="510"/>
      <c r="C47" s="511"/>
      <c r="D47" s="511"/>
      <c r="E47" s="102" t="s">
        <v>53</v>
      </c>
      <c r="F47" s="102" t="s">
        <v>42</v>
      </c>
      <c r="G47" s="102" t="s">
        <v>43</v>
      </c>
      <c r="H47" s="497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T47" s="12"/>
      <c r="AU47" s="12"/>
      <c r="AX47" s="12"/>
      <c r="AY47" s="12"/>
      <c r="BA47" s="3"/>
      <c r="BB47" s="3"/>
      <c r="BC47" s="3"/>
      <c r="BD47" s="3"/>
    </row>
    <row r="48" spans="1:56" s="11" customFormat="1" ht="22.5" customHeight="1" x14ac:dyDescent="0.15">
      <c r="A48" s="515" t="s">
        <v>54</v>
      </c>
      <c r="B48" s="515"/>
      <c r="C48" s="103"/>
      <c r="D48" s="103"/>
      <c r="E48" s="103"/>
      <c r="F48" s="103"/>
      <c r="G48" s="103"/>
      <c r="H48" s="87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W48" s="12"/>
      <c r="AX48" s="12"/>
      <c r="BA48" s="3"/>
      <c r="BB48" s="3"/>
      <c r="BC48" s="3"/>
      <c r="BD48" s="3"/>
    </row>
    <row r="49" spans="1:56" s="11" customFormat="1" ht="15" customHeight="1" x14ac:dyDescent="0.15">
      <c r="A49" s="516" t="s">
        <v>55</v>
      </c>
      <c r="B49" s="516"/>
      <c r="C49" s="104"/>
      <c r="D49" s="104">
        <v>1</v>
      </c>
      <c r="E49" s="104"/>
      <c r="F49" s="104"/>
      <c r="G49" s="104"/>
      <c r="H49" s="90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W49" s="12"/>
      <c r="AX49" s="12"/>
      <c r="BA49" s="3"/>
      <c r="BB49" s="3"/>
      <c r="BC49" s="3"/>
      <c r="BD49" s="3"/>
    </row>
    <row r="50" spans="1:56" s="11" customFormat="1" ht="15" customHeight="1" x14ac:dyDescent="0.15">
      <c r="A50" s="516" t="s">
        <v>56</v>
      </c>
      <c r="B50" s="516"/>
      <c r="C50" s="65">
        <v>4</v>
      </c>
      <c r="D50" s="65"/>
      <c r="E50" s="65">
        <v>58</v>
      </c>
      <c r="F50" s="65"/>
      <c r="G50" s="65"/>
      <c r="H50" s="105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W50" s="12"/>
      <c r="AX50" s="12"/>
      <c r="BA50" s="3"/>
      <c r="BB50" s="3"/>
      <c r="BC50" s="3"/>
      <c r="BD50" s="3"/>
    </row>
    <row r="51" spans="1:56" s="11" customFormat="1" ht="15" customHeight="1" x14ac:dyDescent="0.15">
      <c r="A51" s="508" t="s">
        <v>57</v>
      </c>
      <c r="B51" s="508"/>
      <c r="C51" s="72"/>
      <c r="D51" s="72"/>
      <c r="E51" s="72"/>
      <c r="F51" s="72"/>
      <c r="G51" s="72"/>
      <c r="H51" s="106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W51" s="12"/>
      <c r="AX51" s="12"/>
      <c r="BA51" s="3"/>
      <c r="BB51" s="3"/>
      <c r="BC51" s="3"/>
      <c r="BD51" s="3"/>
    </row>
    <row r="52" spans="1:56" s="11" customFormat="1" ht="15" customHeight="1" x14ac:dyDescent="0.15">
      <c r="A52" s="509" t="s">
        <v>5</v>
      </c>
      <c r="B52" s="509"/>
      <c r="C52" s="107">
        <f t="shared" ref="C52:H52" si="10">SUM(C48:C51)</f>
        <v>4</v>
      </c>
      <c r="D52" s="107">
        <f t="shared" si="10"/>
        <v>1</v>
      </c>
      <c r="E52" s="107">
        <f t="shared" si="10"/>
        <v>58</v>
      </c>
      <c r="F52" s="107">
        <f t="shared" si="10"/>
        <v>0</v>
      </c>
      <c r="G52" s="107">
        <f t="shared" si="10"/>
        <v>0</v>
      </c>
      <c r="H52" s="108">
        <f t="shared" si="10"/>
        <v>0</v>
      </c>
      <c r="J52" s="3"/>
      <c r="K52" s="3"/>
      <c r="L52" s="3"/>
      <c r="M52" s="3"/>
      <c r="N52" s="3"/>
      <c r="O52" s="3"/>
      <c r="P52" s="3"/>
      <c r="Q52" s="3"/>
      <c r="R52" s="3"/>
      <c r="S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W52" s="12"/>
      <c r="AX52" s="12"/>
      <c r="BA52" s="3"/>
      <c r="BB52" s="3"/>
      <c r="BC52" s="3"/>
      <c r="BD52" s="3"/>
    </row>
    <row r="53" spans="1:56" s="3" customFormat="1" ht="30" customHeight="1" x14ac:dyDescent="0.2">
      <c r="A53" s="101" t="s">
        <v>58</v>
      </c>
      <c r="B53" s="101"/>
      <c r="C53" s="101"/>
      <c r="D53" s="109"/>
      <c r="E53" s="109"/>
      <c r="F53" s="109"/>
      <c r="G53" s="109"/>
      <c r="H53" s="109"/>
      <c r="I53" s="109"/>
      <c r="J53" s="10"/>
    </row>
    <row r="54" spans="1:56" s="11" customFormat="1" ht="15.95" customHeight="1" x14ac:dyDescent="0.2">
      <c r="A54" s="510" t="s">
        <v>49</v>
      </c>
      <c r="B54" s="510"/>
      <c r="C54" s="511" t="s">
        <v>5</v>
      </c>
      <c r="D54" s="3"/>
      <c r="E54" s="3"/>
      <c r="F54" s="3"/>
      <c r="G54" s="110"/>
      <c r="H54" s="110"/>
      <c r="I54" s="110"/>
      <c r="J54" s="110"/>
      <c r="K54" s="3"/>
      <c r="L54" s="3"/>
      <c r="M54" s="3"/>
      <c r="N54" s="3"/>
      <c r="O54" s="3"/>
      <c r="P54" s="3"/>
      <c r="Q54" s="3"/>
      <c r="R54" s="3"/>
      <c r="S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12"/>
      <c r="AS54" s="12"/>
      <c r="AT54" s="12"/>
      <c r="BA54" s="3"/>
      <c r="BB54" s="3"/>
      <c r="BC54" s="3"/>
      <c r="BD54" s="3"/>
    </row>
    <row r="55" spans="1:56" s="11" customFormat="1" ht="15.95" customHeight="1" x14ac:dyDescent="0.2">
      <c r="A55" s="510"/>
      <c r="B55" s="510"/>
      <c r="C55" s="511"/>
      <c r="D55" s="3"/>
      <c r="E55" s="3"/>
      <c r="F55" s="3"/>
      <c r="G55" s="110"/>
      <c r="H55" s="110"/>
      <c r="I55" s="110"/>
      <c r="J55" s="110"/>
      <c r="K55" s="3"/>
      <c r="L55" s="3"/>
      <c r="M55" s="3"/>
      <c r="N55" s="3"/>
      <c r="O55" s="3"/>
      <c r="P55" s="3"/>
      <c r="Q55" s="3"/>
      <c r="R55" s="3"/>
      <c r="S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12"/>
      <c r="AS55" s="12"/>
      <c r="AT55" s="12"/>
      <c r="BA55" s="3"/>
      <c r="BB55" s="3"/>
      <c r="BC55" s="3"/>
      <c r="BD55" s="3"/>
    </row>
    <row r="56" spans="1:56" s="11" customFormat="1" ht="15" customHeight="1" x14ac:dyDescent="0.2">
      <c r="A56" s="512" t="s">
        <v>59</v>
      </c>
      <c r="B56" s="512"/>
      <c r="C56" s="111"/>
      <c r="D56" s="3"/>
      <c r="E56" s="3"/>
      <c r="F56" s="3"/>
      <c r="G56" s="3"/>
      <c r="H56" s="3"/>
      <c r="I56" s="3"/>
      <c r="J56" s="110"/>
      <c r="K56" s="3"/>
      <c r="L56" s="3"/>
      <c r="M56" s="3"/>
      <c r="N56" s="3"/>
      <c r="O56" s="3"/>
      <c r="P56" s="3"/>
      <c r="Q56" s="3"/>
      <c r="R56" s="3"/>
      <c r="S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R56" s="12"/>
      <c r="AS56" s="12"/>
      <c r="AV56" s="12"/>
      <c r="AW56" s="12"/>
      <c r="BA56" s="3"/>
      <c r="BB56" s="3"/>
      <c r="BC56" s="3"/>
      <c r="BD56" s="3"/>
    </row>
    <row r="57" spans="1:56" s="11" customFormat="1" ht="15" customHeight="1" x14ac:dyDescent="0.2">
      <c r="A57" s="492" t="s">
        <v>40</v>
      </c>
      <c r="B57" s="94" t="s">
        <v>41</v>
      </c>
      <c r="C57" s="103"/>
      <c r="D57" s="3"/>
      <c r="E57" s="3"/>
      <c r="F57" s="3"/>
      <c r="G57" s="110"/>
      <c r="H57" s="110"/>
      <c r="I57" s="110"/>
      <c r="J57" s="110"/>
      <c r="K57" s="3"/>
      <c r="L57" s="3"/>
      <c r="M57" s="3"/>
      <c r="N57" s="3"/>
      <c r="O57" s="3"/>
      <c r="P57" s="3"/>
      <c r="Q57" s="3"/>
      <c r="R57" s="3"/>
      <c r="S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12"/>
      <c r="AS57" s="12"/>
      <c r="AT57" s="12"/>
      <c r="BA57" s="3"/>
      <c r="BB57" s="3"/>
      <c r="BC57" s="3"/>
      <c r="BD57" s="3"/>
    </row>
    <row r="58" spans="1:56" s="11" customFormat="1" ht="15" customHeight="1" x14ac:dyDescent="0.2">
      <c r="A58" s="513"/>
      <c r="B58" s="88" t="s">
        <v>42</v>
      </c>
      <c r="C58" s="104"/>
      <c r="D58" s="3"/>
      <c r="E58" s="3"/>
      <c r="F58" s="3"/>
      <c r="G58" s="110"/>
      <c r="H58" s="110"/>
      <c r="I58" s="110"/>
      <c r="J58" s="110"/>
      <c r="K58" s="3"/>
      <c r="L58" s="3"/>
      <c r="M58" s="3"/>
      <c r="N58" s="3"/>
      <c r="O58" s="3"/>
      <c r="P58" s="3"/>
      <c r="Q58" s="3"/>
      <c r="R58" s="3"/>
      <c r="S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12"/>
      <c r="AS58" s="12"/>
      <c r="AT58" s="12"/>
      <c r="BA58" s="3"/>
      <c r="BB58" s="3"/>
      <c r="BC58" s="3"/>
      <c r="BD58" s="3"/>
    </row>
    <row r="59" spans="1:56" s="11" customFormat="1" ht="15" customHeight="1" x14ac:dyDescent="0.2">
      <c r="A59" s="493"/>
      <c r="B59" s="91" t="s">
        <v>43</v>
      </c>
      <c r="C59" s="112"/>
      <c r="D59" s="3"/>
      <c r="E59" s="3"/>
      <c r="F59" s="3"/>
      <c r="G59" s="110"/>
      <c r="H59" s="110"/>
      <c r="I59" s="110"/>
      <c r="J59" s="110"/>
      <c r="K59" s="3"/>
      <c r="L59" s="3"/>
      <c r="M59" s="3"/>
      <c r="N59" s="3"/>
      <c r="O59" s="3"/>
      <c r="P59" s="3"/>
      <c r="Q59" s="3"/>
      <c r="R59" s="3"/>
      <c r="S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12"/>
      <c r="AS59" s="12"/>
      <c r="AT59" s="12"/>
      <c r="BA59" s="3"/>
      <c r="BB59" s="3"/>
      <c r="BC59" s="3"/>
      <c r="BD59" s="3"/>
    </row>
    <row r="60" spans="1:56" s="11" customFormat="1" ht="15" customHeight="1" x14ac:dyDescent="0.2">
      <c r="A60" s="514" t="s">
        <v>44</v>
      </c>
      <c r="B60" s="514"/>
      <c r="C60" s="111"/>
      <c r="D60" s="3"/>
      <c r="E60" s="3"/>
      <c r="F60" s="3"/>
      <c r="G60" s="3"/>
      <c r="H60" s="3"/>
      <c r="I60" s="3"/>
      <c r="J60" s="110"/>
      <c r="K60" s="3"/>
      <c r="L60" s="3"/>
      <c r="M60" s="3"/>
      <c r="N60" s="3"/>
      <c r="O60" s="3"/>
      <c r="P60" s="3"/>
      <c r="Q60" s="3"/>
      <c r="R60" s="3"/>
      <c r="S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R60" s="12"/>
      <c r="AS60" s="12"/>
      <c r="AV60" s="12"/>
      <c r="AW60" s="12"/>
      <c r="BA60" s="3"/>
      <c r="BB60" s="3"/>
      <c r="BC60" s="3"/>
      <c r="BD60" s="3"/>
    </row>
    <row r="61" spans="1:56" s="11" customFormat="1" ht="15" customHeight="1" x14ac:dyDescent="0.2">
      <c r="A61" s="498" t="s">
        <v>47</v>
      </c>
      <c r="B61" s="499"/>
      <c r="C61" s="113"/>
      <c r="D61" s="3"/>
      <c r="E61" s="3"/>
      <c r="F61" s="3"/>
      <c r="G61" s="3"/>
      <c r="H61" s="3"/>
      <c r="I61" s="3"/>
      <c r="J61" s="110"/>
      <c r="K61" s="3"/>
      <c r="L61" s="3"/>
      <c r="M61" s="3"/>
      <c r="N61" s="3"/>
      <c r="O61" s="3"/>
      <c r="P61" s="3"/>
      <c r="Q61" s="3"/>
      <c r="R61" s="3"/>
      <c r="S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R61" s="12"/>
      <c r="AS61" s="12"/>
      <c r="AV61" s="12"/>
      <c r="AW61" s="12"/>
      <c r="BA61" s="3"/>
      <c r="BB61" s="3"/>
      <c r="BC61" s="3"/>
      <c r="BD61" s="3"/>
    </row>
    <row r="62" spans="1:56" s="3" customFormat="1" ht="30" customHeight="1" x14ac:dyDescent="0.2">
      <c r="A62" s="9" t="s">
        <v>60</v>
      </c>
      <c r="B62" s="9"/>
      <c r="C62" s="9"/>
      <c r="D62" s="9"/>
      <c r="E62" s="9"/>
      <c r="F62" s="9"/>
      <c r="G62" s="9"/>
      <c r="H62" s="9"/>
      <c r="I62" s="9"/>
      <c r="J62" s="10"/>
    </row>
    <row r="63" spans="1:56" s="11" customFormat="1" ht="15.95" customHeight="1" x14ac:dyDescent="0.15">
      <c r="A63" s="490" t="s">
        <v>4</v>
      </c>
      <c r="B63" s="500"/>
      <c r="C63" s="488" t="s">
        <v>5</v>
      </c>
      <c r="D63" s="496" t="s">
        <v>61</v>
      </c>
      <c r="E63" s="497"/>
      <c r="F63" s="496" t="s">
        <v>62</v>
      </c>
      <c r="G63" s="497"/>
      <c r="H63" s="537" t="s">
        <v>63</v>
      </c>
      <c r="I63" s="538"/>
      <c r="J63" s="506" t="s">
        <v>64</v>
      </c>
      <c r="K63" s="3"/>
      <c r="L63" s="3"/>
      <c r="M63" s="3"/>
      <c r="N63" s="3"/>
      <c r="O63" s="3"/>
      <c r="P63" s="3"/>
      <c r="Q63" s="3"/>
      <c r="R63" s="3"/>
      <c r="S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T63" s="12"/>
      <c r="AU63" s="12"/>
      <c r="AX63" s="12"/>
      <c r="AY63" s="12"/>
      <c r="BA63" s="3"/>
      <c r="BB63" s="3"/>
      <c r="BC63" s="3"/>
      <c r="BD63" s="3"/>
    </row>
    <row r="64" spans="1:56" s="11" customFormat="1" ht="15.95" customHeight="1" x14ac:dyDescent="0.15">
      <c r="A64" s="501"/>
      <c r="B64" s="502"/>
      <c r="C64" s="489"/>
      <c r="D64" s="102" t="s">
        <v>34</v>
      </c>
      <c r="E64" s="102" t="s">
        <v>35</v>
      </c>
      <c r="F64" s="102" t="s">
        <v>34</v>
      </c>
      <c r="G64" s="102" t="s">
        <v>35</v>
      </c>
      <c r="H64" s="102" t="s">
        <v>34</v>
      </c>
      <c r="I64" s="102" t="s">
        <v>35</v>
      </c>
      <c r="J64" s="507"/>
      <c r="K64" s="3"/>
      <c r="L64" s="3"/>
      <c r="M64" s="3"/>
      <c r="N64" s="3"/>
      <c r="O64" s="3"/>
      <c r="P64" s="3"/>
      <c r="Q64" s="3"/>
      <c r="R64" s="3"/>
      <c r="S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T64" s="12"/>
      <c r="AU64" s="12"/>
      <c r="AX64" s="12"/>
      <c r="AY64" s="12"/>
      <c r="BA64" s="3"/>
      <c r="BB64" s="3"/>
      <c r="BC64" s="3"/>
      <c r="BD64" s="3"/>
    </row>
    <row r="65" spans="1:56" s="11" customFormat="1" ht="15" customHeight="1" x14ac:dyDescent="0.15">
      <c r="A65" s="503" t="s">
        <v>36</v>
      </c>
      <c r="B65" s="504"/>
      <c r="C65" s="86">
        <f>SUM(D65:J65)</f>
        <v>0</v>
      </c>
      <c r="D65" s="87"/>
      <c r="E65" s="87"/>
      <c r="F65" s="87"/>
      <c r="G65" s="87"/>
      <c r="H65" s="87"/>
      <c r="I65" s="87"/>
      <c r="J65" s="87"/>
      <c r="K65" s="114" t="str">
        <f>BA65</f>
        <v/>
      </c>
      <c r="L65" s="3"/>
      <c r="M65" s="3"/>
      <c r="N65" s="3"/>
      <c r="O65" s="3"/>
      <c r="P65" s="3"/>
      <c r="Q65" s="3"/>
      <c r="R65" s="3"/>
      <c r="S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T65" s="12"/>
      <c r="AU65" s="12"/>
      <c r="AX65" s="12"/>
      <c r="AY65" s="12"/>
      <c r="BA65" s="25" t="str">
        <f>IF(C65&lt;&gt;SUM(D65:J65)," NO ALTERE LAS FÓRMULAS, la suma de los componentes sanguíneos distribuídos o transferidos NO ES IGUAL al Total. ","")</f>
        <v/>
      </c>
      <c r="BB65" s="3"/>
      <c r="BC65" s="26">
        <f>IF(C65&lt;&gt;SUM(D65:J65),1,0)</f>
        <v>0</v>
      </c>
      <c r="BD65" s="3"/>
    </row>
    <row r="66" spans="1:56" s="11" customFormat="1" ht="15" customHeight="1" x14ac:dyDescent="0.15">
      <c r="A66" s="494" t="s">
        <v>40</v>
      </c>
      <c r="B66" s="94" t="s">
        <v>41</v>
      </c>
      <c r="C66" s="86">
        <f t="shared" ref="C66:C71" si="11">SUM(D66:J66)</f>
        <v>0</v>
      </c>
      <c r="D66" s="87"/>
      <c r="E66" s="87"/>
      <c r="F66" s="87"/>
      <c r="G66" s="87"/>
      <c r="H66" s="87"/>
      <c r="I66" s="87"/>
      <c r="J66" s="87"/>
      <c r="K66" s="114" t="str">
        <f t="shared" ref="K66:K71" si="12">BA66</f>
        <v/>
      </c>
      <c r="L66" s="3"/>
      <c r="M66" s="3"/>
      <c r="N66" s="3"/>
      <c r="O66" s="3"/>
      <c r="P66" s="3"/>
      <c r="Q66" s="3"/>
      <c r="R66" s="3"/>
      <c r="S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T66" s="12"/>
      <c r="AU66" s="12"/>
      <c r="AX66" s="12"/>
      <c r="AY66" s="12"/>
      <c r="BA66" s="25" t="str">
        <f t="shared" ref="BA66:BA71" si="13">IF(C66&lt;&gt;SUM(D66:J66)," NO ALTERE LAS FÓRMULAS, la suma de los componentes sanguíneos distribuídos o transferidos NO ES IGUAL al Total. ","")</f>
        <v/>
      </c>
      <c r="BB66" s="3"/>
      <c r="BC66" s="26">
        <f t="shared" ref="BC66:BC71" si="14">IF(C66&lt;&gt;SUM(D66:J66),1,0)</f>
        <v>0</v>
      </c>
      <c r="BD66" s="3"/>
    </row>
    <row r="67" spans="1:56" s="11" customFormat="1" ht="15" customHeight="1" x14ac:dyDescent="0.15">
      <c r="A67" s="505"/>
      <c r="B67" s="88" t="s">
        <v>42</v>
      </c>
      <c r="C67" s="89">
        <f t="shared" si="11"/>
        <v>0</v>
      </c>
      <c r="D67" s="90"/>
      <c r="E67" s="90"/>
      <c r="F67" s="90"/>
      <c r="G67" s="90"/>
      <c r="H67" s="90"/>
      <c r="I67" s="90"/>
      <c r="J67" s="90"/>
      <c r="K67" s="114" t="str">
        <f t="shared" si="12"/>
        <v/>
      </c>
      <c r="L67" s="3"/>
      <c r="M67" s="3"/>
      <c r="N67" s="3"/>
      <c r="O67" s="3"/>
      <c r="P67" s="3"/>
      <c r="Q67" s="3"/>
      <c r="R67" s="3"/>
      <c r="S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T67" s="12"/>
      <c r="AU67" s="12"/>
      <c r="AX67" s="12"/>
      <c r="AY67" s="12"/>
      <c r="BA67" s="25" t="str">
        <f t="shared" si="13"/>
        <v/>
      </c>
      <c r="BB67" s="3"/>
      <c r="BC67" s="26">
        <f t="shared" si="14"/>
        <v>0</v>
      </c>
      <c r="BD67" s="3"/>
    </row>
    <row r="68" spans="1:56" s="11" customFormat="1" ht="15" customHeight="1" x14ac:dyDescent="0.15">
      <c r="A68" s="495"/>
      <c r="B68" s="91" t="s">
        <v>43</v>
      </c>
      <c r="C68" s="92">
        <f t="shared" si="11"/>
        <v>0</v>
      </c>
      <c r="D68" s="93"/>
      <c r="E68" s="93"/>
      <c r="F68" s="93"/>
      <c r="G68" s="93"/>
      <c r="H68" s="93"/>
      <c r="I68" s="93"/>
      <c r="J68" s="93"/>
      <c r="K68" s="114" t="str">
        <f t="shared" si="12"/>
        <v/>
      </c>
      <c r="L68" s="3"/>
      <c r="M68" s="3"/>
      <c r="N68" s="3"/>
      <c r="O68" s="3"/>
      <c r="P68" s="3"/>
      <c r="Q68" s="3"/>
      <c r="R68" s="3"/>
      <c r="S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T68" s="12"/>
      <c r="AU68" s="12"/>
      <c r="AX68" s="12"/>
      <c r="AY68" s="12"/>
      <c r="BA68" s="25" t="str">
        <f t="shared" si="13"/>
        <v/>
      </c>
      <c r="BB68" s="3"/>
      <c r="BC68" s="26">
        <f t="shared" si="14"/>
        <v>0</v>
      </c>
      <c r="BD68" s="3"/>
    </row>
    <row r="69" spans="1:56" s="11" customFormat="1" ht="15" customHeight="1" x14ac:dyDescent="0.15">
      <c r="A69" s="494" t="s">
        <v>44</v>
      </c>
      <c r="B69" s="95" t="s">
        <v>65</v>
      </c>
      <c r="C69" s="96">
        <f t="shared" si="11"/>
        <v>0</v>
      </c>
      <c r="D69" s="77"/>
      <c r="E69" s="77"/>
      <c r="F69" s="77"/>
      <c r="G69" s="77"/>
      <c r="H69" s="77"/>
      <c r="I69" s="77"/>
      <c r="J69" s="77"/>
      <c r="K69" s="114" t="str">
        <f t="shared" si="12"/>
        <v/>
      </c>
      <c r="L69" s="3"/>
      <c r="M69" s="3"/>
      <c r="N69" s="3"/>
      <c r="O69" s="3"/>
      <c r="P69" s="3"/>
      <c r="Q69" s="3"/>
      <c r="R69" s="3"/>
      <c r="S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T69" s="12"/>
      <c r="AU69" s="12"/>
      <c r="AX69" s="12"/>
      <c r="AY69" s="12"/>
      <c r="BA69" s="25" t="str">
        <f t="shared" si="13"/>
        <v/>
      </c>
      <c r="BB69" s="3"/>
      <c r="BC69" s="26">
        <f t="shared" si="14"/>
        <v>0</v>
      </c>
      <c r="BD69" s="3"/>
    </row>
    <row r="70" spans="1:56" s="11" customFormat="1" ht="15" customHeight="1" x14ac:dyDescent="0.15">
      <c r="A70" s="495"/>
      <c r="B70" s="97" t="s">
        <v>46</v>
      </c>
      <c r="C70" s="98">
        <f t="shared" si="11"/>
        <v>0</v>
      </c>
      <c r="D70" s="72"/>
      <c r="E70" s="72"/>
      <c r="F70" s="72"/>
      <c r="G70" s="72"/>
      <c r="H70" s="72"/>
      <c r="I70" s="72"/>
      <c r="J70" s="72"/>
      <c r="K70" s="114" t="str">
        <f t="shared" si="12"/>
        <v/>
      </c>
      <c r="L70" s="3"/>
      <c r="M70" s="3"/>
      <c r="N70" s="3"/>
      <c r="O70" s="3"/>
      <c r="P70" s="3"/>
      <c r="Q70" s="3"/>
      <c r="R70" s="3"/>
      <c r="S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T70" s="12"/>
      <c r="AU70" s="12"/>
      <c r="AX70" s="12"/>
      <c r="AY70" s="12"/>
      <c r="BA70" s="25" t="str">
        <f t="shared" si="13"/>
        <v/>
      </c>
      <c r="BB70" s="3"/>
      <c r="BC70" s="26">
        <f t="shared" si="14"/>
        <v>0</v>
      </c>
      <c r="BD70" s="3"/>
    </row>
    <row r="71" spans="1:56" s="11" customFormat="1" ht="15" customHeight="1" x14ac:dyDescent="0.15">
      <c r="A71" s="498" t="s">
        <v>47</v>
      </c>
      <c r="B71" s="499"/>
      <c r="C71" s="99">
        <f t="shared" si="11"/>
        <v>0</v>
      </c>
      <c r="D71" s="100"/>
      <c r="E71" s="100"/>
      <c r="F71" s="100"/>
      <c r="G71" s="100"/>
      <c r="H71" s="100"/>
      <c r="I71" s="100"/>
      <c r="J71" s="100"/>
      <c r="K71" s="114" t="str">
        <f t="shared" si="12"/>
        <v/>
      </c>
      <c r="L71" s="3"/>
      <c r="M71" s="3"/>
      <c r="N71" s="3"/>
      <c r="O71" s="3"/>
      <c r="P71" s="3"/>
      <c r="Q71" s="3"/>
      <c r="R71" s="3"/>
      <c r="S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T71" s="12"/>
      <c r="AU71" s="12"/>
      <c r="AX71" s="12"/>
      <c r="AY71" s="12"/>
      <c r="BA71" s="25" t="str">
        <f t="shared" si="13"/>
        <v/>
      </c>
      <c r="BB71" s="3"/>
      <c r="BC71" s="26">
        <f t="shared" si="14"/>
        <v>0</v>
      </c>
      <c r="BD71" s="3"/>
    </row>
    <row r="72" spans="1:56" s="3" customFormat="1" ht="30" customHeight="1" x14ac:dyDescent="0.2">
      <c r="A72" s="73" t="s">
        <v>66</v>
      </c>
      <c r="B72" s="73"/>
      <c r="C72" s="73"/>
      <c r="D72" s="73"/>
      <c r="E72" s="73"/>
      <c r="F72" s="115"/>
      <c r="G72" s="115"/>
      <c r="H72" s="115"/>
      <c r="I72" s="115"/>
      <c r="J72" s="10"/>
    </row>
    <row r="73" spans="1:56" s="11" customFormat="1" ht="15.95" customHeight="1" x14ac:dyDescent="0.2">
      <c r="A73" s="490" t="s">
        <v>67</v>
      </c>
      <c r="B73" s="500"/>
      <c r="C73" s="488" t="s">
        <v>5</v>
      </c>
      <c r="D73" s="496" t="s">
        <v>68</v>
      </c>
      <c r="E73" s="497"/>
      <c r="F73" s="496" t="s">
        <v>69</v>
      </c>
      <c r="G73" s="497"/>
      <c r="H73" s="3"/>
      <c r="I73" s="110"/>
      <c r="J73" s="110"/>
      <c r="K73" s="3"/>
      <c r="L73" s="3"/>
      <c r="M73" s="3"/>
      <c r="N73" s="3"/>
      <c r="O73" s="3"/>
      <c r="P73" s="3"/>
      <c r="Q73" s="3"/>
      <c r="R73" s="3"/>
      <c r="S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Q73" s="12"/>
      <c r="AR73" s="12"/>
      <c r="AU73" s="12"/>
      <c r="AV73" s="12"/>
      <c r="BA73" s="3"/>
      <c r="BB73" s="3"/>
      <c r="BC73" s="3"/>
      <c r="BD73" s="3"/>
    </row>
    <row r="74" spans="1:56" s="11" customFormat="1" ht="15.95" customHeight="1" x14ac:dyDescent="0.2">
      <c r="A74" s="501"/>
      <c r="B74" s="502"/>
      <c r="C74" s="489"/>
      <c r="D74" s="102" t="s">
        <v>34</v>
      </c>
      <c r="E74" s="102" t="s">
        <v>35</v>
      </c>
      <c r="F74" s="102" t="s">
        <v>34</v>
      </c>
      <c r="G74" s="102" t="s">
        <v>35</v>
      </c>
      <c r="H74" s="3"/>
      <c r="I74" s="110"/>
      <c r="J74" s="110"/>
      <c r="K74" s="3"/>
      <c r="L74" s="3"/>
      <c r="M74" s="3"/>
      <c r="N74" s="3"/>
      <c r="O74" s="3"/>
      <c r="P74" s="3"/>
      <c r="Q74" s="3"/>
      <c r="R74" s="3"/>
      <c r="S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Q74" s="12"/>
      <c r="AR74" s="12"/>
      <c r="AU74" s="12"/>
      <c r="AV74" s="12"/>
      <c r="BA74" s="3"/>
      <c r="BB74" s="3"/>
      <c r="BC74" s="3"/>
      <c r="BD74" s="3"/>
    </row>
    <row r="75" spans="1:56" s="11" customFormat="1" ht="15" customHeight="1" x14ac:dyDescent="0.2">
      <c r="A75" s="503" t="s">
        <v>36</v>
      </c>
      <c r="B75" s="504"/>
      <c r="C75" s="86">
        <f>SUM(D75:G75)</f>
        <v>147</v>
      </c>
      <c r="D75" s="87">
        <v>1</v>
      </c>
      <c r="E75" s="87"/>
      <c r="F75" s="87">
        <v>146</v>
      </c>
      <c r="G75" s="87"/>
      <c r="H75" s="114" t="str">
        <f t="shared" ref="H75:H82" si="15">BA75</f>
        <v/>
      </c>
      <c r="I75" s="110"/>
      <c r="K75" s="3"/>
      <c r="L75" s="3"/>
      <c r="M75" s="3"/>
      <c r="N75" s="3"/>
      <c r="O75" s="3"/>
      <c r="P75" s="3"/>
      <c r="Q75" s="3"/>
      <c r="R75" s="3"/>
      <c r="S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Q75" s="12"/>
      <c r="AR75" s="12"/>
      <c r="AU75" s="12"/>
      <c r="AV75" s="12"/>
      <c r="BA75" s="25" t="str">
        <f>IF(C75&lt;&gt;SUM(D75:G75)," NO ALTERE LAS FÓRMULAS, la suma de las transfusiones NO ES IGUAL al Total. ","")</f>
        <v/>
      </c>
      <c r="BB75" s="3"/>
      <c r="BC75" s="26">
        <f>IF(C75&lt;&gt;SUM(D75:G75),1,0)</f>
        <v>0</v>
      </c>
      <c r="BD75" s="3"/>
    </row>
    <row r="76" spans="1:56" s="11" customFormat="1" ht="15" customHeight="1" x14ac:dyDescent="0.2">
      <c r="A76" s="494" t="s">
        <v>40</v>
      </c>
      <c r="B76" s="94" t="s">
        <v>41</v>
      </c>
      <c r="C76" s="86">
        <f t="shared" ref="C76:C82" si="16">SUM(D76:G76)</f>
        <v>62</v>
      </c>
      <c r="D76" s="87"/>
      <c r="E76" s="87"/>
      <c r="F76" s="87">
        <v>62</v>
      </c>
      <c r="G76" s="87"/>
      <c r="H76" s="114" t="str">
        <f t="shared" si="15"/>
        <v/>
      </c>
      <c r="I76" s="110"/>
      <c r="K76" s="3"/>
      <c r="L76" s="3"/>
      <c r="M76" s="3"/>
      <c r="N76" s="3"/>
      <c r="O76" s="3"/>
      <c r="P76" s="3"/>
      <c r="Q76" s="3"/>
      <c r="R76" s="3"/>
      <c r="S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Q76" s="12"/>
      <c r="AR76" s="12"/>
      <c r="AU76" s="12"/>
      <c r="AV76" s="12"/>
      <c r="BA76" s="25" t="str">
        <f t="shared" ref="BA76:BA82" si="17">IF(C76&lt;&gt;SUM(D76:G76)," NO ALTERE LAS FÓRMULAS, la suma de las transfusiones NO ES IGUAL al Total. ","")</f>
        <v/>
      </c>
      <c r="BB76" s="3"/>
      <c r="BC76" s="26">
        <f t="shared" ref="BC76:BC81" si="18">IF(C76&lt;&gt;SUM(D76:G76),1,0)</f>
        <v>0</v>
      </c>
      <c r="BD76" s="3"/>
    </row>
    <row r="77" spans="1:56" s="11" customFormat="1" ht="15" customHeight="1" x14ac:dyDescent="0.2">
      <c r="A77" s="505"/>
      <c r="B77" s="88" t="s">
        <v>42</v>
      </c>
      <c r="C77" s="89">
        <f t="shared" si="16"/>
        <v>0</v>
      </c>
      <c r="D77" s="90"/>
      <c r="E77" s="90"/>
      <c r="F77" s="90"/>
      <c r="G77" s="90"/>
      <c r="H77" s="114" t="str">
        <f t="shared" si="15"/>
        <v/>
      </c>
      <c r="I77" s="110"/>
      <c r="K77" s="3"/>
      <c r="L77" s="3"/>
      <c r="M77" s="3"/>
      <c r="N77" s="3"/>
      <c r="O77" s="3"/>
      <c r="P77" s="3"/>
      <c r="Q77" s="3"/>
      <c r="R77" s="3"/>
      <c r="S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Q77" s="12"/>
      <c r="AR77" s="12"/>
      <c r="AU77" s="12"/>
      <c r="AV77" s="12"/>
      <c r="BA77" s="25" t="str">
        <f t="shared" si="17"/>
        <v/>
      </c>
      <c r="BB77" s="3"/>
      <c r="BC77" s="26">
        <f t="shared" si="18"/>
        <v>0</v>
      </c>
      <c r="BD77" s="3"/>
    </row>
    <row r="78" spans="1:56" s="11" customFormat="1" ht="15" customHeight="1" x14ac:dyDescent="0.2">
      <c r="A78" s="495"/>
      <c r="B78" s="91" t="s">
        <v>43</v>
      </c>
      <c r="C78" s="92">
        <f t="shared" si="16"/>
        <v>0</v>
      </c>
      <c r="D78" s="93"/>
      <c r="E78" s="93"/>
      <c r="F78" s="93"/>
      <c r="G78" s="93"/>
      <c r="H78" s="114" t="str">
        <f t="shared" si="15"/>
        <v/>
      </c>
      <c r="I78" s="110"/>
      <c r="K78" s="3"/>
      <c r="L78" s="3"/>
      <c r="M78" s="3"/>
      <c r="N78" s="3"/>
      <c r="O78" s="3"/>
      <c r="P78" s="3"/>
      <c r="Q78" s="3"/>
      <c r="R78" s="3"/>
      <c r="S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Q78" s="12"/>
      <c r="AR78" s="12"/>
      <c r="AU78" s="12"/>
      <c r="AV78" s="12"/>
      <c r="BA78" s="25" t="str">
        <f t="shared" si="17"/>
        <v/>
      </c>
      <c r="BB78" s="3"/>
      <c r="BC78" s="26">
        <f t="shared" si="18"/>
        <v>0</v>
      </c>
      <c r="BD78" s="3"/>
    </row>
    <row r="79" spans="1:56" s="11" customFormat="1" ht="15" customHeight="1" x14ac:dyDescent="0.2">
      <c r="A79" s="494" t="s">
        <v>44</v>
      </c>
      <c r="B79" s="95" t="s">
        <v>65</v>
      </c>
      <c r="C79" s="96">
        <f t="shared" si="16"/>
        <v>131</v>
      </c>
      <c r="D79" s="77"/>
      <c r="E79" s="77"/>
      <c r="F79" s="77">
        <v>131</v>
      </c>
      <c r="G79" s="77"/>
      <c r="H79" s="114" t="str">
        <f t="shared" si="15"/>
        <v/>
      </c>
      <c r="I79" s="110"/>
      <c r="K79" s="3"/>
      <c r="L79" s="3"/>
      <c r="M79" s="3"/>
      <c r="N79" s="3"/>
      <c r="O79" s="3"/>
      <c r="P79" s="3"/>
      <c r="Q79" s="3"/>
      <c r="R79" s="3"/>
      <c r="S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Q79" s="12"/>
      <c r="AR79" s="12"/>
      <c r="AU79" s="12"/>
      <c r="AV79" s="12"/>
      <c r="BA79" s="25" t="str">
        <f t="shared" si="17"/>
        <v/>
      </c>
      <c r="BB79" s="3"/>
      <c r="BC79" s="26">
        <f t="shared" si="18"/>
        <v>0</v>
      </c>
      <c r="BD79" s="3"/>
    </row>
    <row r="80" spans="1:56" s="11" customFormat="1" ht="15" customHeight="1" x14ac:dyDescent="0.2">
      <c r="A80" s="495"/>
      <c r="B80" s="97" t="s">
        <v>46</v>
      </c>
      <c r="C80" s="98">
        <f t="shared" si="16"/>
        <v>0</v>
      </c>
      <c r="D80" s="72"/>
      <c r="E80" s="72"/>
      <c r="F80" s="72"/>
      <c r="G80" s="72"/>
      <c r="H80" s="114" t="str">
        <f t="shared" si="15"/>
        <v/>
      </c>
      <c r="I80" s="110"/>
      <c r="K80" s="3"/>
      <c r="L80" s="3"/>
      <c r="M80" s="3"/>
      <c r="N80" s="3"/>
      <c r="O80" s="3"/>
      <c r="P80" s="3"/>
      <c r="Q80" s="3"/>
      <c r="R80" s="3"/>
      <c r="S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Q80" s="12"/>
      <c r="AR80" s="12"/>
      <c r="AU80" s="12"/>
      <c r="AV80" s="12"/>
      <c r="BA80" s="25" t="str">
        <f t="shared" si="17"/>
        <v/>
      </c>
      <c r="BB80" s="3"/>
      <c r="BC80" s="26">
        <f t="shared" si="18"/>
        <v>0</v>
      </c>
      <c r="BD80" s="3"/>
    </row>
    <row r="81" spans="1:56" s="11" customFormat="1" ht="15" customHeight="1" x14ac:dyDescent="0.2">
      <c r="A81" s="485" t="s">
        <v>47</v>
      </c>
      <c r="B81" s="485"/>
      <c r="C81" s="107">
        <f t="shared" si="16"/>
        <v>0</v>
      </c>
      <c r="D81" s="100"/>
      <c r="E81" s="100"/>
      <c r="F81" s="100"/>
      <c r="G81" s="100"/>
      <c r="H81" s="114" t="str">
        <f t="shared" si="15"/>
        <v/>
      </c>
      <c r="I81" s="110"/>
      <c r="K81" s="3"/>
      <c r="L81" s="3"/>
      <c r="M81" s="3"/>
      <c r="N81" s="3"/>
      <c r="O81" s="3"/>
      <c r="P81" s="3"/>
      <c r="Q81" s="3"/>
      <c r="R81" s="3"/>
      <c r="S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Q81" s="12"/>
      <c r="AR81" s="12"/>
      <c r="AU81" s="12"/>
      <c r="AV81" s="12"/>
      <c r="BA81" s="25" t="str">
        <f t="shared" si="17"/>
        <v/>
      </c>
      <c r="BB81" s="3"/>
      <c r="BC81" s="26">
        <f t="shared" si="18"/>
        <v>0</v>
      </c>
      <c r="BD81" s="3"/>
    </row>
    <row r="82" spans="1:56" s="117" customFormat="1" ht="15" customHeight="1" x14ac:dyDescent="0.15">
      <c r="A82" s="486" t="s">
        <v>5</v>
      </c>
      <c r="B82" s="487"/>
      <c r="C82" s="82">
        <f t="shared" si="16"/>
        <v>340</v>
      </c>
      <c r="D82" s="116">
        <f>SUM(D75:D81)</f>
        <v>1</v>
      </c>
      <c r="E82" s="116">
        <f>SUM(E75:E81)</f>
        <v>0</v>
      </c>
      <c r="F82" s="116">
        <f>SUM(F75:F81)</f>
        <v>339</v>
      </c>
      <c r="G82" s="116">
        <f>SUM(G75:G81)</f>
        <v>0</v>
      </c>
      <c r="H82" s="114" t="str">
        <f t="shared" si="15"/>
        <v/>
      </c>
      <c r="I82" s="2"/>
      <c r="K82" s="2"/>
      <c r="L82" s="2"/>
      <c r="M82" s="2"/>
      <c r="N82" s="2"/>
      <c r="O82" s="2"/>
      <c r="P82" s="2"/>
      <c r="Q82" s="2"/>
      <c r="R82" s="2"/>
      <c r="S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W82" s="118"/>
      <c r="AX82" s="118"/>
      <c r="BA82" s="25" t="str">
        <f t="shared" si="17"/>
        <v/>
      </c>
      <c r="BB82" s="3"/>
      <c r="BC82" s="26">
        <f>IF(C82&lt;&gt;SUM(D82:G82),1,0)</f>
        <v>0</v>
      </c>
      <c r="BD82" s="2"/>
    </row>
    <row r="83" spans="1:56" s="3" customFormat="1" ht="30" customHeight="1" x14ac:dyDescent="0.2">
      <c r="A83" s="119" t="s">
        <v>70</v>
      </c>
      <c r="B83" s="119"/>
      <c r="C83" s="119"/>
      <c r="D83" s="115"/>
      <c r="E83" s="115"/>
      <c r="F83" s="115"/>
      <c r="G83" s="115"/>
      <c r="H83" s="115"/>
      <c r="I83" s="115"/>
      <c r="J83" s="10"/>
    </row>
    <row r="84" spans="1:56" s="11" customFormat="1" ht="30" customHeight="1" x14ac:dyDescent="0.15">
      <c r="A84" s="490" t="s">
        <v>21</v>
      </c>
      <c r="B84" s="491"/>
      <c r="C84" s="120" t="s">
        <v>5</v>
      </c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T84" s="12"/>
      <c r="AU84" s="12"/>
      <c r="AX84" s="12"/>
      <c r="AY84" s="12"/>
      <c r="BA84" s="3"/>
      <c r="BB84" s="3"/>
      <c r="BC84" s="3"/>
      <c r="BD84" s="3"/>
    </row>
    <row r="85" spans="1:56" s="11" customFormat="1" ht="15" customHeight="1" x14ac:dyDescent="0.15">
      <c r="A85" s="492" t="s">
        <v>71</v>
      </c>
      <c r="B85" s="121" t="s">
        <v>72</v>
      </c>
      <c r="C85" s="122">
        <v>147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T85" s="12"/>
      <c r="AU85" s="12"/>
      <c r="AX85" s="12"/>
      <c r="AY85" s="12"/>
      <c r="BA85" s="3"/>
      <c r="BB85" s="3"/>
      <c r="BC85" s="3"/>
      <c r="BD85" s="3"/>
    </row>
    <row r="86" spans="1:56" s="11" customFormat="1" ht="15" customHeight="1" x14ac:dyDescent="0.15">
      <c r="A86" s="493"/>
      <c r="B86" s="123" t="s">
        <v>73</v>
      </c>
      <c r="C86" s="124">
        <v>147</v>
      </c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T86" s="12"/>
      <c r="AU86" s="12"/>
      <c r="AX86" s="12"/>
      <c r="AY86" s="12"/>
      <c r="BA86" s="3"/>
      <c r="BB86" s="3"/>
      <c r="BC86" s="3"/>
      <c r="BD86" s="3"/>
    </row>
    <row r="87" spans="1:56" s="3" customFormat="1" ht="30" customHeight="1" x14ac:dyDescent="0.2">
      <c r="A87" s="125" t="s">
        <v>74</v>
      </c>
      <c r="B87" s="125"/>
      <c r="C87" s="125"/>
      <c r="D87" s="115"/>
      <c r="E87" s="115"/>
      <c r="F87" s="115"/>
      <c r="G87" s="115"/>
      <c r="H87" s="115"/>
      <c r="I87" s="115"/>
      <c r="J87" s="10"/>
    </row>
    <row r="88" spans="1:56" s="11" customFormat="1" ht="10.5" x14ac:dyDescent="0.15">
      <c r="A88" s="488" t="s">
        <v>21</v>
      </c>
      <c r="B88" s="488" t="s">
        <v>5</v>
      </c>
      <c r="C88" s="488" t="s">
        <v>36</v>
      </c>
      <c r="D88" s="488" t="s">
        <v>44</v>
      </c>
      <c r="E88" s="488" t="s">
        <v>51</v>
      </c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T88" s="12"/>
      <c r="AU88" s="12"/>
      <c r="AX88" s="12"/>
      <c r="AY88" s="12"/>
      <c r="BA88" s="3"/>
      <c r="BB88" s="3"/>
      <c r="BC88" s="3"/>
      <c r="BD88" s="3"/>
    </row>
    <row r="89" spans="1:56" s="11" customFormat="1" ht="12.75" x14ac:dyDescent="0.2">
      <c r="A89" s="489"/>
      <c r="B89" s="489"/>
      <c r="C89" s="489"/>
      <c r="D89" s="489"/>
      <c r="E89" s="489"/>
      <c r="F89" s="110"/>
      <c r="G89" s="110"/>
      <c r="H89" s="110"/>
      <c r="I89" s="110"/>
      <c r="J89" s="110"/>
      <c r="K89" s="3"/>
      <c r="L89" s="3"/>
      <c r="M89" s="3"/>
      <c r="N89" s="3"/>
      <c r="O89" s="3"/>
      <c r="P89" s="3"/>
      <c r="Q89" s="3"/>
      <c r="R89" s="3"/>
      <c r="S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T89" s="12"/>
      <c r="AU89" s="12"/>
      <c r="AX89" s="12"/>
      <c r="AY89" s="12"/>
      <c r="BA89" s="3"/>
      <c r="BB89" s="3"/>
      <c r="BC89" s="3"/>
      <c r="BD89" s="3"/>
    </row>
    <row r="90" spans="1:56" s="11" customFormat="1" ht="15" customHeight="1" x14ac:dyDescent="0.2">
      <c r="A90" s="70" t="s">
        <v>75</v>
      </c>
      <c r="B90" s="126">
        <f>SUM(C90:E90)</f>
        <v>0</v>
      </c>
      <c r="C90" s="90"/>
      <c r="D90" s="90"/>
      <c r="E90" s="90"/>
      <c r="F90" s="114" t="str">
        <f t="shared" ref="F90:F99" si="19">BA90</f>
        <v/>
      </c>
      <c r="H90" s="110"/>
      <c r="I90" s="110"/>
      <c r="J90" s="110"/>
      <c r="K90" s="3"/>
      <c r="L90" s="3"/>
      <c r="M90" s="3"/>
      <c r="N90" s="3"/>
      <c r="O90" s="3"/>
      <c r="P90" s="3"/>
      <c r="Q90" s="3"/>
      <c r="R90" s="3"/>
      <c r="S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T90" s="12"/>
      <c r="AU90" s="12"/>
      <c r="AX90" s="12"/>
      <c r="AY90" s="12"/>
      <c r="BA90" s="25" t="str">
        <f>IF(B90&lt;&gt;SUM(C90:E90)," NO ALTERE LAS FÓRMULAS, la suma de los actos transfusionales NO ES IGUAL al Total. ","")</f>
        <v/>
      </c>
      <c r="BB90" s="3"/>
      <c r="BC90" s="26">
        <f>IF(B90&lt;&gt;SUM(C90:E90),1,0)</f>
        <v>0</v>
      </c>
      <c r="BD90" s="3"/>
    </row>
    <row r="91" spans="1:56" s="11" customFormat="1" ht="15" customHeight="1" x14ac:dyDescent="0.2">
      <c r="A91" s="70" t="s">
        <v>76</v>
      </c>
      <c r="B91" s="126">
        <f t="shared" ref="B91:B99" si="20">SUM(C91:E91)</f>
        <v>0</v>
      </c>
      <c r="C91" s="90"/>
      <c r="D91" s="90"/>
      <c r="E91" s="90"/>
      <c r="F91" s="114" t="str">
        <f t="shared" si="19"/>
        <v/>
      </c>
      <c r="H91" s="110"/>
      <c r="I91" s="110"/>
      <c r="J91" s="110"/>
      <c r="K91" s="3"/>
      <c r="L91" s="3"/>
      <c r="M91" s="3"/>
      <c r="N91" s="3"/>
      <c r="O91" s="3"/>
      <c r="P91" s="3"/>
      <c r="Q91" s="3"/>
      <c r="R91" s="3"/>
      <c r="S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T91" s="12"/>
      <c r="AU91" s="12"/>
      <c r="AX91" s="12"/>
      <c r="AY91" s="12"/>
      <c r="BA91" s="25" t="str">
        <f t="shared" ref="BA91:BA99" si="21">IF(B91&lt;&gt;SUM(C91:E91)," NO ALTERE LAS FÓRMULAS, la suma de los actos transfusionales NO ES IGUAL al Total. ","")</f>
        <v/>
      </c>
      <c r="BB91" s="3"/>
      <c r="BC91" s="26">
        <f t="shared" ref="BC91:BC99" si="22">IF(B91&lt;&gt;SUM(C91:E91),1,0)</f>
        <v>0</v>
      </c>
      <c r="BD91" s="3"/>
    </row>
    <row r="92" spans="1:56" s="11" customFormat="1" ht="23.25" customHeight="1" x14ac:dyDescent="0.2">
      <c r="A92" s="70" t="s">
        <v>77</v>
      </c>
      <c r="B92" s="126">
        <f t="shared" si="20"/>
        <v>0</v>
      </c>
      <c r="C92" s="90"/>
      <c r="D92" s="90"/>
      <c r="E92" s="90"/>
      <c r="F92" s="114" t="str">
        <f t="shared" si="19"/>
        <v/>
      </c>
      <c r="H92" s="110"/>
      <c r="I92" s="110"/>
      <c r="J92" s="110"/>
      <c r="K92" s="3"/>
      <c r="L92" s="3"/>
      <c r="M92" s="3"/>
      <c r="N92" s="3"/>
      <c r="O92" s="3"/>
      <c r="P92" s="3"/>
      <c r="Q92" s="3"/>
      <c r="R92" s="3"/>
      <c r="S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T92" s="12"/>
      <c r="AU92" s="12"/>
      <c r="AX92" s="12"/>
      <c r="AY92" s="12"/>
      <c r="BA92" s="25" t="str">
        <f t="shared" si="21"/>
        <v/>
      </c>
      <c r="BB92" s="3"/>
      <c r="BC92" s="26">
        <f t="shared" si="22"/>
        <v>0</v>
      </c>
      <c r="BD92" s="3"/>
    </row>
    <row r="93" spans="1:56" s="11" customFormat="1" ht="36" customHeight="1" x14ac:dyDescent="0.2">
      <c r="A93" s="127" t="s">
        <v>78</v>
      </c>
      <c r="B93" s="126">
        <f t="shared" si="20"/>
        <v>0</v>
      </c>
      <c r="C93" s="90"/>
      <c r="D93" s="90"/>
      <c r="E93" s="90"/>
      <c r="F93" s="114" t="str">
        <f t="shared" si="19"/>
        <v/>
      </c>
      <c r="H93" s="110"/>
      <c r="I93" s="110"/>
      <c r="J93" s="110"/>
      <c r="K93" s="3"/>
      <c r="L93" s="3"/>
      <c r="M93" s="3"/>
      <c r="N93" s="3"/>
      <c r="O93" s="3"/>
      <c r="P93" s="3"/>
      <c r="Q93" s="3"/>
      <c r="R93" s="3"/>
      <c r="S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T93" s="12"/>
      <c r="AU93" s="12"/>
      <c r="AX93" s="12"/>
      <c r="AY93" s="12"/>
      <c r="BA93" s="25" t="str">
        <f t="shared" si="21"/>
        <v/>
      </c>
      <c r="BB93" s="3"/>
      <c r="BC93" s="26">
        <f t="shared" si="22"/>
        <v>0</v>
      </c>
      <c r="BD93" s="3"/>
    </row>
    <row r="94" spans="1:56" s="11" customFormat="1" ht="24.75" customHeight="1" x14ac:dyDescent="0.2">
      <c r="A94" s="70" t="s">
        <v>79</v>
      </c>
      <c r="B94" s="126">
        <f t="shared" si="20"/>
        <v>0</v>
      </c>
      <c r="C94" s="90"/>
      <c r="D94" s="90"/>
      <c r="E94" s="90"/>
      <c r="F94" s="114" t="str">
        <f t="shared" si="19"/>
        <v/>
      </c>
      <c r="H94" s="110"/>
      <c r="I94" s="110"/>
      <c r="J94" s="110"/>
      <c r="K94" s="3"/>
      <c r="L94" s="3"/>
      <c r="M94" s="3"/>
      <c r="N94" s="3"/>
      <c r="O94" s="3"/>
      <c r="P94" s="3"/>
      <c r="Q94" s="3"/>
      <c r="R94" s="3"/>
      <c r="S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T94" s="12"/>
      <c r="AU94" s="12"/>
      <c r="AX94" s="12"/>
      <c r="AY94" s="12"/>
      <c r="BA94" s="25" t="str">
        <f t="shared" si="21"/>
        <v/>
      </c>
      <c r="BB94" s="3"/>
      <c r="BC94" s="26">
        <f t="shared" si="22"/>
        <v>0</v>
      </c>
      <c r="BD94" s="3"/>
    </row>
    <row r="95" spans="1:56" s="128" customFormat="1" ht="15" customHeight="1" x14ac:dyDescent="0.15">
      <c r="A95" s="70" t="s">
        <v>80</v>
      </c>
      <c r="B95" s="126">
        <f t="shared" si="20"/>
        <v>0</v>
      </c>
      <c r="C95" s="90"/>
      <c r="D95" s="90"/>
      <c r="E95" s="90"/>
      <c r="F95" s="114" t="str">
        <f t="shared" si="19"/>
        <v/>
      </c>
      <c r="H95" s="129"/>
      <c r="I95" s="129"/>
      <c r="J95" s="129"/>
      <c r="K95" s="130"/>
      <c r="L95" s="130"/>
      <c r="M95" s="130"/>
      <c r="N95" s="130"/>
      <c r="O95" s="130"/>
      <c r="P95" s="131"/>
      <c r="Q95" s="131"/>
      <c r="R95" s="131"/>
      <c r="S95" s="131"/>
      <c r="X95" s="131"/>
      <c r="Y95" s="131"/>
      <c r="Z95" s="131"/>
      <c r="AA95" s="131"/>
      <c r="AB95" s="131"/>
      <c r="AC95" s="131"/>
      <c r="AD95" s="131"/>
      <c r="AE95" s="131"/>
      <c r="AF95" s="131"/>
      <c r="AG95" s="131"/>
      <c r="AH95" s="131"/>
      <c r="AI95" s="131"/>
      <c r="AJ95" s="131"/>
      <c r="AK95" s="131"/>
      <c r="AL95" s="131"/>
      <c r="AM95" s="131"/>
      <c r="AN95" s="131"/>
      <c r="AO95" s="131"/>
      <c r="BA95" s="25" t="str">
        <f t="shared" si="21"/>
        <v/>
      </c>
      <c r="BB95" s="3"/>
      <c r="BC95" s="26">
        <f t="shared" si="22"/>
        <v>0</v>
      </c>
      <c r="BD95" s="131"/>
    </row>
    <row r="96" spans="1:56" s="128" customFormat="1" ht="22.5" customHeight="1" x14ac:dyDescent="0.15">
      <c r="A96" s="70" t="s">
        <v>81</v>
      </c>
      <c r="B96" s="126">
        <f t="shared" si="20"/>
        <v>0</v>
      </c>
      <c r="C96" s="90"/>
      <c r="D96" s="90"/>
      <c r="E96" s="90"/>
      <c r="F96" s="114" t="str">
        <f t="shared" si="19"/>
        <v/>
      </c>
      <c r="H96" s="129"/>
      <c r="I96" s="129"/>
      <c r="J96" s="129"/>
      <c r="K96" s="130"/>
      <c r="L96" s="130"/>
      <c r="M96" s="130"/>
      <c r="N96" s="130"/>
      <c r="O96" s="130"/>
      <c r="P96" s="131"/>
      <c r="Q96" s="131"/>
      <c r="R96" s="131"/>
      <c r="S96" s="131"/>
      <c r="X96" s="131"/>
      <c r="Y96" s="131"/>
      <c r="Z96" s="131"/>
      <c r="AA96" s="131"/>
      <c r="AB96" s="131"/>
      <c r="AC96" s="131"/>
      <c r="AD96" s="131"/>
      <c r="AE96" s="131"/>
      <c r="AF96" s="131"/>
      <c r="AG96" s="131"/>
      <c r="AH96" s="131"/>
      <c r="AI96" s="131"/>
      <c r="AJ96" s="131"/>
      <c r="AK96" s="131"/>
      <c r="AL96" s="131"/>
      <c r="AM96" s="131"/>
      <c r="AN96" s="131"/>
      <c r="AO96" s="131"/>
      <c r="BA96" s="25" t="str">
        <f t="shared" si="21"/>
        <v/>
      </c>
      <c r="BB96" s="3"/>
      <c r="BC96" s="26">
        <f t="shared" si="22"/>
        <v>0</v>
      </c>
      <c r="BD96" s="131"/>
    </row>
    <row r="97" spans="1:56" s="128" customFormat="1" ht="15" customHeight="1" x14ac:dyDescent="0.15">
      <c r="A97" s="70" t="s">
        <v>82</v>
      </c>
      <c r="B97" s="126">
        <f t="shared" si="20"/>
        <v>0</v>
      </c>
      <c r="C97" s="90"/>
      <c r="D97" s="90"/>
      <c r="E97" s="90"/>
      <c r="F97" s="114" t="str">
        <f t="shared" si="19"/>
        <v/>
      </c>
      <c r="H97" s="129"/>
      <c r="I97" s="129"/>
      <c r="J97" s="129"/>
      <c r="K97" s="130"/>
      <c r="L97" s="130"/>
      <c r="M97" s="130"/>
      <c r="N97" s="130"/>
      <c r="O97" s="130"/>
      <c r="P97" s="131"/>
      <c r="Q97" s="131"/>
      <c r="R97" s="131"/>
      <c r="S97" s="131"/>
      <c r="X97" s="131"/>
      <c r="Y97" s="131"/>
      <c r="Z97" s="131"/>
      <c r="AA97" s="131"/>
      <c r="AB97" s="131"/>
      <c r="AC97" s="131"/>
      <c r="AD97" s="131"/>
      <c r="AE97" s="131"/>
      <c r="AF97" s="131"/>
      <c r="AG97" s="131"/>
      <c r="AH97" s="131"/>
      <c r="AI97" s="131"/>
      <c r="AJ97" s="131"/>
      <c r="AK97" s="131"/>
      <c r="AL97" s="131"/>
      <c r="AM97" s="131"/>
      <c r="AN97" s="131"/>
      <c r="AO97" s="131"/>
      <c r="BA97" s="25" t="str">
        <f t="shared" si="21"/>
        <v/>
      </c>
      <c r="BB97" s="3"/>
      <c r="BC97" s="26">
        <f t="shared" si="22"/>
        <v>0</v>
      </c>
      <c r="BD97" s="131"/>
    </row>
    <row r="98" spans="1:56" s="128" customFormat="1" ht="15" customHeight="1" x14ac:dyDescent="0.15">
      <c r="A98" s="70" t="s">
        <v>83</v>
      </c>
      <c r="B98" s="126">
        <f t="shared" si="20"/>
        <v>0</v>
      </c>
      <c r="C98" s="90"/>
      <c r="D98" s="90"/>
      <c r="E98" s="90"/>
      <c r="F98" s="114" t="str">
        <f t="shared" si="19"/>
        <v/>
      </c>
      <c r="H98" s="129"/>
      <c r="I98" s="129"/>
      <c r="J98" s="129"/>
      <c r="K98" s="130"/>
      <c r="L98" s="130"/>
      <c r="M98" s="130"/>
      <c r="N98" s="130"/>
      <c r="O98" s="130"/>
      <c r="P98" s="131"/>
      <c r="Q98" s="131"/>
      <c r="R98" s="131"/>
      <c r="S98" s="131"/>
      <c r="X98" s="131"/>
      <c r="Y98" s="131"/>
      <c r="Z98" s="131"/>
      <c r="AA98" s="131"/>
      <c r="AB98" s="131"/>
      <c r="AC98" s="131"/>
      <c r="AD98" s="131"/>
      <c r="AE98" s="131"/>
      <c r="AF98" s="131"/>
      <c r="AG98" s="131"/>
      <c r="AH98" s="131"/>
      <c r="AI98" s="131"/>
      <c r="AJ98" s="131"/>
      <c r="AK98" s="131"/>
      <c r="AL98" s="131"/>
      <c r="AM98" s="131"/>
      <c r="AN98" s="131"/>
      <c r="AO98" s="131"/>
      <c r="BA98" s="25" t="str">
        <f t="shared" si="21"/>
        <v/>
      </c>
      <c r="BB98" s="3"/>
      <c r="BC98" s="26">
        <f t="shared" si="22"/>
        <v>0</v>
      </c>
      <c r="BD98" s="131"/>
    </row>
    <row r="99" spans="1:56" s="128" customFormat="1" ht="15" customHeight="1" x14ac:dyDescent="0.15">
      <c r="A99" s="71" t="s">
        <v>84</v>
      </c>
      <c r="B99" s="132">
        <f t="shared" si="20"/>
        <v>0</v>
      </c>
      <c r="C99" s="93"/>
      <c r="D99" s="93"/>
      <c r="E99" s="93"/>
      <c r="F99" s="114" t="str">
        <f t="shared" si="19"/>
        <v/>
      </c>
      <c r="H99" s="129"/>
      <c r="I99" s="129"/>
      <c r="J99" s="129"/>
      <c r="K99" s="130"/>
      <c r="L99" s="130"/>
      <c r="M99" s="130"/>
      <c r="N99" s="130"/>
      <c r="O99" s="130"/>
      <c r="P99" s="131"/>
      <c r="Q99" s="131"/>
      <c r="R99" s="131"/>
      <c r="S99" s="131"/>
      <c r="X99" s="131"/>
      <c r="Y99" s="131"/>
      <c r="Z99" s="131"/>
      <c r="AA99" s="131"/>
      <c r="AB99" s="131"/>
      <c r="AC99" s="131"/>
      <c r="AD99" s="131"/>
      <c r="AE99" s="131"/>
      <c r="AF99" s="131"/>
      <c r="AG99" s="131"/>
      <c r="AH99" s="131"/>
      <c r="AI99" s="131"/>
      <c r="AJ99" s="131"/>
      <c r="AK99" s="131"/>
      <c r="AL99" s="131"/>
      <c r="AM99" s="131"/>
      <c r="AN99" s="131"/>
      <c r="AO99" s="131"/>
      <c r="BA99" s="25" t="str">
        <f t="shared" si="21"/>
        <v/>
      </c>
      <c r="BB99" s="3"/>
      <c r="BC99" s="26">
        <f t="shared" si="22"/>
        <v>0</v>
      </c>
      <c r="BD99" s="131"/>
    </row>
    <row r="100" spans="1:56" x14ac:dyDescent="0.15">
      <c r="A100" s="133"/>
    </row>
    <row r="200" spans="1:55" x14ac:dyDescent="0.15">
      <c r="A200" s="137">
        <f>SUM(A7:J99)</f>
        <v>1780</v>
      </c>
      <c r="BC200" s="138">
        <v>0</v>
      </c>
    </row>
    <row r="245" s="136" customFormat="1" ht="10.5" x14ac:dyDescent="0.15"/>
    <row r="246" s="136" customFormat="1" ht="10.5" x14ac:dyDescent="0.15"/>
    <row r="247" s="136" customFormat="1" ht="10.5" x14ac:dyDescent="0.15"/>
    <row r="248" s="136" customFormat="1" ht="10.5" x14ac:dyDescent="0.15"/>
  </sheetData>
  <mergeCells count="70">
    <mergeCell ref="D88:D89"/>
    <mergeCell ref="E88:E89"/>
    <mergeCell ref="A82:B82"/>
    <mergeCell ref="A84:B84"/>
    <mergeCell ref="A85:A86"/>
    <mergeCell ref="A88:A89"/>
    <mergeCell ref="B88:B89"/>
    <mergeCell ref="C88:C89"/>
    <mergeCell ref="D73:E73"/>
    <mergeCell ref="F73:G73"/>
    <mergeCell ref="A75:B75"/>
    <mergeCell ref="A76:A78"/>
    <mergeCell ref="A79:A80"/>
    <mergeCell ref="C73:C74"/>
    <mergeCell ref="A81:B81"/>
    <mergeCell ref="A65:B65"/>
    <mergeCell ref="A66:A68"/>
    <mergeCell ref="A69:A70"/>
    <mergeCell ref="A71:B71"/>
    <mergeCell ref="A73:B74"/>
    <mergeCell ref="J63:J64"/>
    <mergeCell ref="A54:B55"/>
    <mergeCell ref="C54:C55"/>
    <mergeCell ref="A56:B56"/>
    <mergeCell ref="A57:A59"/>
    <mergeCell ref="A60:B60"/>
    <mergeCell ref="A61:B61"/>
    <mergeCell ref="A63:B64"/>
    <mergeCell ref="C63:C64"/>
    <mergeCell ref="D63:E63"/>
    <mergeCell ref="F63:G63"/>
    <mergeCell ref="H63:I63"/>
    <mergeCell ref="H46:H47"/>
    <mergeCell ref="A48:B48"/>
    <mergeCell ref="A49:B49"/>
    <mergeCell ref="A50:B50"/>
    <mergeCell ref="A51:B51"/>
    <mergeCell ref="A52:B52"/>
    <mergeCell ref="E34:E35"/>
    <mergeCell ref="A36:A38"/>
    <mergeCell ref="A39:A41"/>
    <mergeCell ref="A42:A43"/>
    <mergeCell ref="A44:B44"/>
    <mergeCell ref="A46:B47"/>
    <mergeCell ref="C46:C47"/>
    <mergeCell ref="D46:D47"/>
    <mergeCell ref="E46:G46"/>
    <mergeCell ref="A34:A35"/>
    <mergeCell ref="B34:B35"/>
    <mergeCell ref="C34:C35"/>
    <mergeCell ref="D34:D35"/>
    <mergeCell ref="D21:D22"/>
    <mergeCell ref="A28:A29"/>
    <mergeCell ref="B28:B29"/>
    <mergeCell ref="C28:C29"/>
    <mergeCell ref="D28:D29"/>
    <mergeCell ref="A21:A22"/>
    <mergeCell ref="B21:B22"/>
    <mergeCell ref="C21:C22"/>
    <mergeCell ref="A10:A15"/>
    <mergeCell ref="B10:B12"/>
    <mergeCell ref="B13:B15"/>
    <mergeCell ref="A16:B18"/>
    <mergeCell ref="A19:C19"/>
    <mergeCell ref="A6:I6"/>
    <mergeCell ref="A8:A9"/>
    <mergeCell ref="B8:C9"/>
    <mergeCell ref="D8:D9"/>
    <mergeCell ref="E8:G8"/>
    <mergeCell ref="H8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48"/>
  <sheetViews>
    <sheetView workbookViewId="0">
      <selection activeCell="G25" sqref="G25"/>
    </sheetView>
  </sheetViews>
  <sheetFormatPr baseColWidth="10" defaultRowHeight="11.25" x14ac:dyDescent="0.15"/>
  <cols>
    <col min="1" max="1" width="17.42578125" style="134" customWidth="1"/>
    <col min="2" max="2" width="13.140625" style="134" customWidth="1"/>
    <col min="3" max="3" width="12.42578125" style="134" customWidth="1"/>
    <col min="4" max="10" width="12.7109375" style="134" customWidth="1"/>
    <col min="11" max="14" width="12.28515625" style="135" customWidth="1"/>
    <col min="15" max="15" width="9.28515625" style="135" customWidth="1"/>
    <col min="16" max="18" width="9" style="136" customWidth="1"/>
    <col min="19" max="19" width="11.42578125" style="136"/>
    <col min="20" max="20" width="13.85546875" style="136" customWidth="1"/>
    <col min="21" max="21" width="11.42578125" style="136"/>
    <col min="22" max="26" width="12.42578125" style="136" customWidth="1"/>
    <col min="27" max="52" width="11.42578125" style="136"/>
    <col min="53" max="56" width="11.42578125" style="136" hidden="1" customWidth="1"/>
    <col min="57" max="256" width="11.42578125" style="136"/>
    <col min="257" max="257" width="17.42578125" style="136" customWidth="1"/>
    <col min="258" max="258" width="13.140625" style="136" customWidth="1"/>
    <col min="259" max="259" width="12.42578125" style="136" customWidth="1"/>
    <col min="260" max="266" width="12.7109375" style="136" customWidth="1"/>
    <col min="267" max="270" width="12.28515625" style="136" customWidth="1"/>
    <col min="271" max="271" width="9.28515625" style="136" customWidth="1"/>
    <col min="272" max="274" width="9" style="136" customWidth="1"/>
    <col min="275" max="275" width="11.42578125" style="136"/>
    <col min="276" max="276" width="13.85546875" style="136" customWidth="1"/>
    <col min="277" max="277" width="11.42578125" style="136"/>
    <col min="278" max="282" width="12.42578125" style="136" customWidth="1"/>
    <col min="283" max="308" width="11.42578125" style="136"/>
    <col min="309" max="312" width="0" style="136" hidden="1" customWidth="1"/>
    <col min="313" max="512" width="11.42578125" style="136"/>
    <col min="513" max="513" width="17.42578125" style="136" customWidth="1"/>
    <col min="514" max="514" width="13.140625" style="136" customWidth="1"/>
    <col min="515" max="515" width="12.42578125" style="136" customWidth="1"/>
    <col min="516" max="522" width="12.7109375" style="136" customWidth="1"/>
    <col min="523" max="526" width="12.28515625" style="136" customWidth="1"/>
    <col min="527" max="527" width="9.28515625" style="136" customWidth="1"/>
    <col min="528" max="530" width="9" style="136" customWidth="1"/>
    <col min="531" max="531" width="11.42578125" style="136"/>
    <col min="532" max="532" width="13.85546875" style="136" customWidth="1"/>
    <col min="533" max="533" width="11.42578125" style="136"/>
    <col min="534" max="538" width="12.42578125" style="136" customWidth="1"/>
    <col min="539" max="564" width="11.42578125" style="136"/>
    <col min="565" max="568" width="0" style="136" hidden="1" customWidth="1"/>
    <col min="569" max="768" width="11.42578125" style="136"/>
    <col min="769" max="769" width="17.42578125" style="136" customWidth="1"/>
    <col min="770" max="770" width="13.140625" style="136" customWidth="1"/>
    <col min="771" max="771" width="12.42578125" style="136" customWidth="1"/>
    <col min="772" max="778" width="12.7109375" style="136" customWidth="1"/>
    <col min="779" max="782" width="12.28515625" style="136" customWidth="1"/>
    <col min="783" max="783" width="9.28515625" style="136" customWidth="1"/>
    <col min="784" max="786" width="9" style="136" customWidth="1"/>
    <col min="787" max="787" width="11.42578125" style="136"/>
    <col min="788" max="788" width="13.85546875" style="136" customWidth="1"/>
    <col min="789" max="789" width="11.42578125" style="136"/>
    <col min="790" max="794" width="12.42578125" style="136" customWidth="1"/>
    <col min="795" max="820" width="11.42578125" style="136"/>
    <col min="821" max="824" width="0" style="136" hidden="1" customWidth="1"/>
    <col min="825" max="1024" width="11.42578125" style="136"/>
    <col min="1025" max="1025" width="17.42578125" style="136" customWidth="1"/>
    <col min="1026" max="1026" width="13.140625" style="136" customWidth="1"/>
    <col min="1027" max="1027" width="12.42578125" style="136" customWidth="1"/>
    <col min="1028" max="1034" width="12.7109375" style="136" customWidth="1"/>
    <col min="1035" max="1038" width="12.28515625" style="136" customWidth="1"/>
    <col min="1039" max="1039" width="9.28515625" style="136" customWidth="1"/>
    <col min="1040" max="1042" width="9" style="136" customWidth="1"/>
    <col min="1043" max="1043" width="11.42578125" style="136"/>
    <col min="1044" max="1044" width="13.85546875" style="136" customWidth="1"/>
    <col min="1045" max="1045" width="11.42578125" style="136"/>
    <col min="1046" max="1050" width="12.42578125" style="136" customWidth="1"/>
    <col min="1051" max="1076" width="11.42578125" style="136"/>
    <col min="1077" max="1080" width="0" style="136" hidden="1" customWidth="1"/>
    <col min="1081" max="1280" width="11.42578125" style="136"/>
    <col min="1281" max="1281" width="17.42578125" style="136" customWidth="1"/>
    <col min="1282" max="1282" width="13.140625" style="136" customWidth="1"/>
    <col min="1283" max="1283" width="12.42578125" style="136" customWidth="1"/>
    <col min="1284" max="1290" width="12.7109375" style="136" customWidth="1"/>
    <col min="1291" max="1294" width="12.28515625" style="136" customWidth="1"/>
    <col min="1295" max="1295" width="9.28515625" style="136" customWidth="1"/>
    <col min="1296" max="1298" width="9" style="136" customWidth="1"/>
    <col min="1299" max="1299" width="11.42578125" style="136"/>
    <col min="1300" max="1300" width="13.85546875" style="136" customWidth="1"/>
    <col min="1301" max="1301" width="11.42578125" style="136"/>
    <col min="1302" max="1306" width="12.42578125" style="136" customWidth="1"/>
    <col min="1307" max="1332" width="11.42578125" style="136"/>
    <col min="1333" max="1336" width="0" style="136" hidden="1" customWidth="1"/>
    <col min="1337" max="1536" width="11.42578125" style="136"/>
    <col min="1537" max="1537" width="17.42578125" style="136" customWidth="1"/>
    <col min="1538" max="1538" width="13.140625" style="136" customWidth="1"/>
    <col min="1539" max="1539" width="12.42578125" style="136" customWidth="1"/>
    <col min="1540" max="1546" width="12.7109375" style="136" customWidth="1"/>
    <col min="1547" max="1550" width="12.28515625" style="136" customWidth="1"/>
    <col min="1551" max="1551" width="9.28515625" style="136" customWidth="1"/>
    <col min="1552" max="1554" width="9" style="136" customWidth="1"/>
    <col min="1555" max="1555" width="11.42578125" style="136"/>
    <col min="1556" max="1556" width="13.85546875" style="136" customWidth="1"/>
    <col min="1557" max="1557" width="11.42578125" style="136"/>
    <col min="1558" max="1562" width="12.42578125" style="136" customWidth="1"/>
    <col min="1563" max="1588" width="11.42578125" style="136"/>
    <col min="1589" max="1592" width="0" style="136" hidden="1" customWidth="1"/>
    <col min="1593" max="1792" width="11.42578125" style="136"/>
    <col min="1793" max="1793" width="17.42578125" style="136" customWidth="1"/>
    <col min="1794" max="1794" width="13.140625" style="136" customWidth="1"/>
    <col min="1795" max="1795" width="12.42578125" style="136" customWidth="1"/>
    <col min="1796" max="1802" width="12.7109375" style="136" customWidth="1"/>
    <col min="1803" max="1806" width="12.28515625" style="136" customWidth="1"/>
    <col min="1807" max="1807" width="9.28515625" style="136" customWidth="1"/>
    <col min="1808" max="1810" width="9" style="136" customWidth="1"/>
    <col min="1811" max="1811" width="11.42578125" style="136"/>
    <col min="1812" max="1812" width="13.85546875" style="136" customWidth="1"/>
    <col min="1813" max="1813" width="11.42578125" style="136"/>
    <col min="1814" max="1818" width="12.42578125" style="136" customWidth="1"/>
    <col min="1819" max="1844" width="11.42578125" style="136"/>
    <col min="1845" max="1848" width="0" style="136" hidden="1" customWidth="1"/>
    <col min="1849" max="2048" width="11.42578125" style="136"/>
    <col min="2049" max="2049" width="17.42578125" style="136" customWidth="1"/>
    <col min="2050" max="2050" width="13.140625" style="136" customWidth="1"/>
    <col min="2051" max="2051" width="12.42578125" style="136" customWidth="1"/>
    <col min="2052" max="2058" width="12.7109375" style="136" customWidth="1"/>
    <col min="2059" max="2062" width="12.28515625" style="136" customWidth="1"/>
    <col min="2063" max="2063" width="9.28515625" style="136" customWidth="1"/>
    <col min="2064" max="2066" width="9" style="136" customWidth="1"/>
    <col min="2067" max="2067" width="11.42578125" style="136"/>
    <col min="2068" max="2068" width="13.85546875" style="136" customWidth="1"/>
    <col min="2069" max="2069" width="11.42578125" style="136"/>
    <col min="2070" max="2074" width="12.42578125" style="136" customWidth="1"/>
    <col min="2075" max="2100" width="11.42578125" style="136"/>
    <col min="2101" max="2104" width="0" style="136" hidden="1" customWidth="1"/>
    <col min="2105" max="2304" width="11.42578125" style="136"/>
    <col min="2305" max="2305" width="17.42578125" style="136" customWidth="1"/>
    <col min="2306" max="2306" width="13.140625" style="136" customWidth="1"/>
    <col min="2307" max="2307" width="12.42578125" style="136" customWidth="1"/>
    <col min="2308" max="2314" width="12.7109375" style="136" customWidth="1"/>
    <col min="2315" max="2318" width="12.28515625" style="136" customWidth="1"/>
    <col min="2319" max="2319" width="9.28515625" style="136" customWidth="1"/>
    <col min="2320" max="2322" width="9" style="136" customWidth="1"/>
    <col min="2323" max="2323" width="11.42578125" style="136"/>
    <col min="2324" max="2324" width="13.85546875" style="136" customWidth="1"/>
    <col min="2325" max="2325" width="11.42578125" style="136"/>
    <col min="2326" max="2330" width="12.42578125" style="136" customWidth="1"/>
    <col min="2331" max="2356" width="11.42578125" style="136"/>
    <col min="2357" max="2360" width="0" style="136" hidden="1" customWidth="1"/>
    <col min="2361" max="2560" width="11.42578125" style="136"/>
    <col min="2561" max="2561" width="17.42578125" style="136" customWidth="1"/>
    <col min="2562" max="2562" width="13.140625" style="136" customWidth="1"/>
    <col min="2563" max="2563" width="12.42578125" style="136" customWidth="1"/>
    <col min="2564" max="2570" width="12.7109375" style="136" customWidth="1"/>
    <col min="2571" max="2574" width="12.28515625" style="136" customWidth="1"/>
    <col min="2575" max="2575" width="9.28515625" style="136" customWidth="1"/>
    <col min="2576" max="2578" width="9" style="136" customWidth="1"/>
    <col min="2579" max="2579" width="11.42578125" style="136"/>
    <col min="2580" max="2580" width="13.85546875" style="136" customWidth="1"/>
    <col min="2581" max="2581" width="11.42578125" style="136"/>
    <col min="2582" max="2586" width="12.42578125" style="136" customWidth="1"/>
    <col min="2587" max="2612" width="11.42578125" style="136"/>
    <col min="2613" max="2616" width="0" style="136" hidden="1" customWidth="1"/>
    <col min="2617" max="2816" width="11.42578125" style="136"/>
    <col min="2817" max="2817" width="17.42578125" style="136" customWidth="1"/>
    <col min="2818" max="2818" width="13.140625" style="136" customWidth="1"/>
    <col min="2819" max="2819" width="12.42578125" style="136" customWidth="1"/>
    <col min="2820" max="2826" width="12.7109375" style="136" customWidth="1"/>
    <col min="2827" max="2830" width="12.28515625" style="136" customWidth="1"/>
    <col min="2831" max="2831" width="9.28515625" style="136" customWidth="1"/>
    <col min="2832" max="2834" width="9" style="136" customWidth="1"/>
    <col min="2835" max="2835" width="11.42578125" style="136"/>
    <col min="2836" max="2836" width="13.85546875" style="136" customWidth="1"/>
    <col min="2837" max="2837" width="11.42578125" style="136"/>
    <col min="2838" max="2842" width="12.42578125" style="136" customWidth="1"/>
    <col min="2843" max="2868" width="11.42578125" style="136"/>
    <col min="2869" max="2872" width="0" style="136" hidden="1" customWidth="1"/>
    <col min="2873" max="3072" width="11.42578125" style="136"/>
    <col min="3073" max="3073" width="17.42578125" style="136" customWidth="1"/>
    <col min="3074" max="3074" width="13.140625" style="136" customWidth="1"/>
    <col min="3075" max="3075" width="12.42578125" style="136" customWidth="1"/>
    <col min="3076" max="3082" width="12.7109375" style="136" customWidth="1"/>
    <col min="3083" max="3086" width="12.28515625" style="136" customWidth="1"/>
    <col min="3087" max="3087" width="9.28515625" style="136" customWidth="1"/>
    <col min="3088" max="3090" width="9" style="136" customWidth="1"/>
    <col min="3091" max="3091" width="11.42578125" style="136"/>
    <col min="3092" max="3092" width="13.85546875" style="136" customWidth="1"/>
    <col min="3093" max="3093" width="11.42578125" style="136"/>
    <col min="3094" max="3098" width="12.42578125" style="136" customWidth="1"/>
    <col min="3099" max="3124" width="11.42578125" style="136"/>
    <col min="3125" max="3128" width="0" style="136" hidden="1" customWidth="1"/>
    <col min="3129" max="3328" width="11.42578125" style="136"/>
    <col min="3329" max="3329" width="17.42578125" style="136" customWidth="1"/>
    <col min="3330" max="3330" width="13.140625" style="136" customWidth="1"/>
    <col min="3331" max="3331" width="12.42578125" style="136" customWidth="1"/>
    <col min="3332" max="3338" width="12.7109375" style="136" customWidth="1"/>
    <col min="3339" max="3342" width="12.28515625" style="136" customWidth="1"/>
    <col min="3343" max="3343" width="9.28515625" style="136" customWidth="1"/>
    <col min="3344" max="3346" width="9" style="136" customWidth="1"/>
    <col min="3347" max="3347" width="11.42578125" style="136"/>
    <col min="3348" max="3348" width="13.85546875" style="136" customWidth="1"/>
    <col min="3349" max="3349" width="11.42578125" style="136"/>
    <col min="3350" max="3354" width="12.42578125" style="136" customWidth="1"/>
    <col min="3355" max="3380" width="11.42578125" style="136"/>
    <col min="3381" max="3384" width="0" style="136" hidden="1" customWidth="1"/>
    <col min="3385" max="3584" width="11.42578125" style="136"/>
    <col min="3585" max="3585" width="17.42578125" style="136" customWidth="1"/>
    <col min="3586" max="3586" width="13.140625" style="136" customWidth="1"/>
    <col min="3587" max="3587" width="12.42578125" style="136" customWidth="1"/>
    <col min="3588" max="3594" width="12.7109375" style="136" customWidth="1"/>
    <col min="3595" max="3598" width="12.28515625" style="136" customWidth="1"/>
    <col min="3599" max="3599" width="9.28515625" style="136" customWidth="1"/>
    <col min="3600" max="3602" width="9" style="136" customWidth="1"/>
    <col min="3603" max="3603" width="11.42578125" style="136"/>
    <col min="3604" max="3604" width="13.85546875" style="136" customWidth="1"/>
    <col min="3605" max="3605" width="11.42578125" style="136"/>
    <col min="3606" max="3610" width="12.42578125" style="136" customWidth="1"/>
    <col min="3611" max="3636" width="11.42578125" style="136"/>
    <col min="3637" max="3640" width="0" style="136" hidden="1" customWidth="1"/>
    <col min="3641" max="3840" width="11.42578125" style="136"/>
    <col min="3841" max="3841" width="17.42578125" style="136" customWidth="1"/>
    <col min="3842" max="3842" width="13.140625" style="136" customWidth="1"/>
    <col min="3843" max="3843" width="12.42578125" style="136" customWidth="1"/>
    <col min="3844" max="3850" width="12.7109375" style="136" customWidth="1"/>
    <col min="3851" max="3854" width="12.28515625" style="136" customWidth="1"/>
    <col min="3855" max="3855" width="9.28515625" style="136" customWidth="1"/>
    <col min="3856" max="3858" width="9" style="136" customWidth="1"/>
    <col min="3859" max="3859" width="11.42578125" style="136"/>
    <col min="3860" max="3860" width="13.85546875" style="136" customWidth="1"/>
    <col min="3861" max="3861" width="11.42578125" style="136"/>
    <col min="3862" max="3866" width="12.42578125" style="136" customWidth="1"/>
    <col min="3867" max="3892" width="11.42578125" style="136"/>
    <col min="3893" max="3896" width="0" style="136" hidden="1" customWidth="1"/>
    <col min="3897" max="4096" width="11.42578125" style="136"/>
    <col min="4097" max="4097" width="17.42578125" style="136" customWidth="1"/>
    <col min="4098" max="4098" width="13.140625" style="136" customWidth="1"/>
    <col min="4099" max="4099" width="12.42578125" style="136" customWidth="1"/>
    <col min="4100" max="4106" width="12.7109375" style="136" customWidth="1"/>
    <col min="4107" max="4110" width="12.28515625" style="136" customWidth="1"/>
    <col min="4111" max="4111" width="9.28515625" style="136" customWidth="1"/>
    <col min="4112" max="4114" width="9" style="136" customWidth="1"/>
    <col min="4115" max="4115" width="11.42578125" style="136"/>
    <col min="4116" max="4116" width="13.85546875" style="136" customWidth="1"/>
    <col min="4117" max="4117" width="11.42578125" style="136"/>
    <col min="4118" max="4122" width="12.42578125" style="136" customWidth="1"/>
    <col min="4123" max="4148" width="11.42578125" style="136"/>
    <col min="4149" max="4152" width="0" style="136" hidden="1" customWidth="1"/>
    <col min="4153" max="4352" width="11.42578125" style="136"/>
    <col min="4353" max="4353" width="17.42578125" style="136" customWidth="1"/>
    <col min="4354" max="4354" width="13.140625" style="136" customWidth="1"/>
    <col min="4355" max="4355" width="12.42578125" style="136" customWidth="1"/>
    <col min="4356" max="4362" width="12.7109375" style="136" customWidth="1"/>
    <col min="4363" max="4366" width="12.28515625" style="136" customWidth="1"/>
    <col min="4367" max="4367" width="9.28515625" style="136" customWidth="1"/>
    <col min="4368" max="4370" width="9" style="136" customWidth="1"/>
    <col min="4371" max="4371" width="11.42578125" style="136"/>
    <col min="4372" max="4372" width="13.85546875" style="136" customWidth="1"/>
    <col min="4373" max="4373" width="11.42578125" style="136"/>
    <col min="4374" max="4378" width="12.42578125" style="136" customWidth="1"/>
    <col min="4379" max="4404" width="11.42578125" style="136"/>
    <col min="4405" max="4408" width="0" style="136" hidden="1" customWidth="1"/>
    <col min="4409" max="4608" width="11.42578125" style="136"/>
    <col min="4609" max="4609" width="17.42578125" style="136" customWidth="1"/>
    <col min="4610" max="4610" width="13.140625" style="136" customWidth="1"/>
    <col min="4611" max="4611" width="12.42578125" style="136" customWidth="1"/>
    <col min="4612" max="4618" width="12.7109375" style="136" customWidth="1"/>
    <col min="4619" max="4622" width="12.28515625" style="136" customWidth="1"/>
    <col min="4623" max="4623" width="9.28515625" style="136" customWidth="1"/>
    <col min="4624" max="4626" width="9" style="136" customWidth="1"/>
    <col min="4627" max="4627" width="11.42578125" style="136"/>
    <col min="4628" max="4628" width="13.85546875" style="136" customWidth="1"/>
    <col min="4629" max="4629" width="11.42578125" style="136"/>
    <col min="4630" max="4634" width="12.42578125" style="136" customWidth="1"/>
    <col min="4635" max="4660" width="11.42578125" style="136"/>
    <col min="4661" max="4664" width="0" style="136" hidden="1" customWidth="1"/>
    <col min="4665" max="4864" width="11.42578125" style="136"/>
    <col min="4865" max="4865" width="17.42578125" style="136" customWidth="1"/>
    <col min="4866" max="4866" width="13.140625" style="136" customWidth="1"/>
    <col min="4867" max="4867" width="12.42578125" style="136" customWidth="1"/>
    <col min="4868" max="4874" width="12.7109375" style="136" customWidth="1"/>
    <col min="4875" max="4878" width="12.28515625" style="136" customWidth="1"/>
    <col min="4879" max="4879" width="9.28515625" style="136" customWidth="1"/>
    <col min="4880" max="4882" width="9" style="136" customWidth="1"/>
    <col min="4883" max="4883" width="11.42578125" style="136"/>
    <col min="4884" max="4884" width="13.85546875" style="136" customWidth="1"/>
    <col min="4885" max="4885" width="11.42578125" style="136"/>
    <col min="4886" max="4890" width="12.42578125" style="136" customWidth="1"/>
    <col min="4891" max="4916" width="11.42578125" style="136"/>
    <col min="4917" max="4920" width="0" style="136" hidden="1" customWidth="1"/>
    <col min="4921" max="5120" width="11.42578125" style="136"/>
    <col min="5121" max="5121" width="17.42578125" style="136" customWidth="1"/>
    <col min="5122" max="5122" width="13.140625" style="136" customWidth="1"/>
    <col min="5123" max="5123" width="12.42578125" style="136" customWidth="1"/>
    <col min="5124" max="5130" width="12.7109375" style="136" customWidth="1"/>
    <col min="5131" max="5134" width="12.28515625" style="136" customWidth="1"/>
    <col min="5135" max="5135" width="9.28515625" style="136" customWidth="1"/>
    <col min="5136" max="5138" width="9" style="136" customWidth="1"/>
    <col min="5139" max="5139" width="11.42578125" style="136"/>
    <col min="5140" max="5140" width="13.85546875" style="136" customWidth="1"/>
    <col min="5141" max="5141" width="11.42578125" style="136"/>
    <col min="5142" max="5146" width="12.42578125" style="136" customWidth="1"/>
    <col min="5147" max="5172" width="11.42578125" style="136"/>
    <col min="5173" max="5176" width="0" style="136" hidden="1" customWidth="1"/>
    <col min="5177" max="5376" width="11.42578125" style="136"/>
    <col min="5377" max="5377" width="17.42578125" style="136" customWidth="1"/>
    <col min="5378" max="5378" width="13.140625" style="136" customWidth="1"/>
    <col min="5379" max="5379" width="12.42578125" style="136" customWidth="1"/>
    <col min="5380" max="5386" width="12.7109375" style="136" customWidth="1"/>
    <col min="5387" max="5390" width="12.28515625" style="136" customWidth="1"/>
    <col min="5391" max="5391" width="9.28515625" style="136" customWidth="1"/>
    <col min="5392" max="5394" width="9" style="136" customWidth="1"/>
    <col min="5395" max="5395" width="11.42578125" style="136"/>
    <col min="5396" max="5396" width="13.85546875" style="136" customWidth="1"/>
    <col min="5397" max="5397" width="11.42578125" style="136"/>
    <col min="5398" max="5402" width="12.42578125" style="136" customWidth="1"/>
    <col min="5403" max="5428" width="11.42578125" style="136"/>
    <col min="5429" max="5432" width="0" style="136" hidden="1" customWidth="1"/>
    <col min="5433" max="5632" width="11.42578125" style="136"/>
    <col min="5633" max="5633" width="17.42578125" style="136" customWidth="1"/>
    <col min="5634" max="5634" width="13.140625" style="136" customWidth="1"/>
    <col min="5635" max="5635" width="12.42578125" style="136" customWidth="1"/>
    <col min="5636" max="5642" width="12.7109375" style="136" customWidth="1"/>
    <col min="5643" max="5646" width="12.28515625" style="136" customWidth="1"/>
    <col min="5647" max="5647" width="9.28515625" style="136" customWidth="1"/>
    <col min="5648" max="5650" width="9" style="136" customWidth="1"/>
    <col min="5651" max="5651" width="11.42578125" style="136"/>
    <col min="5652" max="5652" width="13.85546875" style="136" customWidth="1"/>
    <col min="5653" max="5653" width="11.42578125" style="136"/>
    <col min="5654" max="5658" width="12.42578125" style="136" customWidth="1"/>
    <col min="5659" max="5684" width="11.42578125" style="136"/>
    <col min="5685" max="5688" width="0" style="136" hidden="1" customWidth="1"/>
    <col min="5689" max="5888" width="11.42578125" style="136"/>
    <col min="5889" max="5889" width="17.42578125" style="136" customWidth="1"/>
    <col min="5890" max="5890" width="13.140625" style="136" customWidth="1"/>
    <col min="5891" max="5891" width="12.42578125" style="136" customWidth="1"/>
    <col min="5892" max="5898" width="12.7109375" style="136" customWidth="1"/>
    <col min="5899" max="5902" width="12.28515625" style="136" customWidth="1"/>
    <col min="5903" max="5903" width="9.28515625" style="136" customWidth="1"/>
    <col min="5904" max="5906" width="9" style="136" customWidth="1"/>
    <col min="5907" max="5907" width="11.42578125" style="136"/>
    <col min="5908" max="5908" width="13.85546875" style="136" customWidth="1"/>
    <col min="5909" max="5909" width="11.42578125" style="136"/>
    <col min="5910" max="5914" width="12.42578125" style="136" customWidth="1"/>
    <col min="5915" max="5940" width="11.42578125" style="136"/>
    <col min="5941" max="5944" width="0" style="136" hidden="1" customWidth="1"/>
    <col min="5945" max="6144" width="11.42578125" style="136"/>
    <col min="6145" max="6145" width="17.42578125" style="136" customWidth="1"/>
    <col min="6146" max="6146" width="13.140625" style="136" customWidth="1"/>
    <col min="6147" max="6147" width="12.42578125" style="136" customWidth="1"/>
    <col min="6148" max="6154" width="12.7109375" style="136" customWidth="1"/>
    <col min="6155" max="6158" width="12.28515625" style="136" customWidth="1"/>
    <col min="6159" max="6159" width="9.28515625" style="136" customWidth="1"/>
    <col min="6160" max="6162" width="9" style="136" customWidth="1"/>
    <col min="6163" max="6163" width="11.42578125" style="136"/>
    <col min="6164" max="6164" width="13.85546875" style="136" customWidth="1"/>
    <col min="6165" max="6165" width="11.42578125" style="136"/>
    <col min="6166" max="6170" width="12.42578125" style="136" customWidth="1"/>
    <col min="6171" max="6196" width="11.42578125" style="136"/>
    <col min="6197" max="6200" width="0" style="136" hidden="1" customWidth="1"/>
    <col min="6201" max="6400" width="11.42578125" style="136"/>
    <col min="6401" max="6401" width="17.42578125" style="136" customWidth="1"/>
    <col min="6402" max="6402" width="13.140625" style="136" customWidth="1"/>
    <col min="6403" max="6403" width="12.42578125" style="136" customWidth="1"/>
    <col min="6404" max="6410" width="12.7109375" style="136" customWidth="1"/>
    <col min="6411" max="6414" width="12.28515625" style="136" customWidth="1"/>
    <col min="6415" max="6415" width="9.28515625" style="136" customWidth="1"/>
    <col min="6416" max="6418" width="9" style="136" customWidth="1"/>
    <col min="6419" max="6419" width="11.42578125" style="136"/>
    <col min="6420" max="6420" width="13.85546875" style="136" customWidth="1"/>
    <col min="6421" max="6421" width="11.42578125" style="136"/>
    <col min="6422" max="6426" width="12.42578125" style="136" customWidth="1"/>
    <col min="6427" max="6452" width="11.42578125" style="136"/>
    <col min="6453" max="6456" width="0" style="136" hidden="1" customWidth="1"/>
    <col min="6457" max="6656" width="11.42578125" style="136"/>
    <col min="6657" max="6657" width="17.42578125" style="136" customWidth="1"/>
    <col min="6658" max="6658" width="13.140625" style="136" customWidth="1"/>
    <col min="6659" max="6659" width="12.42578125" style="136" customWidth="1"/>
    <col min="6660" max="6666" width="12.7109375" style="136" customWidth="1"/>
    <col min="6667" max="6670" width="12.28515625" style="136" customWidth="1"/>
    <col min="6671" max="6671" width="9.28515625" style="136" customWidth="1"/>
    <col min="6672" max="6674" width="9" style="136" customWidth="1"/>
    <col min="6675" max="6675" width="11.42578125" style="136"/>
    <col min="6676" max="6676" width="13.85546875" style="136" customWidth="1"/>
    <col min="6677" max="6677" width="11.42578125" style="136"/>
    <col min="6678" max="6682" width="12.42578125" style="136" customWidth="1"/>
    <col min="6683" max="6708" width="11.42578125" style="136"/>
    <col min="6709" max="6712" width="0" style="136" hidden="1" customWidth="1"/>
    <col min="6713" max="6912" width="11.42578125" style="136"/>
    <col min="6913" max="6913" width="17.42578125" style="136" customWidth="1"/>
    <col min="6914" max="6914" width="13.140625" style="136" customWidth="1"/>
    <col min="6915" max="6915" width="12.42578125" style="136" customWidth="1"/>
    <col min="6916" max="6922" width="12.7109375" style="136" customWidth="1"/>
    <col min="6923" max="6926" width="12.28515625" style="136" customWidth="1"/>
    <col min="6927" max="6927" width="9.28515625" style="136" customWidth="1"/>
    <col min="6928" max="6930" width="9" style="136" customWidth="1"/>
    <col min="6931" max="6931" width="11.42578125" style="136"/>
    <col min="6932" max="6932" width="13.85546875" style="136" customWidth="1"/>
    <col min="6933" max="6933" width="11.42578125" style="136"/>
    <col min="6934" max="6938" width="12.42578125" style="136" customWidth="1"/>
    <col min="6939" max="6964" width="11.42578125" style="136"/>
    <col min="6965" max="6968" width="0" style="136" hidden="1" customWidth="1"/>
    <col min="6969" max="7168" width="11.42578125" style="136"/>
    <col min="7169" max="7169" width="17.42578125" style="136" customWidth="1"/>
    <col min="7170" max="7170" width="13.140625" style="136" customWidth="1"/>
    <col min="7171" max="7171" width="12.42578125" style="136" customWidth="1"/>
    <col min="7172" max="7178" width="12.7109375" style="136" customWidth="1"/>
    <col min="7179" max="7182" width="12.28515625" style="136" customWidth="1"/>
    <col min="7183" max="7183" width="9.28515625" style="136" customWidth="1"/>
    <col min="7184" max="7186" width="9" style="136" customWidth="1"/>
    <col min="7187" max="7187" width="11.42578125" style="136"/>
    <col min="7188" max="7188" width="13.85546875" style="136" customWidth="1"/>
    <col min="7189" max="7189" width="11.42578125" style="136"/>
    <col min="7190" max="7194" width="12.42578125" style="136" customWidth="1"/>
    <col min="7195" max="7220" width="11.42578125" style="136"/>
    <col min="7221" max="7224" width="0" style="136" hidden="1" customWidth="1"/>
    <col min="7225" max="7424" width="11.42578125" style="136"/>
    <col min="7425" max="7425" width="17.42578125" style="136" customWidth="1"/>
    <col min="7426" max="7426" width="13.140625" style="136" customWidth="1"/>
    <col min="7427" max="7427" width="12.42578125" style="136" customWidth="1"/>
    <col min="7428" max="7434" width="12.7109375" style="136" customWidth="1"/>
    <col min="7435" max="7438" width="12.28515625" style="136" customWidth="1"/>
    <col min="7439" max="7439" width="9.28515625" style="136" customWidth="1"/>
    <col min="7440" max="7442" width="9" style="136" customWidth="1"/>
    <col min="7443" max="7443" width="11.42578125" style="136"/>
    <col min="7444" max="7444" width="13.85546875" style="136" customWidth="1"/>
    <col min="7445" max="7445" width="11.42578125" style="136"/>
    <col min="7446" max="7450" width="12.42578125" style="136" customWidth="1"/>
    <col min="7451" max="7476" width="11.42578125" style="136"/>
    <col min="7477" max="7480" width="0" style="136" hidden="1" customWidth="1"/>
    <col min="7481" max="7680" width="11.42578125" style="136"/>
    <col min="7681" max="7681" width="17.42578125" style="136" customWidth="1"/>
    <col min="7682" max="7682" width="13.140625" style="136" customWidth="1"/>
    <col min="7683" max="7683" width="12.42578125" style="136" customWidth="1"/>
    <col min="7684" max="7690" width="12.7109375" style="136" customWidth="1"/>
    <col min="7691" max="7694" width="12.28515625" style="136" customWidth="1"/>
    <col min="7695" max="7695" width="9.28515625" style="136" customWidth="1"/>
    <col min="7696" max="7698" width="9" style="136" customWidth="1"/>
    <col min="7699" max="7699" width="11.42578125" style="136"/>
    <col min="7700" max="7700" width="13.85546875" style="136" customWidth="1"/>
    <col min="7701" max="7701" width="11.42578125" style="136"/>
    <col min="7702" max="7706" width="12.42578125" style="136" customWidth="1"/>
    <col min="7707" max="7732" width="11.42578125" style="136"/>
    <col min="7733" max="7736" width="0" style="136" hidden="1" customWidth="1"/>
    <col min="7737" max="7936" width="11.42578125" style="136"/>
    <col min="7937" max="7937" width="17.42578125" style="136" customWidth="1"/>
    <col min="7938" max="7938" width="13.140625" style="136" customWidth="1"/>
    <col min="7939" max="7939" width="12.42578125" style="136" customWidth="1"/>
    <col min="7940" max="7946" width="12.7109375" style="136" customWidth="1"/>
    <col min="7947" max="7950" width="12.28515625" style="136" customWidth="1"/>
    <col min="7951" max="7951" width="9.28515625" style="136" customWidth="1"/>
    <col min="7952" max="7954" width="9" style="136" customWidth="1"/>
    <col min="7955" max="7955" width="11.42578125" style="136"/>
    <col min="7956" max="7956" width="13.85546875" style="136" customWidth="1"/>
    <col min="7957" max="7957" width="11.42578125" style="136"/>
    <col min="7958" max="7962" width="12.42578125" style="136" customWidth="1"/>
    <col min="7963" max="7988" width="11.42578125" style="136"/>
    <col min="7989" max="7992" width="0" style="136" hidden="1" customWidth="1"/>
    <col min="7993" max="8192" width="11.42578125" style="136"/>
    <col min="8193" max="8193" width="17.42578125" style="136" customWidth="1"/>
    <col min="8194" max="8194" width="13.140625" style="136" customWidth="1"/>
    <col min="8195" max="8195" width="12.42578125" style="136" customWidth="1"/>
    <col min="8196" max="8202" width="12.7109375" style="136" customWidth="1"/>
    <col min="8203" max="8206" width="12.28515625" style="136" customWidth="1"/>
    <col min="8207" max="8207" width="9.28515625" style="136" customWidth="1"/>
    <col min="8208" max="8210" width="9" style="136" customWidth="1"/>
    <col min="8211" max="8211" width="11.42578125" style="136"/>
    <col min="8212" max="8212" width="13.85546875" style="136" customWidth="1"/>
    <col min="8213" max="8213" width="11.42578125" style="136"/>
    <col min="8214" max="8218" width="12.42578125" style="136" customWidth="1"/>
    <col min="8219" max="8244" width="11.42578125" style="136"/>
    <col min="8245" max="8248" width="0" style="136" hidden="1" customWidth="1"/>
    <col min="8249" max="8448" width="11.42578125" style="136"/>
    <col min="8449" max="8449" width="17.42578125" style="136" customWidth="1"/>
    <col min="8450" max="8450" width="13.140625" style="136" customWidth="1"/>
    <col min="8451" max="8451" width="12.42578125" style="136" customWidth="1"/>
    <col min="8452" max="8458" width="12.7109375" style="136" customWidth="1"/>
    <col min="8459" max="8462" width="12.28515625" style="136" customWidth="1"/>
    <col min="8463" max="8463" width="9.28515625" style="136" customWidth="1"/>
    <col min="8464" max="8466" width="9" style="136" customWidth="1"/>
    <col min="8467" max="8467" width="11.42578125" style="136"/>
    <col min="8468" max="8468" width="13.85546875" style="136" customWidth="1"/>
    <col min="8469" max="8469" width="11.42578125" style="136"/>
    <col min="8470" max="8474" width="12.42578125" style="136" customWidth="1"/>
    <col min="8475" max="8500" width="11.42578125" style="136"/>
    <col min="8501" max="8504" width="0" style="136" hidden="1" customWidth="1"/>
    <col min="8505" max="8704" width="11.42578125" style="136"/>
    <col min="8705" max="8705" width="17.42578125" style="136" customWidth="1"/>
    <col min="8706" max="8706" width="13.140625" style="136" customWidth="1"/>
    <col min="8707" max="8707" width="12.42578125" style="136" customWidth="1"/>
    <col min="8708" max="8714" width="12.7109375" style="136" customWidth="1"/>
    <col min="8715" max="8718" width="12.28515625" style="136" customWidth="1"/>
    <col min="8719" max="8719" width="9.28515625" style="136" customWidth="1"/>
    <col min="8720" max="8722" width="9" style="136" customWidth="1"/>
    <col min="8723" max="8723" width="11.42578125" style="136"/>
    <col min="8724" max="8724" width="13.85546875" style="136" customWidth="1"/>
    <col min="8725" max="8725" width="11.42578125" style="136"/>
    <col min="8726" max="8730" width="12.42578125" style="136" customWidth="1"/>
    <col min="8731" max="8756" width="11.42578125" style="136"/>
    <col min="8757" max="8760" width="0" style="136" hidden="1" customWidth="1"/>
    <col min="8761" max="8960" width="11.42578125" style="136"/>
    <col min="8961" max="8961" width="17.42578125" style="136" customWidth="1"/>
    <col min="8962" max="8962" width="13.140625" style="136" customWidth="1"/>
    <col min="8963" max="8963" width="12.42578125" style="136" customWidth="1"/>
    <col min="8964" max="8970" width="12.7109375" style="136" customWidth="1"/>
    <col min="8971" max="8974" width="12.28515625" style="136" customWidth="1"/>
    <col min="8975" max="8975" width="9.28515625" style="136" customWidth="1"/>
    <col min="8976" max="8978" width="9" style="136" customWidth="1"/>
    <col min="8979" max="8979" width="11.42578125" style="136"/>
    <col min="8980" max="8980" width="13.85546875" style="136" customWidth="1"/>
    <col min="8981" max="8981" width="11.42578125" style="136"/>
    <col min="8982" max="8986" width="12.42578125" style="136" customWidth="1"/>
    <col min="8987" max="9012" width="11.42578125" style="136"/>
    <col min="9013" max="9016" width="0" style="136" hidden="1" customWidth="1"/>
    <col min="9017" max="9216" width="11.42578125" style="136"/>
    <col min="9217" max="9217" width="17.42578125" style="136" customWidth="1"/>
    <col min="9218" max="9218" width="13.140625" style="136" customWidth="1"/>
    <col min="9219" max="9219" width="12.42578125" style="136" customWidth="1"/>
    <col min="9220" max="9226" width="12.7109375" style="136" customWidth="1"/>
    <col min="9227" max="9230" width="12.28515625" style="136" customWidth="1"/>
    <col min="9231" max="9231" width="9.28515625" style="136" customWidth="1"/>
    <col min="9232" max="9234" width="9" style="136" customWidth="1"/>
    <col min="9235" max="9235" width="11.42578125" style="136"/>
    <col min="9236" max="9236" width="13.85546875" style="136" customWidth="1"/>
    <col min="9237" max="9237" width="11.42578125" style="136"/>
    <col min="9238" max="9242" width="12.42578125" style="136" customWidth="1"/>
    <col min="9243" max="9268" width="11.42578125" style="136"/>
    <col min="9269" max="9272" width="0" style="136" hidden="1" customWidth="1"/>
    <col min="9273" max="9472" width="11.42578125" style="136"/>
    <col min="9473" max="9473" width="17.42578125" style="136" customWidth="1"/>
    <col min="9474" max="9474" width="13.140625" style="136" customWidth="1"/>
    <col min="9475" max="9475" width="12.42578125" style="136" customWidth="1"/>
    <col min="9476" max="9482" width="12.7109375" style="136" customWidth="1"/>
    <col min="9483" max="9486" width="12.28515625" style="136" customWidth="1"/>
    <col min="9487" max="9487" width="9.28515625" style="136" customWidth="1"/>
    <col min="9488" max="9490" width="9" style="136" customWidth="1"/>
    <col min="9491" max="9491" width="11.42578125" style="136"/>
    <col min="9492" max="9492" width="13.85546875" style="136" customWidth="1"/>
    <col min="9493" max="9493" width="11.42578125" style="136"/>
    <col min="9494" max="9498" width="12.42578125" style="136" customWidth="1"/>
    <col min="9499" max="9524" width="11.42578125" style="136"/>
    <col min="9525" max="9528" width="0" style="136" hidden="1" customWidth="1"/>
    <col min="9529" max="9728" width="11.42578125" style="136"/>
    <col min="9729" max="9729" width="17.42578125" style="136" customWidth="1"/>
    <col min="9730" max="9730" width="13.140625" style="136" customWidth="1"/>
    <col min="9731" max="9731" width="12.42578125" style="136" customWidth="1"/>
    <col min="9732" max="9738" width="12.7109375" style="136" customWidth="1"/>
    <col min="9739" max="9742" width="12.28515625" style="136" customWidth="1"/>
    <col min="9743" max="9743" width="9.28515625" style="136" customWidth="1"/>
    <col min="9744" max="9746" width="9" style="136" customWidth="1"/>
    <col min="9747" max="9747" width="11.42578125" style="136"/>
    <col min="9748" max="9748" width="13.85546875" style="136" customWidth="1"/>
    <col min="9749" max="9749" width="11.42578125" style="136"/>
    <col min="9750" max="9754" width="12.42578125" style="136" customWidth="1"/>
    <col min="9755" max="9780" width="11.42578125" style="136"/>
    <col min="9781" max="9784" width="0" style="136" hidden="1" customWidth="1"/>
    <col min="9785" max="9984" width="11.42578125" style="136"/>
    <col min="9985" max="9985" width="17.42578125" style="136" customWidth="1"/>
    <col min="9986" max="9986" width="13.140625" style="136" customWidth="1"/>
    <col min="9987" max="9987" width="12.42578125" style="136" customWidth="1"/>
    <col min="9988" max="9994" width="12.7109375" style="136" customWidth="1"/>
    <col min="9995" max="9998" width="12.28515625" style="136" customWidth="1"/>
    <col min="9999" max="9999" width="9.28515625" style="136" customWidth="1"/>
    <col min="10000" max="10002" width="9" style="136" customWidth="1"/>
    <col min="10003" max="10003" width="11.42578125" style="136"/>
    <col min="10004" max="10004" width="13.85546875" style="136" customWidth="1"/>
    <col min="10005" max="10005" width="11.42578125" style="136"/>
    <col min="10006" max="10010" width="12.42578125" style="136" customWidth="1"/>
    <col min="10011" max="10036" width="11.42578125" style="136"/>
    <col min="10037" max="10040" width="0" style="136" hidden="1" customWidth="1"/>
    <col min="10041" max="10240" width="11.42578125" style="136"/>
    <col min="10241" max="10241" width="17.42578125" style="136" customWidth="1"/>
    <col min="10242" max="10242" width="13.140625" style="136" customWidth="1"/>
    <col min="10243" max="10243" width="12.42578125" style="136" customWidth="1"/>
    <col min="10244" max="10250" width="12.7109375" style="136" customWidth="1"/>
    <col min="10251" max="10254" width="12.28515625" style="136" customWidth="1"/>
    <col min="10255" max="10255" width="9.28515625" style="136" customWidth="1"/>
    <col min="10256" max="10258" width="9" style="136" customWidth="1"/>
    <col min="10259" max="10259" width="11.42578125" style="136"/>
    <col min="10260" max="10260" width="13.85546875" style="136" customWidth="1"/>
    <col min="10261" max="10261" width="11.42578125" style="136"/>
    <col min="10262" max="10266" width="12.42578125" style="136" customWidth="1"/>
    <col min="10267" max="10292" width="11.42578125" style="136"/>
    <col min="10293" max="10296" width="0" style="136" hidden="1" customWidth="1"/>
    <col min="10297" max="10496" width="11.42578125" style="136"/>
    <col min="10497" max="10497" width="17.42578125" style="136" customWidth="1"/>
    <col min="10498" max="10498" width="13.140625" style="136" customWidth="1"/>
    <col min="10499" max="10499" width="12.42578125" style="136" customWidth="1"/>
    <col min="10500" max="10506" width="12.7109375" style="136" customWidth="1"/>
    <col min="10507" max="10510" width="12.28515625" style="136" customWidth="1"/>
    <col min="10511" max="10511" width="9.28515625" style="136" customWidth="1"/>
    <col min="10512" max="10514" width="9" style="136" customWidth="1"/>
    <col min="10515" max="10515" width="11.42578125" style="136"/>
    <col min="10516" max="10516" width="13.85546875" style="136" customWidth="1"/>
    <col min="10517" max="10517" width="11.42578125" style="136"/>
    <col min="10518" max="10522" width="12.42578125" style="136" customWidth="1"/>
    <col min="10523" max="10548" width="11.42578125" style="136"/>
    <col min="10549" max="10552" width="0" style="136" hidden="1" customWidth="1"/>
    <col min="10553" max="10752" width="11.42578125" style="136"/>
    <col min="10753" max="10753" width="17.42578125" style="136" customWidth="1"/>
    <col min="10754" max="10754" width="13.140625" style="136" customWidth="1"/>
    <col min="10755" max="10755" width="12.42578125" style="136" customWidth="1"/>
    <col min="10756" max="10762" width="12.7109375" style="136" customWidth="1"/>
    <col min="10763" max="10766" width="12.28515625" style="136" customWidth="1"/>
    <col min="10767" max="10767" width="9.28515625" style="136" customWidth="1"/>
    <col min="10768" max="10770" width="9" style="136" customWidth="1"/>
    <col min="10771" max="10771" width="11.42578125" style="136"/>
    <col min="10772" max="10772" width="13.85546875" style="136" customWidth="1"/>
    <col min="10773" max="10773" width="11.42578125" style="136"/>
    <col min="10774" max="10778" width="12.42578125" style="136" customWidth="1"/>
    <col min="10779" max="10804" width="11.42578125" style="136"/>
    <col min="10805" max="10808" width="0" style="136" hidden="1" customWidth="1"/>
    <col min="10809" max="11008" width="11.42578125" style="136"/>
    <col min="11009" max="11009" width="17.42578125" style="136" customWidth="1"/>
    <col min="11010" max="11010" width="13.140625" style="136" customWidth="1"/>
    <col min="11011" max="11011" width="12.42578125" style="136" customWidth="1"/>
    <col min="11012" max="11018" width="12.7109375" style="136" customWidth="1"/>
    <col min="11019" max="11022" width="12.28515625" style="136" customWidth="1"/>
    <col min="11023" max="11023" width="9.28515625" style="136" customWidth="1"/>
    <col min="11024" max="11026" width="9" style="136" customWidth="1"/>
    <col min="11027" max="11027" width="11.42578125" style="136"/>
    <col min="11028" max="11028" width="13.85546875" style="136" customWidth="1"/>
    <col min="11029" max="11029" width="11.42578125" style="136"/>
    <col min="11030" max="11034" width="12.42578125" style="136" customWidth="1"/>
    <col min="11035" max="11060" width="11.42578125" style="136"/>
    <col min="11061" max="11064" width="0" style="136" hidden="1" customWidth="1"/>
    <col min="11065" max="11264" width="11.42578125" style="136"/>
    <col min="11265" max="11265" width="17.42578125" style="136" customWidth="1"/>
    <col min="11266" max="11266" width="13.140625" style="136" customWidth="1"/>
    <col min="11267" max="11267" width="12.42578125" style="136" customWidth="1"/>
    <col min="11268" max="11274" width="12.7109375" style="136" customWidth="1"/>
    <col min="11275" max="11278" width="12.28515625" style="136" customWidth="1"/>
    <col min="11279" max="11279" width="9.28515625" style="136" customWidth="1"/>
    <col min="11280" max="11282" width="9" style="136" customWidth="1"/>
    <col min="11283" max="11283" width="11.42578125" style="136"/>
    <col min="11284" max="11284" width="13.85546875" style="136" customWidth="1"/>
    <col min="11285" max="11285" width="11.42578125" style="136"/>
    <col min="11286" max="11290" width="12.42578125" style="136" customWidth="1"/>
    <col min="11291" max="11316" width="11.42578125" style="136"/>
    <col min="11317" max="11320" width="0" style="136" hidden="1" customWidth="1"/>
    <col min="11321" max="11520" width="11.42578125" style="136"/>
    <col min="11521" max="11521" width="17.42578125" style="136" customWidth="1"/>
    <col min="11522" max="11522" width="13.140625" style="136" customWidth="1"/>
    <col min="11523" max="11523" width="12.42578125" style="136" customWidth="1"/>
    <col min="11524" max="11530" width="12.7109375" style="136" customWidth="1"/>
    <col min="11531" max="11534" width="12.28515625" style="136" customWidth="1"/>
    <col min="11535" max="11535" width="9.28515625" style="136" customWidth="1"/>
    <col min="11536" max="11538" width="9" style="136" customWidth="1"/>
    <col min="11539" max="11539" width="11.42578125" style="136"/>
    <col min="11540" max="11540" width="13.85546875" style="136" customWidth="1"/>
    <col min="11541" max="11541" width="11.42578125" style="136"/>
    <col min="11542" max="11546" width="12.42578125" style="136" customWidth="1"/>
    <col min="11547" max="11572" width="11.42578125" style="136"/>
    <col min="11573" max="11576" width="0" style="136" hidden="1" customWidth="1"/>
    <col min="11577" max="11776" width="11.42578125" style="136"/>
    <col min="11777" max="11777" width="17.42578125" style="136" customWidth="1"/>
    <col min="11778" max="11778" width="13.140625" style="136" customWidth="1"/>
    <col min="11779" max="11779" width="12.42578125" style="136" customWidth="1"/>
    <col min="11780" max="11786" width="12.7109375" style="136" customWidth="1"/>
    <col min="11787" max="11790" width="12.28515625" style="136" customWidth="1"/>
    <col min="11791" max="11791" width="9.28515625" style="136" customWidth="1"/>
    <col min="11792" max="11794" width="9" style="136" customWidth="1"/>
    <col min="11795" max="11795" width="11.42578125" style="136"/>
    <col min="11796" max="11796" width="13.85546875" style="136" customWidth="1"/>
    <col min="11797" max="11797" width="11.42578125" style="136"/>
    <col min="11798" max="11802" width="12.42578125" style="136" customWidth="1"/>
    <col min="11803" max="11828" width="11.42578125" style="136"/>
    <col min="11829" max="11832" width="0" style="136" hidden="1" customWidth="1"/>
    <col min="11833" max="12032" width="11.42578125" style="136"/>
    <col min="12033" max="12033" width="17.42578125" style="136" customWidth="1"/>
    <col min="12034" max="12034" width="13.140625" style="136" customWidth="1"/>
    <col min="12035" max="12035" width="12.42578125" style="136" customWidth="1"/>
    <col min="12036" max="12042" width="12.7109375" style="136" customWidth="1"/>
    <col min="12043" max="12046" width="12.28515625" style="136" customWidth="1"/>
    <col min="12047" max="12047" width="9.28515625" style="136" customWidth="1"/>
    <col min="12048" max="12050" width="9" style="136" customWidth="1"/>
    <col min="12051" max="12051" width="11.42578125" style="136"/>
    <col min="12052" max="12052" width="13.85546875" style="136" customWidth="1"/>
    <col min="12053" max="12053" width="11.42578125" style="136"/>
    <col min="12054" max="12058" width="12.42578125" style="136" customWidth="1"/>
    <col min="12059" max="12084" width="11.42578125" style="136"/>
    <col min="12085" max="12088" width="0" style="136" hidden="1" customWidth="1"/>
    <col min="12089" max="12288" width="11.42578125" style="136"/>
    <col min="12289" max="12289" width="17.42578125" style="136" customWidth="1"/>
    <col min="12290" max="12290" width="13.140625" style="136" customWidth="1"/>
    <col min="12291" max="12291" width="12.42578125" style="136" customWidth="1"/>
    <col min="12292" max="12298" width="12.7109375" style="136" customWidth="1"/>
    <col min="12299" max="12302" width="12.28515625" style="136" customWidth="1"/>
    <col min="12303" max="12303" width="9.28515625" style="136" customWidth="1"/>
    <col min="12304" max="12306" width="9" style="136" customWidth="1"/>
    <col min="12307" max="12307" width="11.42578125" style="136"/>
    <col min="12308" max="12308" width="13.85546875" style="136" customWidth="1"/>
    <col min="12309" max="12309" width="11.42578125" style="136"/>
    <col min="12310" max="12314" width="12.42578125" style="136" customWidth="1"/>
    <col min="12315" max="12340" width="11.42578125" style="136"/>
    <col min="12341" max="12344" width="0" style="136" hidden="1" customWidth="1"/>
    <col min="12345" max="12544" width="11.42578125" style="136"/>
    <col min="12545" max="12545" width="17.42578125" style="136" customWidth="1"/>
    <col min="12546" max="12546" width="13.140625" style="136" customWidth="1"/>
    <col min="12547" max="12547" width="12.42578125" style="136" customWidth="1"/>
    <col min="12548" max="12554" width="12.7109375" style="136" customWidth="1"/>
    <col min="12555" max="12558" width="12.28515625" style="136" customWidth="1"/>
    <col min="12559" max="12559" width="9.28515625" style="136" customWidth="1"/>
    <col min="12560" max="12562" width="9" style="136" customWidth="1"/>
    <col min="12563" max="12563" width="11.42578125" style="136"/>
    <col min="12564" max="12564" width="13.85546875" style="136" customWidth="1"/>
    <col min="12565" max="12565" width="11.42578125" style="136"/>
    <col min="12566" max="12570" width="12.42578125" style="136" customWidth="1"/>
    <col min="12571" max="12596" width="11.42578125" style="136"/>
    <col min="12597" max="12600" width="0" style="136" hidden="1" customWidth="1"/>
    <col min="12601" max="12800" width="11.42578125" style="136"/>
    <col min="12801" max="12801" width="17.42578125" style="136" customWidth="1"/>
    <col min="12802" max="12802" width="13.140625" style="136" customWidth="1"/>
    <col min="12803" max="12803" width="12.42578125" style="136" customWidth="1"/>
    <col min="12804" max="12810" width="12.7109375" style="136" customWidth="1"/>
    <col min="12811" max="12814" width="12.28515625" style="136" customWidth="1"/>
    <col min="12815" max="12815" width="9.28515625" style="136" customWidth="1"/>
    <col min="12816" max="12818" width="9" style="136" customWidth="1"/>
    <col min="12819" max="12819" width="11.42578125" style="136"/>
    <col min="12820" max="12820" width="13.85546875" style="136" customWidth="1"/>
    <col min="12821" max="12821" width="11.42578125" style="136"/>
    <col min="12822" max="12826" width="12.42578125" style="136" customWidth="1"/>
    <col min="12827" max="12852" width="11.42578125" style="136"/>
    <col min="12853" max="12856" width="0" style="136" hidden="1" customWidth="1"/>
    <col min="12857" max="13056" width="11.42578125" style="136"/>
    <col min="13057" max="13057" width="17.42578125" style="136" customWidth="1"/>
    <col min="13058" max="13058" width="13.140625" style="136" customWidth="1"/>
    <col min="13059" max="13059" width="12.42578125" style="136" customWidth="1"/>
    <col min="13060" max="13066" width="12.7109375" style="136" customWidth="1"/>
    <col min="13067" max="13070" width="12.28515625" style="136" customWidth="1"/>
    <col min="13071" max="13071" width="9.28515625" style="136" customWidth="1"/>
    <col min="13072" max="13074" width="9" style="136" customWidth="1"/>
    <col min="13075" max="13075" width="11.42578125" style="136"/>
    <col min="13076" max="13076" width="13.85546875" style="136" customWidth="1"/>
    <col min="13077" max="13077" width="11.42578125" style="136"/>
    <col min="13078" max="13082" width="12.42578125" style="136" customWidth="1"/>
    <col min="13083" max="13108" width="11.42578125" style="136"/>
    <col min="13109" max="13112" width="0" style="136" hidden="1" customWidth="1"/>
    <col min="13113" max="13312" width="11.42578125" style="136"/>
    <col min="13313" max="13313" width="17.42578125" style="136" customWidth="1"/>
    <col min="13314" max="13314" width="13.140625" style="136" customWidth="1"/>
    <col min="13315" max="13315" width="12.42578125" style="136" customWidth="1"/>
    <col min="13316" max="13322" width="12.7109375" style="136" customWidth="1"/>
    <col min="13323" max="13326" width="12.28515625" style="136" customWidth="1"/>
    <col min="13327" max="13327" width="9.28515625" style="136" customWidth="1"/>
    <col min="13328" max="13330" width="9" style="136" customWidth="1"/>
    <col min="13331" max="13331" width="11.42578125" style="136"/>
    <col min="13332" max="13332" width="13.85546875" style="136" customWidth="1"/>
    <col min="13333" max="13333" width="11.42578125" style="136"/>
    <col min="13334" max="13338" width="12.42578125" style="136" customWidth="1"/>
    <col min="13339" max="13364" width="11.42578125" style="136"/>
    <col min="13365" max="13368" width="0" style="136" hidden="1" customWidth="1"/>
    <col min="13369" max="13568" width="11.42578125" style="136"/>
    <col min="13569" max="13569" width="17.42578125" style="136" customWidth="1"/>
    <col min="13570" max="13570" width="13.140625" style="136" customWidth="1"/>
    <col min="13571" max="13571" width="12.42578125" style="136" customWidth="1"/>
    <col min="13572" max="13578" width="12.7109375" style="136" customWidth="1"/>
    <col min="13579" max="13582" width="12.28515625" style="136" customWidth="1"/>
    <col min="13583" max="13583" width="9.28515625" style="136" customWidth="1"/>
    <col min="13584" max="13586" width="9" style="136" customWidth="1"/>
    <col min="13587" max="13587" width="11.42578125" style="136"/>
    <col min="13588" max="13588" width="13.85546875" style="136" customWidth="1"/>
    <col min="13589" max="13589" width="11.42578125" style="136"/>
    <col min="13590" max="13594" width="12.42578125" style="136" customWidth="1"/>
    <col min="13595" max="13620" width="11.42578125" style="136"/>
    <col min="13621" max="13624" width="0" style="136" hidden="1" customWidth="1"/>
    <col min="13625" max="13824" width="11.42578125" style="136"/>
    <col min="13825" max="13825" width="17.42578125" style="136" customWidth="1"/>
    <col min="13826" max="13826" width="13.140625" style="136" customWidth="1"/>
    <col min="13827" max="13827" width="12.42578125" style="136" customWidth="1"/>
    <col min="13828" max="13834" width="12.7109375" style="136" customWidth="1"/>
    <col min="13835" max="13838" width="12.28515625" style="136" customWidth="1"/>
    <col min="13839" max="13839" width="9.28515625" style="136" customWidth="1"/>
    <col min="13840" max="13842" width="9" style="136" customWidth="1"/>
    <col min="13843" max="13843" width="11.42578125" style="136"/>
    <col min="13844" max="13844" width="13.85546875" style="136" customWidth="1"/>
    <col min="13845" max="13845" width="11.42578125" style="136"/>
    <col min="13846" max="13850" width="12.42578125" style="136" customWidth="1"/>
    <col min="13851" max="13876" width="11.42578125" style="136"/>
    <col min="13877" max="13880" width="0" style="136" hidden="1" customWidth="1"/>
    <col min="13881" max="14080" width="11.42578125" style="136"/>
    <col min="14081" max="14081" width="17.42578125" style="136" customWidth="1"/>
    <col min="14082" max="14082" width="13.140625" style="136" customWidth="1"/>
    <col min="14083" max="14083" width="12.42578125" style="136" customWidth="1"/>
    <col min="14084" max="14090" width="12.7109375" style="136" customWidth="1"/>
    <col min="14091" max="14094" width="12.28515625" style="136" customWidth="1"/>
    <col min="14095" max="14095" width="9.28515625" style="136" customWidth="1"/>
    <col min="14096" max="14098" width="9" style="136" customWidth="1"/>
    <col min="14099" max="14099" width="11.42578125" style="136"/>
    <col min="14100" max="14100" width="13.85546875" style="136" customWidth="1"/>
    <col min="14101" max="14101" width="11.42578125" style="136"/>
    <col min="14102" max="14106" width="12.42578125" style="136" customWidth="1"/>
    <col min="14107" max="14132" width="11.42578125" style="136"/>
    <col min="14133" max="14136" width="0" style="136" hidden="1" customWidth="1"/>
    <col min="14137" max="14336" width="11.42578125" style="136"/>
    <col min="14337" max="14337" width="17.42578125" style="136" customWidth="1"/>
    <col min="14338" max="14338" width="13.140625" style="136" customWidth="1"/>
    <col min="14339" max="14339" width="12.42578125" style="136" customWidth="1"/>
    <col min="14340" max="14346" width="12.7109375" style="136" customWidth="1"/>
    <col min="14347" max="14350" width="12.28515625" style="136" customWidth="1"/>
    <col min="14351" max="14351" width="9.28515625" style="136" customWidth="1"/>
    <col min="14352" max="14354" width="9" style="136" customWidth="1"/>
    <col min="14355" max="14355" width="11.42578125" style="136"/>
    <col min="14356" max="14356" width="13.85546875" style="136" customWidth="1"/>
    <col min="14357" max="14357" width="11.42578125" style="136"/>
    <col min="14358" max="14362" width="12.42578125" style="136" customWidth="1"/>
    <col min="14363" max="14388" width="11.42578125" style="136"/>
    <col min="14389" max="14392" width="0" style="136" hidden="1" customWidth="1"/>
    <col min="14393" max="14592" width="11.42578125" style="136"/>
    <col min="14593" max="14593" width="17.42578125" style="136" customWidth="1"/>
    <col min="14594" max="14594" width="13.140625" style="136" customWidth="1"/>
    <col min="14595" max="14595" width="12.42578125" style="136" customWidth="1"/>
    <col min="14596" max="14602" width="12.7109375" style="136" customWidth="1"/>
    <col min="14603" max="14606" width="12.28515625" style="136" customWidth="1"/>
    <col min="14607" max="14607" width="9.28515625" style="136" customWidth="1"/>
    <col min="14608" max="14610" width="9" style="136" customWidth="1"/>
    <col min="14611" max="14611" width="11.42578125" style="136"/>
    <col min="14612" max="14612" width="13.85546875" style="136" customWidth="1"/>
    <col min="14613" max="14613" width="11.42578125" style="136"/>
    <col min="14614" max="14618" width="12.42578125" style="136" customWidth="1"/>
    <col min="14619" max="14644" width="11.42578125" style="136"/>
    <col min="14645" max="14648" width="0" style="136" hidden="1" customWidth="1"/>
    <col min="14649" max="14848" width="11.42578125" style="136"/>
    <col min="14849" max="14849" width="17.42578125" style="136" customWidth="1"/>
    <col min="14850" max="14850" width="13.140625" style="136" customWidth="1"/>
    <col min="14851" max="14851" width="12.42578125" style="136" customWidth="1"/>
    <col min="14852" max="14858" width="12.7109375" style="136" customWidth="1"/>
    <col min="14859" max="14862" width="12.28515625" style="136" customWidth="1"/>
    <col min="14863" max="14863" width="9.28515625" style="136" customWidth="1"/>
    <col min="14864" max="14866" width="9" style="136" customWidth="1"/>
    <col min="14867" max="14867" width="11.42578125" style="136"/>
    <col min="14868" max="14868" width="13.85546875" style="136" customWidth="1"/>
    <col min="14869" max="14869" width="11.42578125" style="136"/>
    <col min="14870" max="14874" width="12.42578125" style="136" customWidth="1"/>
    <col min="14875" max="14900" width="11.42578125" style="136"/>
    <col min="14901" max="14904" width="0" style="136" hidden="1" customWidth="1"/>
    <col min="14905" max="15104" width="11.42578125" style="136"/>
    <col min="15105" max="15105" width="17.42578125" style="136" customWidth="1"/>
    <col min="15106" max="15106" width="13.140625" style="136" customWidth="1"/>
    <col min="15107" max="15107" width="12.42578125" style="136" customWidth="1"/>
    <col min="15108" max="15114" width="12.7109375" style="136" customWidth="1"/>
    <col min="15115" max="15118" width="12.28515625" style="136" customWidth="1"/>
    <col min="15119" max="15119" width="9.28515625" style="136" customWidth="1"/>
    <col min="15120" max="15122" width="9" style="136" customWidth="1"/>
    <col min="15123" max="15123" width="11.42578125" style="136"/>
    <col min="15124" max="15124" width="13.85546875" style="136" customWidth="1"/>
    <col min="15125" max="15125" width="11.42578125" style="136"/>
    <col min="15126" max="15130" width="12.42578125" style="136" customWidth="1"/>
    <col min="15131" max="15156" width="11.42578125" style="136"/>
    <col min="15157" max="15160" width="0" style="136" hidden="1" customWidth="1"/>
    <col min="15161" max="15360" width="11.42578125" style="136"/>
    <col min="15361" max="15361" width="17.42578125" style="136" customWidth="1"/>
    <col min="15362" max="15362" width="13.140625" style="136" customWidth="1"/>
    <col min="15363" max="15363" width="12.42578125" style="136" customWidth="1"/>
    <col min="15364" max="15370" width="12.7109375" style="136" customWidth="1"/>
    <col min="15371" max="15374" width="12.28515625" style="136" customWidth="1"/>
    <col min="15375" max="15375" width="9.28515625" style="136" customWidth="1"/>
    <col min="15376" max="15378" width="9" style="136" customWidth="1"/>
    <col min="15379" max="15379" width="11.42578125" style="136"/>
    <col min="15380" max="15380" width="13.85546875" style="136" customWidth="1"/>
    <col min="15381" max="15381" width="11.42578125" style="136"/>
    <col min="15382" max="15386" width="12.42578125" style="136" customWidth="1"/>
    <col min="15387" max="15412" width="11.42578125" style="136"/>
    <col min="15413" max="15416" width="0" style="136" hidden="1" customWidth="1"/>
    <col min="15417" max="15616" width="11.42578125" style="136"/>
    <col min="15617" max="15617" width="17.42578125" style="136" customWidth="1"/>
    <col min="15618" max="15618" width="13.140625" style="136" customWidth="1"/>
    <col min="15619" max="15619" width="12.42578125" style="136" customWidth="1"/>
    <col min="15620" max="15626" width="12.7109375" style="136" customWidth="1"/>
    <col min="15627" max="15630" width="12.28515625" style="136" customWidth="1"/>
    <col min="15631" max="15631" width="9.28515625" style="136" customWidth="1"/>
    <col min="15632" max="15634" width="9" style="136" customWidth="1"/>
    <col min="15635" max="15635" width="11.42578125" style="136"/>
    <col min="15636" max="15636" width="13.85546875" style="136" customWidth="1"/>
    <col min="15637" max="15637" width="11.42578125" style="136"/>
    <col min="15638" max="15642" width="12.42578125" style="136" customWidth="1"/>
    <col min="15643" max="15668" width="11.42578125" style="136"/>
    <col min="15669" max="15672" width="0" style="136" hidden="1" customWidth="1"/>
    <col min="15673" max="15872" width="11.42578125" style="136"/>
    <col min="15873" max="15873" width="17.42578125" style="136" customWidth="1"/>
    <col min="15874" max="15874" width="13.140625" style="136" customWidth="1"/>
    <col min="15875" max="15875" width="12.42578125" style="136" customWidth="1"/>
    <col min="15876" max="15882" width="12.7109375" style="136" customWidth="1"/>
    <col min="15883" max="15886" width="12.28515625" style="136" customWidth="1"/>
    <col min="15887" max="15887" width="9.28515625" style="136" customWidth="1"/>
    <col min="15888" max="15890" width="9" style="136" customWidth="1"/>
    <col min="15891" max="15891" width="11.42578125" style="136"/>
    <col min="15892" max="15892" width="13.85546875" style="136" customWidth="1"/>
    <col min="15893" max="15893" width="11.42578125" style="136"/>
    <col min="15894" max="15898" width="12.42578125" style="136" customWidth="1"/>
    <col min="15899" max="15924" width="11.42578125" style="136"/>
    <col min="15925" max="15928" width="0" style="136" hidden="1" customWidth="1"/>
    <col min="15929" max="16128" width="11.42578125" style="136"/>
    <col min="16129" max="16129" width="17.42578125" style="136" customWidth="1"/>
    <col min="16130" max="16130" width="13.140625" style="136" customWidth="1"/>
    <col min="16131" max="16131" width="12.42578125" style="136" customWidth="1"/>
    <col min="16132" max="16138" width="12.7109375" style="136" customWidth="1"/>
    <col min="16139" max="16142" width="12.28515625" style="136" customWidth="1"/>
    <col min="16143" max="16143" width="9.28515625" style="136" customWidth="1"/>
    <col min="16144" max="16146" width="9" style="136" customWidth="1"/>
    <col min="16147" max="16147" width="11.42578125" style="136"/>
    <col min="16148" max="16148" width="13.85546875" style="136" customWidth="1"/>
    <col min="16149" max="16149" width="11.42578125" style="136"/>
    <col min="16150" max="16154" width="12.42578125" style="136" customWidth="1"/>
    <col min="16155" max="16180" width="11.42578125" style="136"/>
    <col min="16181" max="16184" width="0" style="136" hidden="1" customWidth="1"/>
    <col min="16185" max="16384" width="11.42578125" style="136"/>
  </cols>
  <sheetData>
    <row r="1" spans="1:56" s="315" customFormat="1" ht="12.75" customHeight="1" x14ac:dyDescent="0.15">
      <c r="A1" s="437" t="s">
        <v>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56" s="315" customFormat="1" ht="12.75" customHeight="1" x14ac:dyDescent="0.15">
      <c r="A2" s="437" t="str">
        <f>CONCATENATE("COMUNA: ",[2]NOMBRE!B2," - ","( ",[2]NOMBRE!C2,[2]NOMBRE!D2,[2]NOMBRE!E2,[2]NOMBRE!F2,[2]NOMBRE!G2," )")</f>
        <v>COMUNA: LINARES - ( 07401 )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</row>
    <row r="3" spans="1:56" s="315" customFormat="1" ht="12.75" customHeight="1" x14ac:dyDescent="0.2">
      <c r="A3" s="437" t="str">
        <f>CONCATENATE("ESTABLECIMIENTO: ",[2]NOMBRE!B3," - ","( ",[2]NOMBRE!C3,[2]NOMBRE!D3,[2]NOMBRE!E3,[2]NOMBRE!F3,[2]NOMBRE!G3," )")</f>
        <v>ESTABLECIMIENTO: HOSPITAL LINARES - ( 16108 )</v>
      </c>
      <c r="B3" s="314"/>
      <c r="C3" s="314"/>
      <c r="D3" s="316"/>
      <c r="E3" s="314"/>
      <c r="F3" s="314"/>
      <c r="G3" s="314"/>
      <c r="H3" s="440"/>
      <c r="I3" s="314"/>
      <c r="J3" s="314"/>
      <c r="K3" s="314"/>
    </row>
    <row r="4" spans="1:56" s="315" customFormat="1" ht="12.75" customHeight="1" x14ac:dyDescent="0.15">
      <c r="A4" s="437" t="str">
        <f>CONCATENATE("MES: ",[2]NOMBRE!B6," - ","( ",[2]NOMBRE!C6,[2]NOMBRE!D6," )")</f>
        <v>MES: FEBRERO - ( 02 )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</row>
    <row r="5" spans="1:56" s="315" customFormat="1" ht="12.75" customHeight="1" x14ac:dyDescent="0.15">
      <c r="A5" s="313" t="str">
        <f>CONCATENATE("AÑO: ",[2]NOMBRE!B7)</f>
        <v>AÑO: 2013</v>
      </c>
      <c r="B5" s="314"/>
      <c r="C5" s="314"/>
      <c r="D5" s="314"/>
      <c r="E5" s="314"/>
      <c r="F5" s="314"/>
      <c r="G5" s="314"/>
      <c r="H5" s="314"/>
      <c r="I5" s="314"/>
      <c r="J5" s="314"/>
      <c r="K5" s="314"/>
    </row>
    <row r="6" spans="1:56" s="315" customFormat="1" ht="39.950000000000003" customHeight="1" x14ac:dyDescent="0.15">
      <c r="A6" s="517" t="s">
        <v>1</v>
      </c>
      <c r="B6" s="517"/>
      <c r="C6" s="517"/>
      <c r="D6" s="517"/>
      <c r="E6" s="517"/>
      <c r="F6" s="517"/>
      <c r="G6" s="517"/>
      <c r="H6" s="517"/>
      <c r="I6" s="517"/>
      <c r="J6" s="329"/>
      <c r="K6" s="337"/>
    </row>
    <row r="7" spans="1:56" s="315" customFormat="1" ht="30" customHeight="1" x14ac:dyDescent="0.2">
      <c r="A7" s="331" t="s">
        <v>2</v>
      </c>
      <c r="B7" s="331"/>
      <c r="C7" s="331"/>
      <c r="D7" s="331"/>
      <c r="E7" s="331"/>
      <c r="F7" s="331"/>
      <c r="G7" s="331"/>
      <c r="H7" s="331"/>
      <c r="I7" s="331"/>
      <c r="J7" s="320"/>
    </row>
    <row r="8" spans="1:56" s="338" customFormat="1" ht="10.5" x14ac:dyDescent="0.15">
      <c r="A8" s="518" t="s">
        <v>3</v>
      </c>
      <c r="B8" s="490" t="s">
        <v>4</v>
      </c>
      <c r="C8" s="520"/>
      <c r="D8" s="523" t="s">
        <v>5</v>
      </c>
      <c r="E8" s="511" t="s">
        <v>6</v>
      </c>
      <c r="F8" s="511"/>
      <c r="G8" s="511"/>
      <c r="H8" s="525" t="s">
        <v>7</v>
      </c>
      <c r="I8" s="526"/>
      <c r="J8" s="315"/>
      <c r="K8" s="315"/>
      <c r="L8" s="315"/>
      <c r="M8" s="315"/>
      <c r="N8" s="315"/>
      <c r="O8" s="315"/>
      <c r="P8" s="315"/>
      <c r="Q8" s="315"/>
      <c r="R8" s="315"/>
      <c r="S8" s="315"/>
      <c r="T8" s="315"/>
      <c r="U8" s="315"/>
      <c r="V8" s="315"/>
      <c r="W8" s="315"/>
      <c r="X8" s="315"/>
      <c r="Y8" s="315"/>
      <c r="Z8" s="315"/>
      <c r="AA8" s="315"/>
      <c r="AB8" s="315"/>
      <c r="AC8" s="315"/>
      <c r="AD8" s="315"/>
      <c r="AE8" s="315"/>
      <c r="AF8" s="315"/>
      <c r="AG8" s="315"/>
      <c r="AH8" s="315"/>
      <c r="AI8" s="315"/>
      <c r="AJ8" s="315"/>
      <c r="AK8" s="315"/>
      <c r="AL8" s="315"/>
      <c r="AM8" s="315"/>
      <c r="AN8" s="315"/>
      <c r="AO8" s="315"/>
      <c r="AT8" s="322"/>
      <c r="AU8" s="322"/>
      <c r="AX8" s="322"/>
      <c r="AY8" s="322"/>
    </row>
    <row r="9" spans="1:56" s="338" customFormat="1" ht="10.5" x14ac:dyDescent="0.15">
      <c r="A9" s="519"/>
      <c r="B9" s="521"/>
      <c r="C9" s="522"/>
      <c r="D9" s="524"/>
      <c r="E9" s="340" t="s">
        <v>8</v>
      </c>
      <c r="F9" s="341" t="s">
        <v>9</v>
      </c>
      <c r="G9" s="342" t="s">
        <v>10</v>
      </c>
      <c r="H9" s="343" t="s">
        <v>11</v>
      </c>
      <c r="I9" s="342" t="s">
        <v>12</v>
      </c>
      <c r="J9" s="315"/>
      <c r="K9" s="315"/>
      <c r="L9" s="315"/>
      <c r="M9" s="315"/>
      <c r="N9" s="315"/>
      <c r="O9" s="315"/>
      <c r="P9" s="315"/>
      <c r="Q9" s="315"/>
      <c r="R9" s="315"/>
      <c r="S9" s="315"/>
      <c r="T9" s="315"/>
      <c r="U9" s="315"/>
      <c r="V9" s="315"/>
      <c r="W9" s="315"/>
      <c r="X9" s="315"/>
      <c r="Y9" s="315"/>
      <c r="Z9" s="315"/>
      <c r="AA9" s="315"/>
      <c r="AB9" s="315"/>
      <c r="AC9" s="315"/>
      <c r="AD9" s="315"/>
      <c r="AE9" s="315"/>
      <c r="AF9" s="315"/>
      <c r="AG9" s="315"/>
      <c r="AH9" s="315"/>
      <c r="AI9" s="315"/>
      <c r="AJ9" s="315"/>
      <c r="AK9" s="315"/>
      <c r="AL9" s="315"/>
      <c r="AM9" s="315"/>
      <c r="AN9" s="315"/>
      <c r="AO9" s="315"/>
      <c r="AT9" s="322"/>
      <c r="AU9" s="322"/>
      <c r="AX9" s="322"/>
      <c r="AY9" s="322"/>
    </row>
    <row r="10" spans="1:56" s="338" customFormat="1" ht="15.95" customHeight="1" x14ac:dyDescent="0.15">
      <c r="A10" s="534" t="s">
        <v>13</v>
      </c>
      <c r="B10" s="490" t="s">
        <v>14</v>
      </c>
      <c r="C10" s="344" t="s">
        <v>15</v>
      </c>
      <c r="D10" s="400">
        <f>SUM(E10:G10)</f>
        <v>0</v>
      </c>
      <c r="E10" s="447"/>
      <c r="F10" s="390"/>
      <c r="G10" s="393"/>
      <c r="H10" s="401"/>
      <c r="I10" s="393"/>
      <c r="J10" s="438" t="str">
        <f>$BA10&amp;" "&amp;$BB10</f>
        <v xml:space="preserve"> </v>
      </c>
      <c r="K10" s="319"/>
      <c r="L10" s="319"/>
      <c r="M10" s="319"/>
      <c r="N10" s="319"/>
      <c r="O10" s="319"/>
      <c r="P10" s="319"/>
      <c r="Q10" s="319"/>
      <c r="R10" s="319"/>
      <c r="S10" s="319"/>
      <c r="X10" s="315"/>
      <c r="Y10" s="315"/>
      <c r="Z10" s="315"/>
      <c r="AA10" s="315"/>
      <c r="AB10" s="315"/>
      <c r="AC10" s="315"/>
      <c r="AD10" s="315"/>
      <c r="AE10" s="315"/>
      <c r="AF10" s="315"/>
      <c r="AG10" s="315"/>
      <c r="AH10" s="315"/>
      <c r="AI10" s="315"/>
      <c r="AJ10" s="315"/>
      <c r="AK10" s="315"/>
      <c r="AL10" s="315"/>
      <c r="AM10" s="315"/>
      <c r="AN10" s="315"/>
      <c r="AO10" s="315"/>
      <c r="AT10" s="322"/>
      <c r="AU10" s="322"/>
      <c r="AX10" s="322"/>
      <c r="AY10" s="322"/>
      <c r="BA10" s="339" t="str">
        <f>IF($D10&lt;&gt;($H10+$I10)," El número de donantes según sexo NO puede ser diferente al Total.","")</f>
        <v/>
      </c>
      <c r="BB10" s="339" t="str">
        <f>IF(D10&lt;&gt;SUM(E10:G10)," NO ALTERE LAS FÓRMULAS, la suma de los grupos de edad NO ES IGUAL al Total. ","")</f>
        <v/>
      </c>
      <c r="BC10" s="441">
        <f t="shared" ref="BC10:BC19" si="0">IF($D10&lt;&gt;($H10+$I10),1,0)</f>
        <v>0</v>
      </c>
      <c r="BD10" s="441">
        <f>IF(D10&lt;&gt;SUM(E10:G10),1,0)</f>
        <v>0</v>
      </c>
    </row>
    <row r="11" spans="1:56" s="338" customFormat="1" ht="21" x14ac:dyDescent="0.15">
      <c r="A11" s="535"/>
      <c r="B11" s="521"/>
      <c r="C11" s="355" t="s">
        <v>16</v>
      </c>
      <c r="D11" s="402">
        <f t="shared" ref="D11:D19" si="1">SUM(E11:G11)</f>
        <v>0</v>
      </c>
      <c r="E11" s="381"/>
      <c r="F11" s="382"/>
      <c r="G11" s="394"/>
      <c r="H11" s="403"/>
      <c r="I11" s="379"/>
      <c r="J11" s="438" t="str">
        <f t="shared" ref="J11:J19" si="2">$BA11&amp;" "&amp;$BB11</f>
        <v xml:space="preserve"> </v>
      </c>
      <c r="K11" s="319"/>
      <c r="L11" s="319"/>
      <c r="M11" s="319"/>
      <c r="N11" s="319"/>
      <c r="O11" s="319"/>
      <c r="P11" s="319"/>
      <c r="Q11" s="319"/>
      <c r="R11" s="319"/>
      <c r="S11" s="319"/>
      <c r="X11" s="315"/>
      <c r="Y11" s="315"/>
      <c r="Z11" s="315"/>
      <c r="AA11" s="315"/>
      <c r="AB11" s="315"/>
      <c r="AC11" s="315"/>
      <c r="AD11" s="315"/>
      <c r="AE11" s="315"/>
      <c r="AF11" s="315"/>
      <c r="AG11" s="315"/>
      <c r="AH11" s="315"/>
      <c r="AI11" s="315"/>
      <c r="AJ11" s="315"/>
      <c r="AK11" s="315"/>
      <c r="AL11" s="315"/>
      <c r="AM11" s="315"/>
      <c r="AN11" s="315"/>
      <c r="AO11" s="315"/>
      <c r="AT11" s="322"/>
      <c r="AU11" s="322"/>
      <c r="AX11" s="322"/>
      <c r="AY11" s="322"/>
      <c r="BA11" s="339" t="str">
        <f t="shared" ref="BA11:BA19" si="3">IF($D11&lt;&gt;($H11+$I11)," El número de donantes según sexo NO puede ser diferente al Total.","")</f>
        <v/>
      </c>
      <c r="BB11" s="339" t="str">
        <f t="shared" ref="BB11:BB19" si="4">IF(D11&lt;&gt;SUM(E11:G11)," NO ALTERE LAS FÓRMULAS, la suma de los grupos de edad NO ES IGUAL al Total. ","")</f>
        <v/>
      </c>
      <c r="BC11" s="441">
        <f t="shared" si="0"/>
        <v>0</v>
      </c>
      <c r="BD11" s="441">
        <f t="shared" ref="BD11:BD19" si="5">IF(D11&lt;&gt;SUM(E11:G11),1,0)</f>
        <v>0</v>
      </c>
    </row>
    <row r="12" spans="1:56" s="338" customFormat="1" ht="21" x14ac:dyDescent="0.15">
      <c r="A12" s="535"/>
      <c r="B12" s="501"/>
      <c r="C12" s="356" t="s">
        <v>17</v>
      </c>
      <c r="D12" s="404">
        <f t="shared" si="1"/>
        <v>0</v>
      </c>
      <c r="E12" s="384"/>
      <c r="F12" s="385"/>
      <c r="G12" s="405"/>
      <c r="H12" s="406"/>
      <c r="I12" s="387"/>
      <c r="J12" s="438" t="str">
        <f t="shared" si="2"/>
        <v xml:space="preserve"> </v>
      </c>
      <c r="K12" s="319"/>
      <c r="L12" s="319"/>
      <c r="M12" s="319"/>
      <c r="N12" s="319"/>
      <c r="O12" s="319"/>
      <c r="P12" s="319"/>
      <c r="Q12" s="319"/>
      <c r="R12" s="319"/>
      <c r="S12" s="319"/>
      <c r="X12" s="315"/>
      <c r="Y12" s="315"/>
      <c r="Z12" s="315"/>
      <c r="AA12" s="315"/>
      <c r="AB12" s="315"/>
      <c r="AC12" s="315"/>
      <c r="AD12" s="315"/>
      <c r="AE12" s="315"/>
      <c r="AF12" s="315"/>
      <c r="AG12" s="315"/>
      <c r="AH12" s="315"/>
      <c r="AI12" s="315"/>
      <c r="AJ12" s="315"/>
      <c r="AK12" s="315"/>
      <c r="AL12" s="315"/>
      <c r="AM12" s="315"/>
      <c r="AN12" s="315"/>
      <c r="AO12" s="315"/>
      <c r="AT12" s="322"/>
      <c r="AU12" s="322"/>
      <c r="AX12" s="322"/>
      <c r="AY12" s="322"/>
      <c r="BA12" s="339" t="str">
        <f t="shared" si="3"/>
        <v/>
      </c>
      <c r="BB12" s="339" t="str">
        <f t="shared" si="4"/>
        <v/>
      </c>
      <c r="BC12" s="441">
        <f t="shared" si="0"/>
        <v>0</v>
      </c>
      <c r="BD12" s="441">
        <f t="shared" si="5"/>
        <v>0</v>
      </c>
    </row>
    <row r="13" spans="1:56" s="338" customFormat="1" ht="10.5" x14ac:dyDescent="0.15">
      <c r="A13" s="535"/>
      <c r="B13" s="505" t="s">
        <v>18</v>
      </c>
      <c r="C13" s="327" t="s">
        <v>15</v>
      </c>
      <c r="D13" s="400">
        <f t="shared" si="1"/>
        <v>0</v>
      </c>
      <c r="E13" s="447"/>
      <c r="F13" s="390"/>
      <c r="G13" s="393"/>
      <c r="H13" s="407"/>
      <c r="I13" s="394"/>
      <c r="J13" s="438" t="str">
        <f t="shared" si="2"/>
        <v xml:space="preserve"> </v>
      </c>
      <c r="K13" s="319"/>
      <c r="L13" s="319"/>
      <c r="M13" s="319"/>
      <c r="N13" s="319"/>
      <c r="O13" s="319"/>
      <c r="P13" s="319"/>
      <c r="Q13" s="319"/>
      <c r="R13" s="319"/>
      <c r="S13" s="319"/>
      <c r="X13" s="315"/>
      <c r="Y13" s="315"/>
      <c r="Z13" s="315"/>
      <c r="AA13" s="315"/>
      <c r="AB13" s="315"/>
      <c r="AC13" s="315"/>
      <c r="AD13" s="315"/>
      <c r="AE13" s="315"/>
      <c r="AF13" s="315"/>
      <c r="AG13" s="315"/>
      <c r="AH13" s="315"/>
      <c r="AI13" s="315"/>
      <c r="AJ13" s="315"/>
      <c r="AK13" s="315"/>
      <c r="AL13" s="315"/>
      <c r="AM13" s="315"/>
      <c r="AN13" s="315"/>
      <c r="AO13" s="315"/>
      <c r="AT13" s="322"/>
      <c r="AU13" s="322"/>
      <c r="AX13" s="322"/>
      <c r="AY13" s="322"/>
      <c r="BA13" s="339" t="str">
        <f t="shared" si="3"/>
        <v/>
      </c>
      <c r="BB13" s="339" t="str">
        <f t="shared" si="4"/>
        <v/>
      </c>
      <c r="BC13" s="441">
        <f t="shared" si="0"/>
        <v>0</v>
      </c>
      <c r="BD13" s="441">
        <f t="shared" si="5"/>
        <v>0</v>
      </c>
    </row>
    <row r="14" spans="1:56" s="338" customFormat="1" ht="21" x14ac:dyDescent="0.15">
      <c r="A14" s="535"/>
      <c r="B14" s="505"/>
      <c r="C14" s="362" t="s">
        <v>16</v>
      </c>
      <c r="D14" s="402">
        <f t="shared" si="1"/>
        <v>0</v>
      </c>
      <c r="E14" s="381"/>
      <c r="F14" s="382"/>
      <c r="G14" s="379"/>
      <c r="H14" s="403"/>
      <c r="I14" s="379"/>
      <c r="J14" s="438" t="str">
        <f t="shared" si="2"/>
        <v xml:space="preserve"> </v>
      </c>
      <c r="K14" s="319"/>
      <c r="L14" s="319"/>
      <c r="M14" s="319"/>
      <c r="N14" s="319"/>
      <c r="O14" s="319"/>
      <c r="P14" s="319"/>
      <c r="Q14" s="319"/>
      <c r="R14" s="319"/>
      <c r="S14" s="319"/>
      <c r="X14" s="315"/>
      <c r="Y14" s="315"/>
      <c r="Z14" s="315"/>
      <c r="AA14" s="315"/>
      <c r="AB14" s="315"/>
      <c r="AC14" s="315"/>
      <c r="AD14" s="315"/>
      <c r="AE14" s="315"/>
      <c r="AF14" s="315"/>
      <c r="AG14" s="315"/>
      <c r="AH14" s="315"/>
      <c r="AI14" s="315"/>
      <c r="AJ14" s="315"/>
      <c r="AK14" s="315"/>
      <c r="AL14" s="315"/>
      <c r="AM14" s="315"/>
      <c r="AN14" s="315"/>
      <c r="AO14" s="315"/>
      <c r="AT14" s="322"/>
      <c r="AU14" s="322"/>
      <c r="AX14" s="322"/>
      <c r="AY14" s="322"/>
      <c r="BA14" s="339" t="str">
        <f t="shared" si="3"/>
        <v/>
      </c>
      <c r="BB14" s="339" t="str">
        <f t="shared" si="4"/>
        <v/>
      </c>
      <c r="BC14" s="441">
        <f t="shared" si="0"/>
        <v>0</v>
      </c>
      <c r="BD14" s="441">
        <f t="shared" si="5"/>
        <v>0</v>
      </c>
    </row>
    <row r="15" spans="1:56" s="338" customFormat="1" ht="21" x14ac:dyDescent="0.15">
      <c r="A15" s="536"/>
      <c r="B15" s="495"/>
      <c r="C15" s="363" t="s">
        <v>17</v>
      </c>
      <c r="D15" s="404">
        <f t="shared" si="1"/>
        <v>0</v>
      </c>
      <c r="E15" s="384"/>
      <c r="F15" s="385"/>
      <c r="G15" s="387"/>
      <c r="H15" s="406"/>
      <c r="I15" s="387"/>
      <c r="J15" s="438" t="str">
        <f t="shared" si="2"/>
        <v xml:space="preserve"> </v>
      </c>
      <c r="K15" s="319"/>
      <c r="L15" s="319"/>
      <c r="M15" s="319"/>
      <c r="N15" s="319"/>
      <c r="O15" s="319"/>
      <c r="P15" s="319"/>
      <c r="Q15" s="319"/>
      <c r="R15" s="319"/>
      <c r="S15" s="319"/>
      <c r="X15" s="315"/>
      <c r="Y15" s="315"/>
      <c r="Z15" s="315"/>
      <c r="AA15" s="315"/>
      <c r="AB15" s="315"/>
      <c r="AC15" s="315"/>
      <c r="AD15" s="315"/>
      <c r="AE15" s="315"/>
      <c r="AF15" s="315"/>
      <c r="AG15" s="315"/>
      <c r="AH15" s="315"/>
      <c r="AI15" s="315"/>
      <c r="AJ15" s="315"/>
      <c r="AK15" s="315"/>
      <c r="AL15" s="315"/>
      <c r="AM15" s="315"/>
      <c r="AN15" s="315"/>
      <c r="AO15" s="315"/>
      <c r="AT15" s="322"/>
      <c r="AU15" s="322"/>
      <c r="AX15" s="322"/>
      <c r="AY15" s="322"/>
      <c r="BA15" s="339" t="str">
        <f t="shared" si="3"/>
        <v/>
      </c>
      <c r="BB15" s="339" t="str">
        <f t="shared" si="4"/>
        <v/>
      </c>
      <c r="BC15" s="441">
        <f t="shared" si="0"/>
        <v>0</v>
      </c>
      <c r="BD15" s="441">
        <f t="shared" si="5"/>
        <v>0</v>
      </c>
    </row>
    <row r="16" spans="1:56" s="338" customFormat="1" ht="15.95" customHeight="1" x14ac:dyDescent="0.15">
      <c r="A16" s="490" t="s">
        <v>19</v>
      </c>
      <c r="B16" s="500"/>
      <c r="C16" s="327" t="s">
        <v>15</v>
      </c>
      <c r="D16" s="400">
        <f t="shared" si="1"/>
        <v>0</v>
      </c>
      <c r="E16" s="408"/>
      <c r="F16" s="409"/>
      <c r="G16" s="410"/>
      <c r="H16" s="408"/>
      <c r="I16" s="410"/>
      <c r="J16" s="438" t="str">
        <f t="shared" si="2"/>
        <v xml:space="preserve"> </v>
      </c>
      <c r="K16" s="319"/>
      <c r="L16" s="319"/>
      <c r="M16" s="319"/>
      <c r="N16" s="319"/>
      <c r="O16" s="319"/>
      <c r="P16" s="319"/>
      <c r="Q16" s="319"/>
      <c r="R16" s="319"/>
      <c r="S16" s="319"/>
      <c r="X16" s="315"/>
      <c r="Y16" s="315"/>
      <c r="Z16" s="315"/>
      <c r="AA16" s="315"/>
      <c r="AB16" s="315"/>
      <c r="AC16" s="315"/>
      <c r="AD16" s="315"/>
      <c r="AE16" s="315"/>
      <c r="AF16" s="315"/>
      <c r="AG16" s="315"/>
      <c r="AH16" s="315"/>
      <c r="AI16" s="315"/>
      <c r="AJ16" s="315"/>
      <c r="AK16" s="315"/>
      <c r="AL16" s="315"/>
      <c r="AM16" s="315"/>
      <c r="AN16" s="315"/>
      <c r="AO16" s="315"/>
      <c r="AT16" s="322"/>
      <c r="AU16" s="322"/>
      <c r="AX16" s="322"/>
      <c r="AY16" s="322"/>
      <c r="BA16" s="339" t="str">
        <f t="shared" si="3"/>
        <v/>
      </c>
      <c r="BB16" s="339" t="str">
        <f t="shared" si="4"/>
        <v/>
      </c>
      <c r="BC16" s="441">
        <f t="shared" si="0"/>
        <v>0</v>
      </c>
      <c r="BD16" s="441">
        <f t="shared" si="5"/>
        <v>0</v>
      </c>
    </row>
    <row r="17" spans="1:56" s="338" customFormat="1" ht="21" x14ac:dyDescent="0.15">
      <c r="A17" s="521"/>
      <c r="B17" s="528"/>
      <c r="C17" s="362" t="s">
        <v>16</v>
      </c>
      <c r="D17" s="411">
        <f t="shared" si="1"/>
        <v>0</v>
      </c>
      <c r="E17" s="412"/>
      <c r="F17" s="413"/>
      <c r="G17" s="414"/>
      <c r="H17" s="412"/>
      <c r="I17" s="414"/>
      <c r="J17" s="438" t="str">
        <f t="shared" si="2"/>
        <v xml:space="preserve"> </v>
      </c>
      <c r="K17" s="319"/>
      <c r="L17" s="319"/>
      <c r="M17" s="319"/>
      <c r="N17" s="319"/>
      <c r="O17" s="319"/>
      <c r="P17" s="319"/>
      <c r="Q17" s="319"/>
      <c r="R17" s="319"/>
      <c r="S17" s="319"/>
      <c r="X17" s="315"/>
      <c r="Y17" s="315"/>
      <c r="Z17" s="315"/>
      <c r="AA17" s="315"/>
      <c r="AB17" s="315"/>
      <c r="AC17" s="315"/>
      <c r="AD17" s="315"/>
      <c r="AE17" s="315"/>
      <c r="AF17" s="315"/>
      <c r="AG17" s="315"/>
      <c r="AH17" s="315"/>
      <c r="AI17" s="315"/>
      <c r="AJ17" s="315"/>
      <c r="AK17" s="315"/>
      <c r="AL17" s="315"/>
      <c r="AM17" s="315"/>
      <c r="AN17" s="315"/>
      <c r="AO17" s="315"/>
      <c r="AT17" s="322"/>
      <c r="AU17" s="322"/>
      <c r="AX17" s="322"/>
      <c r="AY17" s="322"/>
      <c r="BA17" s="339" t="str">
        <f t="shared" si="3"/>
        <v/>
      </c>
      <c r="BB17" s="339" t="str">
        <f t="shared" si="4"/>
        <v/>
      </c>
      <c r="BC17" s="441">
        <f t="shared" si="0"/>
        <v>0</v>
      </c>
      <c r="BD17" s="441">
        <f t="shared" si="5"/>
        <v>0</v>
      </c>
    </row>
    <row r="18" spans="1:56" s="338" customFormat="1" ht="21" x14ac:dyDescent="0.15">
      <c r="A18" s="501"/>
      <c r="B18" s="502"/>
      <c r="C18" s="363" t="s">
        <v>17</v>
      </c>
      <c r="D18" s="404">
        <f t="shared" si="1"/>
        <v>0</v>
      </c>
      <c r="E18" s="415"/>
      <c r="F18" s="386"/>
      <c r="G18" s="387"/>
      <c r="H18" s="415"/>
      <c r="I18" s="387"/>
      <c r="J18" s="438" t="str">
        <f t="shared" si="2"/>
        <v xml:space="preserve"> </v>
      </c>
      <c r="K18" s="319"/>
      <c r="L18" s="319"/>
      <c r="M18" s="319"/>
      <c r="N18" s="319"/>
      <c r="O18" s="319"/>
      <c r="P18" s="319"/>
      <c r="Q18" s="319"/>
      <c r="R18" s="319"/>
      <c r="S18" s="319"/>
      <c r="X18" s="315"/>
      <c r="Y18" s="315"/>
      <c r="Z18" s="315"/>
      <c r="AA18" s="315"/>
      <c r="AB18" s="315"/>
      <c r="AC18" s="315"/>
      <c r="AD18" s="315"/>
      <c r="AE18" s="315"/>
      <c r="AF18" s="315"/>
      <c r="AG18" s="315"/>
      <c r="AH18" s="315"/>
      <c r="AI18" s="315"/>
      <c r="AJ18" s="315"/>
      <c r="AK18" s="315"/>
      <c r="AL18" s="315"/>
      <c r="AM18" s="315"/>
      <c r="AN18" s="315"/>
      <c r="AO18" s="315"/>
      <c r="AT18" s="322"/>
      <c r="AU18" s="322"/>
      <c r="AX18" s="322"/>
      <c r="AY18" s="322"/>
      <c r="BA18" s="339" t="str">
        <f t="shared" si="3"/>
        <v/>
      </c>
      <c r="BB18" s="339" t="str">
        <f t="shared" si="4"/>
        <v/>
      </c>
      <c r="BC18" s="441">
        <f t="shared" si="0"/>
        <v>0</v>
      </c>
      <c r="BD18" s="441">
        <f t="shared" si="5"/>
        <v>0</v>
      </c>
    </row>
    <row r="19" spans="1:56" s="338" customFormat="1" ht="15.95" customHeight="1" x14ac:dyDescent="0.15">
      <c r="A19" s="529" t="s">
        <v>5</v>
      </c>
      <c r="B19" s="530"/>
      <c r="C19" s="531"/>
      <c r="D19" s="416">
        <f t="shared" si="1"/>
        <v>0</v>
      </c>
      <c r="E19" s="417">
        <f>SUM(E10:E18)</f>
        <v>0</v>
      </c>
      <c r="F19" s="418">
        <f>SUM(F10:F18)</f>
        <v>0</v>
      </c>
      <c r="G19" s="419">
        <f>SUM(G10:G18)</f>
        <v>0</v>
      </c>
      <c r="H19" s="417">
        <f>SUM(H10:H18)</f>
        <v>0</v>
      </c>
      <c r="I19" s="419">
        <f>SUM(I10:I18)</f>
        <v>0</v>
      </c>
      <c r="J19" s="438" t="str">
        <f t="shared" si="2"/>
        <v xml:space="preserve"> </v>
      </c>
      <c r="K19" s="319"/>
      <c r="L19" s="319"/>
      <c r="M19" s="319"/>
      <c r="N19" s="319"/>
      <c r="O19" s="319"/>
      <c r="P19" s="319"/>
      <c r="Q19" s="319"/>
      <c r="R19" s="319"/>
      <c r="S19" s="319"/>
      <c r="X19" s="315"/>
      <c r="Y19" s="315"/>
      <c r="Z19" s="315"/>
      <c r="AA19" s="315"/>
      <c r="AB19" s="315"/>
      <c r="AC19" s="315"/>
      <c r="AD19" s="315"/>
      <c r="AE19" s="315"/>
      <c r="AF19" s="315"/>
      <c r="AG19" s="315"/>
      <c r="AH19" s="315"/>
      <c r="AI19" s="315"/>
      <c r="AJ19" s="315"/>
      <c r="AK19" s="315"/>
      <c r="AL19" s="315"/>
      <c r="AM19" s="315"/>
      <c r="AN19" s="315"/>
      <c r="AO19" s="315"/>
      <c r="AT19" s="322"/>
      <c r="AU19" s="322"/>
      <c r="AX19" s="322"/>
      <c r="AY19" s="322"/>
      <c r="BA19" s="339" t="str">
        <f t="shared" si="3"/>
        <v/>
      </c>
      <c r="BB19" s="339" t="str">
        <f t="shared" si="4"/>
        <v/>
      </c>
      <c r="BC19" s="441">
        <f t="shared" si="0"/>
        <v>0</v>
      </c>
      <c r="BD19" s="441">
        <f t="shared" si="5"/>
        <v>0</v>
      </c>
    </row>
    <row r="20" spans="1:56" s="315" customFormat="1" ht="30" customHeight="1" x14ac:dyDescent="0.2">
      <c r="A20" s="332" t="s">
        <v>20</v>
      </c>
      <c r="B20" s="332"/>
      <c r="C20" s="332"/>
      <c r="D20" s="332"/>
      <c r="E20" s="332"/>
      <c r="F20" s="332"/>
      <c r="G20" s="332"/>
      <c r="H20" s="332"/>
      <c r="I20" s="332"/>
      <c r="J20" s="320"/>
    </row>
    <row r="21" spans="1:56" s="314" customFormat="1" ht="15.95" customHeight="1" x14ac:dyDescent="0.15">
      <c r="A21" s="532" t="s">
        <v>21</v>
      </c>
      <c r="B21" s="488" t="s">
        <v>5</v>
      </c>
      <c r="C21" s="488" t="s">
        <v>22</v>
      </c>
      <c r="D21" s="488" t="s">
        <v>23</v>
      </c>
      <c r="E21" s="364"/>
      <c r="F21" s="364"/>
      <c r="I21" s="345"/>
      <c r="J21" s="345"/>
      <c r="K21" s="345"/>
      <c r="L21" s="345"/>
      <c r="M21" s="439"/>
      <c r="N21" s="439"/>
      <c r="O21" s="439"/>
      <c r="P21" s="319"/>
      <c r="Q21" s="319"/>
      <c r="R21" s="319"/>
      <c r="S21" s="319"/>
      <c r="BB21" s="325"/>
      <c r="BC21" s="325"/>
    </row>
    <row r="22" spans="1:56" s="314" customFormat="1" ht="10.5" x14ac:dyDescent="0.15">
      <c r="A22" s="533"/>
      <c r="B22" s="489"/>
      <c r="C22" s="489"/>
      <c r="D22" s="489"/>
      <c r="E22" s="364"/>
      <c r="F22" s="364"/>
      <c r="I22" s="345"/>
      <c r="J22" s="345"/>
      <c r="K22" s="345"/>
      <c r="L22" s="345"/>
      <c r="M22" s="439"/>
      <c r="N22" s="439"/>
      <c r="O22" s="439"/>
      <c r="P22" s="319"/>
      <c r="Q22" s="319"/>
      <c r="R22" s="319"/>
      <c r="S22" s="319"/>
      <c r="BB22" s="325"/>
      <c r="BC22" s="325"/>
    </row>
    <row r="23" spans="1:56" s="314" customFormat="1" ht="21" x14ac:dyDescent="0.15">
      <c r="A23" s="359" t="s">
        <v>24</v>
      </c>
      <c r="B23" s="420">
        <f>SUM(C23:D23)</f>
        <v>0</v>
      </c>
      <c r="C23" s="381"/>
      <c r="D23" s="376"/>
      <c r="E23" s="438" t="str">
        <f>+BA23</f>
        <v/>
      </c>
      <c r="F23" s="365"/>
      <c r="H23" s="346"/>
      <c r="L23" s="347"/>
      <c r="M23" s="348"/>
      <c r="N23" s="348"/>
      <c r="O23" s="348"/>
      <c r="P23" s="319"/>
      <c r="Q23" s="319"/>
      <c r="R23" s="319"/>
      <c r="S23" s="319"/>
      <c r="BA23" s="339" t="str">
        <f>IF(B23&lt;&gt;SUM(C23:D23)," NO ALTERE LAS FÓRMULAS, la suma de los donantes NO ES IGUAL al Total. ","")</f>
        <v/>
      </c>
      <c r="BB23" s="325"/>
      <c r="BC23" s="441">
        <f>IF(B23&lt;&gt;SUM(C23:D23),1,0)</f>
        <v>0</v>
      </c>
    </row>
    <row r="24" spans="1:56" s="314" customFormat="1" ht="37.5" customHeight="1" x14ac:dyDescent="0.15">
      <c r="A24" s="360" t="s">
        <v>25</v>
      </c>
      <c r="B24" s="402">
        <f>SUM(C24:D24)</f>
        <v>0</v>
      </c>
      <c r="C24" s="381"/>
      <c r="D24" s="376"/>
      <c r="E24" s="438" t="str">
        <f>+BA24</f>
        <v/>
      </c>
      <c r="F24" s="365"/>
      <c r="H24" s="346"/>
      <c r="L24" s="347"/>
      <c r="M24" s="348"/>
      <c r="N24" s="348"/>
      <c r="O24" s="348"/>
      <c r="P24" s="319"/>
      <c r="Q24" s="319"/>
      <c r="R24" s="319"/>
      <c r="S24" s="319"/>
      <c r="BA24" s="339" t="str">
        <f>IF(B24&lt;&gt;SUM(C24:D24)," NO ALTERE LAS FÓRMULAS, la suma de los donantes NO ES IGUAL al Total. ","")</f>
        <v/>
      </c>
      <c r="BB24" s="325"/>
      <c r="BC24" s="441">
        <f>IF(B24&lt;&gt;SUM(C24:D24),1,0)</f>
        <v>0</v>
      </c>
    </row>
    <row r="25" spans="1:56" s="314" customFormat="1" ht="31.5" x14ac:dyDescent="0.15">
      <c r="A25" s="360" t="s">
        <v>26</v>
      </c>
      <c r="B25" s="402">
        <f>SUM(C25:D25)</f>
        <v>0</v>
      </c>
      <c r="C25" s="381"/>
      <c r="D25" s="376"/>
      <c r="E25" s="438" t="str">
        <f>+BA25</f>
        <v/>
      </c>
      <c r="F25" s="365"/>
      <c r="H25" s="346"/>
      <c r="L25" s="347"/>
      <c r="M25" s="348"/>
      <c r="N25" s="348"/>
      <c r="O25" s="348"/>
      <c r="P25" s="319"/>
      <c r="Q25" s="319"/>
      <c r="R25" s="319"/>
      <c r="S25" s="319"/>
      <c r="BA25" s="339" t="str">
        <f>IF(B25&lt;&gt;SUM(C25:D25)," NO ALTERE LAS FÓRMULAS, la suma de los donantes NO ES IGUAL al Total. ","")</f>
        <v/>
      </c>
      <c r="BB25" s="325"/>
      <c r="BC25" s="441">
        <f>IF(B25&lt;&gt;SUM(C25:D25),1,0)</f>
        <v>0</v>
      </c>
    </row>
    <row r="26" spans="1:56" s="314" customFormat="1" ht="15.95" customHeight="1" x14ac:dyDescent="0.15">
      <c r="A26" s="361" t="s">
        <v>27</v>
      </c>
      <c r="B26" s="404">
        <f>SUM(C26:D26)</f>
        <v>0</v>
      </c>
      <c r="C26" s="384"/>
      <c r="D26" s="378"/>
      <c r="E26" s="438" t="str">
        <f>+BA26</f>
        <v/>
      </c>
      <c r="F26" s="365"/>
      <c r="L26" s="348"/>
      <c r="M26" s="348"/>
      <c r="N26" s="348"/>
      <c r="O26" s="348"/>
      <c r="P26" s="319"/>
      <c r="Q26" s="319"/>
      <c r="R26" s="319"/>
      <c r="S26" s="319"/>
      <c r="BA26" s="339" t="str">
        <f>IF(B26&lt;&gt;SUM(C26:D26)," NO ALTERE LAS FÓRMULAS, la suma de los donantes NO ES IGUAL al Total. ","")</f>
        <v/>
      </c>
      <c r="BB26" s="325"/>
      <c r="BC26" s="441">
        <f>IF(B26&lt;&gt;SUM(C26:D26),1,0)</f>
        <v>0</v>
      </c>
    </row>
    <row r="27" spans="1:56" s="315" customFormat="1" ht="30" customHeight="1" x14ac:dyDescent="0.2">
      <c r="A27" s="354" t="s">
        <v>28</v>
      </c>
      <c r="B27" s="354"/>
      <c r="C27" s="354"/>
      <c r="D27" s="354"/>
      <c r="E27" s="349"/>
      <c r="F27" s="349"/>
      <c r="G27" s="349"/>
      <c r="H27" s="349"/>
      <c r="I27" s="349"/>
      <c r="J27" s="320"/>
    </row>
    <row r="28" spans="1:56" s="338" customFormat="1" ht="12.75" customHeight="1" x14ac:dyDescent="0.15">
      <c r="A28" s="494" t="s">
        <v>29</v>
      </c>
      <c r="B28" s="488" t="s">
        <v>5</v>
      </c>
      <c r="C28" s="488" t="s">
        <v>22</v>
      </c>
      <c r="D28" s="488" t="s">
        <v>23</v>
      </c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S28" s="322"/>
      <c r="AT28" s="322"/>
      <c r="AW28" s="322"/>
      <c r="AX28" s="322"/>
      <c r="BA28" s="315"/>
      <c r="BB28" s="315"/>
      <c r="BC28" s="315"/>
      <c r="BD28" s="315"/>
    </row>
    <row r="29" spans="1:56" s="338" customFormat="1" ht="10.5" x14ac:dyDescent="0.15">
      <c r="A29" s="495"/>
      <c r="B29" s="489"/>
      <c r="C29" s="489"/>
      <c r="D29" s="489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S29" s="322"/>
      <c r="AT29" s="322"/>
      <c r="AW29" s="322"/>
      <c r="AX29" s="322"/>
      <c r="BA29" s="315"/>
      <c r="BB29" s="315"/>
      <c r="BC29" s="315"/>
      <c r="BD29" s="315"/>
    </row>
    <row r="30" spans="1:56" s="338" customFormat="1" ht="15.95" customHeight="1" x14ac:dyDescent="0.15">
      <c r="A30" s="366" t="s">
        <v>30</v>
      </c>
      <c r="B30" s="421">
        <f>SUM(C30:D30)</f>
        <v>0</v>
      </c>
      <c r="C30" s="375"/>
      <c r="D30" s="375"/>
      <c r="E30" s="438" t="str">
        <f>+BA30</f>
        <v/>
      </c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S30" s="322"/>
      <c r="AT30" s="322"/>
      <c r="AW30" s="322"/>
      <c r="AX30" s="322"/>
      <c r="BA30" s="339" t="str">
        <f>IF(B30&lt;&gt;SUM(C30:D30)," NO ALTERE LAS FÓRMULAS, la suma de los donantes NO ES IGUAL al Total. ","")</f>
        <v/>
      </c>
      <c r="BB30" s="325"/>
      <c r="BC30" s="441">
        <f>IF(B30&lt;&gt;SUM(C30:D30),1,0)</f>
        <v>0</v>
      </c>
      <c r="BD30" s="315"/>
    </row>
    <row r="31" spans="1:56" s="338" customFormat="1" ht="15.95" customHeight="1" x14ac:dyDescent="0.15">
      <c r="A31" s="367" t="s">
        <v>31</v>
      </c>
      <c r="B31" s="422">
        <f>SUM(C31:D31)</f>
        <v>0</v>
      </c>
      <c r="C31" s="377"/>
      <c r="D31" s="377"/>
      <c r="E31" s="438" t="str">
        <f>+BA31</f>
        <v/>
      </c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S31" s="322"/>
      <c r="AT31" s="322"/>
      <c r="AW31" s="322"/>
      <c r="AX31" s="322"/>
      <c r="BA31" s="339" t="str">
        <f>IF(B31&lt;&gt;SUM(C31:D31)," NO ALTERE LAS FÓRMULAS, la suma de los donantes NO ES IGUAL al Total. ","")</f>
        <v/>
      </c>
      <c r="BB31" s="325"/>
      <c r="BC31" s="441">
        <f>IF(B31&lt;&gt;SUM(C31:D31),1,0)</f>
        <v>0</v>
      </c>
      <c r="BD31" s="315"/>
    </row>
    <row r="32" spans="1:56" s="338" customFormat="1" ht="15.95" customHeight="1" x14ac:dyDescent="0.15">
      <c r="A32" s="350" t="s">
        <v>5</v>
      </c>
      <c r="B32" s="396">
        <f>SUM(C32:D32)</f>
        <v>0</v>
      </c>
      <c r="C32" s="396">
        <f>SUM(C30:C31)</f>
        <v>0</v>
      </c>
      <c r="D32" s="392">
        <f>SUM(D30:D31)</f>
        <v>0</v>
      </c>
      <c r="E32" s="438" t="str">
        <f>+BA32</f>
        <v/>
      </c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S32" s="322"/>
      <c r="AT32" s="322"/>
      <c r="AW32" s="322"/>
      <c r="AX32" s="322"/>
      <c r="BA32" s="339" t="str">
        <f>IF(B32&lt;&gt;SUM(C32:D32)," NO ALTERE LAS FÓRMULAS, la suma de los donantes NO ES IGUAL al Total. ","")</f>
        <v/>
      </c>
      <c r="BB32" s="325"/>
      <c r="BC32" s="441">
        <f>IF(B32&lt;&gt;SUM(C32:D32),1,0)</f>
        <v>0</v>
      </c>
      <c r="BD32" s="315"/>
    </row>
    <row r="33" spans="1:56" s="338" customFormat="1" ht="30" customHeight="1" x14ac:dyDescent="0.2">
      <c r="A33" s="334" t="s">
        <v>32</v>
      </c>
      <c r="B33" s="334"/>
      <c r="C33" s="334"/>
      <c r="D33" s="334"/>
      <c r="E33" s="334"/>
      <c r="F33" s="334"/>
      <c r="G33" s="334"/>
      <c r="H33" s="334"/>
      <c r="I33" s="334"/>
      <c r="J33" s="320"/>
      <c r="K33" s="315"/>
      <c r="L33" s="315"/>
      <c r="M33" s="315"/>
      <c r="N33" s="315"/>
      <c r="O33" s="315"/>
      <c r="P33" s="315"/>
      <c r="Q33" s="315"/>
      <c r="R33" s="315"/>
      <c r="S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T33" s="322"/>
      <c r="AU33" s="322"/>
      <c r="AX33" s="322"/>
      <c r="AY33" s="322"/>
      <c r="BA33" s="315"/>
      <c r="BB33" s="315"/>
      <c r="BC33" s="315"/>
      <c r="BD33" s="315"/>
    </row>
    <row r="34" spans="1:56" s="338" customFormat="1" ht="15.95" customHeight="1" x14ac:dyDescent="0.15">
      <c r="A34" s="494" t="s">
        <v>33</v>
      </c>
      <c r="B34" s="500" t="s">
        <v>4</v>
      </c>
      <c r="C34" s="488" t="s">
        <v>5</v>
      </c>
      <c r="D34" s="488" t="s">
        <v>34</v>
      </c>
      <c r="E34" s="488" t="s">
        <v>35</v>
      </c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T34" s="322"/>
      <c r="AU34" s="322"/>
      <c r="AX34" s="322"/>
      <c r="AY34" s="322"/>
      <c r="BA34" s="315"/>
      <c r="BB34" s="315"/>
      <c r="BC34" s="315"/>
      <c r="BD34" s="315"/>
    </row>
    <row r="35" spans="1:56" s="338" customFormat="1" ht="15.95" customHeight="1" x14ac:dyDescent="0.15">
      <c r="A35" s="495"/>
      <c r="B35" s="502"/>
      <c r="C35" s="489"/>
      <c r="D35" s="489"/>
      <c r="E35" s="489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T35" s="322"/>
      <c r="AU35" s="322"/>
      <c r="AX35" s="322"/>
      <c r="AY35" s="322"/>
      <c r="BA35" s="315"/>
      <c r="BB35" s="315"/>
      <c r="BC35" s="315"/>
      <c r="BD35" s="315"/>
    </row>
    <row r="36" spans="1:56" s="338" customFormat="1" ht="15.95" customHeight="1" x14ac:dyDescent="0.15">
      <c r="A36" s="494" t="s">
        <v>36</v>
      </c>
      <c r="B36" s="357" t="s">
        <v>37</v>
      </c>
      <c r="C36" s="425">
        <f>SUM(D36:E36)</f>
        <v>0</v>
      </c>
      <c r="D36" s="426"/>
      <c r="E36" s="426"/>
      <c r="F36" s="438" t="str">
        <f>+BA36</f>
        <v/>
      </c>
      <c r="G36" s="438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T36" s="322"/>
      <c r="AU36" s="322"/>
      <c r="AX36" s="322"/>
      <c r="AY36" s="322"/>
      <c r="BA36" s="339" t="str">
        <f>IF(C36&lt;&gt;SUM(D36:E36)," NO ALTERE LAS FÓRMULAS, la suma de los componentes sanguíneos NO ES IGUAL al Total. ","")</f>
        <v/>
      </c>
      <c r="BB36" s="315"/>
      <c r="BC36" s="441">
        <f>IF(C36&lt;&gt;SUM(D36:E36),1,0)</f>
        <v>0</v>
      </c>
      <c r="BD36" s="315"/>
    </row>
    <row r="37" spans="1:56" s="338" customFormat="1" ht="15.95" customHeight="1" x14ac:dyDescent="0.15">
      <c r="A37" s="505"/>
      <c r="B37" s="368" t="s">
        <v>38</v>
      </c>
      <c r="C37" s="427">
        <f t="shared" ref="C37:C44" si="6">SUM(D37:E37)</f>
        <v>0</v>
      </c>
      <c r="D37" s="428"/>
      <c r="E37" s="428"/>
      <c r="F37" s="438" t="str">
        <f t="shared" ref="F37:F44" si="7">+BA37</f>
        <v/>
      </c>
      <c r="G37" s="438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T37" s="322"/>
      <c r="AU37" s="322"/>
      <c r="AX37" s="322"/>
      <c r="AY37" s="322"/>
      <c r="BA37" s="339" t="str">
        <f t="shared" ref="BA37:BA44" si="8">IF(C37&lt;&gt;SUM(D37:E37)," NO ALTERE LAS FÓRMULAS, la suma de los componentes sanguíneos NO ES IGUAL al Total. ","")</f>
        <v/>
      </c>
      <c r="BB37" s="315"/>
      <c r="BC37" s="441">
        <f t="shared" ref="BC37:BC44" si="9">IF(C37&lt;&gt;SUM(D37:E37),1,0)</f>
        <v>0</v>
      </c>
      <c r="BD37" s="315"/>
    </row>
    <row r="38" spans="1:56" s="338" customFormat="1" ht="15.95" customHeight="1" x14ac:dyDescent="0.15">
      <c r="A38" s="495"/>
      <c r="B38" s="369" t="s">
        <v>39</v>
      </c>
      <c r="C38" s="429">
        <f t="shared" si="6"/>
        <v>0</v>
      </c>
      <c r="D38" s="430"/>
      <c r="E38" s="430"/>
      <c r="F38" s="438" t="str">
        <f t="shared" si="7"/>
        <v/>
      </c>
      <c r="G38" s="438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T38" s="322"/>
      <c r="AU38" s="322"/>
      <c r="AX38" s="322"/>
      <c r="AY38" s="322"/>
      <c r="BA38" s="339" t="str">
        <f t="shared" si="8"/>
        <v/>
      </c>
      <c r="BB38" s="315"/>
      <c r="BC38" s="441">
        <f t="shared" si="9"/>
        <v>0</v>
      </c>
      <c r="BD38" s="315"/>
    </row>
    <row r="39" spans="1:56" s="338" customFormat="1" ht="15.95" customHeight="1" x14ac:dyDescent="0.15">
      <c r="A39" s="494" t="s">
        <v>40</v>
      </c>
      <c r="B39" s="358" t="s">
        <v>41</v>
      </c>
      <c r="C39" s="425">
        <f t="shared" si="6"/>
        <v>0</v>
      </c>
      <c r="D39" s="426"/>
      <c r="E39" s="426"/>
      <c r="F39" s="438" t="str">
        <f t="shared" si="7"/>
        <v/>
      </c>
      <c r="G39" s="438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T39" s="322"/>
      <c r="AU39" s="322"/>
      <c r="AX39" s="322"/>
      <c r="AY39" s="322"/>
      <c r="BA39" s="339" t="str">
        <f t="shared" si="8"/>
        <v/>
      </c>
      <c r="BB39" s="315"/>
      <c r="BC39" s="441">
        <f t="shared" si="9"/>
        <v>0</v>
      </c>
      <c r="BD39" s="315"/>
    </row>
    <row r="40" spans="1:56" s="338" customFormat="1" ht="15.95" customHeight="1" x14ac:dyDescent="0.15">
      <c r="A40" s="505"/>
      <c r="B40" s="368" t="s">
        <v>42</v>
      </c>
      <c r="C40" s="427">
        <f t="shared" si="6"/>
        <v>0</v>
      </c>
      <c r="D40" s="428"/>
      <c r="E40" s="428"/>
      <c r="F40" s="438" t="str">
        <f t="shared" si="7"/>
        <v/>
      </c>
      <c r="G40" s="438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T40" s="322"/>
      <c r="AU40" s="322"/>
      <c r="AX40" s="322"/>
      <c r="AY40" s="322"/>
      <c r="BA40" s="339" t="str">
        <f t="shared" si="8"/>
        <v/>
      </c>
      <c r="BB40" s="315"/>
      <c r="BC40" s="441">
        <f t="shared" si="9"/>
        <v>0</v>
      </c>
      <c r="BD40" s="315"/>
    </row>
    <row r="41" spans="1:56" s="338" customFormat="1" ht="15.95" customHeight="1" x14ac:dyDescent="0.15">
      <c r="A41" s="495"/>
      <c r="B41" s="369" t="s">
        <v>43</v>
      </c>
      <c r="C41" s="429">
        <f t="shared" si="6"/>
        <v>0</v>
      </c>
      <c r="D41" s="430"/>
      <c r="E41" s="430"/>
      <c r="F41" s="438" t="str">
        <f t="shared" si="7"/>
        <v/>
      </c>
      <c r="G41" s="438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T41" s="322"/>
      <c r="AU41" s="322"/>
      <c r="AX41" s="322"/>
      <c r="AY41" s="322"/>
      <c r="BA41" s="339" t="str">
        <f t="shared" si="8"/>
        <v/>
      </c>
      <c r="BB41" s="315"/>
      <c r="BC41" s="441">
        <f t="shared" si="9"/>
        <v>0</v>
      </c>
      <c r="BD41" s="315"/>
    </row>
    <row r="42" spans="1:56" s="338" customFormat="1" ht="21" x14ac:dyDescent="0.15">
      <c r="A42" s="494" t="s">
        <v>44</v>
      </c>
      <c r="B42" s="370" t="s">
        <v>45</v>
      </c>
      <c r="C42" s="423">
        <f t="shared" si="6"/>
        <v>0</v>
      </c>
      <c r="D42" s="375"/>
      <c r="E42" s="375"/>
      <c r="F42" s="438" t="str">
        <f t="shared" si="7"/>
        <v/>
      </c>
      <c r="G42" s="438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T42" s="322"/>
      <c r="AU42" s="322"/>
      <c r="AX42" s="322"/>
      <c r="AY42" s="322"/>
      <c r="BA42" s="339" t="str">
        <f t="shared" si="8"/>
        <v/>
      </c>
      <c r="BB42" s="315"/>
      <c r="BC42" s="441">
        <f t="shared" si="9"/>
        <v>0</v>
      </c>
      <c r="BD42" s="315"/>
    </row>
    <row r="43" spans="1:56" s="338" customFormat="1" ht="15.95" customHeight="1" x14ac:dyDescent="0.15">
      <c r="A43" s="495"/>
      <c r="B43" s="336" t="s">
        <v>46</v>
      </c>
      <c r="C43" s="383">
        <f t="shared" si="6"/>
        <v>0</v>
      </c>
      <c r="D43" s="378"/>
      <c r="E43" s="378"/>
      <c r="F43" s="438" t="str">
        <f t="shared" si="7"/>
        <v/>
      </c>
      <c r="G43" s="438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T43" s="322"/>
      <c r="AU43" s="322"/>
      <c r="AX43" s="322"/>
      <c r="AY43" s="322"/>
      <c r="BA43" s="339" t="str">
        <f t="shared" si="8"/>
        <v/>
      </c>
      <c r="BB43" s="315"/>
      <c r="BC43" s="441">
        <f t="shared" si="9"/>
        <v>0</v>
      </c>
      <c r="BD43" s="315"/>
    </row>
    <row r="44" spans="1:56" s="338" customFormat="1" ht="15.95" customHeight="1" x14ac:dyDescent="0.15">
      <c r="A44" s="498" t="s">
        <v>47</v>
      </c>
      <c r="B44" s="499"/>
      <c r="C44" s="424">
        <f t="shared" si="6"/>
        <v>0</v>
      </c>
      <c r="D44" s="380"/>
      <c r="E44" s="380"/>
      <c r="F44" s="438" t="str">
        <f t="shared" si="7"/>
        <v/>
      </c>
      <c r="G44" s="438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T44" s="322"/>
      <c r="AU44" s="322"/>
      <c r="AX44" s="322"/>
      <c r="AY44" s="322"/>
      <c r="BA44" s="339" t="str">
        <f t="shared" si="8"/>
        <v/>
      </c>
      <c r="BB44" s="315"/>
      <c r="BC44" s="441">
        <f t="shared" si="9"/>
        <v>0</v>
      </c>
      <c r="BD44" s="315"/>
    </row>
    <row r="45" spans="1:56" s="315" customFormat="1" ht="30" customHeight="1" x14ac:dyDescent="0.2">
      <c r="A45" s="335" t="s">
        <v>48</v>
      </c>
      <c r="B45" s="335"/>
      <c r="C45" s="335"/>
      <c r="D45" s="335"/>
      <c r="E45" s="335"/>
      <c r="F45" s="335"/>
      <c r="G45" s="335"/>
      <c r="H45" s="335"/>
      <c r="I45" s="335"/>
      <c r="J45" s="320"/>
    </row>
    <row r="46" spans="1:56" s="338" customFormat="1" ht="15.95" customHeight="1" x14ac:dyDescent="0.15">
      <c r="A46" s="510" t="s">
        <v>49</v>
      </c>
      <c r="B46" s="510"/>
      <c r="C46" s="511" t="s">
        <v>50</v>
      </c>
      <c r="D46" s="511" t="s">
        <v>44</v>
      </c>
      <c r="E46" s="497" t="s">
        <v>51</v>
      </c>
      <c r="F46" s="511"/>
      <c r="G46" s="511"/>
      <c r="H46" s="511" t="s">
        <v>52</v>
      </c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T46" s="322"/>
      <c r="AU46" s="322"/>
      <c r="AX46" s="322"/>
      <c r="AY46" s="322"/>
      <c r="BA46" s="315"/>
      <c r="BB46" s="315"/>
      <c r="BC46" s="315"/>
      <c r="BD46" s="315"/>
    </row>
    <row r="47" spans="1:56" s="338" customFormat="1" ht="15.95" customHeight="1" x14ac:dyDescent="0.15">
      <c r="A47" s="510"/>
      <c r="B47" s="510"/>
      <c r="C47" s="511"/>
      <c r="D47" s="511"/>
      <c r="E47" s="321" t="s">
        <v>53</v>
      </c>
      <c r="F47" s="321" t="s">
        <v>42</v>
      </c>
      <c r="G47" s="321" t="s">
        <v>43</v>
      </c>
      <c r="H47" s="497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T47" s="322"/>
      <c r="AU47" s="322"/>
      <c r="AX47" s="322"/>
      <c r="AY47" s="322"/>
      <c r="BA47" s="315"/>
      <c r="BB47" s="315"/>
      <c r="BC47" s="315"/>
      <c r="BD47" s="315"/>
    </row>
    <row r="48" spans="1:56" s="338" customFormat="1" ht="22.5" customHeight="1" x14ac:dyDescent="0.15">
      <c r="A48" s="515" t="s">
        <v>54</v>
      </c>
      <c r="B48" s="515"/>
      <c r="C48" s="433"/>
      <c r="D48" s="433"/>
      <c r="E48" s="433"/>
      <c r="F48" s="433"/>
      <c r="G48" s="433"/>
      <c r="H48" s="426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W48" s="322"/>
      <c r="AX48" s="322"/>
      <c r="BA48" s="315"/>
      <c r="BB48" s="315"/>
      <c r="BC48" s="315"/>
      <c r="BD48" s="315"/>
    </row>
    <row r="49" spans="1:56" s="338" customFormat="1" ht="15" customHeight="1" x14ac:dyDescent="0.15">
      <c r="A49" s="516" t="s">
        <v>55</v>
      </c>
      <c r="B49" s="516"/>
      <c r="C49" s="373"/>
      <c r="D49" s="373">
        <v>3</v>
      </c>
      <c r="E49" s="373"/>
      <c r="F49" s="373"/>
      <c r="G49" s="373"/>
      <c r="H49" s="428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W49" s="322"/>
      <c r="AX49" s="322"/>
      <c r="BA49" s="315"/>
      <c r="BB49" s="315"/>
      <c r="BC49" s="315"/>
      <c r="BD49" s="315"/>
    </row>
    <row r="50" spans="1:56" s="338" customFormat="1" ht="15" customHeight="1" x14ac:dyDescent="0.15">
      <c r="A50" s="516" t="s">
        <v>56</v>
      </c>
      <c r="B50" s="516"/>
      <c r="C50" s="376">
        <v>4</v>
      </c>
      <c r="D50" s="376"/>
      <c r="E50" s="376">
        <v>75</v>
      </c>
      <c r="F50" s="376"/>
      <c r="G50" s="376"/>
      <c r="H50" s="391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W50" s="322"/>
      <c r="AX50" s="322"/>
      <c r="BA50" s="315"/>
      <c r="BB50" s="315"/>
      <c r="BC50" s="315"/>
      <c r="BD50" s="315"/>
    </row>
    <row r="51" spans="1:56" s="338" customFormat="1" ht="15" customHeight="1" x14ac:dyDescent="0.15">
      <c r="A51" s="508" t="s">
        <v>57</v>
      </c>
      <c r="B51" s="508"/>
      <c r="C51" s="378"/>
      <c r="D51" s="378"/>
      <c r="E51" s="378"/>
      <c r="F51" s="378"/>
      <c r="G51" s="378"/>
      <c r="H51" s="39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W51" s="322"/>
      <c r="AX51" s="322"/>
      <c r="BA51" s="315"/>
      <c r="BB51" s="315"/>
      <c r="BC51" s="315"/>
      <c r="BD51" s="315"/>
    </row>
    <row r="52" spans="1:56" s="338" customFormat="1" ht="15" customHeight="1" x14ac:dyDescent="0.15">
      <c r="A52" s="509" t="s">
        <v>5</v>
      </c>
      <c r="B52" s="509"/>
      <c r="C52" s="388">
        <f t="shared" ref="C52:H52" si="10">SUM(C48:C51)</f>
        <v>4</v>
      </c>
      <c r="D52" s="388">
        <f t="shared" si="10"/>
        <v>3</v>
      </c>
      <c r="E52" s="388">
        <f t="shared" si="10"/>
        <v>75</v>
      </c>
      <c r="F52" s="388">
        <f t="shared" si="10"/>
        <v>0</v>
      </c>
      <c r="G52" s="388">
        <f t="shared" si="10"/>
        <v>0</v>
      </c>
      <c r="H52" s="436">
        <f t="shared" si="10"/>
        <v>0</v>
      </c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W52" s="322"/>
      <c r="AX52" s="322"/>
      <c r="BA52" s="315"/>
      <c r="BB52" s="315"/>
      <c r="BC52" s="315"/>
      <c r="BD52" s="315"/>
    </row>
    <row r="53" spans="1:56" s="315" customFormat="1" ht="30" customHeight="1" x14ac:dyDescent="0.2">
      <c r="A53" s="335" t="s">
        <v>58</v>
      </c>
      <c r="B53" s="335"/>
      <c r="C53" s="335"/>
      <c r="D53" s="371"/>
      <c r="E53" s="371"/>
      <c r="F53" s="371"/>
      <c r="G53" s="371"/>
      <c r="H53" s="371"/>
      <c r="I53" s="371"/>
      <c r="J53" s="320"/>
    </row>
    <row r="54" spans="1:56" s="338" customFormat="1" ht="15.95" customHeight="1" x14ac:dyDescent="0.2">
      <c r="A54" s="510" t="s">
        <v>49</v>
      </c>
      <c r="B54" s="510"/>
      <c r="C54" s="511" t="s">
        <v>5</v>
      </c>
      <c r="D54" s="315"/>
      <c r="E54" s="315"/>
      <c r="F54" s="315"/>
      <c r="G54" s="317"/>
      <c r="H54" s="317"/>
      <c r="I54" s="317"/>
      <c r="J54" s="317"/>
      <c r="K54" s="315"/>
      <c r="L54" s="315"/>
      <c r="M54" s="315"/>
      <c r="N54" s="315"/>
      <c r="O54" s="315"/>
      <c r="P54" s="315"/>
      <c r="Q54" s="315"/>
      <c r="R54" s="315"/>
      <c r="S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22"/>
      <c r="AS54" s="322"/>
      <c r="AT54" s="322"/>
      <c r="BA54" s="315"/>
      <c r="BB54" s="315"/>
      <c r="BC54" s="315"/>
      <c r="BD54" s="315"/>
    </row>
    <row r="55" spans="1:56" s="338" customFormat="1" ht="15.95" customHeight="1" x14ac:dyDescent="0.2">
      <c r="A55" s="510"/>
      <c r="B55" s="510"/>
      <c r="C55" s="511"/>
      <c r="D55" s="315"/>
      <c r="E55" s="315"/>
      <c r="F55" s="315"/>
      <c r="G55" s="317"/>
      <c r="H55" s="317"/>
      <c r="I55" s="317"/>
      <c r="J55" s="317"/>
      <c r="K55" s="315"/>
      <c r="L55" s="315"/>
      <c r="M55" s="315"/>
      <c r="N55" s="315"/>
      <c r="O55" s="315"/>
      <c r="P55" s="315"/>
      <c r="Q55" s="315"/>
      <c r="R55" s="315"/>
      <c r="S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22"/>
      <c r="AS55" s="322"/>
      <c r="AT55" s="322"/>
      <c r="BA55" s="315"/>
      <c r="BB55" s="315"/>
      <c r="BC55" s="315"/>
      <c r="BD55" s="315"/>
    </row>
    <row r="56" spans="1:56" s="338" customFormat="1" ht="15" customHeight="1" x14ac:dyDescent="0.2">
      <c r="A56" s="512" t="s">
        <v>59</v>
      </c>
      <c r="B56" s="512"/>
      <c r="C56" s="432"/>
      <c r="D56" s="315"/>
      <c r="E56" s="315"/>
      <c r="F56" s="315"/>
      <c r="G56" s="315"/>
      <c r="H56" s="315"/>
      <c r="I56" s="315"/>
      <c r="J56" s="317"/>
      <c r="K56" s="315"/>
      <c r="L56" s="315"/>
      <c r="M56" s="315"/>
      <c r="N56" s="315"/>
      <c r="O56" s="315"/>
      <c r="P56" s="315"/>
      <c r="Q56" s="315"/>
      <c r="R56" s="315"/>
      <c r="S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R56" s="322"/>
      <c r="AS56" s="322"/>
      <c r="AV56" s="322"/>
      <c r="AW56" s="322"/>
      <c r="BA56" s="315"/>
      <c r="BB56" s="315"/>
      <c r="BC56" s="315"/>
      <c r="BD56" s="315"/>
    </row>
    <row r="57" spans="1:56" s="338" customFormat="1" ht="15" customHeight="1" x14ac:dyDescent="0.2">
      <c r="A57" s="492" t="s">
        <v>40</v>
      </c>
      <c r="B57" s="358" t="s">
        <v>41</v>
      </c>
      <c r="C57" s="433"/>
      <c r="D57" s="315"/>
      <c r="E57" s="315"/>
      <c r="F57" s="315"/>
      <c r="G57" s="317"/>
      <c r="H57" s="317"/>
      <c r="I57" s="317"/>
      <c r="J57" s="317"/>
      <c r="K57" s="315"/>
      <c r="L57" s="315"/>
      <c r="M57" s="315"/>
      <c r="N57" s="315"/>
      <c r="O57" s="315"/>
      <c r="P57" s="315"/>
      <c r="Q57" s="315"/>
      <c r="R57" s="315"/>
      <c r="S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22"/>
      <c r="AS57" s="322"/>
      <c r="AT57" s="322"/>
      <c r="BA57" s="315"/>
      <c r="BB57" s="315"/>
      <c r="BC57" s="315"/>
      <c r="BD57" s="315"/>
    </row>
    <row r="58" spans="1:56" s="338" customFormat="1" ht="15" customHeight="1" x14ac:dyDescent="0.2">
      <c r="A58" s="513"/>
      <c r="B58" s="368" t="s">
        <v>42</v>
      </c>
      <c r="C58" s="373"/>
      <c r="D58" s="315"/>
      <c r="E58" s="315"/>
      <c r="F58" s="315"/>
      <c r="G58" s="317"/>
      <c r="H58" s="317"/>
      <c r="I58" s="317"/>
      <c r="J58" s="317"/>
      <c r="K58" s="315"/>
      <c r="L58" s="315"/>
      <c r="M58" s="315"/>
      <c r="N58" s="315"/>
      <c r="O58" s="315"/>
      <c r="P58" s="315"/>
      <c r="Q58" s="315"/>
      <c r="R58" s="315"/>
      <c r="S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22"/>
      <c r="AS58" s="322"/>
      <c r="AT58" s="322"/>
      <c r="BA58" s="315"/>
      <c r="BB58" s="315"/>
      <c r="BC58" s="315"/>
      <c r="BD58" s="315"/>
    </row>
    <row r="59" spans="1:56" s="338" customFormat="1" ht="15" customHeight="1" x14ac:dyDescent="0.2">
      <c r="A59" s="493"/>
      <c r="B59" s="369" t="s">
        <v>43</v>
      </c>
      <c r="C59" s="374"/>
      <c r="D59" s="315"/>
      <c r="E59" s="315"/>
      <c r="F59" s="315"/>
      <c r="G59" s="317"/>
      <c r="H59" s="317"/>
      <c r="I59" s="317"/>
      <c r="J59" s="317"/>
      <c r="K59" s="315"/>
      <c r="L59" s="315"/>
      <c r="M59" s="315"/>
      <c r="N59" s="315"/>
      <c r="O59" s="315"/>
      <c r="P59" s="315"/>
      <c r="Q59" s="315"/>
      <c r="R59" s="315"/>
      <c r="S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22"/>
      <c r="AS59" s="322"/>
      <c r="AT59" s="322"/>
      <c r="BA59" s="315"/>
      <c r="BB59" s="315"/>
      <c r="BC59" s="315"/>
      <c r="BD59" s="315"/>
    </row>
    <row r="60" spans="1:56" s="338" customFormat="1" ht="15" customHeight="1" x14ac:dyDescent="0.2">
      <c r="A60" s="514" t="s">
        <v>44</v>
      </c>
      <c r="B60" s="514"/>
      <c r="C60" s="432"/>
      <c r="D60" s="315"/>
      <c r="E60" s="315"/>
      <c r="F60" s="315"/>
      <c r="G60" s="315"/>
      <c r="H60" s="315"/>
      <c r="I60" s="315"/>
      <c r="J60" s="317"/>
      <c r="K60" s="315"/>
      <c r="L60" s="315"/>
      <c r="M60" s="315"/>
      <c r="N60" s="315"/>
      <c r="O60" s="315"/>
      <c r="P60" s="315"/>
      <c r="Q60" s="315"/>
      <c r="R60" s="315"/>
      <c r="S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R60" s="322"/>
      <c r="AS60" s="322"/>
      <c r="AV60" s="322"/>
      <c r="AW60" s="322"/>
      <c r="BA60" s="315"/>
      <c r="BB60" s="315"/>
      <c r="BC60" s="315"/>
      <c r="BD60" s="315"/>
    </row>
    <row r="61" spans="1:56" s="338" customFormat="1" ht="15" customHeight="1" x14ac:dyDescent="0.2">
      <c r="A61" s="498" t="s">
        <v>47</v>
      </c>
      <c r="B61" s="499"/>
      <c r="C61" s="434"/>
      <c r="D61" s="315"/>
      <c r="E61" s="315"/>
      <c r="F61" s="315"/>
      <c r="G61" s="315"/>
      <c r="H61" s="315"/>
      <c r="I61" s="315"/>
      <c r="J61" s="317"/>
      <c r="K61" s="315"/>
      <c r="L61" s="315"/>
      <c r="M61" s="315"/>
      <c r="N61" s="315"/>
      <c r="O61" s="315"/>
      <c r="P61" s="315"/>
      <c r="Q61" s="315"/>
      <c r="R61" s="315"/>
      <c r="S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R61" s="322"/>
      <c r="AS61" s="322"/>
      <c r="AV61" s="322"/>
      <c r="AW61" s="322"/>
      <c r="BA61" s="315"/>
      <c r="BB61" s="315"/>
      <c r="BC61" s="315"/>
      <c r="BD61" s="315"/>
    </row>
    <row r="62" spans="1:56" s="315" customFormat="1" ht="30" customHeight="1" x14ac:dyDescent="0.2">
      <c r="A62" s="331" t="s">
        <v>60</v>
      </c>
      <c r="B62" s="331"/>
      <c r="C62" s="331"/>
      <c r="D62" s="331"/>
      <c r="E62" s="331"/>
      <c r="F62" s="331"/>
      <c r="G62" s="331"/>
      <c r="H62" s="331"/>
      <c r="I62" s="331"/>
      <c r="J62" s="320"/>
    </row>
    <row r="63" spans="1:56" s="338" customFormat="1" ht="15.95" customHeight="1" x14ac:dyDescent="0.15">
      <c r="A63" s="490" t="s">
        <v>4</v>
      </c>
      <c r="B63" s="500"/>
      <c r="C63" s="488" t="s">
        <v>5</v>
      </c>
      <c r="D63" s="496" t="s">
        <v>61</v>
      </c>
      <c r="E63" s="497"/>
      <c r="F63" s="496" t="s">
        <v>62</v>
      </c>
      <c r="G63" s="497"/>
      <c r="H63" s="537" t="s">
        <v>63</v>
      </c>
      <c r="I63" s="538"/>
      <c r="J63" s="506" t="s">
        <v>64</v>
      </c>
      <c r="K63" s="315"/>
      <c r="L63" s="315"/>
      <c r="M63" s="315"/>
      <c r="N63" s="315"/>
      <c r="O63" s="315"/>
      <c r="P63" s="315"/>
      <c r="Q63" s="315"/>
      <c r="R63" s="315"/>
      <c r="S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T63" s="322"/>
      <c r="AU63" s="322"/>
      <c r="AX63" s="322"/>
      <c r="AY63" s="322"/>
      <c r="BA63" s="315"/>
      <c r="BB63" s="315"/>
      <c r="BC63" s="315"/>
      <c r="BD63" s="315"/>
    </row>
    <row r="64" spans="1:56" s="338" customFormat="1" ht="15.95" customHeight="1" x14ac:dyDescent="0.15">
      <c r="A64" s="501"/>
      <c r="B64" s="502"/>
      <c r="C64" s="489"/>
      <c r="D64" s="321" t="s">
        <v>34</v>
      </c>
      <c r="E64" s="321" t="s">
        <v>35</v>
      </c>
      <c r="F64" s="321" t="s">
        <v>34</v>
      </c>
      <c r="G64" s="321" t="s">
        <v>35</v>
      </c>
      <c r="H64" s="321" t="s">
        <v>34</v>
      </c>
      <c r="I64" s="321" t="s">
        <v>35</v>
      </c>
      <c r="J64" s="507"/>
      <c r="K64" s="315"/>
      <c r="L64" s="315"/>
      <c r="M64" s="315"/>
      <c r="N64" s="315"/>
      <c r="O64" s="315"/>
      <c r="P64" s="315"/>
      <c r="Q64" s="315"/>
      <c r="R64" s="315"/>
      <c r="S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T64" s="322"/>
      <c r="AU64" s="322"/>
      <c r="AX64" s="322"/>
      <c r="AY64" s="322"/>
      <c r="BA64" s="315"/>
      <c r="BB64" s="315"/>
      <c r="BC64" s="315"/>
      <c r="BD64" s="315"/>
    </row>
    <row r="65" spans="1:56" s="338" customFormat="1" ht="15" customHeight="1" x14ac:dyDescent="0.15">
      <c r="A65" s="503" t="s">
        <v>36</v>
      </c>
      <c r="B65" s="504"/>
      <c r="C65" s="425">
        <f>SUM(D65:J65)</f>
        <v>0</v>
      </c>
      <c r="D65" s="426"/>
      <c r="E65" s="426"/>
      <c r="F65" s="426"/>
      <c r="G65" s="426"/>
      <c r="H65" s="426"/>
      <c r="I65" s="426"/>
      <c r="J65" s="426"/>
      <c r="K65" s="326" t="str">
        <f>BA65</f>
        <v/>
      </c>
      <c r="L65" s="315"/>
      <c r="M65" s="315"/>
      <c r="N65" s="315"/>
      <c r="O65" s="315"/>
      <c r="P65" s="315"/>
      <c r="Q65" s="315"/>
      <c r="R65" s="315"/>
      <c r="S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T65" s="322"/>
      <c r="AU65" s="322"/>
      <c r="AX65" s="322"/>
      <c r="AY65" s="322"/>
      <c r="BA65" s="339" t="str">
        <f>IF(C65&lt;&gt;SUM(D65:J65)," NO ALTERE LAS FÓRMULAS, la suma de los componentes sanguíneos distribuídos o transferidos NO ES IGUAL al Total. ","")</f>
        <v/>
      </c>
      <c r="BB65" s="315"/>
      <c r="BC65" s="441">
        <f>IF(C65&lt;&gt;SUM(D65:J65),1,0)</f>
        <v>0</v>
      </c>
      <c r="BD65" s="315"/>
    </row>
    <row r="66" spans="1:56" s="338" customFormat="1" ht="15" customHeight="1" x14ac:dyDescent="0.15">
      <c r="A66" s="494" t="s">
        <v>40</v>
      </c>
      <c r="B66" s="358" t="s">
        <v>41</v>
      </c>
      <c r="C66" s="425">
        <f t="shared" ref="C66:C71" si="11">SUM(D66:J66)</f>
        <v>0</v>
      </c>
      <c r="D66" s="426"/>
      <c r="E66" s="426"/>
      <c r="F66" s="426"/>
      <c r="G66" s="426"/>
      <c r="H66" s="426"/>
      <c r="I66" s="426"/>
      <c r="J66" s="426"/>
      <c r="K66" s="326" t="str">
        <f t="shared" ref="K66:K71" si="12">BA66</f>
        <v/>
      </c>
      <c r="L66" s="315"/>
      <c r="M66" s="315"/>
      <c r="N66" s="315"/>
      <c r="O66" s="315"/>
      <c r="P66" s="315"/>
      <c r="Q66" s="315"/>
      <c r="R66" s="315"/>
      <c r="S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T66" s="322"/>
      <c r="AU66" s="322"/>
      <c r="AX66" s="322"/>
      <c r="AY66" s="322"/>
      <c r="BA66" s="339" t="str">
        <f t="shared" ref="BA66:BA71" si="13">IF(C66&lt;&gt;SUM(D66:J66)," NO ALTERE LAS FÓRMULAS, la suma de los componentes sanguíneos distribuídos o transferidos NO ES IGUAL al Total. ","")</f>
        <v/>
      </c>
      <c r="BB66" s="315"/>
      <c r="BC66" s="441">
        <f t="shared" ref="BC66:BC71" si="14">IF(C66&lt;&gt;SUM(D66:J66),1,0)</f>
        <v>0</v>
      </c>
      <c r="BD66" s="315"/>
    </row>
    <row r="67" spans="1:56" s="338" customFormat="1" ht="15" customHeight="1" x14ac:dyDescent="0.15">
      <c r="A67" s="505"/>
      <c r="B67" s="368" t="s">
        <v>42</v>
      </c>
      <c r="C67" s="427">
        <f t="shared" si="11"/>
        <v>0</v>
      </c>
      <c r="D67" s="428"/>
      <c r="E67" s="428"/>
      <c r="F67" s="428"/>
      <c r="G67" s="428"/>
      <c r="H67" s="428"/>
      <c r="I67" s="428"/>
      <c r="J67" s="428"/>
      <c r="K67" s="326" t="str">
        <f t="shared" si="12"/>
        <v/>
      </c>
      <c r="L67" s="315"/>
      <c r="M67" s="315"/>
      <c r="N67" s="315"/>
      <c r="O67" s="315"/>
      <c r="P67" s="315"/>
      <c r="Q67" s="315"/>
      <c r="R67" s="315"/>
      <c r="S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T67" s="322"/>
      <c r="AU67" s="322"/>
      <c r="AX67" s="322"/>
      <c r="AY67" s="322"/>
      <c r="BA67" s="339" t="str">
        <f t="shared" si="13"/>
        <v/>
      </c>
      <c r="BB67" s="315"/>
      <c r="BC67" s="441">
        <f t="shared" si="14"/>
        <v>0</v>
      </c>
      <c r="BD67" s="315"/>
    </row>
    <row r="68" spans="1:56" s="338" customFormat="1" ht="15" customHeight="1" x14ac:dyDescent="0.15">
      <c r="A68" s="495"/>
      <c r="B68" s="369" t="s">
        <v>43</v>
      </c>
      <c r="C68" s="429">
        <f t="shared" si="11"/>
        <v>0</v>
      </c>
      <c r="D68" s="430"/>
      <c r="E68" s="430"/>
      <c r="F68" s="430"/>
      <c r="G68" s="430"/>
      <c r="H68" s="430"/>
      <c r="I68" s="430"/>
      <c r="J68" s="430"/>
      <c r="K68" s="326" t="str">
        <f t="shared" si="12"/>
        <v/>
      </c>
      <c r="L68" s="315"/>
      <c r="M68" s="315"/>
      <c r="N68" s="315"/>
      <c r="O68" s="315"/>
      <c r="P68" s="315"/>
      <c r="Q68" s="315"/>
      <c r="R68" s="315"/>
      <c r="S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T68" s="322"/>
      <c r="AU68" s="322"/>
      <c r="AX68" s="322"/>
      <c r="AY68" s="322"/>
      <c r="BA68" s="339" t="str">
        <f t="shared" si="13"/>
        <v/>
      </c>
      <c r="BB68" s="315"/>
      <c r="BC68" s="441">
        <f t="shared" si="14"/>
        <v>0</v>
      </c>
      <c r="BD68" s="315"/>
    </row>
    <row r="69" spans="1:56" s="338" customFormat="1" ht="15" customHeight="1" x14ac:dyDescent="0.15">
      <c r="A69" s="494" t="s">
        <v>44</v>
      </c>
      <c r="B69" s="370" t="s">
        <v>65</v>
      </c>
      <c r="C69" s="423">
        <f t="shared" si="11"/>
        <v>0</v>
      </c>
      <c r="D69" s="375"/>
      <c r="E69" s="375"/>
      <c r="F69" s="375"/>
      <c r="G69" s="375"/>
      <c r="H69" s="375"/>
      <c r="I69" s="375"/>
      <c r="J69" s="375"/>
      <c r="K69" s="326" t="str">
        <f t="shared" si="12"/>
        <v/>
      </c>
      <c r="L69" s="315"/>
      <c r="M69" s="315"/>
      <c r="N69" s="315"/>
      <c r="O69" s="315"/>
      <c r="P69" s="315"/>
      <c r="Q69" s="315"/>
      <c r="R69" s="315"/>
      <c r="S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T69" s="322"/>
      <c r="AU69" s="322"/>
      <c r="AX69" s="322"/>
      <c r="AY69" s="322"/>
      <c r="BA69" s="339" t="str">
        <f t="shared" si="13"/>
        <v/>
      </c>
      <c r="BB69" s="315"/>
      <c r="BC69" s="441">
        <f t="shared" si="14"/>
        <v>0</v>
      </c>
      <c r="BD69" s="315"/>
    </row>
    <row r="70" spans="1:56" s="338" customFormat="1" ht="15" customHeight="1" x14ac:dyDescent="0.15">
      <c r="A70" s="495"/>
      <c r="B70" s="336" t="s">
        <v>46</v>
      </c>
      <c r="C70" s="383">
        <f t="shared" si="11"/>
        <v>0</v>
      </c>
      <c r="D70" s="378"/>
      <c r="E70" s="378"/>
      <c r="F70" s="378"/>
      <c r="G70" s="378"/>
      <c r="H70" s="378"/>
      <c r="I70" s="378"/>
      <c r="J70" s="378"/>
      <c r="K70" s="326" t="str">
        <f t="shared" si="12"/>
        <v/>
      </c>
      <c r="L70" s="315"/>
      <c r="M70" s="315"/>
      <c r="N70" s="315"/>
      <c r="O70" s="315"/>
      <c r="P70" s="315"/>
      <c r="Q70" s="315"/>
      <c r="R70" s="315"/>
      <c r="S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T70" s="322"/>
      <c r="AU70" s="322"/>
      <c r="AX70" s="322"/>
      <c r="AY70" s="322"/>
      <c r="BA70" s="339" t="str">
        <f t="shared" si="13"/>
        <v/>
      </c>
      <c r="BB70" s="315"/>
      <c r="BC70" s="441">
        <f t="shared" si="14"/>
        <v>0</v>
      </c>
      <c r="BD70" s="315"/>
    </row>
    <row r="71" spans="1:56" s="338" customFormat="1" ht="15" customHeight="1" x14ac:dyDescent="0.15">
      <c r="A71" s="498" t="s">
        <v>47</v>
      </c>
      <c r="B71" s="499"/>
      <c r="C71" s="424">
        <f t="shared" si="11"/>
        <v>0</v>
      </c>
      <c r="D71" s="380"/>
      <c r="E71" s="380"/>
      <c r="F71" s="380"/>
      <c r="G71" s="380"/>
      <c r="H71" s="380"/>
      <c r="I71" s="380"/>
      <c r="J71" s="380"/>
      <c r="K71" s="326" t="str">
        <f t="shared" si="12"/>
        <v/>
      </c>
      <c r="L71" s="315"/>
      <c r="M71" s="315"/>
      <c r="N71" s="315"/>
      <c r="O71" s="315"/>
      <c r="P71" s="315"/>
      <c r="Q71" s="315"/>
      <c r="R71" s="315"/>
      <c r="S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T71" s="322"/>
      <c r="AU71" s="322"/>
      <c r="AX71" s="322"/>
      <c r="AY71" s="322"/>
      <c r="BA71" s="339" t="str">
        <f t="shared" si="13"/>
        <v/>
      </c>
      <c r="BB71" s="315"/>
      <c r="BC71" s="441">
        <f t="shared" si="14"/>
        <v>0</v>
      </c>
      <c r="BD71" s="315"/>
    </row>
    <row r="72" spans="1:56" s="315" customFormat="1" ht="30" customHeight="1" x14ac:dyDescent="0.2">
      <c r="A72" s="354" t="s">
        <v>66</v>
      </c>
      <c r="B72" s="354"/>
      <c r="C72" s="354"/>
      <c r="D72" s="354"/>
      <c r="E72" s="354"/>
      <c r="F72" s="351"/>
      <c r="G72" s="351"/>
      <c r="H72" s="351"/>
      <c r="I72" s="351"/>
      <c r="J72" s="320"/>
    </row>
    <row r="73" spans="1:56" s="338" customFormat="1" ht="15.95" customHeight="1" x14ac:dyDescent="0.2">
      <c r="A73" s="490" t="s">
        <v>67</v>
      </c>
      <c r="B73" s="500"/>
      <c r="C73" s="488" t="s">
        <v>5</v>
      </c>
      <c r="D73" s="496" t="s">
        <v>68</v>
      </c>
      <c r="E73" s="497"/>
      <c r="F73" s="496" t="s">
        <v>69</v>
      </c>
      <c r="G73" s="497"/>
      <c r="H73" s="315"/>
      <c r="I73" s="317"/>
      <c r="J73" s="317"/>
      <c r="K73" s="315"/>
      <c r="L73" s="315"/>
      <c r="M73" s="315"/>
      <c r="N73" s="315"/>
      <c r="O73" s="315"/>
      <c r="P73" s="315"/>
      <c r="Q73" s="315"/>
      <c r="R73" s="315"/>
      <c r="S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Q73" s="322"/>
      <c r="AR73" s="322"/>
      <c r="AU73" s="322"/>
      <c r="AV73" s="322"/>
      <c r="BA73" s="315"/>
      <c r="BB73" s="315"/>
      <c r="BC73" s="315"/>
      <c r="BD73" s="315"/>
    </row>
    <row r="74" spans="1:56" s="338" customFormat="1" ht="15.95" customHeight="1" x14ac:dyDescent="0.2">
      <c r="A74" s="501"/>
      <c r="B74" s="502"/>
      <c r="C74" s="489"/>
      <c r="D74" s="321" t="s">
        <v>34</v>
      </c>
      <c r="E74" s="321" t="s">
        <v>35</v>
      </c>
      <c r="F74" s="321" t="s">
        <v>34</v>
      </c>
      <c r="G74" s="321" t="s">
        <v>35</v>
      </c>
      <c r="H74" s="315"/>
      <c r="I74" s="317"/>
      <c r="J74" s="317"/>
      <c r="K74" s="315"/>
      <c r="L74" s="315"/>
      <c r="M74" s="315"/>
      <c r="N74" s="315"/>
      <c r="O74" s="315"/>
      <c r="P74" s="315"/>
      <c r="Q74" s="315"/>
      <c r="R74" s="315"/>
      <c r="S74" s="315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  <c r="AI74" s="315"/>
      <c r="AJ74" s="315"/>
      <c r="AK74" s="315"/>
      <c r="AL74" s="315"/>
      <c r="AM74" s="315"/>
      <c r="AN74" s="315"/>
      <c r="AO74" s="315"/>
      <c r="AQ74" s="322"/>
      <c r="AR74" s="322"/>
      <c r="AU74" s="322"/>
      <c r="AV74" s="322"/>
      <c r="BA74" s="315"/>
      <c r="BB74" s="315"/>
      <c r="BC74" s="315"/>
      <c r="BD74" s="315"/>
    </row>
    <row r="75" spans="1:56" s="338" customFormat="1" ht="15" customHeight="1" x14ac:dyDescent="0.2">
      <c r="A75" s="503" t="s">
        <v>36</v>
      </c>
      <c r="B75" s="504"/>
      <c r="C75" s="425">
        <f>SUM(D75:G75)</f>
        <v>188</v>
      </c>
      <c r="D75" s="426"/>
      <c r="E75" s="426"/>
      <c r="F75" s="426">
        <v>188</v>
      </c>
      <c r="G75" s="426"/>
      <c r="H75" s="326" t="str">
        <f t="shared" ref="H75:H82" si="15">BA75</f>
        <v/>
      </c>
      <c r="I75" s="317"/>
      <c r="K75" s="315"/>
      <c r="L75" s="315"/>
      <c r="M75" s="315"/>
      <c r="N75" s="315"/>
      <c r="O75" s="315"/>
      <c r="P75" s="315"/>
      <c r="Q75" s="315"/>
      <c r="R75" s="315"/>
      <c r="S75" s="315"/>
      <c r="X75" s="315"/>
      <c r="Y75" s="315"/>
      <c r="Z75" s="315"/>
      <c r="AA75" s="315"/>
      <c r="AB75" s="315"/>
      <c r="AC75" s="315"/>
      <c r="AD75" s="315"/>
      <c r="AE75" s="315"/>
      <c r="AF75" s="315"/>
      <c r="AG75" s="315"/>
      <c r="AH75" s="315"/>
      <c r="AI75" s="315"/>
      <c r="AJ75" s="315"/>
      <c r="AK75" s="315"/>
      <c r="AL75" s="315"/>
      <c r="AM75" s="315"/>
      <c r="AN75" s="315"/>
      <c r="AO75" s="315"/>
      <c r="AQ75" s="322"/>
      <c r="AR75" s="322"/>
      <c r="AU75" s="322"/>
      <c r="AV75" s="322"/>
      <c r="BA75" s="339" t="str">
        <f>IF(C75&lt;&gt;SUM(D75:G75)," NO ALTERE LAS FÓRMULAS, la suma de las transfusiones NO ES IGUAL al Total. ","")</f>
        <v/>
      </c>
      <c r="BB75" s="315"/>
      <c r="BC75" s="441">
        <f>IF(C75&lt;&gt;SUM(D75:G75),1,0)</f>
        <v>0</v>
      </c>
      <c r="BD75" s="315"/>
    </row>
    <row r="76" spans="1:56" s="338" customFormat="1" ht="15" customHeight="1" x14ac:dyDescent="0.2">
      <c r="A76" s="494" t="s">
        <v>40</v>
      </c>
      <c r="B76" s="358" t="s">
        <v>41</v>
      </c>
      <c r="C76" s="425">
        <f t="shared" ref="C76:C82" si="16">SUM(D76:G76)</f>
        <v>47</v>
      </c>
      <c r="D76" s="426"/>
      <c r="E76" s="426"/>
      <c r="F76" s="426">
        <v>47</v>
      </c>
      <c r="G76" s="426"/>
      <c r="H76" s="326" t="str">
        <f t="shared" si="15"/>
        <v/>
      </c>
      <c r="I76" s="317"/>
      <c r="K76" s="315"/>
      <c r="L76" s="315"/>
      <c r="M76" s="315"/>
      <c r="N76" s="315"/>
      <c r="O76" s="315"/>
      <c r="P76" s="315"/>
      <c r="Q76" s="315"/>
      <c r="R76" s="315"/>
      <c r="S76" s="315"/>
      <c r="X76" s="315"/>
      <c r="Y76" s="315"/>
      <c r="Z76" s="315"/>
      <c r="AA76" s="315"/>
      <c r="AB76" s="315"/>
      <c r="AC76" s="315"/>
      <c r="AD76" s="315"/>
      <c r="AE76" s="315"/>
      <c r="AF76" s="315"/>
      <c r="AG76" s="315"/>
      <c r="AH76" s="315"/>
      <c r="AI76" s="315"/>
      <c r="AJ76" s="315"/>
      <c r="AK76" s="315"/>
      <c r="AL76" s="315"/>
      <c r="AM76" s="315"/>
      <c r="AN76" s="315"/>
      <c r="AO76" s="315"/>
      <c r="AQ76" s="322"/>
      <c r="AR76" s="322"/>
      <c r="AU76" s="322"/>
      <c r="AV76" s="322"/>
      <c r="BA76" s="339" t="str">
        <f t="shared" ref="BA76:BA82" si="17">IF(C76&lt;&gt;SUM(D76:G76)," NO ALTERE LAS FÓRMULAS, la suma de las transfusiones NO ES IGUAL al Total. ","")</f>
        <v/>
      </c>
      <c r="BB76" s="315"/>
      <c r="BC76" s="441">
        <f t="shared" ref="BC76:BC81" si="18">IF(C76&lt;&gt;SUM(D76:G76),1,0)</f>
        <v>0</v>
      </c>
      <c r="BD76" s="315"/>
    </row>
    <row r="77" spans="1:56" s="338" customFormat="1" ht="15" customHeight="1" x14ac:dyDescent="0.2">
      <c r="A77" s="505"/>
      <c r="B77" s="368" t="s">
        <v>42</v>
      </c>
      <c r="C77" s="427">
        <f t="shared" si="16"/>
        <v>0</v>
      </c>
      <c r="D77" s="428"/>
      <c r="E77" s="428"/>
      <c r="F77" s="428"/>
      <c r="G77" s="428"/>
      <c r="H77" s="326" t="str">
        <f t="shared" si="15"/>
        <v/>
      </c>
      <c r="I77" s="317"/>
      <c r="K77" s="315"/>
      <c r="L77" s="315"/>
      <c r="M77" s="315"/>
      <c r="N77" s="315"/>
      <c r="O77" s="315"/>
      <c r="P77" s="315"/>
      <c r="Q77" s="315"/>
      <c r="R77" s="315"/>
      <c r="S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315"/>
      <c r="AM77" s="315"/>
      <c r="AN77" s="315"/>
      <c r="AO77" s="315"/>
      <c r="AQ77" s="322"/>
      <c r="AR77" s="322"/>
      <c r="AU77" s="322"/>
      <c r="AV77" s="322"/>
      <c r="BA77" s="339" t="str">
        <f t="shared" si="17"/>
        <v/>
      </c>
      <c r="BB77" s="315"/>
      <c r="BC77" s="441">
        <f t="shared" si="18"/>
        <v>0</v>
      </c>
      <c r="BD77" s="315"/>
    </row>
    <row r="78" spans="1:56" s="338" customFormat="1" ht="15" customHeight="1" x14ac:dyDescent="0.2">
      <c r="A78" s="495"/>
      <c r="B78" s="369" t="s">
        <v>43</v>
      </c>
      <c r="C78" s="429">
        <f t="shared" si="16"/>
        <v>0</v>
      </c>
      <c r="D78" s="430"/>
      <c r="E78" s="430"/>
      <c r="F78" s="430"/>
      <c r="G78" s="430"/>
      <c r="H78" s="326" t="str">
        <f t="shared" si="15"/>
        <v/>
      </c>
      <c r="I78" s="317"/>
      <c r="K78" s="315"/>
      <c r="L78" s="315"/>
      <c r="M78" s="315"/>
      <c r="N78" s="315"/>
      <c r="O78" s="315"/>
      <c r="P78" s="315"/>
      <c r="Q78" s="315"/>
      <c r="R78" s="315"/>
      <c r="S78" s="315"/>
      <c r="X78" s="315"/>
      <c r="Y78" s="315"/>
      <c r="Z78" s="315"/>
      <c r="AA78" s="315"/>
      <c r="AB78" s="315"/>
      <c r="AC78" s="315"/>
      <c r="AD78" s="315"/>
      <c r="AE78" s="315"/>
      <c r="AF78" s="315"/>
      <c r="AG78" s="315"/>
      <c r="AH78" s="315"/>
      <c r="AI78" s="315"/>
      <c r="AJ78" s="315"/>
      <c r="AK78" s="315"/>
      <c r="AL78" s="315"/>
      <c r="AM78" s="315"/>
      <c r="AN78" s="315"/>
      <c r="AO78" s="315"/>
      <c r="AQ78" s="322"/>
      <c r="AR78" s="322"/>
      <c r="AU78" s="322"/>
      <c r="AV78" s="322"/>
      <c r="BA78" s="339" t="str">
        <f t="shared" si="17"/>
        <v/>
      </c>
      <c r="BB78" s="315"/>
      <c r="BC78" s="441">
        <f t="shared" si="18"/>
        <v>0</v>
      </c>
      <c r="BD78" s="315"/>
    </row>
    <row r="79" spans="1:56" s="338" customFormat="1" ht="15" customHeight="1" x14ac:dyDescent="0.2">
      <c r="A79" s="494" t="s">
        <v>44</v>
      </c>
      <c r="B79" s="370" t="s">
        <v>65</v>
      </c>
      <c r="C79" s="423">
        <f t="shared" si="16"/>
        <v>105</v>
      </c>
      <c r="D79" s="375"/>
      <c r="E79" s="375"/>
      <c r="F79" s="375">
        <v>105</v>
      </c>
      <c r="G79" s="375"/>
      <c r="H79" s="326" t="str">
        <f t="shared" si="15"/>
        <v/>
      </c>
      <c r="I79" s="317"/>
      <c r="K79" s="315"/>
      <c r="L79" s="315"/>
      <c r="M79" s="315"/>
      <c r="N79" s="315"/>
      <c r="O79" s="315"/>
      <c r="P79" s="315"/>
      <c r="Q79" s="315"/>
      <c r="R79" s="315"/>
      <c r="S79" s="315"/>
      <c r="X79" s="315"/>
      <c r="Y79" s="315"/>
      <c r="Z79" s="315"/>
      <c r="AA79" s="315"/>
      <c r="AB79" s="315"/>
      <c r="AC79" s="315"/>
      <c r="AD79" s="315"/>
      <c r="AE79" s="315"/>
      <c r="AF79" s="315"/>
      <c r="AG79" s="315"/>
      <c r="AH79" s="315"/>
      <c r="AI79" s="315"/>
      <c r="AJ79" s="315"/>
      <c r="AK79" s="315"/>
      <c r="AL79" s="315"/>
      <c r="AM79" s="315"/>
      <c r="AN79" s="315"/>
      <c r="AO79" s="315"/>
      <c r="AQ79" s="322"/>
      <c r="AR79" s="322"/>
      <c r="AU79" s="322"/>
      <c r="AV79" s="322"/>
      <c r="BA79" s="339" t="str">
        <f t="shared" si="17"/>
        <v/>
      </c>
      <c r="BB79" s="315"/>
      <c r="BC79" s="441">
        <f t="shared" si="18"/>
        <v>0</v>
      </c>
      <c r="BD79" s="315"/>
    </row>
    <row r="80" spans="1:56" s="338" customFormat="1" ht="15" customHeight="1" x14ac:dyDescent="0.2">
      <c r="A80" s="495"/>
      <c r="B80" s="336" t="s">
        <v>46</v>
      </c>
      <c r="C80" s="383">
        <f t="shared" si="16"/>
        <v>0</v>
      </c>
      <c r="D80" s="378"/>
      <c r="E80" s="378"/>
      <c r="F80" s="378"/>
      <c r="G80" s="378"/>
      <c r="H80" s="326" t="str">
        <f t="shared" si="15"/>
        <v/>
      </c>
      <c r="I80" s="317"/>
      <c r="K80" s="315"/>
      <c r="L80" s="315"/>
      <c r="M80" s="315"/>
      <c r="N80" s="315"/>
      <c r="O80" s="315"/>
      <c r="P80" s="315"/>
      <c r="Q80" s="315"/>
      <c r="R80" s="315"/>
      <c r="S80" s="315"/>
      <c r="X80" s="315"/>
      <c r="Y80" s="315"/>
      <c r="Z80" s="315"/>
      <c r="AA80" s="315"/>
      <c r="AB80" s="315"/>
      <c r="AC80" s="315"/>
      <c r="AD80" s="315"/>
      <c r="AE80" s="315"/>
      <c r="AF80" s="315"/>
      <c r="AG80" s="315"/>
      <c r="AH80" s="315"/>
      <c r="AI80" s="315"/>
      <c r="AJ80" s="315"/>
      <c r="AK80" s="315"/>
      <c r="AL80" s="315"/>
      <c r="AM80" s="315"/>
      <c r="AN80" s="315"/>
      <c r="AO80" s="315"/>
      <c r="AQ80" s="322"/>
      <c r="AR80" s="322"/>
      <c r="AU80" s="322"/>
      <c r="AV80" s="322"/>
      <c r="BA80" s="339" t="str">
        <f t="shared" si="17"/>
        <v/>
      </c>
      <c r="BB80" s="315"/>
      <c r="BC80" s="441">
        <f t="shared" si="18"/>
        <v>0</v>
      </c>
      <c r="BD80" s="315"/>
    </row>
    <row r="81" spans="1:56" s="338" customFormat="1" ht="15" customHeight="1" x14ac:dyDescent="0.2">
      <c r="A81" s="485" t="s">
        <v>47</v>
      </c>
      <c r="B81" s="485"/>
      <c r="C81" s="388">
        <f t="shared" si="16"/>
        <v>0</v>
      </c>
      <c r="D81" s="380"/>
      <c r="E81" s="380"/>
      <c r="F81" s="380"/>
      <c r="G81" s="380"/>
      <c r="H81" s="326" t="str">
        <f t="shared" si="15"/>
        <v/>
      </c>
      <c r="I81" s="317"/>
      <c r="K81" s="315"/>
      <c r="L81" s="315"/>
      <c r="M81" s="315"/>
      <c r="N81" s="315"/>
      <c r="O81" s="315"/>
      <c r="P81" s="315"/>
      <c r="Q81" s="315"/>
      <c r="R81" s="315"/>
      <c r="S81" s="315"/>
      <c r="X81" s="315"/>
      <c r="Y81" s="315"/>
      <c r="Z81" s="315"/>
      <c r="AA81" s="315"/>
      <c r="AB81" s="315"/>
      <c r="AC81" s="315"/>
      <c r="AD81" s="315"/>
      <c r="AE81" s="315"/>
      <c r="AF81" s="315"/>
      <c r="AG81" s="315"/>
      <c r="AH81" s="315"/>
      <c r="AI81" s="315"/>
      <c r="AJ81" s="315"/>
      <c r="AK81" s="315"/>
      <c r="AL81" s="315"/>
      <c r="AM81" s="315"/>
      <c r="AN81" s="315"/>
      <c r="AO81" s="315"/>
      <c r="AQ81" s="322"/>
      <c r="AR81" s="322"/>
      <c r="AU81" s="322"/>
      <c r="AV81" s="322"/>
      <c r="BA81" s="339" t="str">
        <f t="shared" si="17"/>
        <v/>
      </c>
      <c r="BB81" s="315"/>
      <c r="BC81" s="441">
        <f t="shared" si="18"/>
        <v>0</v>
      </c>
      <c r="BD81" s="315"/>
    </row>
    <row r="82" spans="1:56" s="446" customFormat="1" ht="15" customHeight="1" x14ac:dyDescent="0.15">
      <c r="A82" s="486" t="s">
        <v>5</v>
      </c>
      <c r="B82" s="487"/>
      <c r="C82" s="396">
        <f t="shared" si="16"/>
        <v>340</v>
      </c>
      <c r="D82" s="397">
        <f>SUM(D75:D81)</f>
        <v>0</v>
      </c>
      <c r="E82" s="397">
        <f>SUM(E75:E81)</f>
        <v>0</v>
      </c>
      <c r="F82" s="397">
        <f>SUM(F75:F81)</f>
        <v>340</v>
      </c>
      <c r="G82" s="397">
        <f>SUM(G75:G81)</f>
        <v>0</v>
      </c>
      <c r="H82" s="326" t="str">
        <f t="shared" si="15"/>
        <v/>
      </c>
      <c r="I82" s="314"/>
      <c r="K82" s="314"/>
      <c r="L82" s="314"/>
      <c r="M82" s="314"/>
      <c r="N82" s="314"/>
      <c r="O82" s="314"/>
      <c r="P82" s="314"/>
      <c r="Q82" s="314"/>
      <c r="R82" s="314"/>
      <c r="S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W82" s="443"/>
      <c r="AX82" s="443"/>
      <c r="BA82" s="339" t="str">
        <f t="shared" si="17"/>
        <v/>
      </c>
      <c r="BB82" s="315"/>
      <c r="BC82" s="441">
        <f>IF(C82&lt;&gt;SUM(D82:G82),1,0)</f>
        <v>0</v>
      </c>
      <c r="BD82" s="314"/>
    </row>
    <row r="83" spans="1:56" s="315" customFormat="1" ht="30" customHeight="1" x14ac:dyDescent="0.2">
      <c r="A83" s="328" t="s">
        <v>70</v>
      </c>
      <c r="B83" s="328"/>
      <c r="C83" s="328"/>
      <c r="D83" s="351"/>
      <c r="E83" s="351"/>
      <c r="F83" s="351"/>
      <c r="G83" s="351"/>
      <c r="H83" s="351"/>
      <c r="I83" s="351"/>
      <c r="J83" s="320"/>
    </row>
    <row r="84" spans="1:56" s="338" customFormat="1" ht="30" customHeight="1" x14ac:dyDescent="0.15">
      <c r="A84" s="490" t="s">
        <v>21</v>
      </c>
      <c r="B84" s="491"/>
      <c r="C84" s="318" t="s">
        <v>5</v>
      </c>
      <c r="D84" s="315"/>
      <c r="E84" s="315"/>
      <c r="F84" s="315"/>
      <c r="G84" s="315"/>
      <c r="H84" s="315"/>
      <c r="I84" s="315"/>
      <c r="J84" s="315"/>
      <c r="K84" s="315"/>
      <c r="L84" s="315"/>
      <c r="M84" s="315"/>
      <c r="N84" s="315"/>
      <c r="O84" s="315"/>
      <c r="P84" s="315"/>
      <c r="Q84" s="315"/>
      <c r="R84" s="315"/>
      <c r="S84" s="315"/>
      <c r="X84" s="315"/>
      <c r="Y84" s="315"/>
      <c r="Z84" s="315"/>
      <c r="AA84" s="315"/>
      <c r="AB84" s="315"/>
      <c r="AC84" s="315"/>
      <c r="AD84" s="315"/>
      <c r="AE84" s="315"/>
      <c r="AF84" s="315"/>
      <c r="AG84" s="315"/>
      <c r="AH84" s="315"/>
      <c r="AI84" s="315"/>
      <c r="AJ84" s="315"/>
      <c r="AK84" s="315"/>
      <c r="AL84" s="315"/>
      <c r="AM84" s="315"/>
      <c r="AN84" s="315"/>
      <c r="AO84" s="315"/>
      <c r="AT84" s="322"/>
      <c r="AU84" s="322"/>
      <c r="AX84" s="322"/>
      <c r="AY84" s="322"/>
      <c r="BA84" s="315"/>
      <c r="BB84" s="315"/>
      <c r="BC84" s="315"/>
      <c r="BD84" s="315"/>
    </row>
    <row r="85" spans="1:56" s="338" customFormat="1" ht="15" customHeight="1" x14ac:dyDescent="0.15">
      <c r="A85" s="492" t="s">
        <v>71</v>
      </c>
      <c r="B85" s="352" t="s">
        <v>72</v>
      </c>
      <c r="C85" s="431">
        <v>188</v>
      </c>
      <c r="D85" s="315"/>
      <c r="E85" s="315"/>
      <c r="F85" s="315"/>
      <c r="G85" s="315"/>
      <c r="H85" s="315"/>
      <c r="I85" s="315"/>
      <c r="J85" s="315"/>
      <c r="K85" s="315"/>
      <c r="L85" s="315"/>
      <c r="M85" s="315"/>
      <c r="N85" s="315"/>
      <c r="O85" s="315"/>
      <c r="P85" s="315"/>
      <c r="Q85" s="315"/>
      <c r="R85" s="315"/>
      <c r="S85" s="315"/>
      <c r="X85" s="315"/>
      <c r="Y85" s="315"/>
      <c r="Z85" s="315"/>
      <c r="AA85" s="315"/>
      <c r="AB85" s="315"/>
      <c r="AC85" s="315"/>
      <c r="AD85" s="315"/>
      <c r="AE85" s="315"/>
      <c r="AF85" s="315"/>
      <c r="AG85" s="315"/>
      <c r="AH85" s="315"/>
      <c r="AI85" s="315"/>
      <c r="AJ85" s="315"/>
      <c r="AK85" s="315"/>
      <c r="AL85" s="315"/>
      <c r="AM85" s="315"/>
      <c r="AN85" s="315"/>
      <c r="AO85" s="315"/>
      <c r="AT85" s="322"/>
      <c r="AU85" s="322"/>
      <c r="AX85" s="322"/>
      <c r="AY85" s="322"/>
      <c r="BA85" s="315"/>
      <c r="BB85" s="315"/>
      <c r="BC85" s="315"/>
      <c r="BD85" s="315"/>
    </row>
    <row r="86" spans="1:56" s="338" customFormat="1" ht="15" customHeight="1" x14ac:dyDescent="0.15">
      <c r="A86" s="493"/>
      <c r="B86" s="353" t="s">
        <v>73</v>
      </c>
      <c r="C86" s="435">
        <v>188</v>
      </c>
      <c r="D86" s="315"/>
      <c r="E86" s="315"/>
      <c r="F86" s="315"/>
      <c r="G86" s="315"/>
      <c r="H86" s="315"/>
      <c r="I86" s="315"/>
      <c r="J86" s="315"/>
      <c r="K86" s="315"/>
      <c r="L86" s="315"/>
      <c r="M86" s="315"/>
      <c r="N86" s="315"/>
      <c r="O86" s="315"/>
      <c r="P86" s="315"/>
      <c r="Q86" s="315"/>
      <c r="R86" s="315"/>
      <c r="S86" s="315"/>
      <c r="X86" s="315"/>
      <c r="Y86" s="315"/>
      <c r="Z86" s="315"/>
      <c r="AA86" s="315"/>
      <c r="AB86" s="315"/>
      <c r="AC86" s="315"/>
      <c r="AD86" s="315"/>
      <c r="AE86" s="315"/>
      <c r="AF86" s="315"/>
      <c r="AG86" s="315"/>
      <c r="AH86" s="315"/>
      <c r="AI86" s="315"/>
      <c r="AJ86" s="315"/>
      <c r="AK86" s="315"/>
      <c r="AL86" s="315"/>
      <c r="AM86" s="315"/>
      <c r="AN86" s="315"/>
      <c r="AO86" s="315"/>
      <c r="AT86" s="322"/>
      <c r="AU86" s="322"/>
      <c r="AX86" s="322"/>
      <c r="AY86" s="322"/>
      <c r="BA86" s="315"/>
      <c r="BB86" s="315"/>
      <c r="BC86" s="315"/>
      <c r="BD86" s="315"/>
    </row>
    <row r="87" spans="1:56" s="315" customFormat="1" ht="30" customHeight="1" x14ac:dyDescent="0.2">
      <c r="A87" s="333" t="s">
        <v>74</v>
      </c>
      <c r="B87" s="333"/>
      <c r="C87" s="333"/>
      <c r="D87" s="351"/>
      <c r="E87" s="351"/>
      <c r="F87" s="351"/>
      <c r="G87" s="351"/>
      <c r="H87" s="351"/>
      <c r="I87" s="351"/>
      <c r="J87" s="320"/>
    </row>
    <row r="88" spans="1:56" s="338" customFormat="1" ht="10.5" x14ac:dyDescent="0.15">
      <c r="A88" s="488" t="s">
        <v>21</v>
      </c>
      <c r="B88" s="488" t="s">
        <v>5</v>
      </c>
      <c r="C88" s="488" t="s">
        <v>36</v>
      </c>
      <c r="D88" s="488" t="s">
        <v>44</v>
      </c>
      <c r="E88" s="488" t="s">
        <v>51</v>
      </c>
      <c r="F88" s="315"/>
      <c r="G88" s="315"/>
      <c r="H88" s="315"/>
      <c r="I88" s="315"/>
      <c r="J88" s="315"/>
      <c r="K88" s="315"/>
      <c r="L88" s="315"/>
      <c r="M88" s="315"/>
      <c r="N88" s="315"/>
      <c r="O88" s="315"/>
      <c r="P88" s="315"/>
      <c r="Q88" s="315"/>
      <c r="R88" s="315"/>
      <c r="S88" s="315"/>
      <c r="X88" s="315"/>
      <c r="Y88" s="315"/>
      <c r="Z88" s="315"/>
      <c r="AA88" s="315"/>
      <c r="AB88" s="315"/>
      <c r="AC88" s="315"/>
      <c r="AD88" s="315"/>
      <c r="AE88" s="315"/>
      <c r="AF88" s="315"/>
      <c r="AG88" s="315"/>
      <c r="AH88" s="315"/>
      <c r="AI88" s="315"/>
      <c r="AJ88" s="315"/>
      <c r="AK88" s="315"/>
      <c r="AL88" s="315"/>
      <c r="AM88" s="315"/>
      <c r="AN88" s="315"/>
      <c r="AO88" s="315"/>
      <c r="AT88" s="322"/>
      <c r="AU88" s="322"/>
      <c r="AX88" s="322"/>
      <c r="AY88" s="322"/>
      <c r="BA88" s="315"/>
      <c r="BB88" s="315"/>
      <c r="BC88" s="315"/>
      <c r="BD88" s="315"/>
    </row>
    <row r="89" spans="1:56" s="338" customFormat="1" ht="12.75" x14ac:dyDescent="0.2">
      <c r="A89" s="489"/>
      <c r="B89" s="489"/>
      <c r="C89" s="489"/>
      <c r="D89" s="489"/>
      <c r="E89" s="489"/>
      <c r="F89" s="317"/>
      <c r="G89" s="317"/>
      <c r="H89" s="317"/>
      <c r="I89" s="317"/>
      <c r="J89" s="317"/>
      <c r="K89" s="315"/>
      <c r="L89" s="315"/>
      <c r="M89" s="315"/>
      <c r="N89" s="315"/>
      <c r="O89" s="315"/>
      <c r="P89" s="315"/>
      <c r="Q89" s="315"/>
      <c r="R89" s="315"/>
      <c r="S89" s="315"/>
      <c r="X89" s="315"/>
      <c r="Y89" s="315"/>
      <c r="Z89" s="315"/>
      <c r="AA89" s="315"/>
      <c r="AB89" s="315"/>
      <c r="AC89" s="315"/>
      <c r="AD89" s="315"/>
      <c r="AE89" s="315"/>
      <c r="AF89" s="315"/>
      <c r="AG89" s="315"/>
      <c r="AH89" s="315"/>
      <c r="AI89" s="315"/>
      <c r="AJ89" s="315"/>
      <c r="AK89" s="315"/>
      <c r="AL89" s="315"/>
      <c r="AM89" s="315"/>
      <c r="AN89" s="315"/>
      <c r="AO89" s="315"/>
      <c r="AT89" s="322"/>
      <c r="AU89" s="322"/>
      <c r="AX89" s="322"/>
      <c r="AY89" s="322"/>
      <c r="BA89" s="315"/>
      <c r="BB89" s="315"/>
      <c r="BC89" s="315"/>
      <c r="BD89" s="315"/>
    </row>
    <row r="90" spans="1:56" s="338" customFormat="1" ht="15" customHeight="1" x14ac:dyDescent="0.2">
      <c r="A90" s="360" t="s">
        <v>75</v>
      </c>
      <c r="B90" s="398">
        <f>SUM(C90:E90)</f>
        <v>0</v>
      </c>
      <c r="C90" s="428"/>
      <c r="D90" s="428"/>
      <c r="E90" s="428"/>
      <c r="F90" s="326" t="str">
        <f t="shared" ref="F90:F99" si="19">BA90</f>
        <v/>
      </c>
      <c r="H90" s="317"/>
      <c r="I90" s="317"/>
      <c r="J90" s="317"/>
      <c r="K90" s="315"/>
      <c r="L90" s="315"/>
      <c r="M90" s="315"/>
      <c r="N90" s="315"/>
      <c r="O90" s="315"/>
      <c r="P90" s="315"/>
      <c r="Q90" s="315"/>
      <c r="R90" s="315"/>
      <c r="S90" s="315"/>
      <c r="X90" s="315"/>
      <c r="Y90" s="315"/>
      <c r="Z90" s="315"/>
      <c r="AA90" s="315"/>
      <c r="AB90" s="315"/>
      <c r="AC90" s="315"/>
      <c r="AD90" s="315"/>
      <c r="AE90" s="315"/>
      <c r="AF90" s="315"/>
      <c r="AG90" s="315"/>
      <c r="AH90" s="315"/>
      <c r="AI90" s="315"/>
      <c r="AJ90" s="315"/>
      <c r="AK90" s="315"/>
      <c r="AL90" s="315"/>
      <c r="AM90" s="315"/>
      <c r="AN90" s="315"/>
      <c r="AO90" s="315"/>
      <c r="AT90" s="322"/>
      <c r="AU90" s="322"/>
      <c r="AX90" s="322"/>
      <c r="AY90" s="322"/>
      <c r="BA90" s="339" t="str">
        <f>IF(B90&lt;&gt;SUM(C90:E90)," NO ALTERE LAS FÓRMULAS, la suma de los actos transfusionales NO ES IGUAL al Total. ","")</f>
        <v/>
      </c>
      <c r="BB90" s="315"/>
      <c r="BC90" s="441">
        <f>IF(B90&lt;&gt;SUM(C90:E90),1,0)</f>
        <v>0</v>
      </c>
      <c r="BD90" s="315"/>
    </row>
    <row r="91" spans="1:56" s="338" customFormat="1" ht="15" customHeight="1" x14ac:dyDescent="0.2">
      <c r="A91" s="360" t="s">
        <v>76</v>
      </c>
      <c r="B91" s="398">
        <f t="shared" ref="B91:B99" si="20">SUM(C91:E91)</f>
        <v>0</v>
      </c>
      <c r="C91" s="428"/>
      <c r="D91" s="428"/>
      <c r="E91" s="428"/>
      <c r="F91" s="326" t="str">
        <f t="shared" si="19"/>
        <v/>
      </c>
      <c r="H91" s="317"/>
      <c r="I91" s="317"/>
      <c r="J91" s="317"/>
      <c r="K91" s="315"/>
      <c r="L91" s="315"/>
      <c r="M91" s="315"/>
      <c r="N91" s="315"/>
      <c r="O91" s="315"/>
      <c r="P91" s="315"/>
      <c r="Q91" s="315"/>
      <c r="R91" s="315"/>
      <c r="S91" s="315"/>
      <c r="X91" s="315"/>
      <c r="Y91" s="315"/>
      <c r="Z91" s="315"/>
      <c r="AA91" s="315"/>
      <c r="AB91" s="315"/>
      <c r="AC91" s="315"/>
      <c r="AD91" s="315"/>
      <c r="AE91" s="315"/>
      <c r="AF91" s="315"/>
      <c r="AG91" s="315"/>
      <c r="AH91" s="315"/>
      <c r="AI91" s="315"/>
      <c r="AJ91" s="315"/>
      <c r="AK91" s="315"/>
      <c r="AL91" s="315"/>
      <c r="AM91" s="315"/>
      <c r="AN91" s="315"/>
      <c r="AO91" s="315"/>
      <c r="AT91" s="322"/>
      <c r="AU91" s="322"/>
      <c r="AX91" s="322"/>
      <c r="AY91" s="322"/>
      <c r="BA91" s="339" t="str">
        <f t="shared" ref="BA91:BA99" si="21">IF(B91&lt;&gt;SUM(C91:E91)," NO ALTERE LAS FÓRMULAS, la suma de los actos transfusionales NO ES IGUAL al Total. ","")</f>
        <v/>
      </c>
      <c r="BB91" s="315"/>
      <c r="BC91" s="441">
        <f t="shared" ref="BC91:BC99" si="22">IF(B91&lt;&gt;SUM(C91:E91),1,0)</f>
        <v>0</v>
      </c>
      <c r="BD91" s="315"/>
    </row>
    <row r="92" spans="1:56" s="338" customFormat="1" ht="23.25" customHeight="1" x14ac:dyDescent="0.2">
      <c r="A92" s="360" t="s">
        <v>77</v>
      </c>
      <c r="B92" s="398">
        <f t="shared" si="20"/>
        <v>1</v>
      </c>
      <c r="C92" s="428">
        <v>1</v>
      </c>
      <c r="D92" s="428"/>
      <c r="E92" s="428"/>
      <c r="F92" s="326" t="str">
        <f t="shared" si="19"/>
        <v/>
      </c>
      <c r="H92" s="317"/>
      <c r="I92" s="317"/>
      <c r="J92" s="317"/>
      <c r="K92" s="315"/>
      <c r="L92" s="315"/>
      <c r="M92" s="315"/>
      <c r="N92" s="315"/>
      <c r="O92" s="315"/>
      <c r="P92" s="315"/>
      <c r="Q92" s="315"/>
      <c r="R92" s="315"/>
      <c r="S92" s="315"/>
      <c r="X92" s="315"/>
      <c r="Y92" s="315"/>
      <c r="Z92" s="315"/>
      <c r="AA92" s="315"/>
      <c r="AB92" s="315"/>
      <c r="AC92" s="315"/>
      <c r="AD92" s="315"/>
      <c r="AE92" s="315"/>
      <c r="AF92" s="315"/>
      <c r="AG92" s="315"/>
      <c r="AH92" s="315"/>
      <c r="AI92" s="315"/>
      <c r="AJ92" s="315"/>
      <c r="AK92" s="315"/>
      <c r="AL92" s="315"/>
      <c r="AM92" s="315"/>
      <c r="AN92" s="315"/>
      <c r="AO92" s="315"/>
      <c r="AT92" s="322"/>
      <c r="AU92" s="322"/>
      <c r="AX92" s="322"/>
      <c r="AY92" s="322"/>
      <c r="BA92" s="339" t="str">
        <f t="shared" si="21"/>
        <v/>
      </c>
      <c r="BB92" s="315"/>
      <c r="BC92" s="441">
        <f t="shared" si="22"/>
        <v>0</v>
      </c>
      <c r="BD92" s="315"/>
    </row>
    <row r="93" spans="1:56" s="338" customFormat="1" ht="36" customHeight="1" x14ac:dyDescent="0.2">
      <c r="A93" s="372" t="s">
        <v>78</v>
      </c>
      <c r="B93" s="398">
        <f t="shared" si="20"/>
        <v>0</v>
      </c>
      <c r="C93" s="428"/>
      <c r="D93" s="428"/>
      <c r="E93" s="428"/>
      <c r="F93" s="326" t="str">
        <f t="shared" si="19"/>
        <v/>
      </c>
      <c r="H93" s="317"/>
      <c r="I93" s="317"/>
      <c r="J93" s="317"/>
      <c r="K93" s="315"/>
      <c r="L93" s="315"/>
      <c r="M93" s="315"/>
      <c r="N93" s="315"/>
      <c r="O93" s="315"/>
      <c r="P93" s="315"/>
      <c r="Q93" s="315"/>
      <c r="R93" s="315"/>
      <c r="S93" s="315"/>
      <c r="X93" s="315"/>
      <c r="Y93" s="315"/>
      <c r="Z93" s="315"/>
      <c r="AA93" s="315"/>
      <c r="AB93" s="315"/>
      <c r="AC93" s="315"/>
      <c r="AD93" s="315"/>
      <c r="AE93" s="315"/>
      <c r="AF93" s="315"/>
      <c r="AG93" s="315"/>
      <c r="AH93" s="315"/>
      <c r="AI93" s="315"/>
      <c r="AJ93" s="315"/>
      <c r="AK93" s="315"/>
      <c r="AL93" s="315"/>
      <c r="AM93" s="315"/>
      <c r="AN93" s="315"/>
      <c r="AO93" s="315"/>
      <c r="AT93" s="322"/>
      <c r="AU93" s="322"/>
      <c r="AX93" s="322"/>
      <c r="AY93" s="322"/>
      <c r="BA93" s="339" t="str">
        <f t="shared" si="21"/>
        <v/>
      </c>
      <c r="BB93" s="315"/>
      <c r="BC93" s="441">
        <f t="shared" si="22"/>
        <v>0</v>
      </c>
      <c r="BD93" s="315"/>
    </row>
    <row r="94" spans="1:56" s="338" customFormat="1" ht="24.75" customHeight="1" x14ac:dyDescent="0.2">
      <c r="A94" s="360" t="s">
        <v>79</v>
      </c>
      <c r="B94" s="398">
        <f t="shared" si="20"/>
        <v>0</v>
      </c>
      <c r="C94" s="428"/>
      <c r="D94" s="428"/>
      <c r="E94" s="428"/>
      <c r="F94" s="326" t="str">
        <f t="shared" si="19"/>
        <v/>
      </c>
      <c r="H94" s="317"/>
      <c r="I94" s="317"/>
      <c r="J94" s="317"/>
      <c r="K94" s="315"/>
      <c r="L94" s="315"/>
      <c r="M94" s="315"/>
      <c r="N94" s="315"/>
      <c r="O94" s="315"/>
      <c r="P94" s="315"/>
      <c r="Q94" s="315"/>
      <c r="R94" s="315"/>
      <c r="S94" s="315"/>
      <c r="X94" s="315"/>
      <c r="Y94" s="315"/>
      <c r="Z94" s="315"/>
      <c r="AA94" s="315"/>
      <c r="AB94" s="315"/>
      <c r="AC94" s="315"/>
      <c r="AD94" s="315"/>
      <c r="AE94" s="315"/>
      <c r="AF94" s="315"/>
      <c r="AG94" s="315"/>
      <c r="AH94" s="315"/>
      <c r="AI94" s="315"/>
      <c r="AJ94" s="315"/>
      <c r="AK94" s="315"/>
      <c r="AL94" s="315"/>
      <c r="AM94" s="315"/>
      <c r="AN94" s="315"/>
      <c r="AO94" s="315"/>
      <c r="AT94" s="322"/>
      <c r="AU94" s="322"/>
      <c r="AX94" s="322"/>
      <c r="AY94" s="322"/>
      <c r="BA94" s="339" t="str">
        <f t="shared" si="21"/>
        <v/>
      </c>
      <c r="BB94" s="315"/>
      <c r="BC94" s="441">
        <f t="shared" si="22"/>
        <v>0</v>
      </c>
      <c r="BD94" s="315"/>
    </row>
    <row r="95" spans="1:56" s="324" customFormat="1" ht="15" customHeight="1" x14ac:dyDescent="0.15">
      <c r="A95" s="360" t="s">
        <v>80</v>
      </c>
      <c r="B95" s="398">
        <f t="shared" si="20"/>
        <v>0</v>
      </c>
      <c r="C95" s="428"/>
      <c r="D95" s="428"/>
      <c r="E95" s="428"/>
      <c r="F95" s="326" t="str">
        <f t="shared" si="19"/>
        <v/>
      </c>
      <c r="H95" s="330"/>
      <c r="I95" s="330"/>
      <c r="J95" s="330"/>
      <c r="K95" s="312"/>
      <c r="L95" s="312"/>
      <c r="M95" s="312"/>
      <c r="N95" s="312"/>
      <c r="O95" s="312"/>
      <c r="P95" s="323"/>
      <c r="Q95" s="323"/>
      <c r="R95" s="323"/>
      <c r="S95" s="323"/>
      <c r="X95" s="323"/>
      <c r="Y95" s="323"/>
      <c r="Z95" s="323"/>
      <c r="AA95" s="323"/>
      <c r="AB95" s="323"/>
      <c r="AC95" s="323"/>
      <c r="AD95" s="323"/>
      <c r="AE95" s="323"/>
      <c r="AF95" s="323"/>
      <c r="AG95" s="323"/>
      <c r="AH95" s="323"/>
      <c r="AI95" s="323"/>
      <c r="AJ95" s="323"/>
      <c r="AK95" s="323"/>
      <c r="AL95" s="323"/>
      <c r="AM95" s="323"/>
      <c r="AN95" s="323"/>
      <c r="AO95" s="323"/>
      <c r="BA95" s="339" t="str">
        <f t="shared" si="21"/>
        <v/>
      </c>
      <c r="BB95" s="315"/>
      <c r="BC95" s="441">
        <f t="shared" si="22"/>
        <v>0</v>
      </c>
      <c r="BD95" s="323"/>
    </row>
    <row r="96" spans="1:56" s="324" customFormat="1" ht="22.5" customHeight="1" x14ac:dyDescent="0.15">
      <c r="A96" s="360" t="s">
        <v>81</v>
      </c>
      <c r="B96" s="398">
        <f t="shared" si="20"/>
        <v>0</v>
      </c>
      <c r="C96" s="428"/>
      <c r="D96" s="428"/>
      <c r="E96" s="428"/>
      <c r="F96" s="326" t="str">
        <f t="shared" si="19"/>
        <v/>
      </c>
      <c r="H96" s="330"/>
      <c r="I96" s="330"/>
      <c r="J96" s="330"/>
      <c r="K96" s="312"/>
      <c r="L96" s="312"/>
      <c r="M96" s="312"/>
      <c r="N96" s="312"/>
      <c r="O96" s="312"/>
      <c r="P96" s="323"/>
      <c r="Q96" s="323"/>
      <c r="R96" s="323"/>
      <c r="S96" s="323"/>
      <c r="X96" s="323"/>
      <c r="Y96" s="323"/>
      <c r="Z96" s="323"/>
      <c r="AA96" s="323"/>
      <c r="AB96" s="323"/>
      <c r="AC96" s="323"/>
      <c r="AD96" s="323"/>
      <c r="AE96" s="323"/>
      <c r="AF96" s="323"/>
      <c r="AG96" s="323"/>
      <c r="AH96" s="323"/>
      <c r="AI96" s="323"/>
      <c r="AJ96" s="323"/>
      <c r="AK96" s="323"/>
      <c r="AL96" s="323"/>
      <c r="AM96" s="323"/>
      <c r="AN96" s="323"/>
      <c r="AO96" s="323"/>
      <c r="BA96" s="339" t="str">
        <f t="shared" si="21"/>
        <v/>
      </c>
      <c r="BB96" s="315"/>
      <c r="BC96" s="441">
        <f t="shared" si="22"/>
        <v>0</v>
      </c>
      <c r="BD96" s="323"/>
    </row>
    <row r="97" spans="1:56" s="324" customFormat="1" ht="15" customHeight="1" x14ac:dyDescent="0.15">
      <c r="A97" s="360" t="s">
        <v>82</v>
      </c>
      <c r="B97" s="398">
        <f t="shared" si="20"/>
        <v>0</v>
      </c>
      <c r="C97" s="428"/>
      <c r="D97" s="428"/>
      <c r="E97" s="428"/>
      <c r="F97" s="326" t="str">
        <f t="shared" si="19"/>
        <v/>
      </c>
      <c r="H97" s="330"/>
      <c r="I97" s="330"/>
      <c r="J97" s="330"/>
      <c r="K97" s="312"/>
      <c r="L97" s="312"/>
      <c r="M97" s="312"/>
      <c r="N97" s="312"/>
      <c r="O97" s="312"/>
      <c r="P97" s="323"/>
      <c r="Q97" s="323"/>
      <c r="R97" s="323"/>
      <c r="S97" s="323"/>
      <c r="X97" s="323"/>
      <c r="Y97" s="323"/>
      <c r="Z97" s="323"/>
      <c r="AA97" s="323"/>
      <c r="AB97" s="323"/>
      <c r="AC97" s="323"/>
      <c r="AD97" s="323"/>
      <c r="AE97" s="323"/>
      <c r="AF97" s="323"/>
      <c r="AG97" s="323"/>
      <c r="AH97" s="323"/>
      <c r="AI97" s="323"/>
      <c r="AJ97" s="323"/>
      <c r="AK97" s="323"/>
      <c r="AL97" s="323"/>
      <c r="AM97" s="323"/>
      <c r="AN97" s="323"/>
      <c r="AO97" s="323"/>
      <c r="BA97" s="339" t="str">
        <f t="shared" si="21"/>
        <v/>
      </c>
      <c r="BB97" s="315"/>
      <c r="BC97" s="441">
        <f t="shared" si="22"/>
        <v>0</v>
      </c>
      <c r="BD97" s="323"/>
    </row>
    <row r="98" spans="1:56" s="324" customFormat="1" ht="15" customHeight="1" x14ac:dyDescent="0.15">
      <c r="A98" s="360" t="s">
        <v>83</v>
      </c>
      <c r="B98" s="398">
        <f t="shared" si="20"/>
        <v>0</v>
      </c>
      <c r="C98" s="428"/>
      <c r="D98" s="428"/>
      <c r="E98" s="428"/>
      <c r="F98" s="326" t="str">
        <f t="shared" si="19"/>
        <v/>
      </c>
      <c r="H98" s="330"/>
      <c r="I98" s="330"/>
      <c r="J98" s="330"/>
      <c r="K98" s="312"/>
      <c r="L98" s="312"/>
      <c r="M98" s="312"/>
      <c r="N98" s="312"/>
      <c r="O98" s="312"/>
      <c r="P98" s="323"/>
      <c r="Q98" s="323"/>
      <c r="R98" s="323"/>
      <c r="S98" s="323"/>
      <c r="X98" s="323"/>
      <c r="Y98" s="323"/>
      <c r="Z98" s="323"/>
      <c r="AA98" s="323"/>
      <c r="AB98" s="323"/>
      <c r="AC98" s="323"/>
      <c r="AD98" s="323"/>
      <c r="AE98" s="323"/>
      <c r="AF98" s="323"/>
      <c r="AG98" s="323"/>
      <c r="AH98" s="323"/>
      <c r="AI98" s="323"/>
      <c r="AJ98" s="323"/>
      <c r="AK98" s="323"/>
      <c r="AL98" s="323"/>
      <c r="AM98" s="323"/>
      <c r="AN98" s="323"/>
      <c r="AO98" s="323"/>
      <c r="BA98" s="339" t="str">
        <f t="shared" si="21"/>
        <v/>
      </c>
      <c r="BB98" s="315"/>
      <c r="BC98" s="441">
        <f t="shared" si="22"/>
        <v>0</v>
      </c>
      <c r="BD98" s="323"/>
    </row>
    <row r="99" spans="1:56" s="324" customFormat="1" ht="15" customHeight="1" x14ac:dyDescent="0.15">
      <c r="A99" s="361" t="s">
        <v>84</v>
      </c>
      <c r="B99" s="399">
        <f t="shared" si="20"/>
        <v>0</v>
      </c>
      <c r="C99" s="430"/>
      <c r="D99" s="430"/>
      <c r="E99" s="430"/>
      <c r="F99" s="326" t="str">
        <f t="shared" si="19"/>
        <v/>
      </c>
      <c r="H99" s="330"/>
      <c r="I99" s="330"/>
      <c r="J99" s="330"/>
      <c r="K99" s="312"/>
      <c r="L99" s="312"/>
      <c r="M99" s="312"/>
      <c r="N99" s="312"/>
      <c r="O99" s="312"/>
      <c r="P99" s="323"/>
      <c r="Q99" s="323"/>
      <c r="R99" s="323"/>
      <c r="S99" s="323"/>
      <c r="X99" s="323"/>
      <c r="Y99" s="323"/>
      <c r="Z99" s="323"/>
      <c r="AA99" s="323"/>
      <c r="AB99" s="323"/>
      <c r="AC99" s="323"/>
      <c r="AD99" s="323"/>
      <c r="AE99" s="323"/>
      <c r="AF99" s="323"/>
      <c r="AG99" s="323"/>
      <c r="AH99" s="323"/>
      <c r="AI99" s="323"/>
      <c r="AJ99" s="323"/>
      <c r="AK99" s="323"/>
      <c r="AL99" s="323"/>
      <c r="AM99" s="323"/>
      <c r="AN99" s="323"/>
      <c r="AO99" s="323"/>
      <c r="BA99" s="339" t="str">
        <f t="shared" si="21"/>
        <v/>
      </c>
      <c r="BB99" s="315"/>
      <c r="BC99" s="441">
        <f t="shared" si="22"/>
        <v>0</v>
      </c>
      <c r="BD99" s="323"/>
    </row>
    <row r="100" spans="1:56" x14ac:dyDescent="0.15">
      <c r="A100" s="444"/>
    </row>
    <row r="200" spans="1:55" hidden="1" x14ac:dyDescent="0.15">
      <c r="A200" s="445">
        <f>SUM(A7:J99)</f>
        <v>1902</v>
      </c>
      <c r="BC200" s="442">
        <v>0</v>
      </c>
    </row>
    <row r="245" hidden="1" x14ac:dyDescent="0.15"/>
    <row r="246" hidden="1" x14ac:dyDescent="0.15"/>
    <row r="247" hidden="1" x14ac:dyDescent="0.15"/>
    <row r="248" hidden="1" x14ac:dyDescent="0.15"/>
  </sheetData>
  <mergeCells count="70">
    <mergeCell ref="D21:D22"/>
    <mergeCell ref="A10:A15"/>
    <mergeCell ref="B10:B12"/>
    <mergeCell ref="A16:B18"/>
    <mergeCell ref="A19:C19"/>
    <mergeCell ref="A21:A22"/>
    <mergeCell ref="B21:B22"/>
    <mergeCell ref="C21:C22"/>
    <mergeCell ref="B13:B15"/>
    <mergeCell ref="A28:A29"/>
    <mergeCell ref="B28:B29"/>
    <mergeCell ref="C28:C29"/>
    <mergeCell ref="E46:G46"/>
    <mergeCell ref="D28:D29"/>
    <mergeCell ref="A6:I6"/>
    <mergeCell ref="A8:A9"/>
    <mergeCell ref="B8:C9"/>
    <mergeCell ref="D8:D9"/>
    <mergeCell ref="E8:G8"/>
    <mergeCell ref="H8:I8"/>
    <mergeCell ref="H46:H47"/>
    <mergeCell ref="A34:A35"/>
    <mergeCell ref="B34:B35"/>
    <mergeCell ref="C34:C35"/>
    <mergeCell ref="D34:D35"/>
    <mergeCell ref="E34:E35"/>
    <mergeCell ref="A36:A38"/>
    <mergeCell ref="A39:A41"/>
    <mergeCell ref="A42:A43"/>
    <mergeCell ref="A44:B44"/>
    <mergeCell ref="D46:D47"/>
    <mergeCell ref="A48:B48"/>
    <mergeCell ref="A49:B49"/>
    <mergeCell ref="A50:B50"/>
    <mergeCell ref="A46:B47"/>
    <mergeCell ref="C46:C47"/>
    <mergeCell ref="J63:J64"/>
    <mergeCell ref="A65:B65"/>
    <mergeCell ref="A66:A68"/>
    <mergeCell ref="A51:B51"/>
    <mergeCell ref="A52:B52"/>
    <mergeCell ref="A54:B55"/>
    <mergeCell ref="F63:G63"/>
    <mergeCell ref="C54:C55"/>
    <mergeCell ref="A56:B56"/>
    <mergeCell ref="A57:A59"/>
    <mergeCell ref="A61:B61"/>
    <mergeCell ref="A60:B60"/>
    <mergeCell ref="F73:G73"/>
    <mergeCell ref="A75:B75"/>
    <mergeCell ref="A76:A78"/>
    <mergeCell ref="H63:I63"/>
    <mergeCell ref="D63:E63"/>
    <mergeCell ref="A63:B64"/>
    <mergeCell ref="C63:C64"/>
    <mergeCell ref="A69:A70"/>
    <mergeCell ref="A79:A80"/>
    <mergeCell ref="D73:E73"/>
    <mergeCell ref="A71:B71"/>
    <mergeCell ref="A73:B74"/>
    <mergeCell ref="C73:C74"/>
    <mergeCell ref="A81:B81"/>
    <mergeCell ref="A82:B82"/>
    <mergeCell ref="E88:E89"/>
    <mergeCell ref="A84:B84"/>
    <mergeCell ref="A85:A86"/>
    <mergeCell ref="A88:A89"/>
    <mergeCell ref="B88:B89"/>
    <mergeCell ref="C88:C89"/>
    <mergeCell ref="D88:D8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48"/>
  <sheetViews>
    <sheetView workbookViewId="0">
      <selection activeCell="F25" sqref="F25"/>
    </sheetView>
  </sheetViews>
  <sheetFormatPr baseColWidth="10" defaultRowHeight="11.25" x14ac:dyDescent="0.15"/>
  <cols>
    <col min="1" max="1" width="17.42578125" style="134" customWidth="1"/>
    <col min="2" max="2" width="13.140625" style="134" customWidth="1"/>
    <col min="3" max="3" width="12.42578125" style="134" customWidth="1"/>
    <col min="4" max="10" width="12.7109375" style="134" customWidth="1"/>
    <col min="11" max="14" width="12.28515625" style="135" customWidth="1"/>
    <col min="15" max="15" width="9.28515625" style="135" customWidth="1"/>
    <col min="16" max="18" width="9" style="136" customWidth="1"/>
    <col min="19" max="19" width="11.42578125" style="136"/>
    <col min="20" max="20" width="13.85546875" style="136" customWidth="1"/>
    <col min="21" max="21" width="11.42578125" style="136"/>
    <col min="22" max="26" width="12.42578125" style="136" customWidth="1"/>
    <col min="27" max="52" width="11.42578125" style="136"/>
    <col min="53" max="56" width="11.42578125" style="136" hidden="1" customWidth="1"/>
    <col min="57" max="256" width="11.42578125" style="136"/>
    <col min="257" max="257" width="17.42578125" style="136" customWidth="1"/>
    <col min="258" max="258" width="13.140625" style="136" customWidth="1"/>
    <col min="259" max="259" width="12.42578125" style="136" customWidth="1"/>
    <col min="260" max="266" width="12.7109375" style="136" customWidth="1"/>
    <col min="267" max="270" width="12.28515625" style="136" customWidth="1"/>
    <col min="271" max="271" width="9.28515625" style="136" customWidth="1"/>
    <col min="272" max="274" width="9" style="136" customWidth="1"/>
    <col min="275" max="275" width="11.42578125" style="136"/>
    <col min="276" max="276" width="13.85546875" style="136" customWidth="1"/>
    <col min="277" max="277" width="11.42578125" style="136"/>
    <col min="278" max="282" width="12.42578125" style="136" customWidth="1"/>
    <col min="283" max="308" width="11.42578125" style="136"/>
    <col min="309" max="312" width="0" style="136" hidden="1" customWidth="1"/>
    <col min="313" max="512" width="11.42578125" style="136"/>
    <col min="513" max="513" width="17.42578125" style="136" customWidth="1"/>
    <col min="514" max="514" width="13.140625" style="136" customWidth="1"/>
    <col min="515" max="515" width="12.42578125" style="136" customWidth="1"/>
    <col min="516" max="522" width="12.7109375" style="136" customWidth="1"/>
    <col min="523" max="526" width="12.28515625" style="136" customWidth="1"/>
    <col min="527" max="527" width="9.28515625" style="136" customWidth="1"/>
    <col min="528" max="530" width="9" style="136" customWidth="1"/>
    <col min="531" max="531" width="11.42578125" style="136"/>
    <col min="532" max="532" width="13.85546875" style="136" customWidth="1"/>
    <col min="533" max="533" width="11.42578125" style="136"/>
    <col min="534" max="538" width="12.42578125" style="136" customWidth="1"/>
    <col min="539" max="564" width="11.42578125" style="136"/>
    <col min="565" max="568" width="0" style="136" hidden="1" customWidth="1"/>
    <col min="569" max="768" width="11.42578125" style="136"/>
    <col min="769" max="769" width="17.42578125" style="136" customWidth="1"/>
    <col min="770" max="770" width="13.140625" style="136" customWidth="1"/>
    <col min="771" max="771" width="12.42578125" style="136" customWidth="1"/>
    <col min="772" max="778" width="12.7109375" style="136" customWidth="1"/>
    <col min="779" max="782" width="12.28515625" style="136" customWidth="1"/>
    <col min="783" max="783" width="9.28515625" style="136" customWidth="1"/>
    <col min="784" max="786" width="9" style="136" customWidth="1"/>
    <col min="787" max="787" width="11.42578125" style="136"/>
    <col min="788" max="788" width="13.85546875" style="136" customWidth="1"/>
    <col min="789" max="789" width="11.42578125" style="136"/>
    <col min="790" max="794" width="12.42578125" style="136" customWidth="1"/>
    <col min="795" max="820" width="11.42578125" style="136"/>
    <col min="821" max="824" width="0" style="136" hidden="1" customWidth="1"/>
    <col min="825" max="1024" width="11.42578125" style="136"/>
    <col min="1025" max="1025" width="17.42578125" style="136" customWidth="1"/>
    <col min="1026" max="1026" width="13.140625" style="136" customWidth="1"/>
    <col min="1027" max="1027" width="12.42578125" style="136" customWidth="1"/>
    <col min="1028" max="1034" width="12.7109375" style="136" customWidth="1"/>
    <col min="1035" max="1038" width="12.28515625" style="136" customWidth="1"/>
    <col min="1039" max="1039" width="9.28515625" style="136" customWidth="1"/>
    <col min="1040" max="1042" width="9" style="136" customWidth="1"/>
    <col min="1043" max="1043" width="11.42578125" style="136"/>
    <col min="1044" max="1044" width="13.85546875" style="136" customWidth="1"/>
    <col min="1045" max="1045" width="11.42578125" style="136"/>
    <col min="1046" max="1050" width="12.42578125" style="136" customWidth="1"/>
    <col min="1051" max="1076" width="11.42578125" style="136"/>
    <col min="1077" max="1080" width="0" style="136" hidden="1" customWidth="1"/>
    <col min="1081" max="1280" width="11.42578125" style="136"/>
    <col min="1281" max="1281" width="17.42578125" style="136" customWidth="1"/>
    <col min="1282" max="1282" width="13.140625" style="136" customWidth="1"/>
    <col min="1283" max="1283" width="12.42578125" style="136" customWidth="1"/>
    <col min="1284" max="1290" width="12.7109375" style="136" customWidth="1"/>
    <col min="1291" max="1294" width="12.28515625" style="136" customWidth="1"/>
    <col min="1295" max="1295" width="9.28515625" style="136" customWidth="1"/>
    <col min="1296" max="1298" width="9" style="136" customWidth="1"/>
    <col min="1299" max="1299" width="11.42578125" style="136"/>
    <col min="1300" max="1300" width="13.85546875" style="136" customWidth="1"/>
    <col min="1301" max="1301" width="11.42578125" style="136"/>
    <col min="1302" max="1306" width="12.42578125" style="136" customWidth="1"/>
    <col min="1307" max="1332" width="11.42578125" style="136"/>
    <col min="1333" max="1336" width="0" style="136" hidden="1" customWidth="1"/>
    <col min="1337" max="1536" width="11.42578125" style="136"/>
    <col min="1537" max="1537" width="17.42578125" style="136" customWidth="1"/>
    <col min="1538" max="1538" width="13.140625" style="136" customWidth="1"/>
    <col min="1539" max="1539" width="12.42578125" style="136" customWidth="1"/>
    <col min="1540" max="1546" width="12.7109375" style="136" customWidth="1"/>
    <col min="1547" max="1550" width="12.28515625" style="136" customWidth="1"/>
    <col min="1551" max="1551" width="9.28515625" style="136" customWidth="1"/>
    <col min="1552" max="1554" width="9" style="136" customWidth="1"/>
    <col min="1555" max="1555" width="11.42578125" style="136"/>
    <col min="1556" max="1556" width="13.85546875" style="136" customWidth="1"/>
    <col min="1557" max="1557" width="11.42578125" style="136"/>
    <col min="1558" max="1562" width="12.42578125" style="136" customWidth="1"/>
    <col min="1563" max="1588" width="11.42578125" style="136"/>
    <col min="1589" max="1592" width="0" style="136" hidden="1" customWidth="1"/>
    <col min="1593" max="1792" width="11.42578125" style="136"/>
    <col min="1793" max="1793" width="17.42578125" style="136" customWidth="1"/>
    <col min="1794" max="1794" width="13.140625" style="136" customWidth="1"/>
    <col min="1795" max="1795" width="12.42578125" style="136" customWidth="1"/>
    <col min="1796" max="1802" width="12.7109375" style="136" customWidth="1"/>
    <col min="1803" max="1806" width="12.28515625" style="136" customWidth="1"/>
    <col min="1807" max="1807" width="9.28515625" style="136" customWidth="1"/>
    <col min="1808" max="1810" width="9" style="136" customWidth="1"/>
    <col min="1811" max="1811" width="11.42578125" style="136"/>
    <col min="1812" max="1812" width="13.85546875" style="136" customWidth="1"/>
    <col min="1813" max="1813" width="11.42578125" style="136"/>
    <col min="1814" max="1818" width="12.42578125" style="136" customWidth="1"/>
    <col min="1819" max="1844" width="11.42578125" style="136"/>
    <col min="1845" max="1848" width="0" style="136" hidden="1" customWidth="1"/>
    <col min="1849" max="2048" width="11.42578125" style="136"/>
    <col min="2049" max="2049" width="17.42578125" style="136" customWidth="1"/>
    <col min="2050" max="2050" width="13.140625" style="136" customWidth="1"/>
    <col min="2051" max="2051" width="12.42578125" style="136" customWidth="1"/>
    <col min="2052" max="2058" width="12.7109375" style="136" customWidth="1"/>
    <col min="2059" max="2062" width="12.28515625" style="136" customWidth="1"/>
    <col min="2063" max="2063" width="9.28515625" style="136" customWidth="1"/>
    <col min="2064" max="2066" width="9" style="136" customWidth="1"/>
    <col min="2067" max="2067" width="11.42578125" style="136"/>
    <col min="2068" max="2068" width="13.85546875" style="136" customWidth="1"/>
    <col min="2069" max="2069" width="11.42578125" style="136"/>
    <col min="2070" max="2074" width="12.42578125" style="136" customWidth="1"/>
    <col min="2075" max="2100" width="11.42578125" style="136"/>
    <col min="2101" max="2104" width="0" style="136" hidden="1" customWidth="1"/>
    <col min="2105" max="2304" width="11.42578125" style="136"/>
    <col min="2305" max="2305" width="17.42578125" style="136" customWidth="1"/>
    <col min="2306" max="2306" width="13.140625" style="136" customWidth="1"/>
    <col min="2307" max="2307" width="12.42578125" style="136" customWidth="1"/>
    <col min="2308" max="2314" width="12.7109375" style="136" customWidth="1"/>
    <col min="2315" max="2318" width="12.28515625" style="136" customWidth="1"/>
    <col min="2319" max="2319" width="9.28515625" style="136" customWidth="1"/>
    <col min="2320" max="2322" width="9" style="136" customWidth="1"/>
    <col min="2323" max="2323" width="11.42578125" style="136"/>
    <col min="2324" max="2324" width="13.85546875" style="136" customWidth="1"/>
    <col min="2325" max="2325" width="11.42578125" style="136"/>
    <col min="2326" max="2330" width="12.42578125" style="136" customWidth="1"/>
    <col min="2331" max="2356" width="11.42578125" style="136"/>
    <col min="2357" max="2360" width="0" style="136" hidden="1" customWidth="1"/>
    <col min="2361" max="2560" width="11.42578125" style="136"/>
    <col min="2561" max="2561" width="17.42578125" style="136" customWidth="1"/>
    <col min="2562" max="2562" width="13.140625" style="136" customWidth="1"/>
    <col min="2563" max="2563" width="12.42578125" style="136" customWidth="1"/>
    <col min="2564" max="2570" width="12.7109375" style="136" customWidth="1"/>
    <col min="2571" max="2574" width="12.28515625" style="136" customWidth="1"/>
    <col min="2575" max="2575" width="9.28515625" style="136" customWidth="1"/>
    <col min="2576" max="2578" width="9" style="136" customWidth="1"/>
    <col min="2579" max="2579" width="11.42578125" style="136"/>
    <col min="2580" max="2580" width="13.85546875" style="136" customWidth="1"/>
    <col min="2581" max="2581" width="11.42578125" style="136"/>
    <col min="2582" max="2586" width="12.42578125" style="136" customWidth="1"/>
    <col min="2587" max="2612" width="11.42578125" style="136"/>
    <col min="2613" max="2616" width="0" style="136" hidden="1" customWidth="1"/>
    <col min="2617" max="2816" width="11.42578125" style="136"/>
    <col min="2817" max="2817" width="17.42578125" style="136" customWidth="1"/>
    <col min="2818" max="2818" width="13.140625" style="136" customWidth="1"/>
    <col min="2819" max="2819" width="12.42578125" style="136" customWidth="1"/>
    <col min="2820" max="2826" width="12.7109375" style="136" customWidth="1"/>
    <col min="2827" max="2830" width="12.28515625" style="136" customWidth="1"/>
    <col min="2831" max="2831" width="9.28515625" style="136" customWidth="1"/>
    <col min="2832" max="2834" width="9" style="136" customWidth="1"/>
    <col min="2835" max="2835" width="11.42578125" style="136"/>
    <col min="2836" max="2836" width="13.85546875" style="136" customWidth="1"/>
    <col min="2837" max="2837" width="11.42578125" style="136"/>
    <col min="2838" max="2842" width="12.42578125" style="136" customWidth="1"/>
    <col min="2843" max="2868" width="11.42578125" style="136"/>
    <col min="2869" max="2872" width="0" style="136" hidden="1" customWidth="1"/>
    <col min="2873" max="3072" width="11.42578125" style="136"/>
    <col min="3073" max="3073" width="17.42578125" style="136" customWidth="1"/>
    <col min="3074" max="3074" width="13.140625" style="136" customWidth="1"/>
    <col min="3075" max="3075" width="12.42578125" style="136" customWidth="1"/>
    <col min="3076" max="3082" width="12.7109375" style="136" customWidth="1"/>
    <col min="3083" max="3086" width="12.28515625" style="136" customWidth="1"/>
    <col min="3087" max="3087" width="9.28515625" style="136" customWidth="1"/>
    <col min="3088" max="3090" width="9" style="136" customWidth="1"/>
    <col min="3091" max="3091" width="11.42578125" style="136"/>
    <col min="3092" max="3092" width="13.85546875" style="136" customWidth="1"/>
    <col min="3093" max="3093" width="11.42578125" style="136"/>
    <col min="3094" max="3098" width="12.42578125" style="136" customWidth="1"/>
    <col min="3099" max="3124" width="11.42578125" style="136"/>
    <col min="3125" max="3128" width="0" style="136" hidden="1" customWidth="1"/>
    <col min="3129" max="3328" width="11.42578125" style="136"/>
    <col min="3329" max="3329" width="17.42578125" style="136" customWidth="1"/>
    <col min="3330" max="3330" width="13.140625" style="136" customWidth="1"/>
    <col min="3331" max="3331" width="12.42578125" style="136" customWidth="1"/>
    <col min="3332" max="3338" width="12.7109375" style="136" customWidth="1"/>
    <col min="3339" max="3342" width="12.28515625" style="136" customWidth="1"/>
    <col min="3343" max="3343" width="9.28515625" style="136" customWidth="1"/>
    <col min="3344" max="3346" width="9" style="136" customWidth="1"/>
    <col min="3347" max="3347" width="11.42578125" style="136"/>
    <col min="3348" max="3348" width="13.85546875" style="136" customWidth="1"/>
    <col min="3349" max="3349" width="11.42578125" style="136"/>
    <col min="3350" max="3354" width="12.42578125" style="136" customWidth="1"/>
    <col min="3355" max="3380" width="11.42578125" style="136"/>
    <col min="3381" max="3384" width="0" style="136" hidden="1" customWidth="1"/>
    <col min="3385" max="3584" width="11.42578125" style="136"/>
    <col min="3585" max="3585" width="17.42578125" style="136" customWidth="1"/>
    <col min="3586" max="3586" width="13.140625" style="136" customWidth="1"/>
    <col min="3587" max="3587" width="12.42578125" style="136" customWidth="1"/>
    <col min="3588" max="3594" width="12.7109375" style="136" customWidth="1"/>
    <col min="3595" max="3598" width="12.28515625" style="136" customWidth="1"/>
    <col min="3599" max="3599" width="9.28515625" style="136" customWidth="1"/>
    <col min="3600" max="3602" width="9" style="136" customWidth="1"/>
    <col min="3603" max="3603" width="11.42578125" style="136"/>
    <col min="3604" max="3604" width="13.85546875" style="136" customWidth="1"/>
    <col min="3605" max="3605" width="11.42578125" style="136"/>
    <col min="3606" max="3610" width="12.42578125" style="136" customWidth="1"/>
    <col min="3611" max="3636" width="11.42578125" style="136"/>
    <col min="3637" max="3640" width="0" style="136" hidden="1" customWidth="1"/>
    <col min="3641" max="3840" width="11.42578125" style="136"/>
    <col min="3841" max="3841" width="17.42578125" style="136" customWidth="1"/>
    <col min="3842" max="3842" width="13.140625" style="136" customWidth="1"/>
    <col min="3843" max="3843" width="12.42578125" style="136" customWidth="1"/>
    <col min="3844" max="3850" width="12.7109375" style="136" customWidth="1"/>
    <col min="3851" max="3854" width="12.28515625" style="136" customWidth="1"/>
    <col min="3855" max="3855" width="9.28515625" style="136" customWidth="1"/>
    <col min="3856" max="3858" width="9" style="136" customWidth="1"/>
    <col min="3859" max="3859" width="11.42578125" style="136"/>
    <col min="3860" max="3860" width="13.85546875" style="136" customWidth="1"/>
    <col min="3861" max="3861" width="11.42578125" style="136"/>
    <col min="3862" max="3866" width="12.42578125" style="136" customWidth="1"/>
    <col min="3867" max="3892" width="11.42578125" style="136"/>
    <col min="3893" max="3896" width="0" style="136" hidden="1" customWidth="1"/>
    <col min="3897" max="4096" width="11.42578125" style="136"/>
    <col min="4097" max="4097" width="17.42578125" style="136" customWidth="1"/>
    <col min="4098" max="4098" width="13.140625" style="136" customWidth="1"/>
    <col min="4099" max="4099" width="12.42578125" style="136" customWidth="1"/>
    <col min="4100" max="4106" width="12.7109375" style="136" customWidth="1"/>
    <col min="4107" max="4110" width="12.28515625" style="136" customWidth="1"/>
    <col min="4111" max="4111" width="9.28515625" style="136" customWidth="1"/>
    <col min="4112" max="4114" width="9" style="136" customWidth="1"/>
    <col min="4115" max="4115" width="11.42578125" style="136"/>
    <col min="4116" max="4116" width="13.85546875" style="136" customWidth="1"/>
    <col min="4117" max="4117" width="11.42578125" style="136"/>
    <col min="4118" max="4122" width="12.42578125" style="136" customWidth="1"/>
    <col min="4123" max="4148" width="11.42578125" style="136"/>
    <col min="4149" max="4152" width="0" style="136" hidden="1" customWidth="1"/>
    <col min="4153" max="4352" width="11.42578125" style="136"/>
    <col min="4353" max="4353" width="17.42578125" style="136" customWidth="1"/>
    <col min="4354" max="4354" width="13.140625" style="136" customWidth="1"/>
    <col min="4355" max="4355" width="12.42578125" style="136" customWidth="1"/>
    <col min="4356" max="4362" width="12.7109375" style="136" customWidth="1"/>
    <col min="4363" max="4366" width="12.28515625" style="136" customWidth="1"/>
    <col min="4367" max="4367" width="9.28515625" style="136" customWidth="1"/>
    <col min="4368" max="4370" width="9" style="136" customWidth="1"/>
    <col min="4371" max="4371" width="11.42578125" style="136"/>
    <col min="4372" max="4372" width="13.85546875" style="136" customWidth="1"/>
    <col min="4373" max="4373" width="11.42578125" style="136"/>
    <col min="4374" max="4378" width="12.42578125" style="136" customWidth="1"/>
    <col min="4379" max="4404" width="11.42578125" style="136"/>
    <col min="4405" max="4408" width="0" style="136" hidden="1" customWidth="1"/>
    <col min="4409" max="4608" width="11.42578125" style="136"/>
    <col min="4609" max="4609" width="17.42578125" style="136" customWidth="1"/>
    <col min="4610" max="4610" width="13.140625" style="136" customWidth="1"/>
    <col min="4611" max="4611" width="12.42578125" style="136" customWidth="1"/>
    <col min="4612" max="4618" width="12.7109375" style="136" customWidth="1"/>
    <col min="4619" max="4622" width="12.28515625" style="136" customWidth="1"/>
    <col min="4623" max="4623" width="9.28515625" style="136" customWidth="1"/>
    <col min="4624" max="4626" width="9" style="136" customWidth="1"/>
    <col min="4627" max="4627" width="11.42578125" style="136"/>
    <col min="4628" max="4628" width="13.85546875" style="136" customWidth="1"/>
    <col min="4629" max="4629" width="11.42578125" style="136"/>
    <col min="4630" max="4634" width="12.42578125" style="136" customWidth="1"/>
    <col min="4635" max="4660" width="11.42578125" style="136"/>
    <col min="4661" max="4664" width="0" style="136" hidden="1" customWidth="1"/>
    <col min="4665" max="4864" width="11.42578125" style="136"/>
    <col min="4865" max="4865" width="17.42578125" style="136" customWidth="1"/>
    <col min="4866" max="4866" width="13.140625" style="136" customWidth="1"/>
    <col min="4867" max="4867" width="12.42578125" style="136" customWidth="1"/>
    <col min="4868" max="4874" width="12.7109375" style="136" customWidth="1"/>
    <col min="4875" max="4878" width="12.28515625" style="136" customWidth="1"/>
    <col min="4879" max="4879" width="9.28515625" style="136" customWidth="1"/>
    <col min="4880" max="4882" width="9" style="136" customWidth="1"/>
    <col min="4883" max="4883" width="11.42578125" style="136"/>
    <col min="4884" max="4884" width="13.85546875" style="136" customWidth="1"/>
    <col min="4885" max="4885" width="11.42578125" style="136"/>
    <col min="4886" max="4890" width="12.42578125" style="136" customWidth="1"/>
    <col min="4891" max="4916" width="11.42578125" style="136"/>
    <col min="4917" max="4920" width="0" style="136" hidden="1" customWidth="1"/>
    <col min="4921" max="5120" width="11.42578125" style="136"/>
    <col min="5121" max="5121" width="17.42578125" style="136" customWidth="1"/>
    <col min="5122" max="5122" width="13.140625" style="136" customWidth="1"/>
    <col min="5123" max="5123" width="12.42578125" style="136" customWidth="1"/>
    <col min="5124" max="5130" width="12.7109375" style="136" customWidth="1"/>
    <col min="5131" max="5134" width="12.28515625" style="136" customWidth="1"/>
    <col min="5135" max="5135" width="9.28515625" style="136" customWidth="1"/>
    <col min="5136" max="5138" width="9" style="136" customWidth="1"/>
    <col min="5139" max="5139" width="11.42578125" style="136"/>
    <col min="5140" max="5140" width="13.85546875" style="136" customWidth="1"/>
    <col min="5141" max="5141" width="11.42578125" style="136"/>
    <col min="5142" max="5146" width="12.42578125" style="136" customWidth="1"/>
    <col min="5147" max="5172" width="11.42578125" style="136"/>
    <col min="5173" max="5176" width="0" style="136" hidden="1" customWidth="1"/>
    <col min="5177" max="5376" width="11.42578125" style="136"/>
    <col min="5377" max="5377" width="17.42578125" style="136" customWidth="1"/>
    <col min="5378" max="5378" width="13.140625" style="136" customWidth="1"/>
    <col min="5379" max="5379" width="12.42578125" style="136" customWidth="1"/>
    <col min="5380" max="5386" width="12.7109375" style="136" customWidth="1"/>
    <col min="5387" max="5390" width="12.28515625" style="136" customWidth="1"/>
    <col min="5391" max="5391" width="9.28515625" style="136" customWidth="1"/>
    <col min="5392" max="5394" width="9" style="136" customWidth="1"/>
    <col min="5395" max="5395" width="11.42578125" style="136"/>
    <col min="5396" max="5396" width="13.85546875" style="136" customWidth="1"/>
    <col min="5397" max="5397" width="11.42578125" style="136"/>
    <col min="5398" max="5402" width="12.42578125" style="136" customWidth="1"/>
    <col min="5403" max="5428" width="11.42578125" style="136"/>
    <col min="5429" max="5432" width="0" style="136" hidden="1" customWidth="1"/>
    <col min="5433" max="5632" width="11.42578125" style="136"/>
    <col min="5633" max="5633" width="17.42578125" style="136" customWidth="1"/>
    <col min="5634" max="5634" width="13.140625" style="136" customWidth="1"/>
    <col min="5635" max="5635" width="12.42578125" style="136" customWidth="1"/>
    <col min="5636" max="5642" width="12.7109375" style="136" customWidth="1"/>
    <col min="5643" max="5646" width="12.28515625" style="136" customWidth="1"/>
    <col min="5647" max="5647" width="9.28515625" style="136" customWidth="1"/>
    <col min="5648" max="5650" width="9" style="136" customWidth="1"/>
    <col min="5651" max="5651" width="11.42578125" style="136"/>
    <col min="5652" max="5652" width="13.85546875" style="136" customWidth="1"/>
    <col min="5653" max="5653" width="11.42578125" style="136"/>
    <col min="5654" max="5658" width="12.42578125" style="136" customWidth="1"/>
    <col min="5659" max="5684" width="11.42578125" style="136"/>
    <col min="5685" max="5688" width="0" style="136" hidden="1" customWidth="1"/>
    <col min="5689" max="5888" width="11.42578125" style="136"/>
    <col min="5889" max="5889" width="17.42578125" style="136" customWidth="1"/>
    <col min="5890" max="5890" width="13.140625" style="136" customWidth="1"/>
    <col min="5891" max="5891" width="12.42578125" style="136" customWidth="1"/>
    <col min="5892" max="5898" width="12.7109375" style="136" customWidth="1"/>
    <col min="5899" max="5902" width="12.28515625" style="136" customWidth="1"/>
    <col min="5903" max="5903" width="9.28515625" style="136" customWidth="1"/>
    <col min="5904" max="5906" width="9" style="136" customWidth="1"/>
    <col min="5907" max="5907" width="11.42578125" style="136"/>
    <col min="5908" max="5908" width="13.85546875" style="136" customWidth="1"/>
    <col min="5909" max="5909" width="11.42578125" style="136"/>
    <col min="5910" max="5914" width="12.42578125" style="136" customWidth="1"/>
    <col min="5915" max="5940" width="11.42578125" style="136"/>
    <col min="5941" max="5944" width="0" style="136" hidden="1" customWidth="1"/>
    <col min="5945" max="6144" width="11.42578125" style="136"/>
    <col min="6145" max="6145" width="17.42578125" style="136" customWidth="1"/>
    <col min="6146" max="6146" width="13.140625" style="136" customWidth="1"/>
    <col min="6147" max="6147" width="12.42578125" style="136" customWidth="1"/>
    <col min="6148" max="6154" width="12.7109375" style="136" customWidth="1"/>
    <col min="6155" max="6158" width="12.28515625" style="136" customWidth="1"/>
    <col min="6159" max="6159" width="9.28515625" style="136" customWidth="1"/>
    <col min="6160" max="6162" width="9" style="136" customWidth="1"/>
    <col min="6163" max="6163" width="11.42578125" style="136"/>
    <col min="6164" max="6164" width="13.85546875" style="136" customWidth="1"/>
    <col min="6165" max="6165" width="11.42578125" style="136"/>
    <col min="6166" max="6170" width="12.42578125" style="136" customWidth="1"/>
    <col min="6171" max="6196" width="11.42578125" style="136"/>
    <col min="6197" max="6200" width="0" style="136" hidden="1" customWidth="1"/>
    <col min="6201" max="6400" width="11.42578125" style="136"/>
    <col min="6401" max="6401" width="17.42578125" style="136" customWidth="1"/>
    <col min="6402" max="6402" width="13.140625" style="136" customWidth="1"/>
    <col min="6403" max="6403" width="12.42578125" style="136" customWidth="1"/>
    <col min="6404" max="6410" width="12.7109375" style="136" customWidth="1"/>
    <col min="6411" max="6414" width="12.28515625" style="136" customWidth="1"/>
    <col min="6415" max="6415" width="9.28515625" style="136" customWidth="1"/>
    <col min="6416" max="6418" width="9" style="136" customWidth="1"/>
    <col min="6419" max="6419" width="11.42578125" style="136"/>
    <col min="6420" max="6420" width="13.85546875" style="136" customWidth="1"/>
    <col min="6421" max="6421" width="11.42578125" style="136"/>
    <col min="6422" max="6426" width="12.42578125" style="136" customWidth="1"/>
    <col min="6427" max="6452" width="11.42578125" style="136"/>
    <col min="6453" max="6456" width="0" style="136" hidden="1" customWidth="1"/>
    <col min="6457" max="6656" width="11.42578125" style="136"/>
    <col min="6657" max="6657" width="17.42578125" style="136" customWidth="1"/>
    <col min="6658" max="6658" width="13.140625" style="136" customWidth="1"/>
    <col min="6659" max="6659" width="12.42578125" style="136" customWidth="1"/>
    <col min="6660" max="6666" width="12.7109375" style="136" customWidth="1"/>
    <col min="6667" max="6670" width="12.28515625" style="136" customWidth="1"/>
    <col min="6671" max="6671" width="9.28515625" style="136" customWidth="1"/>
    <col min="6672" max="6674" width="9" style="136" customWidth="1"/>
    <col min="6675" max="6675" width="11.42578125" style="136"/>
    <col min="6676" max="6676" width="13.85546875" style="136" customWidth="1"/>
    <col min="6677" max="6677" width="11.42578125" style="136"/>
    <col min="6678" max="6682" width="12.42578125" style="136" customWidth="1"/>
    <col min="6683" max="6708" width="11.42578125" style="136"/>
    <col min="6709" max="6712" width="0" style="136" hidden="1" customWidth="1"/>
    <col min="6713" max="6912" width="11.42578125" style="136"/>
    <col min="6913" max="6913" width="17.42578125" style="136" customWidth="1"/>
    <col min="6914" max="6914" width="13.140625" style="136" customWidth="1"/>
    <col min="6915" max="6915" width="12.42578125" style="136" customWidth="1"/>
    <col min="6916" max="6922" width="12.7109375" style="136" customWidth="1"/>
    <col min="6923" max="6926" width="12.28515625" style="136" customWidth="1"/>
    <col min="6927" max="6927" width="9.28515625" style="136" customWidth="1"/>
    <col min="6928" max="6930" width="9" style="136" customWidth="1"/>
    <col min="6931" max="6931" width="11.42578125" style="136"/>
    <col min="6932" max="6932" width="13.85546875" style="136" customWidth="1"/>
    <col min="6933" max="6933" width="11.42578125" style="136"/>
    <col min="6934" max="6938" width="12.42578125" style="136" customWidth="1"/>
    <col min="6939" max="6964" width="11.42578125" style="136"/>
    <col min="6965" max="6968" width="0" style="136" hidden="1" customWidth="1"/>
    <col min="6969" max="7168" width="11.42578125" style="136"/>
    <col min="7169" max="7169" width="17.42578125" style="136" customWidth="1"/>
    <col min="7170" max="7170" width="13.140625" style="136" customWidth="1"/>
    <col min="7171" max="7171" width="12.42578125" style="136" customWidth="1"/>
    <col min="7172" max="7178" width="12.7109375" style="136" customWidth="1"/>
    <col min="7179" max="7182" width="12.28515625" style="136" customWidth="1"/>
    <col min="7183" max="7183" width="9.28515625" style="136" customWidth="1"/>
    <col min="7184" max="7186" width="9" style="136" customWidth="1"/>
    <col min="7187" max="7187" width="11.42578125" style="136"/>
    <col min="7188" max="7188" width="13.85546875" style="136" customWidth="1"/>
    <col min="7189" max="7189" width="11.42578125" style="136"/>
    <col min="7190" max="7194" width="12.42578125" style="136" customWidth="1"/>
    <col min="7195" max="7220" width="11.42578125" style="136"/>
    <col min="7221" max="7224" width="0" style="136" hidden="1" customWidth="1"/>
    <col min="7225" max="7424" width="11.42578125" style="136"/>
    <col min="7425" max="7425" width="17.42578125" style="136" customWidth="1"/>
    <col min="7426" max="7426" width="13.140625" style="136" customWidth="1"/>
    <col min="7427" max="7427" width="12.42578125" style="136" customWidth="1"/>
    <col min="7428" max="7434" width="12.7109375" style="136" customWidth="1"/>
    <col min="7435" max="7438" width="12.28515625" style="136" customWidth="1"/>
    <col min="7439" max="7439" width="9.28515625" style="136" customWidth="1"/>
    <col min="7440" max="7442" width="9" style="136" customWidth="1"/>
    <col min="7443" max="7443" width="11.42578125" style="136"/>
    <col min="7444" max="7444" width="13.85546875" style="136" customWidth="1"/>
    <col min="7445" max="7445" width="11.42578125" style="136"/>
    <col min="7446" max="7450" width="12.42578125" style="136" customWidth="1"/>
    <col min="7451" max="7476" width="11.42578125" style="136"/>
    <col min="7477" max="7480" width="0" style="136" hidden="1" customWidth="1"/>
    <col min="7481" max="7680" width="11.42578125" style="136"/>
    <col min="7681" max="7681" width="17.42578125" style="136" customWidth="1"/>
    <col min="7682" max="7682" width="13.140625" style="136" customWidth="1"/>
    <col min="7683" max="7683" width="12.42578125" style="136" customWidth="1"/>
    <col min="7684" max="7690" width="12.7109375" style="136" customWidth="1"/>
    <col min="7691" max="7694" width="12.28515625" style="136" customWidth="1"/>
    <col min="7695" max="7695" width="9.28515625" style="136" customWidth="1"/>
    <col min="7696" max="7698" width="9" style="136" customWidth="1"/>
    <col min="7699" max="7699" width="11.42578125" style="136"/>
    <col min="7700" max="7700" width="13.85546875" style="136" customWidth="1"/>
    <col min="7701" max="7701" width="11.42578125" style="136"/>
    <col min="7702" max="7706" width="12.42578125" style="136" customWidth="1"/>
    <col min="7707" max="7732" width="11.42578125" style="136"/>
    <col min="7733" max="7736" width="0" style="136" hidden="1" customWidth="1"/>
    <col min="7737" max="7936" width="11.42578125" style="136"/>
    <col min="7937" max="7937" width="17.42578125" style="136" customWidth="1"/>
    <col min="7938" max="7938" width="13.140625" style="136" customWidth="1"/>
    <col min="7939" max="7939" width="12.42578125" style="136" customWidth="1"/>
    <col min="7940" max="7946" width="12.7109375" style="136" customWidth="1"/>
    <col min="7947" max="7950" width="12.28515625" style="136" customWidth="1"/>
    <col min="7951" max="7951" width="9.28515625" style="136" customWidth="1"/>
    <col min="7952" max="7954" width="9" style="136" customWidth="1"/>
    <col min="7955" max="7955" width="11.42578125" style="136"/>
    <col min="7956" max="7956" width="13.85546875" style="136" customWidth="1"/>
    <col min="7957" max="7957" width="11.42578125" style="136"/>
    <col min="7958" max="7962" width="12.42578125" style="136" customWidth="1"/>
    <col min="7963" max="7988" width="11.42578125" style="136"/>
    <col min="7989" max="7992" width="0" style="136" hidden="1" customWidth="1"/>
    <col min="7993" max="8192" width="11.42578125" style="136"/>
    <col min="8193" max="8193" width="17.42578125" style="136" customWidth="1"/>
    <col min="8194" max="8194" width="13.140625" style="136" customWidth="1"/>
    <col min="8195" max="8195" width="12.42578125" style="136" customWidth="1"/>
    <col min="8196" max="8202" width="12.7109375" style="136" customWidth="1"/>
    <col min="8203" max="8206" width="12.28515625" style="136" customWidth="1"/>
    <col min="8207" max="8207" width="9.28515625" style="136" customWidth="1"/>
    <col min="8208" max="8210" width="9" style="136" customWidth="1"/>
    <col min="8211" max="8211" width="11.42578125" style="136"/>
    <col min="8212" max="8212" width="13.85546875" style="136" customWidth="1"/>
    <col min="8213" max="8213" width="11.42578125" style="136"/>
    <col min="8214" max="8218" width="12.42578125" style="136" customWidth="1"/>
    <col min="8219" max="8244" width="11.42578125" style="136"/>
    <col min="8245" max="8248" width="0" style="136" hidden="1" customWidth="1"/>
    <col min="8249" max="8448" width="11.42578125" style="136"/>
    <col min="8449" max="8449" width="17.42578125" style="136" customWidth="1"/>
    <col min="8450" max="8450" width="13.140625" style="136" customWidth="1"/>
    <col min="8451" max="8451" width="12.42578125" style="136" customWidth="1"/>
    <col min="8452" max="8458" width="12.7109375" style="136" customWidth="1"/>
    <col min="8459" max="8462" width="12.28515625" style="136" customWidth="1"/>
    <col min="8463" max="8463" width="9.28515625" style="136" customWidth="1"/>
    <col min="8464" max="8466" width="9" style="136" customWidth="1"/>
    <col min="8467" max="8467" width="11.42578125" style="136"/>
    <col min="8468" max="8468" width="13.85546875" style="136" customWidth="1"/>
    <col min="8469" max="8469" width="11.42578125" style="136"/>
    <col min="8470" max="8474" width="12.42578125" style="136" customWidth="1"/>
    <col min="8475" max="8500" width="11.42578125" style="136"/>
    <col min="8501" max="8504" width="0" style="136" hidden="1" customWidth="1"/>
    <col min="8505" max="8704" width="11.42578125" style="136"/>
    <col min="8705" max="8705" width="17.42578125" style="136" customWidth="1"/>
    <col min="8706" max="8706" width="13.140625" style="136" customWidth="1"/>
    <col min="8707" max="8707" width="12.42578125" style="136" customWidth="1"/>
    <col min="8708" max="8714" width="12.7109375" style="136" customWidth="1"/>
    <col min="8715" max="8718" width="12.28515625" style="136" customWidth="1"/>
    <col min="8719" max="8719" width="9.28515625" style="136" customWidth="1"/>
    <col min="8720" max="8722" width="9" style="136" customWidth="1"/>
    <col min="8723" max="8723" width="11.42578125" style="136"/>
    <col min="8724" max="8724" width="13.85546875" style="136" customWidth="1"/>
    <col min="8725" max="8725" width="11.42578125" style="136"/>
    <col min="8726" max="8730" width="12.42578125" style="136" customWidth="1"/>
    <col min="8731" max="8756" width="11.42578125" style="136"/>
    <col min="8757" max="8760" width="0" style="136" hidden="1" customWidth="1"/>
    <col min="8761" max="8960" width="11.42578125" style="136"/>
    <col min="8961" max="8961" width="17.42578125" style="136" customWidth="1"/>
    <col min="8962" max="8962" width="13.140625" style="136" customWidth="1"/>
    <col min="8963" max="8963" width="12.42578125" style="136" customWidth="1"/>
    <col min="8964" max="8970" width="12.7109375" style="136" customWidth="1"/>
    <col min="8971" max="8974" width="12.28515625" style="136" customWidth="1"/>
    <col min="8975" max="8975" width="9.28515625" style="136" customWidth="1"/>
    <col min="8976" max="8978" width="9" style="136" customWidth="1"/>
    <col min="8979" max="8979" width="11.42578125" style="136"/>
    <col min="8980" max="8980" width="13.85546875" style="136" customWidth="1"/>
    <col min="8981" max="8981" width="11.42578125" style="136"/>
    <col min="8982" max="8986" width="12.42578125" style="136" customWidth="1"/>
    <col min="8987" max="9012" width="11.42578125" style="136"/>
    <col min="9013" max="9016" width="0" style="136" hidden="1" customWidth="1"/>
    <col min="9017" max="9216" width="11.42578125" style="136"/>
    <col min="9217" max="9217" width="17.42578125" style="136" customWidth="1"/>
    <col min="9218" max="9218" width="13.140625" style="136" customWidth="1"/>
    <col min="9219" max="9219" width="12.42578125" style="136" customWidth="1"/>
    <col min="9220" max="9226" width="12.7109375" style="136" customWidth="1"/>
    <col min="9227" max="9230" width="12.28515625" style="136" customWidth="1"/>
    <col min="9231" max="9231" width="9.28515625" style="136" customWidth="1"/>
    <col min="9232" max="9234" width="9" style="136" customWidth="1"/>
    <col min="9235" max="9235" width="11.42578125" style="136"/>
    <col min="9236" max="9236" width="13.85546875" style="136" customWidth="1"/>
    <col min="9237" max="9237" width="11.42578125" style="136"/>
    <col min="9238" max="9242" width="12.42578125" style="136" customWidth="1"/>
    <col min="9243" max="9268" width="11.42578125" style="136"/>
    <col min="9269" max="9272" width="0" style="136" hidden="1" customWidth="1"/>
    <col min="9273" max="9472" width="11.42578125" style="136"/>
    <col min="9473" max="9473" width="17.42578125" style="136" customWidth="1"/>
    <col min="9474" max="9474" width="13.140625" style="136" customWidth="1"/>
    <col min="9475" max="9475" width="12.42578125" style="136" customWidth="1"/>
    <col min="9476" max="9482" width="12.7109375" style="136" customWidth="1"/>
    <col min="9483" max="9486" width="12.28515625" style="136" customWidth="1"/>
    <col min="9487" max="9487" width="9.28515625" style="136" customWidth="1"/>
    <col min="9488" max="9490" width="9" style="136" customWidth="1"/>
    <col min="9491" max="9491" width="11.42578125" style="136"/>
    <col min="9492" max="9492" width="13.85546875" style="136" customWidth="1"/>
    <col min="9493" max="9493" width="11.42578125" style="136"/>
    <col min="9494" max="9498" width="12.42578125" style="136" customWidth="1"/>
    <col min="9499" max="9524" width="11.42578125" style="136"/>
    <col min="9525" max="9528" width="0" style="136" hidden="1" customWidth="1"/>
    <col min="9529" max="9728" width="11.42578125" style="136"/>
    <col min="9729" max="9729" width="17.42578125" style="136" customWidth="1"/>
    <col min="9730" max="9730" width="13.140625" style="136" customWidth="1"/>
    <col min="9731" max="9731" width="12.42578125" style="136" customWidth="1"/>
    <col min="9732" max="9738" width="12.7109375" style="136" customWidth="1"/>
    <col min="9739" max="9742" width="12.28515625" style="136" customWidth="1"/>
    <col min="9743" max="9743" width="9.28515625" style="136" customWidth="1"/>
    <col min="9744" max="9746" width="9" style="136" customWidth="1"/>
    <col min="9747" max="9747" width="11.42578125" style="136"/>
    <col min="9748" max="9748" width="13.85546875" style="136" customWidth="1"/>
    <col min="9749" max="9749" width="11.42578125" style="136"/>
    <col min="9750" max="9754" width="12.42578125" style="136" customWidth="1"/>
    <col min="9755" max="9780" width="11.42578125" style="136"/>
    <col min="9781" max="9784" width="0" style="136" hidden="1" customWidth="1"/>
    <col min="9785" max="9984" width="11.42578125" style="136"/>
    <col min="9985" max="9985" width="17.42578125" style="136" customWidth="1"/>
    <col min="9986" max="9986" width="13.140625" style="136" customWidth="1"/>
    <col min="9987" max="9987" width="12.42578125" style="136" customWidth="1"/>
    <col min="9988" max="9994" width="12.7109375" style="136" customWidth="1"/>
    <col min="9995" max="9998" width="12.28515625" style="136" customWidth="1"/>
    <col min="9999" max="9999" width="9.28515625" style="136" customWidth="1"/>
    <col min="10000" max="10002" width="9" style="136" customWidth="1"/>
    <col min="10003" max="10003" width="11.42578125" style="136"/>
    <col min="10004" max="10004" width="13.85546875" style="136" customWidth="1"/>
    <col min="10005" max="10005" width="11.42578125" style="136"/>
    <col min="10006" max="10010" width="12.42578125" style="136" customWidth="1"/>
    <col min="10011" max="10036" width="11.42578125" style="136"/>
    <col min="10037" max="10040" width="0" style="136" hidden="1" customWidth="1"/>
    <col min="10041" max="10240" width="11.42578125" style="136"/>
    <col min="10241" max="10241" width="17.42578125" style="136" customWidth="1"/>
    <col min="10242" max="10242" width="13.140625" style="136" customWidth="1"/>
    <col min="10243" max="10243" width="12.42578125" style="136" customWidth="1"/>
    <col min="10244" max="10250" width="12.7109375" style="136" customWidth="1"/>
    <col min="10251" max="10254" width="12.28515625" style="136" customWidth="1"/>
    <col min="10255" max="10255" width="9.28515625" style="136" customWidth="1"/>
    <col min="10256" max="10258" width="9" style="136" customWidth="1"/>
    <col min="10259" max="10259" width="11.42578125" style="136"/>
    <col min="10260" max="10260" width="13.85546875" style="136" customWidth="1"/>
    <col min="10261" max="10261" width="11.42578125" style="136"/>
    <col min="10262" max="10266" width="12.42578125" style="136" customWidth="1"/>
    <col min="10267" max="10292" width="11.42578125" style="136"/>
    <col min="10293" max="10296" width="0" style="136" hidden="1" customWidth="1"/>
    <col min="10297" max="10496" width="11.42578125" style="136"/>
    <col min="10497" max="10497" width="17.42578125" style="136" customWidth="1"/>
    <col min="10498" max="10498" width="13.140625" style="136" customWidth="1"/>
    <col min="10499" max="10499" width="12.42578125" style="136" customWidth="1"/>
    <col min="10500" max="10506" width="12.7109375" style="136" customWidth="1"/>
    <col min="10507" max="10510" width="12.28515625" style="136" customWidth="1"/>
    <col min="10511" max="10511" width="9.28515625" style="136" customWidth="1"/>
    <col min="10512" max="10514" width="9" style="136" customWidth="1"/>
    <col min="10515" max="10515" width="11.42578125" style="136"/>
    <col min="10516" max="10516" width="13.85546875" style="136" customWidth="1"/>
    <col min="10517" max="10517" width="11.42578125" style="136"/>
    <col min="10518" max="10522" width="12.42578125" style="136" customWidth="1"/>
    <col min="10523" max="10548" width="11.42578125" style="136"/>
    <col min="10549" max="10552" width="0" style="136" hidden="1" customWidth="1"/>
    <col min="10553" max="10752" width="11.42578125" style="136"/>
    <col min="10753" max="10753" width="17.42578125" style="136" customWidth="1"/>
    <col min="10754" max="10754" width="13.140625" style="136" customWidth="1"/>
    <col min="10755" max="10755" width="12.42578125" style="136" customWidth="1"/>
    <col min="10756" max="10762" width="12.7109375" style="136" customWidth="1"/>
    <col min="10763" max="10766" width="12.28515625" style="136" customWidth="1"/>
    <col min="10767" max="10767" width="9.28515625" style="136" customWidth="1"/>
    <col min="10768" max="10770" width="9" style="136" customWidth="1"/>
    <col min="10771" max="10771" width="11.42578125" style="136"/>
    <col min="10772" max="10772" width="13.85546875" style="136" customWidth="1"/>
    <col min="10773" max="10773" width="11.42578125" style="136"/>
    <col min="10774" max="10778" width="12.42578125" style="136" customWidth="1"/>
    <col min="10779" max="10804" width="11.42578125" style="136"/>
    <col min="10805" max="10808" width="0" style="136" hidden="1" customWidth="1"/>
    <col min="10809" max="11008" width="11.42578125" style="136"/>
    <col min="11009" max="11009" width="17.42578125" style="136" customWidth="1"/>
    <col min="11010" max="11010" width="13.140625" style="136" customWidth="1"/>
    <col min="11011" max="11011" width="12.42578125" style="136" customWidth="1"/>
    <col min="11012" max="11018" width="12.7109375" style="136" customWidth="1"/>
    <col min="11019" max="11022" width="12.28515625" style="136" customWidth="1"/>
    <col min="11023" max="11023" width="9.28515625" style="136" customWidth="1"/>
    <col min="11024" max="11026" width="9" style="136" customWidth="1"/>
    <col min="11027" max="11027" width="11.42578125" style="136"/>
    <col min="11028" max="11028" width="13.85546875" style="136" customWidth="1"/>
    <col min="11029" max="11029" width="11.42578125" style="136"/>
    <col min="11030" max="11034" width="12.42578125" style="136" customWidth="1"/>
    <col min="11035" max="11060" width="11.42578125" style="136"/>
    <col min="11061" max="11064" width="0" style="136" hidden="1" customWidth="1"/>
    <col min="11065" max="11264" width="11.42578125" style="136"/>
    <col min="11265" max="11265" width="17.42578125" style="136" customWidth="1"/>
    <col min="11266" max="11266" width="13.140625" style="136" customWidth="1"/>
    <col min="11267" max="11267" width="12.42578125" style="136" customWidth="1"/>
    <col min="11268" max="11274" width="12.7109375" style="136" customWidth="1"/>
    <col min="11275" max="11278" width="12.28515625" style="136" customWidth="1"/>
    <col min="11279" max="11279" width="9.28515625" style="136" customWidth="1"/>
    <col min="11280" max="11282" width="9" style="136" customWidth="1"/>
    <col min="11283" max="11283" width="11.42578125" style="136"/>
    <col min="11284" max="11284" width="13.85546875" style="136" customWidth="1"/>
    <col min="11285" max="11285" width="11.42578125" style="136"/>
    <col min="11286" max="11290" width="12.42578125" style="136" customWidth="1"/>
    <col min="11291" max="11316" width="11.42578125" style="136"/>
    <col min="11317" max="11320" width="0" style="136" hidden="1" customWidth="1"/>
    <col min="11321" max="11520" width="11.42578125" style="136"/>
    <col min="11521" max="11521" width="17.42578125" style="136" customWidth="1"/>
    <col min="11522" max="11522" width="13.140625" style="136" customWidth="1"/>
    <col min="11523" max="11523" width="12.42578125" style="136" customWidth="1"/>
    <col min="11524" max="11530" width="12.7109375" style="136" customWidth="1"/>
    <col min="11531" max="11534" width="12.28515625" style="136" customWidth="1"/>
    <col min="11535" max="11535" width="9.28515625" style="136" customWidth="1"/>
    <col min="11536" max="11538" width="9" style="136" customWidth="1"/>
    <col min="11539" max="11539" width="11.42578125" style="136"/>
    <col min="11540" max="11540" width="13.85546875" style="136" customWidth="1"/>
    <col min="11541" max="11541" width="11.42578125" style="136"/>
    <col min="11542" max="11546" width="12.42578125" style="136" customWidth="1"/>
    <col min="11547" max="11572" width="11.42578125" style="136"/>
    <col min="11573" max="11576" width="0" style="136" hidden="1" customWidth="1"/>
    <col min="11577" max="11776" width="11.42578125" style="136"/>
    <col min="11777" max="11777" width="17.42578125" style="136" customWidth="1"/>
    <col min="11778" max="11778" width="13.140625" style="136" customWidth="1"/>
    <col min="11779" max="11779" width="12.42578125" style="136" customWidth="1"/>
    <col min="11780" max="11786" width="12.7109375" style="136" customWidth="1"/>
    <col min="11787" max="11790" width="12.28515625" style="136" customWidth="1"/>
    <col min="11791" max="11791" width="9.28515625" style="136" customWidth="1"/>
    <col min="11792" max="11794" width="9" style="136" customWidth="1"/>
    <col min="11795" max="11795" width="11.42578125" style="136"/>
    <col min="11796" max="11796" width="13.85546875" style="136" customWidth="1"/>
    <col min="11797" max="11797" width="11.42578125" style="136"/>
    <col min="11798" max="11802" width="12.42578125" style="136" customWidth="1"/>
    <col min="11803" max="11828" width="11.42578125" style="136"/>
    <col min="11829" max="11832" width="0" style="136" hidden="1" customWidth="1"/>
    <col min="11833" max="12032" width="11.42578125" style="136"/>
    <col min="12033" max="12033" width="17.42578125" style="136" customWidth="1"/>
    <col min="12034" max="12034" width="13.140625" style="136" customWidth="1"/>
    <col min="12035" max="12035" width="12.42578125" style="136" customWidth="1"/>
    <col min="12036" max="12042" width="12.7109375" style="136" customWidth="1"/>
    <col min="12043" max="12046" width="12.28515625" style="136" customWidth="1"/>
    <col min="12047" max="12047" width="9.28515625" style="136" customWidth="1"/>
    <col min="12048" max="12050" width="9" style="136" customWidth="1"/>
    <col min="12051" max="12051" width="11.42578125" style="136"/>
    <col min="12052" max="12052" width="13.85546875" style="136" customWidth="1"/>
    <col min="12053" max="12053" width="11.42578125" style="136"/>
    <col min="12054" max="12058" width="12.42578125" style="136" customWidth="1"/>
    <col min="12059" max="12084" width="11.42578125" style="136"/>
    <col min="12085" max="12088" width="0" style="136" hidden="1" customWidth="1"/>
    <col min="12089" max="12288" width="11.42578125" style="136"/>
    <col min="12289" max="12289" width="17.42578125" style="136" customWidth="1"/>
    <col min="12290" max="12290" width="13.140625" style="136" customWidth="1"/>
    <col min="12291" max="12291" width="12.42578125" style="136" customWidth="1"/>
    <col min="12292" max="12298" width="12.7109375" style="136" customWidth="1"/>
    <col min="12299" max="12302" width="12.28515625" style="136" customWidth="1"/>
    <col min="12303" max="12303" width="9.28515625" style="136" customWidth="1"/>
    <col min="12304" max="12306" width="9" style="136" customWidth="1"/>
    <col min="12307" max="12307" width="11.42578125" style="136"/>
    <col min="12308" max="12308" width="13.85546875" style="136" customWidth="1"/>
    <col min="12309" max="12309" width="11.42578125" style="136"/>
    <col min="12310" max="12314" width="12.42578125" style="136" customWidth="1"/>
    <col min="12315" max="12340" width="11.42578125" style="136"/>
    <col min="12341" max="12344" width="0" style="136" hidden="1" customWidth="1"/>
    <col min="12345" max="12544" width="11.42578125" style="136"/>
    <col min="12545" max="12545" width="17.42578125" style="136" customWidth="1"/>
    <col min="12546" max="12546" width="13.140625" style="136" customWidth="1"/>
    <col min="12547" max="12547" width="12.42578125" style="136" customWidth="1"/>
    <col min="12548" max="12554" width="12.7109375" style="136" customWidth="1"/>
    <col min="12555" max="12558" width="12.28515625" style="136" customWidth="1"/>
    <col min="12559" max="12559" width="9.28515625" style="136" customWidth="1"/>
    <col min="12560" max="12562" width="9" style="136" customWidth="1"/>
    <col min="12563" max="12563" width="11.42578125" style="136"/>
    <col min="12564" max="12564" width="13.85546875" style="136" customWidth="1"/>
    <col min="12565" max="12565" width="11.42578125" style="136"/>
    <col min="12566" max="12570" width="12.42578125" style="136" customWidth="1"/>
    <col min="12571" max="12596" width="11.42578125" style="136"/>
    <col min="12597" max="12600" width="0" style="136" hidden="1" customWidth="1"/>
    <col min="12601" max="12800" width="11.42578125" style="136"/>
    <col min="12801" max="12801" width="17.42578125" style="136" customWidth="1"/>
    <col min="12802" max="12802" width="13.140625" style="136" customWidth="1"/>
    <col min="12803" max="12803" width="12.42578125" style="136" customWidth="1"/>
    <col min="12804" max="12810" width="12.7109375" style="136" customWidth="1"/>
    <col min="12811" max="12814" width="12.28515625" style="136" customWidth="1"/>
    <col min="12815" max="12815" width="9.28515625" style="136" customWidth="1"/>
    <col min="12816" max="12818" width="9" style="136" customWidth="1"/>
    <col min="12819" max="12819" width="11.42578125" style="136"/>
    <col min="12820" max="12820" width="13.85546875" style="136" customWidth="1"/>
    <col min="12821" max="12821" width="11.42578125" style="136"/>
    <col min="12822" max="12826" width="12.42578125" style="136" customWidth="1"/>
    <col min="12827" max="12852" width="11.42578125" style="136"/>
    <col min="12853" max="12856" width="0" style="136" hidden="1" customWidth="1"/>
    <col min="12857" max="13056" width="11.42578125" style="136"/>
    <col min="13057" max="13057" width="17.42578125" style="136" customWidth="1"/>
    <col min="13058" max="13058" width="13.140625" style="136" customWidth="1"/>
    <col min="13059" max="13059" width="12.42578125" style="136" customWidth="1"/>
    <col min="13060" max="13066" width="12.7109375" style="136" customWidth="1"/>
    <col min="13067" max="13070" width="12.28515625" style="136" customWidth="1"/>
    <col min="13071" max="13071" width="9.28515625" style="136" customWidth="1"/>
    <col min="13072" max="13074" width="9" style="136" customWidth="1"/>
    <col min="13075" max="13075" width="11.42578125" style="136"/>
    <col min="13076" max="13076" width="13.85546875" style="136" customWidth="1"/>
    <col min="13077" max="13077" width="11.42578125" style="136"/>
    <col min="13078" max="13082" width="12.42578125" style="136" customWidth="1"/>
    <col min="13083" max="13108" width="11.42578125" style="136"/>
    <col min="13109" max="13112" width="0" style="136" hidden="1" customWidth="1"/>
    <col min="13113" max="13312" width="11.42578125" style="136"/>
    <col min="13313" max="13313" width="17.42578125" style="136" customWidth="1"/>
    <col min="13314" max="13314" width="13.140625" style="136" customWidth="1"/>
    <col min="13315" max="13315" width="12.42578125" style="136" customWidth="1"/>
    <col min="13316" max="13322" width="12.7109375" style="136" customWidth="1"/>
    <col min="13323" max="13326" width="12.28515625" style="136" customWidth="1"/>
    <col min="13327" max="13327" width="9.28515625" style="136" customWidth="1"/>
    <col min="13328" max="13330" width="9" style="136" customWidth="1"/>
    <col min="13331" max="13331" width="11.42578125" style="136"/>
    <col min="13332" max="13332" width="13.85546875" style="136" customWidth="1"/>
    <col min="13333" max="13333" width="11.42578125" style="136"/>
    <col min="13334" max="13338" width="12.42578125" style="136" customWidth="1"/>
    <col min="13339" max="13364" width="11.42578125" style="136"/>
    <col min="13365" max="13368" width="0" style="136" hidden="1" customWidth="1"/>
    <col min="13369" max="13568" width="11.42578125" style="136"/>
    <col min="13569" max="13569" width="17.42578125" style="136" customWidth="1"/>
    <col min="13570" max="13570" width="13.140625" style="136" customWidth="1"/>
    <col min="13571" max="13571" width="12.42578125" style="136" customWidth="1"/>
    <col min="13572" max="13578" width="12.7109375" style="136" customWidth="1"/>
    <col min="13579" max="13582" width="12.28515625" style="136" customWidth="1"/>
    <col min="13583" max="13583" width="9.28515625" style="136" customWidth="1"/>
    <col min="13584" max="13586" width="9" style="136" customWidth="1"/>
    <col min="13587" max="13587" width="11.42578125" style="136"/>
    <col min="13588" max="13588" width="13.85546875" style="136" customWidth="1"/>
    <col min="13589" max="13589" width="11.42578125" style="136"/>
    <col min="13590" max="13594" width="12.42578125" style="136" customWidth="1"/>
    <col min="13595" max="13620" width="11.42578125" style="136"/>
    <col min="13621" max="13624" width="0" style="136" hidden="1" customWidth="1"/>
    <col min="13625" max="13824" width="11.42578125" style="136"/>
    <col min="13825" max="13825" width="17.42578125" style="136" customWidth="1"/>
    <col min="13826" max="13826" width="13.140625" style="136" customWidth="1"/>
    <col min="13827" max="13827" width="12.42578125" style="136" customWidth="1"/>
    <col min="13828" max="13834" width="12.7109375" style="136" customWidth="1"/>
    <col min="13835" max="13838" width="12.28515625" style="136" customWidth="1"/>
    <col min="13839" max="13839" width="9.28515625" style="136" customWidth="1"/>
    <col min="13840" max="13842" width="9" style="136" customWidth="1"/>
    <col min="13843" max="13843" width="11.42578125" style="136"/>
    <col min="13844" max="13844" width="13.85546875" style="136" customWidth="1"/>
    <col min="13845" max="13845" width="11.42578125" style="136"/>
    <col min="13846" max="13850" width="12.42578125" style="136" customWidth="1"/>
    <col min="13851" max="13876" width="11.42578125" style="136"/>
    <col min="13877" max="13880" width="0" style="136" hidden="1" customWidth="1"/>
    <col min="13881" max="14080" width="11.42578125" style="136"/>
    <col min="14081" max="14081" width="17.42578125" style="136" customWidth="1"/>
    <col min="14082" max="14082" width="13.140625" style="136" customWidth="1"/>
    <col min="14083" max="14083" width="12.42578125" style="136" customWidth="1"/>
    <col min="14084" max="14090" width="12.7109375" style="136" customWidth="1"/>
    <col min="14091" max="14094" width="12.28515625" style="136" customWidth="1"/>
    <col min="14095" max="14095" width="9.28515625" style="136" customWidth="1"/>
    <col min="14096" max="14098" width="9" style="136" customWidth="1"/>
    <col min="14099" max="14099" width="11.42578125" style="136"/>
    <col min="14100" max="14100" width="13.85546875" style="136" customWidth="1"/>
    <col min="14101" max="14101" width="11.42578125" style="136"/>
    <col min="14102" max="14106" width="12.42578125" style="136" customWidth="1"/>
    <col min="14107" max="14132" width="11.42578125" style="136"/>
    <col min="14133" max="14136" width="0" style="136" hidden="1" customWidth="1"/>
    <col min="14137" max="14336" width="11.42578125" style="136"/>
    <col min="14337" max="14337" width="17.42578125" style="136" customWidth="1"/>
    <col min="14338" max="14338" width="13.140625" style="136" customWidth="1"/>
    <col min="14339" max="14339" width="12.42578125" style="136" customWidth="1"/>
    <col min="14340" max="14346" width="12.7109375" style="136" customWidth="1"/>
    <col min="14347" max="14350" width="12.28515625" style="136" customWidth="1"/>
    <col min="14351" max="14351" width="9.28515625" style="136" customWidth="1"/>
    <col min="14352" max="14354" width="9" style="136" customWidth="1"/>
    <col min="14355" max="14355" width="11.42578125" style="136"/>
    <col min="14356" max="14356" width="13.85546875" style="136" customWidth="1"/>
    <col min="14357" max="14357" width="11.42578125" style="136"/>
    <col min="14358" max="14362" width="12.42578125" style="136" customWidth="1"/>
    <col min="14363" max="14388" width="11.42578125" style="136"/>
    <col min="14389" max="14392" width="0" style="136" hidden="1" customWidth="1"/>
    <col min="14393" max="14592" width="11.42578125" style="136"/>
    <col min="14593" max="14593" width="17.42578125" style="136" customWidth="1"/>
    <col min="14594" max="14594" width="13.140625" style="136" customWidth="1"/>
    <col min="14595" max="14595" width="12.42578125" style="136" customWidth="1"/>
    <col min="14596" max="14602" width="12.7109375" style="136" customWidth="1"/>
    <col min="14603" max="14606" width="12.28515625" style="136" customWidth="1"/>
    <col min="14607" max="14607" width="9.28515625" style="136" customWidth="1"/>
    <col min="14608" max="14610" width="9" style="136" customWidth="1"/>
    <col min="14611" max="14611" width="11.42578125" style="136"/>
    <col min="14612" max="14612" width="13.85546875" style="136" customWidth="1"/>
    <col min="14613" max="14613" width="11.42578125" style="136"/>
    <col min="14614" max="14618" width="12.42578125" style="136" customWidth="1"/>
    <col min="14619" max="14644" width="11.42578125" style="136"/>
    <col min="14645" max="14648" width="0" style="136" hidden="1" customWidth="1"/>
    <col min="14649" max="14848" width="11.42578125" style="136"/>
    <col min="14849" max="14849" width="17.42578125" style="136" customWidth="1"/>
    <col min="14850" max="14850" width="13.140625" style="136" customWidth="1"/>
    <col min="14851" max="14851" width="12.42578125" style="136" customWidth="1"/>
    <col min="14852" max="14858" width="12.7109375" style="136" customWidth="1"/>
    <col min="14859" max="14862" width="12.28515625" style="136" customWidth="1"/>
    <col min="14863" max="14863" width="9.28515625" style="136" customWidth="1"/>
    <col min="14864" max="14866" width="9" style="136" customWidth="1"/>
    <col min="14867" max="14867" width="11.42578125" style="136"/>
    <col min="14868" max="14868" width="13.85546875" style="136" customWidth="1"/>
    <col min="14869" max="14869" width="11.42578125" style="136"/>
    <col min="14870" max="14874" width="12.42578125" style="136" customWidth="1"/>
    <col min="14875" max="14900" width="11.42578125" style="136"/>
    <col min="14901" max="14904" width="0" style="136" hidden="1" customWidth="1"/>
    <col min="14905" max="15104" width="11.42578125" style="136"/>
    <col min="15105" max="15105" width="17.42578125" style="136" customWidth="1"/>
    <col min="15106" max="15106" width="13.140625" style="136" customWidth="1"/>
    <col min="15107" max="15107" width="12.42578125" style="136" customWidth="1"/>
    <col min="15108" max="15114" width="12.7109375" style="136" customWidth="1"/>
    <col min="15115" max="15118" width="12.28515625" style="136" customWidth="1"/>
    <col min="15119" max="15119" width="9.28515625" style="136" customWidth="1"/>
    <col min="15120" max="15122" width="9" style="136" customWidth="1"/>
    <col min="15123" max="15123" width="11.42578125" style="136"/>
    <col min="15124" max="15124" width="13.85546875" style="136" customWidth="1"/>
    <col min="15125" max="15125" width="11.42578125" style="136"/>
    <col min="15126" max="15130" width="12.42578125" style="136" customWidth="1"/>
    <col min="15131" max="15156" width="11.42578125" style="136"/>
    <col min="15157" max="15160" width="0" style="136" hidden="1" customWidth="1"/>
    <col min="15161" max="15360" width="11.42578125" style="136"/>
    <col min="15361" max="15361" width="17.42578125" style="136" customWidth="1"/>
    <col min="15362" max="15362" width="13.140625" style="136" customWidth="1"/>
    <col min="15363" max="15363" width="12.42578125" style="136" customWidth="1"/>
    <col min="15364" max="15370" width="12.7109375" style="136" customWidth="1"/>
    <col min="15371" max="15374" width="12.28515625" style="136" customWidth="1"/>
    <col min="15375" max="15375" width="9.28515625" style="136" customWidth="1"/>
    <col min="15376" max="15378" width="9" style="136" customWidth="1"/>
    <col min="15379" max="15379" width="11.42578125" style="136"/>
    <col min="15380" max="15380" width="13.85546875" style="136" customWidth="1"/>
    <col min="15381" max="15381" width="11.42578125" style="136"/>
    <col min="15382" max="15386" width="12.42578125" style="136" customWidth="1"/>
    <col min="15387" max="15412" width="11.42578125" style="136"/>
    <col min="15413" max="15416" width="0" style="136" hidden="1" customWidth="1"/>
    <col min="15417" max="15616" width="11.42578125" style="136"/>
    <col min="15617" max="15617" width="17.42578125" style="136" customWidth="1"/>
    <col min="15618" max="15618" width="13.140625" style="136" customWidth="1"/>
    <col min="15619" max="15619" width="12.42578125" style="136" customWidth="1"/>
    <col min="15620" max="15626" width="12.7109375" style="136" customWidth="1"/>
    <col min="15627" max="15630" width="12.28515625" style="136" customWidth="1"/>
    <col min="15631" max="15631" width="9.28515625" style="136" customWidth="1"/>
    <col min="15632" max="15634" width="9" style="136" customWidth="1"/>
    <col min="15635" max="15635" width="11.42578125" style="136"/>
    <col min="15636" max="15636" width="13.85546875" style="136" customWidth="1"/>
    <col min="15637" max="15637" width="11.42578125" style="136"/>
    <col min="15638" max="15642" width="12.42578125" style="136" customWidth="1"/>
    <col min="15643" max="15668" width="11.42578125" style="136"/>
    <col min="15669" max="15672" width="0" style="136" hidden="1" customWidth="1"/>
    <col min="15673" max="15872" width="11.42578125" style="136"/>
    <col min="15873" max="15873" width="17.42578125" style="136" customWidth="1"/>
    <col min="15874" max="15874" width="13.140625" style="136" customWidth="1"/>
    <col min="15875" max="15875" width="12.42578125" style="136" customWidth="1"/>
    <col min="15876" max="15882" width="12.7109375" style="136" customWidth="1"/>
    <col min="15883" max="15886" width="12.28515625" style="136" customWidth="1"/>
    <col min="15887" max="15887" width="9.28515625" style="136" customWidth="1"/>
    <col min="15888" max="15890" width="9" style="136" customWidth="1"/>
    <col min="15891" max="15891" width="11.42578125" style="136"/>
    <col min="15892" max="15892" width="13.85546875" style="136" customWidth="1"/>
    <col min="15893" max="15893" width="11.42578125" style="136"/>
    <col min="15894" max="15898" width="12.42578125" style="136" customWidth="1"/>
    <col min="15899" max="15924" width="11.42578125" style="136"/>
    <col min="15925" max="15928" width="0" style="136" hidden="1" customWidth="1"/>
    <col min="15929" max="16128" width="11.42578125" style="136"/>
    <col min="16129" max="16129" width="17.42578125" style="136" customWidth="1"/>
    <col min="16130" max="16130" width="13.140625" style="136" customWidth="1"/>
    <col min="16131" max="16131" width="12.42578125" style="136" customWidth="1"/>
    <col min="16132" max="16138" width="12.7109375" style="136" customWidth="1"/>
    <col min="16139" max="16142" width="12.28515625" style="136" customWidth="1"/>
    <col min="16143" max="16143" width="9.28515625" style="136" customWidth="1"/>
    <col min="16144" max="16146" width="9" style="136" customWidth="1"/>
    <col min="16147" max="16147" width="11.42578125" style="136"/>
    <col min="16148" max="16148" width="13.85546875" style="136" customWidth="1"/>
    <col min="16149" max="16149" width="11.42578125" style="136"/>
    <col min="16150" max="16154" width="12.42578125" style="136" customWidth="1"/>
    <col min="16155" max="16180" width="11.42578125" style="136"/>
    <col min="16181" max="16184" width="0" style="136" hidden="1" customWidth="1"/>
    <col min="16185" max="16384" width="11.42578125" style="136"/>
  </cols>
  <sheetData>
    <row r="1" spans="1:56" s="315" customFormat="1" ht="12.75" customHeight="1" x14ac:dyDescent="0.15">
      <c r="A1" s="437" t="s">
        <v>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56" s="315" customFormat="1" ht="12.75" customHeight="1" x14ac:dyDescent="0.15">
      <c r="A2" s="437" t="str">
        <f>CONCATENATE("COMUNA: ",[3]NOMBRE!B2," - ","( ",[3]NOMBRE!C2,[3]NOMBRE!D2,[3]NOMBRE!E2,[3]NOMBRE!F2,[3]NOMBRE!G2," )")</f>
        <v>COMUNA: LINARES - ( 07401 )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</row>
    <row r="3" spans="1:56" s="315" customFormat="1" ht="12.75" customHeight="1" x14ac:dyDescent="0.2">
      <c r="A3" s="437" t="str">
        <f>CONCATENATE("ESTABLECIMIENTO: ",[3]NOMBRE!B3," - ","( ",[3]NOMBRE!C3,[3]NOMBRE!D3,[3]NOMBRE!E3,[3]NOMBRE!F3,[3]NOMBRE!G3," )")</f>
        <v>ESTABLECIMIENTO: HOSPITAL DE LINARES  - ( 16108 )</v>
      </c>
      <c r="B3" s="314"/>
      <c r="C3" s="314"/>
      <c r="D3" s="316"/>
      <c r="E3" s="314"/>
      <c r="F3" s="314"/>
      <c r="G3" s="314"/>
      <c r="H3" s="440"/>
      <c r="I3" s="314"/>
      <c r="J3" s="314"/>
      <c r="K3" s="314"/>
    </row>
    <row r="4" spans="1:56" s="315" customFormat="1" ht="12.75" customHeight="1" x14ac:dyDescent="0.15">
      <c r="A4" s="437" t="str">
        <f>CONCATENATE("MES: ",[3]NOMBRE!B6," - ","( ",[3]NOMBRE!C6,[3]NOMBRE!D6," )")</f>
        <v>MES: MARZO - ( 03 )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</row>
    <row r="5" spans="1:56" s="315" customFormat="1" ht="12.75" customHeight="1" x14ac:dyDescent="0.15">
      <c r="A5" s="313" t="str">
        <f>CONCATENATE("AÑO: ",[3]NOMBRE!B7)</f>
        <v>AÑO: 2013</v>
      </c>
      <c r="B5" s="314"/>
      <c r="C5" s="314"/>
      <c r="D5" s="314"/>
      <c r="E5" s="314"/>
      <c r="F5" s="314"/>
      <c r="G5" s="314"/>
      <c r="H5" s="314"/>
      <c r="I5" s="314"/>
      <c r="J5" s="314"/>
      <c r="K5" s="314"/>
    </row>
    <row r="6" spans="1:56" s="315" customFormat="1" ht="39.950000000000003" customHeight="1" x14ac:dyDescent="0.15">
      <c r="A6" s="517" t="s">
        <v>1</v>
      </c>
      <c r="B6" s="517"/>
      <c r="C6" s="517"/>
      <c r="D6" s="517"/>
      <c r="E6" s="517"/>
      <c r="F6" s="517"/>
      <c r="G6" s="517"/>
      <c r="H6" s="517"/>
      <c r="I6" s="517"/>
      <c r="J6" s="450"/>
      <c r="K6" s="337"/>
    </row>
    <row r="7" spans="1:56" s="315" customFormat="1" ht="30" customHeight="1" x14ac:dyDescent="0.2">
      <c r="A7" s="331" t="s">
        <v>2</v>
      </c>
      <c r="B7" s="331"/>
      <c r="C7" s="331"/>
      <c r="D7" s="331"/>
      <c r="E7" s="331"/>
      <c r="F7" s="331"/>
      <c r="G7" s="331"/>
      <c r="H7" s="331"/>
      <c r="I7" s="331"/>
      <c r="J7" s="320"/>
    </row>
    <row r="8" spans="1:56" s="338" customFormat="1" ht="10.5" x14ac:dyDescent="0.15">
      <c r="A8" s="518" t="s">
        <v>3</v>
      </c>
      <c r="B8" s="490" t="s">
        <v>4</v>
      </c>
      <c r="C8" s="520"/>
      <c r="D8" s="523" t="s">
        <v>5</v>
      </c>
      <c r="E8" s="511" t="s">
        <v>6</v>
      </c>
      <c r="F8" s="511"/>
      <c r="G8" s="511"/>
      <c r="H8" s="525" t="s">
        <v>7</v>
      </c>
      <c r="I8" s="526"/>
      <c r="J8" s="315"/>
      <c r="K8" s="315"/>
      <c r="L8" s="315"/>
      <c r="M8" s="315"/>
      <c r="N8" s="315"/>
      <c r="O8" s="315"/>
      <c r="P8" s="315"/>
      <c r="Q8" s="315"/>
      <c r="R8" s="315"/>
      <c r="S8" s="315"/>
      <c r="T8" s="315"/>
      <c r="U8" s="315"/>
      <c r="V8" s="315"/>
      <c r="W8" s="315"/>
      <c r="X8" s="315"/>
      <c r="Y8" s="315"/>
      <c r="Z8" s="315"/>
      <c r="AA8" s="315"/>
      <c r="AB8" s="315"/>
      <c r="AC8" s="315"/>
      <c r="AD8" s="315"/>
      <c r="AE8" s="315"/>
      <c r="AF8" s="315"/>
      <c r="AG8" s="315"/>
      <c r="AH8" s="315"/>
      <c r="AI8" s="315"/>
      <c r="AJ8" s="315"/>
      <c r="AK8" s="315"/>
      <c r="AL8" s="315"/>
      <c r="AM8" s="315"/>
      <c r="AN8" s="315"/>
      <c r="AO8" s="315"/>
      <c r="AT8" s="322"/>
      <c r="AU8" s="322"/>
      <c r="AX8" s="322"/>
      <c r="AY8" s="322"/>
    </row>
    <row r="9" spans="1:56" s="338" customFormat="1" ht="10.5" x14ac:dyDescent="0.15">
      <c r="A9" s="519"/>
      <c r="B9" s="521"/>
      <c r="C9" s="522"/>
      <c r="D9" s="524"/>
      <c r="E9" s="340" t="s">
        <v>8</v>
      </c>
      <c r="F9" s="341" t="s">
        <v>9</v>
      </c>
      <c r="G9" s="342" t="s">
        <v>10</v>
      </c>
      <c r="H9" s="343" t="s">
        <v>11</v>
      </c>
      <c r="I9" s="342" t="s">
        <v>12</v>
      </c>
      <c r="J9" s="315"/>
      <c r="K9" s="315"/>
      <c r="L9" s="315"/>
      <c r="M9" s="315"/>
      <c r="N9" s="315"/>
      <c r="O9" s="315"/>
      <c r="P9" s="315"/>
      <c r="Q9" s="315"/>
      <c r="R9" s="315"/>
      <c r="S9" s="315"/>
      <c r="T9" s="315"/>
      <c r="U9" s="315"/>
      <c r="V9" s="315"/>
      <c r="W9" s="315"/>
      <c r="X9" s="315"/>
      <c r="Y9" s="315"/>
      <c r="Z9" s="315"/>
      <c r="AA9" s="315"/>
      <c r="AB9" s="315"/>
      <c r="AC9" s="315"/>
      <c r="AD9" s="315"/>
      <c r="AE9" s="315"/>
      <c r="AF9" s="315"/>
      <c r="AG9" s="315"/>
      <c r="AH9" s="315"/>
      <c r="AI9" s="315"/>
      <c r="AJ9" s="315"/>
      <c r="AK9" s="315"/>
      <c r="AL9" s="315"/>
      <c r="AM9" s="315"/>
      <c r="AN9" s="315"/>
      <c r="AO9" s="315"/>
      <c r="AT9" s="322"/>
      <c r="AU9" s="322"/>
      <c r="AX9" s="322"/>
      <c r="AY9" s="322"/>
    </row>
    <row r="10" spans="1:56" s="338" customFormat="1" ht="15.95" customHeight="1" x14ac:dyDescent="0.15">
      <c r="A10" s="534" t="s">
        <v>13</v>
      </c>
      <c r="B10" s="490" t="s">
        <v>14</v>
      </c>
      <c r="C10" s="344" t="s">
        <v>15</v>
      </c>
      <c r="D10" s="400">
        <f>SUM(E10:G10)</f>
        <v>0</v>
      </c>
      <c r="E10" s="447"/>
      <c r="F10" s="390"/>
      <c r="G10" s="393"/>
      <c r="H10" s="401"/>
      <c r="I10" s="393"/>
      <c r="J10" s="438" t="str">
        <f>$BA10&amp;" "&amp;$BB10</f>
        <v xml:space="preserve"> </v>
      </c>
      <c r="K10" s="319"/>
      <c r="L10" s="319"/>
      <c r="M10" s="319"/>
      <c r="N10" s="319"/>
      <c r="O10" s="319"/>
      <c r="P10" s="319"/>
      <c r="Q10" s="319"/>
      <c r="R10" s="319"/>
      <c r="S10" s="319"/>
      <c r="X10" s="315"/>
      <c r="Y10" s="315"/>
      <c r="Z10" s="315"/>
      <c r="AA10" s="315"/>
      <c r="AB10" s="315"/>
      <c r="AC10" s="315"/>
      <c r="AD10" s="315"/>
      <c r="AE10" s="315"/>
      <c r="AF10" s="315"/>
      <c r="AG10" s="315"/>
      <c r="AH10" s="315"/>
      <c r="AI10" s="315"/>
      <c r="AJ10" s="315"/>
      <c r="AK10" s="315"/>
      <c r="AL10" s="315"/>
      <c r="AM10" s="315"/>
      <c r="AN10" s="315"/>
      <c r="AO10" s="315"/>
      <c r="AT10" s="322"/>
      <c r="AU10" s="322"/>
      <c r="AX10" s="322"/>
      <c r="AY10" s="322"/>
      <c r="BA10" s="339" t="str">
        <f>IF($D10&lt;&gt;($H10+$I10)," El número de donantes según sexo NO puede ser diferente al Total.","")</f>
        <v/>
      </c>
      <c r="BB10" s="339" t="str">
        <f>IF(D10&lt;&gt;SUM(E10:G10)," NO ALTERE LAS FÓRMULAS, la suma de los grupos de edad NO ES IGUAL al Total. ","")</f>
        <v/>
      </c>
      <c r="BC10" s="441">
        <f t="shared" ref="BC10:BC19" si="0">IF($D10&lt;&gt;($H10+$I10),1,0)</f>
        <v>0</v>
      </c>
      <c r="BD10" s="441">
        <f>IF(D10&lt;&gt;SUM(E10:G10),1,0)</f>
        <v>0</v>
      </c>
    </row>
    <row r="11" spans="1:56" s="338" customFormat="1" ht="21" x14ac:dyDescent="0.15">
      <c r="A11" s="535"/>
      <c r="B11" s="521"/>
      <c r="C11" s="355" t="s">
        <v>16</v>
      </c>
      <c r="D11" s="402">
        <f t="shared" ref="D11:D19" si="1">SUM(E11:G11)</f>
        <v>0</v>
      </c>
      <c r="E11" s="381"/>
      <c r="F11" s="382"/>
      <c r="G11" s="394"/>
      <c r="H11" s="403"/>
      <c r="I11" s="379"/>
      <c r="J11" s="438" t="str">
        <f t="shared" ref="J11:J19" si="2">$BA11&amp;" "&amp;$BB11</f>
        <v xml:space="preserve"> </v>
      </c>
      <c r="K11" s="319"/>
      <c r="L11" s="319"/>
      <c r="M11" s="319"/>
      <c r="N11" s="319"/>
      <c r="O11" s="319"/>
      <c r="P11" s="319"/>
      <c r="Q11" s="319"/>
      <c r="R11" s="319"/>
      <c r="S11" s="319"/>
      <c r="X11" s="315"/>
      <c r="Y11" s="315"/>
      <c r="Z11" s="315"/>
      <c r="AA11" s="315"/>
      <c r="AB11" s="315"/>
      <c r="AC11" s="315"/>
      <c r="AD11" s="315"/>
      <c r="AE11" s="315"/>
      <c r="AF11" s="315"/>
      <c r="AG11" s="315"/>
      <c r="AH11" s="315"/>
      <c r="AI11" s="315"/>
      <c r="AJ11" s="315"/>
      <c r="AK11" s="315"/>
      <c r="AL11" s="315"/>
      <c r="AM11" s="315"/>
      <c r="AN11" s="315"/>
      <c r="AO11" s="315"/>
      <c r="AT11" s="322"/>
      <c r="AU11" s="322"/>
      <c r="AX11" s="322"/>
      <c r="AY11" s="322"/>
      <c r="BA11" s="339" t="str">
        <f t="shared" ref="BA11:BA19" si="3">IF($D11&lt;&gt;($H11+$I11)," El número de donantes según sexo NO puede ser diferente al Total.","")</f>
        <v/>
      </c>
      <c r="BB11" s="339" t="str">
        <f t="shared" ref="BB11:BB19" si="4">IF(D11&lt;&gt;SUM(E11:G11)," NO ALTERE LAS FÓRMULAS, la suma de los grupos de edad NO ES IGUAL al Total. ","")</f>
        <v/>
      </c>
      <c r="BC11" s="441">
        <f t="shared" si="0"/>
        <v>0</v>
      </c>
      <c r="BD11" s="441">
        <f t="shared" ref="BD11:BD19" si="5">IF(D11&lt;&gt;SUM(E11:G11),1,0)</f>
        <v>0</v>
      </c>
    </row>
    <row r="12" spans="1:56" s="338" customFormat="1" ht="21" x14ac:dyDescent="0.15">
      <c r="A12" s="535"/>
      <c r="B12" s="501"/>
      <c r="C12" s="356" t="s">
        <v>17</v>
      </c>
      <c r="D12" s="404">
        <f t="shared" si="1"/>
        <v>0</v>
      </c>
      <c r="E12" s="384"/>
      <c r="F12" s="385"/>
      <c r="G12" s="405"/>
      <c r="H12" s="406"/>
      <c r="I12" s="387"/>
      <c r="J12" s="438" t="str">
        <f t="shared" si="2"/>
        <v xml:space="preserve"> </v>
      </c>
      <c r="K12" s="319"/>
      <c r="L12" s="319"/>
      <c r="M12" s="319"/>
      <c r="N12" s="319"/>
      <c r="O12" s="319"/>
      <c r="P12" s="319"/>
      <c r="Q12" s="319"/>
      <c r="R12" s="319"/>
      <c r="S12" s="319"/>
      <c r="X12" s="315"/>
      <c r="Y12" s="315"/>
      <c r="Z12" s="315"/>
      <c r="AA12" s="315"/>
      <c r="AB12" s="315"/>
      <c r="AC12" s="315"/>
      <c r="AD12" s="315"/>
      <c r="AE12" s="315"/>
      <c r="AF12" s="315"/>
      <c r="AG12" s="315"/>
      <c r="AH12" s="315"/>
      <c r="AI12" s="315"/>
      <c r="AJ12" s="315"/>
      <c r="AK12" s="315"/>
      <c r="AL12" s="315"/>
      <c r="AM12" s="315"/>
      <c r="AN12" s="315"/>
      <c r="AO12" s="315"/>
      <c r="AT12" s="322"/>
      <c r="AU12" s="322"/>
      <c r="AX12" s="322"/>
      <c r="AY12" s="322"/>
      <c r="BA12" s="339" t="str">
        <f t="shared" si="3"/>
        <v/>
      </c>
      <c r="BB12" s="339" t="str">
        <f t="shared" si="4"/>
        <v/>
      </c>
      <c r="BC12" s="441">
        <f t="shared" si="0"/>
        <v>0</v>
      </c>
      <c r="BD12" s="441">
        <f t="shared" si="5"/>
        <v>0</v>
      </c>
    </row>
    <row r="13" spans="1:56" s="338" customFormat="1" ht="10.5" x14ac:dyDescent="0.15">
      <c r="A13" s="535"/>
      <c r="B13" s="505" t="s">
        <v>18</v>
      </c>
      <c r="C13" s="327" t="s">
        <v>15</v>
      </c>
      <c r="D13" s="400">
        <f t="shared" si="1"/>
        <v>0</v>
      </c>
      <c r="E13" s="447"/>
      <c r="F13" s="390"/>
      <c r="G13" s="393"/>
      <c r="H13" s="407"/>
      <c r="I13" s="394"/>
      <c r="J13" s="438" t="str">
        <f t="shared" si="2"/>
        <v xml:space="preserve"> </v>
      </c>
      <c r="K13" s="319"/>
      <c r="L13" s="319"/>
      <c r="M13" s="319"/>
      <c r="N13" s="319"/>
      <c r="O13" s="319"/>
      <c r="P13" s="319"/>
      <c r="Q13" s="319"/>
      <c r="R13" s="319"/>
      <c r="S13" s="319"/>
      <c r="X13" s="315"/>
      <c r="Y13" s="315"/>
      <c r="Z13" s="315"/>
      <c r="AA13" s="315"/>
      <c r="AB13" s="315"/>
      <c r="AC13" s="315"/>
      <c r="AD13" s="315"/>
      <c r="AE13" s="315"/>
      <c r="AF13" s="315"/>
      <c r="AG13" s="315"/>
      <c r="AH13" s="315"/>
      <c r="AI13" s="315"/>
      <c r="AJ13" s="315"/>
      <c r="AK13" s="315"/>
      <c r="AL13" s="315"/>
      <c r="AM13" s="315"/>
      <c r="AN13" s="315"/>
      <c r="AO13" s="315"/>
      <c r="AT13" s="322"/>
      <c r="AU13" s="322"/>
      <c r="AX13" s="322"/>
      <c r="AY13" s="322"/>
      <c r="BA13" s="339" t="str">
        <f t="shared" si="3"/>
        <v/>
      </c>
      <c r="BB13" s="339" t="str">
        <f t="shared" si="4"/>
        <v/>
      </c>
      <c r="BC13" s="441">
        <f t="shared" si="0"/>
        <v>0</v>
      </c>
      <c r="BD13" s="441">
        <f t="shared" si="5"/>
        <v>0</v>
      </c>
    </row>
    <row r="14" spans="1:56" s="338" customFormat="1" ht="21" x14ac:dyDescent="0.15">
      <c r="A14" s="535"/>
      <c r="B14" s="505"/>
      <c r="C14" s="362" t="s">
        <v>16</v>
      </c>
      <c r="D14" s="402">
        <f t="shared" si="1"/>
        <v>0</v>
      </c>
      <c r="E14" s="381"/>
      <c r="F14" s="382"/>
      <c r="G14" s="379"/>
      <c r="H14" s="403"/>
      <c r="I14" s="379"/>
      <c r="J14" s="438" t="str">
        <f t="shared" si="2"/>
        <v xml:space="preserve"> </v>
      </c>
      <c r="K14" s="319"/>
      <c r="L14" s="319"/>
      <c r="M14" s="319"/>
      <c r="N14" s="319"/>
      <c r="O14" s="319"/>
      <c r="P14" s="319"/>
      <c r="Q14" s="319"/>
      <c r="R14" s="319"/>
      <c r="S14" s="319"/>
      <c r="X14" s="315"/>
      <c r="Y14" s="315"/>
      <c r="Z14" s="315"/>
      <c r="AA14" s="315"/>
      <c r="AB14" s="315"/>
      <c r="AC14" s="315"/>
      <c r="AD14" s="315"/>
      <c r="AE14" s="315"/>
      <c r="AF14" s="315"/>
      <c r="AG14" s="315"/>
      <c r="AH14" s="315"/>
      <c r="AI14" s="315"/>
      <c r="AJ14" s="315"/>
      <c r="AK14" s="315"/>
      <c r="AL14" s="315"/>
      <c r="AM14" s="315"/>
      <c r="AN14" s="315"/>
      <c r="AO14" s="315"/>
      <c r="AT14" s="322"/>
      <c r="AU14" s="322"/>
      <c r="AX14" s="322"/>
      <c r="AY14" s="322"/>
      <c r="BA14" s="339" t="str">
        <f t="shared" si="3"/>
        <v/>
      </c>
      <c r="BB14" s="339" t="str">
        <f t="shared" si="4"/>
        <v/>
      </c>
      <c r="BC14" s="441">
        <f t="shared" si="0"/>
        <v>0</v>
      </c>
      <c r="BD14" s="441">
        <f t="shared" si="5"/>
        <v>0</v>
      </c>
    </row>
    <row r="15" spans="1:56" s="338" customFormat="1" ht="21" x14ac:dyDescent="0.15">
      <c r="A15" s="536"/>
      <c r="B15" s="495"/>
      <c r="C15" s="363" t="s">
        <v>17</v>
      </c>
      <c r="D15" s="404">
        <f t="shared" si="1"/>
        <v>0</v>
      </c>
      <c r="E15" s="384"/>
      <c r="F15" s="385"/>
      <c r="G15" s="387"/>
      <c r="H15" s="406"/>
      <c r="I15" s="387"/>
      <c r="J15" s="438" t="str">
        <f t="shared" si="2"/>
        <v xml:space="preserve"> </v>
      </c>
      <c r="K15" s="319"/>
      <c r="L15" s="319"/>
      <c r="M15" s="319"/>
      <c r="N15" s="319"/>
      <c r="O15" s="319"/>
      <c r="P15" s="319"/>
      <c r="Q15" s="319"/>
      <c r="R15" s="319"/>
      <c r="S15" s="319"/>
      <c r="X15" s="315"/>
      <c r="Y15" s="315"/>
      <c r="Z15" s="315"/>
      <c r="AA15" s="315"/>
      <c r="AB15" s="315"/>
      <c r="AC15" s="315"/>
      <c r="AD15" s="315"/>
      <c r="AE15" s="315"/>
      <c r="AF15" s="315"/>
      <c r="AG15" s="315"/>
      <c r="AH15" s="315"/>
      <c r="AI15" s="315"/>
      <c r="AJ15" s="315"/>
      <c r="AK15" s="315"/>
      <c r="AL15" s="315"/>
      <c r="AM15" s="315"/>
      <c r="AN15" s="315"/>
      <c r="AO15" s="315"/>
      <c r="AT15" s="322"/>
      <c r="AU15" s="322"/>
      <c r="AX15" s="322"/>
      <c r="AY15" s="322"/>
      <c r="BA15" s="339" t="str">
        <f t="shared" si="3"/>
        <v/>
      </c>
      <c r="BB15" s="339" t="str">
        <f t="shared" si="4"/>
        <v/>
      </c>
      <c r="BC15" s="441">
        <f t="shared" si="0"/>
        <v>0</v>
      </c>
      <c r="BD15" s="441">
        <f t="shared" si="5"/>
        <v>0</v>
      </c>
    </row>
    <row r="16" spans="1:56" s="338" customFormat="1" ht="15.95" customHeight="1" x14ac:dyDescent="0.15">
      <c r="A16" s="490" t="s">
        <v>19</v>
      </c>
      <c r="B16" s="500"/>
      <c r="C16" s="327" t="s">
        <v>15</v>
      </c>
      <c r="D16" s="400">
        <f t="shared" si="1"/>
        <v>0</v>
      </c>
      <c r="E16" s="408"/>
      <c r="F16" s="409"/>
      <c r="G16" s="410"/>
      <c r="H16" s="408"/>
      <c r="I16" s="410"/>
      <c r="J16" s="438" t="str">
        <f t="shared" si="2"/>
        <v xml:space="preserve"> </v>
      </c>
      <c r="K16" s="319"/>
      <c r="L16" s="319"/>
      <c r="M16" s="319"/>
      <c r="N16" s="319"/>
      <c r="O16" s="319"/>
      <c r="P16" s="319"/>
      <c r="Q16" s="319"/>
      <c r="R16" s="319"/>
      <c r="S16" s="319"/>
      <c r="X16" s="315"/>
      <c r="Y16" s="315"/>
      <c r="Z16" s="315"/>
      <c r="AA16" s="315"/>
      <c r="AB16" s="315"/>
      <c r="AC16" s="315"/>
      <c r="AD16" s="315"/>
      <c r="AE16" s="315"/>
      <c r="AF16" s="315"/>
      <c r="AG16" s="315"/>
      <c r="AH16" s="315"/>
      <c r="AI16" s="315"/>
      <c r="AJ16" s="315"/>
      <c r="AK16" s="315"/>
      <c r="AL16" s="315"/>
      <c r="AM16" s="315"/>
      <c r="AN16" s="315"/>
      <c r="AO16" s="315"/>
      <c r="AT16" s="322"/>
      <c r="AU16" s="322"/>
      <c r="AX16" s="322"/>
      <c r="AY16" s="322"/>
      <c r="BA16" s="339" t="str">
        <f t="shared" si="3"/>
        <v/>
      </c>
      <c r="BB16" s="339" t="str">
        <f t="shared" si="4"/>
        <v/>
      </c>
      <c r="BC16" s="441">
        <f t="shared" si="0"/>
        <v>0</v>
      </c>
      <c r="BD16" s="441">
        <f t="shared" si="5"/>
        <v>0</v>
      </c>
    </row>
    <row r="17" spans="1:56" s="338" customFormat="1" ht="21" x14ac:dyDescent="0.15">
      <c r="A17" s="521"/>
      <c r="B17" s="528"/>
      <c r="C17" s="362" t="s">
        <v>16</v>
      </c>
      <c r="D17" s="411">
        <f t="shared" si="1"/>
        <v>0</v>
      </c>
      <c r="E17" s="412"/>
      <c r="F17" s="413"/>
      <c r="G17" s="414"/>
      <c r="H17" s="412"/>
      <c r="I17" s="414"/>
      <c r="J17" s="438" t="str">
        <f t="shared" si="2"/>
        <v xml:space="preserve"> </v>
      </c>
      <c r="K17" s="319"/>
      <c r="L17" s="319"/>
      <c r="M17" s="319"/>
      <c r="N17" s="319"/>
      <c r="O17" s="319"/>
      <c r="P17" s="319"/>
      <c r="Q17" s="319"/>
      <c r="R17" s="319"/>
      <c r="S17" s="319"/>
      <c r="X17" s="315"/>
      <c r="Y17" s="315"/>
      <c r="Z17" s="315"/>
      <c r="AA17" s="315"/>
      <c r="AB17" s="315"/>
      <c r="AC17" s="315"/>
      <c r="AD17" s="315"/>
      <c r="AE17" s="315"/>
      <c r="AF17" s="315"/>
      <c r="AG17" s="315"/>
      <c r="AH17" s="315"/>
      <c r="AI17" s="315"/>
      <c r="AJ17" s="315"/>
      <c r="AK17" s="315"/>
      <c r="AL17" s="315"/>
      <c r="AM17" s="315"/>
      <c r="AN17" s="315"/>
      <c r="AO17" s="315"/>
      <c r="AT17" s="322"/>
      <c r="AU17" s="322"/>
      <c r="AX17" s="322"/>
      <c r="AY17" s="322"/>
      <c r="BA17" s="339" t="str">
        <f t="shared" si="3"/>
        <v/>
      </c>
      <c r="BB17" s="339" t="str">
        <f t="shared" si="4"/>
        <v/>
      </c>
      <c r="BC17" s="441">
        <f t="shared" si="0"/>
        <v>0</v>
      </c>
      <c r="BD17" s="441">
        <f t="shared" si="5"/>
        <v>0</v>
      </c>
    </row>
    <row r="18" spans="1:56" s="338" customFormat="1" ht="21" x14ac:dyDescent="0.15">
      <c r="A18" s="501"/>
      <c r="B18" s="502"/>
      <c r="C18" s="363" t="s">
        <v>17</v>
      </c>
      <c r="D18" s="404">
        <f t="shared" si="1"/>
        <v>0</v>
      </c>
      <c r="E18" s="415"/>
      <c r="F18" s="386"/>
      <c r="G18" s="387"/>
      <c r="H18" s="415"/>
      <c r="I18" s="387"/>
      <c r="J18" s="438" t="str">
        <f t="shared" si="2"/>
        <v xml:space="preserve"> </v>
      </c>
      <c r="K18" s="319"/>
      <c r="L18" s="319"/>
      <c r="M18" s="319"/>
      <c r="N18" s="319"/>
      <c r="O18" s="319"/>
      <c r="P18" s="319"/>
      <c r="Q18" s="319"/>
      <c r="R18" s="319"/>
      <c r="S18" s="319"/>
      <c r="X18" s="315"/>
      <c r="Y18" s="315"/>
      <c r="Z18" s="315"/>
      <c r="AA18" s="315"/>
      <c r="AB18" s="315"/>
      <c r="AC18" s="315"/>
      <c r="AD18" s="315"/>
      <c r="AE18" s="315"/>
      <c r="AF18" s="315"/>
      <c r="AG18" s="315"/>
      <c r="AH18" s="315"/>
      <c r="AI18" s="315"/>
      <c r="AJ18" s="315"/>
      <c r="AK18" s="315"/>
      <c r="AL18" s="315"/>
      <c r="AM18" s="315"/>
      <c r="AN18" s="315"/>
      <c r="AO18" s="315"/>
      <c r="AT18" s="322"/>
      <c r="AU18" s="322"/>
      <c r="AX18" s="322"/>
      <c r="AY18" s="322"/>
      <c r="BA18" s="339" t="str">
        <f t="shared" si="3"/>
        <v/>
      </c>
      <c r="BB18" s="339" t="str">
        <f t="shared" si="4"/>
        <v/>
      </c>
      <c r="BC18" s="441">
        <f t="shared" si="0"/>
        <v>0</v>
      </c>
      <c r="BD18" s="441">
        <f t="shared" si="5"/>
        <v>0</v>
      </c>
    </row>
    <row r="19" spans="1:56" s="338" customFormat="1" ht="15.95" customHeight="1" x14ac:dyDescent="0.15">
      <c r="A19" s="529" t="s">
        <v>5</v>
      </c>
      <c r="B19" s="530"/>
      <c r="C19" s="531"/>
      <c r="D19" s="416">
        <f t="shared" si="1"/>
        <v>0</v>
      </c>
      <c r="E19" s="417">
        <f>SUM(E10:E18)</f>
        <v>0</v>
      </c>
      <c r="F19" s="418">
        <f>SUM(F10:F18)</f>
        <v>0</v>
      </c>
      <c r="G19" s="419">
        <f>SUM(G10:G18)</f>
        <v>0</v>
      </c>
      <c r="H19" s="417">
        <f>SUM(H10:H18)</f>
        <v>0</v>
      </c>
      <c r="I19" s="419">
        <f>SUM(I10:I18)</f>
        <v>0</v>
      </c>
      <c r="J19" s="438" t="str">
        <f t="shared" si="2"/>
        <v xml:space="preserve"> </v>
      </c>
      <c r="K19" s="319"/>
      <c r="L19" s="319"/>
      <c r="M19" s="319"/>
      <c r="N19" s="319"/>
      <c r="O19" s="319"/>
      <c r="P19" s="319"/>
      <c r="Q19" s="319"/>
      <c r="R19" s="319"/>
      <c r="S19" s="319"/>
      <c r="X19" s="315"/>
      <c r="Y19" s="315"/>
      <c r="Z19" s="315"/>
      <c r="AA19" s="315"/>
      <c r="AB19" s="315"/>
      <c r="AC19" s="315"/>
      <c r="AD19" s="315"/>
      <c r="AE19" s="315"/>
      <c r="AF19" s="315"/>
      <c r="AG19" s="315"/>
      <c r="AH19" s="315"/>
      <c r="AI19" s="315"/>
      <c r="AJ19" s="315"/>
      <c r="AK19" s="315"/>
      <c r="AL19" s="315"/>
      <c r="AM19" s="315"/>
      <c r="AN19" s="315"/>
      <c r="AO19" s="315"/>
      <c r="AT19" s="322"/>
      <c r="AU19" s="322"/>
      <c r="AX19" s="322"/>
      <c r="AY19" s="322"/>
      <c r="BA19" s="339" t="str">
        <f t="shared" si="3"/>
        <v/>
      </c>
      <c r="BB19" s="339" t="str">
        <f t="shared" si="4"/>
        <v/>
      </c>
      <c r="BC19" s="441">
        <f t="shared" si="0"/>
        <v>0</v>
      </c>
      <c r="BD19" s="441">
        <f t="shared" si="5"/>
        <v>0</v>
      </c>
    </row>
    <row r="20" spans="1:56" s="315" customFormat="1" ht="30" customHeight="1" x14ac:dyDescent="0.2">
      <c r="A20" s="332" t="s">
        <v>20</v>
      </c>
      <c r="B20" s="332"/>
      <c r="C20" s="332"/>
      <c r="D20" s="332"/>
      <c r="E20" s="332"/>
      <c r="F20" s="332"/>
      <c r="G20" s="332"/>
      <c r="H20" s="332"/>
      <c r="I20" s="332"/>
      <c r="J20" s="320"/>
    </row>
    <row r="21" spans="1:56" s="314" customFormat="1" ht="15.95" customHeight="1" x14ac:dyDescent="0.15">
      <c r="A21" s="532" t="s">
        <v>21</v>
      </c>
      <c r="B21" s="488" t="s">
        <v>5</v>
      </c>
      <c r="C21" s="488" t="s">
        <v>22</v>
      </c>
      <c r="D21" s="488" t="s">
        <v>23</v>
      </c>
      <c r="E21" s="364"/>
      <c r="F21" s="364"/>
      <c r="I21" s="345"/>
      <c r="J21" s="345"/>
      <c r="K21" s="345"/>
      <c r="L21" s="345"/>
      <c r="M21" s="439"/>
      <c r="N21" s="439"/>
      <c r="O21" s="439"/>
      <c r="P21" s="319"/>
      <c r="Q21" s="319"/>
      <c r="R21" s="319"/>
      <c r="S21" s="319"/>
      <c r="BB21" s="325"/>
      <c r="BC21" s="325"/>
    </row>
    <row r="22" spans="1:56" s="314" customFormat="1" ht="10.5" x14ac:dyDescent="0.15">
      <c r="A22" s="533"/>
      <c r="B22" s="489"/>
      <c r="C22" s="489"/>
      <c r="D22" s="489"/>
      <c r="E22" s="364"/>
      <c r="F22" s="364"/>
      <c r="I22" s="345"/>
      <c r="J22" s="345"/>
      <c r="K22" s="345"/>
      <c r="L22" s="345"/>
      <c r="M22" s="439"/>
      <c r="N22" s="439"/>
      <c r="O22" s="439"/>
      <c r="P22" s="319"/>
      <c r="Q22" s="319"/>
      <c r="R22" s="319"/>
      <c r="S22" s="319"/>
      <c r="BB22" s="325"/>
      <c r="BC22" s="325"/>
    </row>
    <row r="23" spans="1:56" s="314" customFormat="1" ht="21" x14ac:dyDescent="0.15">
      <c r="A23" s="359" t="s">
        <v>24</v>
      </c>
      <c r="B23" s="420">
        <f>SUM(C23:D23)</f>
        <v>0</v>
      </c>
      <c r="C23" s="381"/>
      <c r="D23" s="376"/>
      <c r="E23" s="438" t="str">
        <f>+BA23</f>
        <v/>
      </c>
      <c r="F23" s="365"/>
      <c r="H23" s="346"/>
      <c r="L23" s="347"/>
      <c r="M23" s="348"/>
      <c r="N23" s="348"/>
      <c r="O23" s="348"/>
      <c r="P23" s="319"/>
      <c r="Q23" s="319"/>
      <c r="R23" s="319"/>
      <c r="S23" s="319"/>
      <c r="BA23" s="339" t="str">
        <f>IF(B23&lt;&gt;SUM(C23:D23)," NO ALTERE LAS FÓRMULAS, la suma de los donantes NO ES IGUAL al Total. ","")</f>
        <v/>
      </c>
      <c r="BB23" s="325"/>
      <c r="BC23" s="441">
        <f>IF(B23&lt;&gt;SUM(C23:D23),1,0)</f>
        <v>0</v>
      </c>
    </row>
    <row r="24" spans="1:56" s="314" customFormat="1" ht="37.5" customHeight="1" x14ac:dyDescent="0.15">
      <c r="A24" s="360" t="s">
        <v>25</v>
      </c>
      <c r="B24" s="402">
        <f>SUM(C24:D24)</f>
        <v>0</v>
      </c>
      <c r="C24" s="381"/>
      <c r="D24" s="376"/>
      <c r="E24" s="438" t="str">
        <f>+BA24</f>
        <v/>
      </c>
      <c r="F24" s="365"/>
      <c r="H24" s="346"/>
      <c r="L24" s="347"/>
      <c r="M24" s="348"/>
      <c r="N24" s="348"/>
      <c r="O24" s="348"/>
      <c r="P24" s="319"/>
      <c r="Q24" s="319"/>
      <c r="R24" s="319"/>
      <c r="S24" s="319"/>
      <c r="BA24" s="339" t="str">
        <f>IF(B24&lt;&gt;SUM(C24:D24)," NO ALTERE LAS FÓRMULAS, la suma de los donantes NO ES IGUAL al Total. ","")</f>
        <v/>
      </c>
      <c r="BB24" s="325"/>
      <c r="BC24" s="441">
        <f>IF(B24&lt;&gt;SUM(C24:D24),1,0)</f>
        <v>0</v>
      </c>
    </row>
    <row r="25" spans="1:56" s="314" customFormat="1" ht="31.5" x14ac:dyDescent="0.15">
      <c r="A25" s="360" t="s">
        <v>26</v>
      </c>
      <c r="B25" s="402">
        <f>SUM(C25:D25)</f>
        <v>0</v>
      </c>
      <c r="C25" s="381"/>
      <c r="D25" s="376"/>
      <c r="E25" s="438" t="str">
        <f>+BA25</f>
        <v/>
      </c>
      <c r="F25" s="365"/>
      <c r="H25" s="346"/>
      <c r="L25" s="347"/>
      <c r="M25" s="348"/>
      <c r="N25" s="348"/>
      <c r="O25" s="348"/>
      <c r="P25" s="319"/>
      <c r="Q25" s="319"/>
      <c r="R25" s="319"/>
      <c r="S25" s="319"/>
      <c r="BA25" s="339" t="str">
        <f>IF(B25&lt;&gt;SUM(C25:D25)," NO ALTERE LAS FÓRMULAS, la suma de los donantes NO ES IGUAL al Total. ","")</f>
        <v/>
      </c>
      <c r="BB25" s="325"/>
      <c r="BC25" s="441">
        <f>IF(B25&lt;&gt;SUM(C25:D25),1,0)</f>
        <v>0</v>
      </c>
    </row>
    <row r="26" spans="1:56" s="314" customFormat="1" ht="15.95" customHeight="1" x14ac:dyDescent="0.15">
      <c r="A26" s="361" t="s">
        <v>27</v>
      </c>
      <c r="B26" s="404">
        <f>SUM(C26:D26)</f>
        <v>0</v>
      </c>
      <c r="C26" s="384"/>
      <c r="D26" s="378"/>
      <c r="E26" s="438" t="str">
        <f>+BA26</f>
        <v/>
      </c>
      <c r="F26" s="365"/>
      <c r="L26" s="348"/>
      <c r="M26" s="348"/>
      <c r="N26" s="348"/>
      <c r="O26" s="348"/>
      <c r="P26" s="319"/>
      <c r="Q26" s="319"/>
      <c r="R26" s="319"/>
      <c r="S26" s="319"/>
      <c r="BA26" s="339" t="str">
        <f>IF(B26&lt;&gt;SUM(C26:D26)," NO ALTERE LAS FÓRMULAS, la suma de los donantes NO ES IGUAL al Total. ","")</f>
        <v/>
      </c>
      <c r="BB26" s="325"/>
      <c r="BC26" s="441">
        <f>IF(B26&lt;&gt;SUM(C26:D26),1,0)</f>
        <v>0</v>
      </c>
    </row>
    <row r="27" spans="1:56" s="315" customFormat="1" ht="30" customHeight="1" x14ac:dyDescent="0.2">
      <c r="A27" s="354" t="s">
        <v>28</v>
      </c>
      <c r="B27" s="354"/>
      <c r="C27" s="354"/>
      <c r="D27" s="354"/>
      <c r="E27" s="349"/>
      <c r="F27" s="349"/>
      <c r="G27" s="349"/>
      <c r="H27" s="349"/>
      <c r="I27" s="349"/>
      <c r="J27" s="320"/>
    </row>
    <row r="28" spans="1:56" s="338" customFormat="1" ht="12.75" customHeight="1" x14ac:dyDescent="0.15">
      <c r="A28" s="494" t="s">
        <v>29</v>
      </c>
      <c r="B28" s="488" t="s">
        <v>5</v>
      </c>
      <c r="C28" s="488" t="s">
        <v>22</v>
      </c>
      <c r="D28" s="488" t="s">
        <v>23</v>
      </c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S28" s="322"/>
      <c r="AT28" s="322"/>
      <c r="AW28" s="322"/>
      <c r="AX28" s="322"/>
      <c r="BA28" s="315"/>
      <c r="BB28" s="315"/>
      <c r="BC28" s="315"/>
      <c r="BD28" s="315"/>
    </row>
    <row r="29" spans="1:56" s="338" customFormat="1" ht="10.5" x14ac:dyDescent="0.15">
      <c r="A29" s="495"/>
      <c r="B29" s="489"/>
      <c r="C29" s="489"/>
      <c r="D29" s="489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S29" s="322"/>
      <c r="AT29" s="322"/>
      <c r="AW29" s="322"/>
      <c r="AX29" s="322"/>
      <c r="BA29" s="315"/>
      <c r="BB29" s="315"/>
      <c r="BC29" s="315"/>
      <c r="BD29" s="315"/>
    </row>
    <row r="30" spans="1:56" s="338" customFormat="1" ht="15.95" customHeight="1" x14ac:dyDescent="0.15">
      <c r="A30" s="366" t="s">
        <v>30</v>
      </c>
      <c r="B30" s="421">
        <f>SUM(C30:D30)</f>
        <v>0</v>
      </c>
      <c r="C30" s="375"/>
      <c r="D30" s="375"/>
      <c r="E30" s="438" t="str">
        <f>+BA30</f>
        <v/>
      </c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S30" s="322"/>
      <c r="AT30" s="322"/>
      <c r="AW30" s="322"/>
      <c r="AX30" s="322"/>
      <c r="BA30" s="339" t="str">
        <f>IF(B30&lt;&gt;SUM(C30:D30)," NO ALTERE LAS FÓRMULAS, la suma de los donantes NO ES IGUAL al Total. ","")</f>
        <v/>
      </c>
      <c r="BB30" s="325"/>
      <c r="BC30" s="441">
        <f>IF(B30&lt;&gt;SUM(C30:D30),1,0)</f>
        <v>0</v>
      </c>
      <c r="BD30" s="315"/>
    </row>
    <row r="31" spans="1:56" s="338" customFormat="1" ht="15.95" customHeight="1" x14ac:dyDescent="0.15">
      <c r="A31" s="367" t="s">
        <v>31</v>
      </c>
      <c r="B31" s="422">
        <f>SUM(C31:D31)</f>
        <v>0</v>
      </c>
      <c r="C31" s="377"/>
      <c r="D31" s="377"/>
      <c r="E31" s="438" t="str">
        <f>+BA31</f>
        <v/>
      </c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S31" s="322"/>
      <c r="AT31" s="322"/>
      <c r="AW31" s="322"/>
      <c r="AX31" s="322"/>
      <c r="BA31" s="339" t="str">
        <f>IF(B31&lt;&gt;SUM(C31:D31)," NO ALTERE LAS FÓRMULAS, la suma de los donantes NO ES IGUAL al Total. ","")</f>
        <v/>
      </c>
      <c r="BB31" s="325"/>
      <c r="BC31" s="441">
        <f>IF(B31&lt;&gt;SUM(C31:D31),1,0)</f>
        <v>0</v>
      </c>
      <c r="BD31" s="315"/>
    </row>
    <row r="32" spans="1:56" s="338" customFormat="1" ht="15.95" customHeight="1" x14ac:dyDescent="0.15">
      <c r="A32" s="350" t="s">
        <v>5</v>
      </c>
      <c r="B32" s="396">
        <f>SUM(C32:D32)</f>
        <v>0</v>
      </c>
      <c r="C32" s="396">
        <f>SUM(C30:C31)</f>
        <v>0</v>
      </c>
      <c r="D32" s="392">
        <f>SUM(D30:D31)</f>
        <v>0</v>
      </c>
      <c r="E32" s="438" t="str">
        <f>+BA32</f>
        <v/>
      </c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S32" s="322"/>
      <c r="AT32" s="322"/>
      <c r="AW32" s="322"/>
      <c r="AX32" s="322"/>
      <c r="BA32" s="339" t="str">
        <f>IF(B32&lt;&gt;SUM(C32:D32)," NO ALTERE LAS FÓRMULAS, la suma de los donantes NO ES IGUAL al Total. ","")</f>
        <v/>
      </c>
      <c r="BB32" s="325"/>
      <c r="BC32" s="441">
        <f>IF(B32&lt;&gt;SUM(C32:D32),1,0)</f>
        <v>0</v>
      </c>
      <c r="BD32" s="315"/>
    </row>
    <row r="33" spans="1:56" s="338" customFormat="1" ht="30" customHeight="1" x14ac:dyDescent="0.2">
      <c r="A33" s="334" t="s">
        <v>32</v>
      </c>
      <c r="B33" s="334"/>
      <c r="C33" s="334"/>
      <c r="D33" s="334"/>
      <c r="E33" s="334"/>
      <c r="F33" s="334"/>
      <c r="G33" s="334"/>
      <c r="H33" s="334"/>
      <c r="I33" s="334"/>
      <c r="J33" s="320"/>
      <c r="K33" s="315"/>
      <c r="L33" s="315"/>
      <c r="M33" s="315"/>
      <c r="N33" s="315"/>
      <c r="O33" s="315"/>
      <c r="P33" s="315"/>
      <c r="Q33" s="315"/>
      <c r="R33" s="315"/>
      <c r="S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T33" s="322"/>
      <c r="AU33" s="322"/>
      <c r="AX33" s="322"/>
      <c r="AY33" s="322"/>
      <c r="BA33" s="315"/>
      <c r="BB33" s="315"/>
      <c r="BC33" s="315"/>
      <c r="BD33" s="315"/>
    </row>
    <row r="34" spans="1:56" s="338" customFormat="1" ht="15.95" customHeight="1" x14ac:dyDescent="0.15">
      <c r="A34" s="494" t="s">
        <v>33</v>
      </c>
      <c r="B34" s="500" t="s">
        <v>4</v>
      </c>
      <c r="C34" s="488" t="s">
        <v>5</v>
      </c>
      <c r="D34" s="488" t="s">
        <v>34</v>
      </c>
      <c r="E34" s="488" t="s">
        <v>35</v>
      </c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T34" s="322"/>
      <c r="AU34" s="322"/>
      <c r="AX34" s="322"/>
      <c r="AY34" s="322"/>
      <c r="BA34" s="315"/>
      <c r="BB34" s="315"/>
      <c r="BC34" s="315"/>
      <c r="BD34" s="315"/>
    </row>
    <row r="35" spans="1:56" s="338" customFormat="1" ht="15.95" customHeight="1" x14ac:dyDescent="0.15">
      <c r="A35" s="495"/>
      <c r="B35" s="502"/>
      <c r="C35" s="489"/>
      <c r="D35" s="489"/>
      <c r="E35" s="489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T35" s="322"/>
      <c r="AU35" s="322"/>
      <c r="AX35" s="322"/>
      <c r="AY35" s="322"/>
      <c r="BA35" s="315"/>
      <c r="BB35" s="315"/>
      <c r="BC35" s="315"/>
      <c r="BD35" s="315"/>
    </row>
    <row r="36" spans="1:56" s="338" customFormat="1" ht="15.95" customHeight="1" x14ac:dyDescent="0.15">
      <c r="A36" s="494" t="s">
        <v>36</v>
      </c>
      <c r="B36" s="357" t="s">
        <v>37</v>
      </c>
      <c r="C36" s="425">
        <f>SUM(D36:E36)</f>
        <v>0</v>
      </c>
      <c r="D36" s="426"/>
      <c r="E36" s="426"/>
      <c r="F36" s="438" t="str">
        <f>+BA36</f>
        <v/>
      </c>
      <c r="G36" s="438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T36" s="322"/>
      <c r="AU36" s="322"/>
      <c r="AX36" s="322"/>
      <c r="AY36" s="322"/>
      <c r="BA36" s="339" t="str">
        <f>IF(C36&lt;&gt;SUM(D36:E36)," NO ALTERE LAS FÓRMULAS, la suma de los componentes sanguíneos NO ES IGUAL al Total. ","")</f>
        <v/>
      </c>
      <c r="BB36" s="315"/>
      <c r="BC36" s="441">
        <f>IF(C36&lt;&gt;SUM(D36:E36),1,0)</f>
        <v>0</v>
      </c>
      <c r="BD36" s="315"/>
    </row>
    <row r="37" spans="1:56" s="338" customFormat="1" ht="15.95" customHeight="1" x14ac:dyDescent="0.15">
      <c r="A37" s="505"/>
      <c r="B37" s="368" t="s">
        <v>38</v>
      </c>
      <c r="C37" s="427">
        <f t="shared" ref="C37:C44" si="6">SUM(D37:E37)</f>
        <v>0</v>
      </c>
      <c r="D37" s="428"/>
      <c r="E37" s="428"/>
      <c r="F37" s="438" t="str">
        <f t="shared" ref="F37:F44" si="7">+BA37</f>
        <v/>
      </c>
      <c r="G37" s="438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T37" s="322"/>
      <c r="AU37" s="322"/>
      <c r="AX37" s="322"/>
      <c r="AY37" s="322"/>
      <c r="BA37" s="339" t="str">
        <f t="shared" ref="BA37:BA44" si="8">IF(C37&lt;&gt;SUM(D37:E37)," NO ALTERE LAS FÓRMULAS, la suma de los componentes sanguíneos NO ES IGUAL al Total. ","")</f>
        <v/>
      </c>
      <c r="BB37" s="315"/>
      <c r="BC37" s="441">
        <f t="shared" ref="BC37:BC44" si="9">IF(C37&lt;&gt;SUM(D37:E37),1,0)</f>
        <v>0</v>
      </c>
      <c r="BD37" s="315"/>
    </row>
    <row r="38" spans="1:56" s="338" customFormat="1" ht="15.95" customHeight="1" x14ac:dyDescent="0.15">
      <c r="A38" s="495"/>
      <c r="B38" s="369" t="s">
        <v>39</v>
      </c>
      <c r="C38" s="429">
        <f t="shared" si="6"/>
        <v>0</v>
      </c>
      <c r="D38" s="430"/>
      <c r="E38" s="430"/>
      <c r="F38" s="438" t="str">
        <f t="shared" si="7"/>
        <v/>
      </c>
      <c r="G38" s="438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T38" s="322"/>
      <c r="AU38" s="322"/>
      <c r="AX38" s="322"/>
      <c r="AY38" s="322"/>
      <c r="BA38" s="339" t="str">
        <f t="shared" si="8"/>
        <v/>
      </c>
      <c r="BB38" s="315"/>
      <c r="BC38" s="441">
        <f t="shared" si="9"/>
        <v>0</v>
      </c>
      <c r="BD38" s="315"/>
    </row>
    <row r="39" spans="1:56" s="338" customFormat="1" ht="15.95" customHeight="1" x14ac:dyDescent="0.15">
      <c r="A39" s="494" t="s">
        <v>40</v>
      </c>
      <c r="B39" s="358" t="s">
        <v>41</v>
      </c>
      <c r="C39" s="425">
        <f t="shared" si="6"/>
        <v>0</v>
      </c>
      <c r="D39" s="426"/>
      <c r="E39" s="426"/>
      <c r="F39" s="438" t="str">
        <f t="shared" si="7"/>
        <v/>
      </c>
      <c r="G39" s="438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T39" s="322"/>
      <c r="AU39" s="322"/>
      <c r="AX39" s="322"/>
      <c r="AY39" s="322"/>
      <c r="BA39" s="339" t="str">
        <f t="shared" si="8"/>
        <v/>
      </c>
      <c r="BB39" s="315"/>
      <c r="BC39" s="441">
        <f t="shared" si="9"/>
        <v>0</v>
      </c>
      <c r="BD39" s="315"/>
    </row>
    <row r="40" spans="1:56" s="338" customFormat="1" ht="15.95" customHeight="1" x14ac:dyDescent="0.15">
      <c r="A40" s="505"/>
      <c r="B40" s="368" t="s">
        <v>42</v>
      </c>
      <c r="C40" s="427">
        <f t="shared" si="6"/>
        <v>0</v>
      </c>
      <c r="D40" s="428"/>
      <c r="E40" s="428"/>
      <c r="F40" s="438" t="str">
        <f t="shared" si="7"/>
        <v/>
      </c>
      <c r="G40" s="438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T40" s="322"/>
      <c r="AU40" s="322"/>
      <c r="AX40" s="322"/>
      <c r="AY40" s="322"/>
      <c r="BA40" s="339" t="str">
        <f t="shared" si="8"/>
        <v/>
      </c>
      <c r="BB40" s="315"/>
      <c r="BC40" s="441">
        <f t="shared" si="9"/>
        <v>0</v>
      </c>
      <c r="BD40" s="315"/>
    </row>
    <row r="41" spans="1:56" s="338" customFormat="1" ht="15.95" customHeight="1" x14ac:dyDescent="0.15">
      <c r="A41" s="495"/>
      <c r="B41" s="369" t="s">
        <v>43</v>
      </c>
      <c r="C41" s="429">
        <f t="shared" si="6"/>
        <v>0</v>
      </c>
      <c r="D41" s="430"/>
      <c r="E41" s="430"/>
      <c r="F41" s="438" t="str">
        <f t="shared" si="7"/>
        <v/>
      </c>
      <c r="G41" s="438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T41" s="322"/>
      <c r="AU41" s="322"/>
      <c r="AX41" s="322"/>
      <c r="AY41" s="322"/>
      <c r="BA41" s="339" t="str">
        <f t="shared" si="8"/>
        <v/>
      </c>
      <c r="BB41" s="315"/>
      <c r="BC41" s="441">
        <f t="shared" si="9"/>
        <v>0</v>
      </c>
      <c r="BD41" s="315"/>
    </row>
    <row r="42" spans="1:56" s="338" customFormat="1" ht="21" x14ac:dyDescent="0.15">
      <c r="A42" s="494" t="s">
        <v>44</v>
      </c>
      <c r="B42" s="370" t="s">
        <v>45</v>
      </c>
      <c r="C42" s="423">
        <f t="shared" si="6"/>
        <v>0</v>
      </c>
      <c r="D42" s="375"/>
      <c r="E42" s="375"/>
      <c r="F42" s="438" t="str">
        <f t="shared" si="7"/>
        <v/>
      </c>
      <c r="G42" s="438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T42" s="322"/>
      <c r="AU42" s="322"/>
      <c r="AX42" s="322"/>
      <c r="AY42" s="322"/>
      <c r="BA42" s="339" t="str">
        <f t="shared" si="8"/>
        <v/>
      </c>
      <c r="BB42" s="315"/>
      <c r="BC42" s="441">
        <f t="shared" si="9"/>
        <v>0</v>
      </c>
      <c r="BD42" s="315"/>
    </row>
    <row r="43" spans="1:56" s="338" customFormat="1" ht="15.95" customHeight="1" x14ac:dyDescent="0.15">
      <c r="A43" s="495"/>
      <c r="B43" s="336" t="s">
        <v>46</v>
      </c>
      <c r="C43" s="383">
        <f t="shared" si="6"/>
        <v>0</v>
      </c>
      <c r="D43" s="378"/>
      <c r="E43" s="378"/>
      <c r="F43" s="438" t="str">
        <f t="shared" si="7"/>
        <v/>
      </c>
      <c r="G43" s="438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T43" s="322"/>
      <c r="AU43" s="322"/>
      <c r="AX43" s="322"/>
      <c r="AY43" s="322"/>
      <c r="BA43" s="339" t="str">
        <f t="shared" si="8"/>
        <v/>
      </c>
      <c r="BB43" s="315"/>
      <c r="BC43" s="441">
        <f t="shared" si="9"/>
        <v>0</v>
      </c>
      <c r="BD43" s="315"/>
    </row>
    <row r="44" spans="1:56" s="338" customFormat="1" ht="15.95" customHeight="1" x14ac:dyDescent="0.15">
      <c r="A44" s="498" t="s">
        <v>47</v>
      </c>
      <c r="B44" s="499"/>
      <c r="C44" s="424">
        <f t="shared" si="6"/>
        <v>0</v>
      </c>
      <c r="D44" s="380"/>
      <c r="E44" s="380"/>
      <c r="F44" s="438" t="str">
        <f t="shared" si="7"/>
        <v/>
      </c>
      <c r="G44" s="438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T44" s="322"/>
      <c r="AU44" s="322"/>
      <c r="AX44" s="322"/>
      <c r="AY44" s="322"/>
      <c r="BA44" s="339" t="str">
        <f t="shared" si="8"/>
        <v/>
      </c>
      <c r="BB44" s="315"/>
      <c r="BC44" s="441">
        <f t="shared" si="9"/>
        <v>0</v>
      </c>
      <c r="BD44" s="315"/>
    </row>
    <row r="45" spans="1:56" s="315" customFormat="1" ht="30" customHeight="1" x14ac:dyDescent="0.2">
      <c r="A45" s="335" t="s">
        <v>48</v>
      </c>
      <c r="B45" s="335"/>
      <c r="C45" s="335"/>
      <c r="D45" s="335"/>
      <c r="E45" s="335"/>
      <c r="F45" s="335"/>
      <c r="G45" s="335"/>
      <c r="H45" s="335"/>
      <c r="I45" s="335"/>
      <c r="J45" s="320"/>
    </row>
    <row r="46" spans="1:56" s="338" customFormat="1" ht="15.95" customHeight="1" x14ac:dyDescent="0.15">
      <c r="A46" s="510" t="s">
        <v>49</v>
      </c>
      <c r="B46" s="510"/>
      <c r="C46" s="511" t="s">
        <v>50</v>
      </c>
      <c r="D46" s="511" t="s">
        <v>44</v>
      </c>
      <c r="E46" s="497" t="s">
        <v>51</v>
      </c>
      <c r="F46" s="511"/>
      <c r="G46" s="511"/>
      <c r="H46" s="511" t="s">
        <v>52</v>
      </c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T46" s="322"/>
      <c r="AU46" s="322"/>
      <c r="AX46" s="322"/>
      <c r="AY46" s="322"/>
      <c r="BA46" s="315"/>
      <c r="BB46" s="315"/>
      <c r="BC46" s="315"/>
      <c r="BD46" s="315"/>
    </row>
    <row r="47" spans="1:56" s="338" customFormat="1" ht="15.95" customHeight="1" x14ac:dyDescent="0.15">
      <c r="A47" s="510"/>
      <c r="B47" s="510"/>
      <c r="C47" s="511"/>
      <c r="D47" s="511"/>
      <c r="E47" s="449" t="s">
        <v>53</v>
      </c>
      <c r="F47" s="449" t="s">
        <v>42</v>
      </c>
      <c r="G47" s="449" t="s">
        <v>43</v>
      </c>
      <c r="H47" s="497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T47" s="322"/>
      <c r="AU47" s="322"/>
      <c r="AX47" s="322"/>
      <c r="AY47" s="322"/>
      <c r="BA47" s="315"/>
      <c r="BB47" s="315"/>
      <c r="BC47" s="315"/>
      <c r="BD47" s="315"/>
    </row>
    <row r="48" spans="1:56" s="338" customFormat="1" ht="22.5" customHeight="1" x14ac:dyDescent="0.15">
      <c r="A48" s="515" t="s">
        <v>54</v>
      </c>
      <c r="B48" s="515"/>
      <c r="C48" s="433"/>
      <c r="D48" s="433"/>
      <c r="E48" s="433"/>
      <c r="F48" s="433"/>
      <c r="G48" s="433"/>
      <c r="H48" s="426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W48" s="322"/>
      <c r="AX48" s="322"/>
      <c r="BA48" s="315"/>
      <c r="BB48" s="315"/>
      <c r="BC48" s="315"/>
      <c r="BD48" s="315"/>
    </row>
    <row r="49" spans="1:56" s="338" customFormat="1" ht="15" customHeight="1" x14ac:dyDescent="0.15">
      <c r="A49" s="516" t="s">
        <v>55</v>
      </c>
      <c r="B49" s="516"/>
      <c r="C49" s="373"/>
      <c r="D49" s="373">
        <v>6</v>
      </c>
      <c r="E49" s="373"/>
      <c r="F49" s="373"/>
      <c r="G49" s="373"/>
      <c r="H49" s="428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W49" s="322"/>
      <c r="AX49" s="322"/>
      <c r="BA49" s="315"/>
      <c r="BB49" s="315"/>
      <c r="BC49" s="315"/>
      <c r="BD49" s="315"/>
    </row>
    <row r="50" spans="1:56" s="338" customFormat="1" ht="15" customHeight="1" x14ac:dyDescent="0.15">
      <c r="A50" s="516" t="s">
        <v>56</v>
      </c>
      <c r="B50" s="516"/>
      <c r="C50" s="376">
        <v>1</v>
      </c>
      <c r="D50" s="376"/>
      <c r="E50" s="376">
        <v>74</v>
      </c>
      <c r="F50" s="376"/>
      <c r="G50" s="376"/>
      <c r="H50" s="391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W50" s="322"/>
      <c r="AX50" s="322"/>
      <c r="BA50" s="315"/>
      <c r="BB50" s="315"/>
      <c r="BC50" s="315"/>
      <c r="BD50" s="315"/>
    </row>
    <row r="51" spans="1:56" s="338" customFormat="1" ht="15" customHeight="1" x14ac:dyDescent="0.15">
      <c r="A51" s="508" t="s">
        <v>57</v>
      </c>
      <c r="B51" s="508"/>
      <c r="C51" s="378"/>
      <c r="D51" s="378"/>
      <c r="E51" s="378"/>
      <c r="F51" s="378"/>
      <c r="G51" s="378"/>
      <c r="H51" s="39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W51" s="322"/>
      <c r="AX51" s="322"/>
      <c r="BA51" s="315"/>
      <c r="BB51" s="315"/>
      <c r="BC51" s="315"/>
      <c r="BD51" s="315"/>
    </row>
    <row r="52" spans="1:56" s="338" customFormat="1" ht="15" customHeight="1" x14ac:dyDescent="0.15">
      <c r="A52" s="509" t="s">
        <v>5</v>
      </c>
      <c r="B52" s="509"/>
      <c r="C52" s="388">
        <f t="shared" ref="C52:H52" si="10">SUM(C48:C51)</f>
        <v>1</v>
      </c>
      <c r="D52" s="388">
        <f t="shared" si="10"/>
        <v>6</v>
      </c>
      <c r="E52" s="388">
        <f t="shared" si="10"/>
        <v>74</v>
      </c>
      <c r="F52" s="388">
        <f t="shared" si="10"/>
        <v>0</v>
      </c>
      <c r="G52" s="388">
        <f t="shared" si="10"/>
        <v>0</v>
      </c>
      <c r="H52" s="436">
        <f t="shared" si="10"/>
        <v>0</v>
      </c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W52" s="322"/>
      <c r="AX52" s="322"/>
      <c r="BA52" s="315"/>
      <c r="BB52" s="315"/>
      <c r="BC52" s="315"/>
      <c r="BD52" s="315"/>
    </row>
    <row r="53" spans="1:56" s="315" customFormat="1" ht="30" customHeight="1" x14ac:dyDescent="0.2">
      <c r="A53" s="335" t="s">
        <v>58</v>
      </c>
      <c r="B53" s="335"/>
      <c r="C53" s="335"/>
      <c r="D53" s="371"/>
      <c r="E53" s="371"/>
      <c r="F53" s="371"/>
      <c r="G53" s="371"/>
      <c r="H53" s="371"/>
      <c r="I53" s="371"/>
      <c r="J53" s="320"/>
    </row>
    <row r="54" spans="1:56" s="338" customFormat="1" ht="15.95" customHeight="1" x14ac:dyDescent="0.2">
      <c r="A54" s="510" t="s">
        <v>49</v>
      </c>
      <c r="B54" s="510"/>
      <c r="C54" s="511" t="s">
        <v>5</v>
      </c>
      <c r="D54" s="315"/>
      <c r="E54" s="315"/>
      <c r="F54" s="315"/>
      <c r="G54" s="317"/>
      <c r="H54" s="317"/>
      <c r="I54" s="317"/>
      <c r="J54" s="317"/>
      <c r="K54" s="315"/>
      <c r="L54" s="315"/>
      <c r="M54" s="315"/>
      <c r="N54" s="315"/>
      <c r="O54" s="315"/>
      <c r="P54" s="315"/>
      <c r="Q54" s="315"/>
      <c r="R54" s="315"/>
      <c r="S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22"/>
      <c r="AS54" s="322"/>
      <c r="AT54" s="322"/>
      <c r="BA54" s="315"/>
      <c r="BB54" s="315"/>
      <c r="BC54" s="315"/>
      <c r="BD54" s="315"/>
    </row>
    <row r="55" spans="1:56" s="338" customFormat="1" ht="15.95" customHeight="1" x14ac:dyDescent="0.2">
      <c r="A55" s="510"/>
      <c r="B55" s="510"/>
      <c r="C55" s="511"/>
      <c r="D55" s="315"/>
      <c r="E55" s="315"/>
      <c r="F55" s="315"/>
      <c r="G55" s="317"/>
      <c r="H55" s="317"/>
      <c r="I55" s="317"/>
      <c r="J55" s="317"/>
      <c r="K55" s="315"/>
      <c r="L55" s="315"/>
      <c r="M55" s="315"/>
      <c r="N55" s="315"/>
      <c r="O55" s="315"/>
      <c r="P55" s="315"/>
      <c r="Q55" s="315"/>
      <c r="R55" s="315"/>
      <c r="S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22"/>
      <c r="AS55" s="322"/>
      <c r="AT55" s="322"/>
      <c r="BA55" s="315"/>
      <c r="BB55" s="315"/>
      <c r="BC55" s="315"/>
      <c r="BD55" s="315"/>
    </row>
    <row r="56" spans="1:56" s="338" customFormat="1" ht="15" customHeight="1" x14ac:dyDescent="0.2">
      <c r="A56" s="512" t="s">
        <v>59</v>
      </c>
      <c r="B56" s="512"/>
      <c r="C56" s="432"/>
      <c r="D56" s="315"/>
      <c r="E56" s="315"/>
      <c r="F56" s="315"/>
      <c r="G56" s="315"/>
      <c r="H56" s="315"/>
      <c r="I56" s="315"/>
      <c r="J56" s="317"/>
      <c r="K56" s="315"/>
      <c r="L56" s="315"/>
      <c r="M56" s="315"/>
      <c r="N56" s="315"/>
      <c r="O56" s="315"/>
      <c r="P56" s="315"/>
      <c r="Q56" s="315"/>
      <c r="R56" s="315"/>
      <c r="S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R56" s="322"/>
      <c r="AS56" s="322"/>
      <c r="AV56" s="322"/>
      <c r="AW56" s="322"/>
      <c r="BA56" s="315"/>
      <c r="BB56" s="315"/>
      <c r="BC56" s="315"/>
      <c r="BD56" s="315"/>
    </row>
    <row r="57" spans="1:56" s="338" customFormat="1" ht="15" customHeight="1" x14ac:dyDescent="0.2">
      <c r="A57" s="492" t="s">
        <v>40</v>
      </c>
      <c r="B57" s="358" t="s">
        <v>41</v>
      </c>
      <c r="C57" s="433"/>
      <c r="D57" s="315"/>
      <c r="E57" s="315"/>
      <c r="F57" s="315"/>
      <c r="G57" s="317"/>
      <c r="H57" s="317"/>
      <c r="I57" s="317"/>
      <c r="J57" s="317"/>
      <c r="K57" s="315"/>
      <c r="L57" s="315"/>
      <c r="M57" s="315"/>
      <c r="N57" s="315"/>
      <c r="O57" s="315"/>
      <c r="P57" s="315"/>
      <c r="Q57" s="315"/>
      <c r="R57" s="315"/>
      <c r="S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22"/>
      <c r="AS57" s="322"/>
      <c r="AT57" s="322"/>
      <c r="BA57" s="315"/>
      <c r="BB57" s="315"/>
      <c r="BC57" s="315"/>
      <c r="BD57" s="315"/>
    </row>
    <row r="58" spans="1:56" s="338" customFormat="1" ht="15" customHeight="1" x14ac:dyDescent="0.2">
      <c r="A58" s="513"/>
      <c r="B58" s="368" t="s">
        <v>42</v>
      </c>
      <c r="C58" s="373"/>
      <c r="D58" s="315"/>
      <c r="E58" s="315"/>
      <c r="F58" s="315"/>
      <c r="G58" s="317"/>
      <c r="H58" s="317"/>
      <c r="I58" s="317"/>
      <c r="J58" s="317"/>
      <c r="K58" s="315"/>
      <c r="L58" s="315"/>
      <c r="M58" s="315"/>
      <c r="N58" s="315"/>
      <c r="O58" s="315"/>
      <c r="P58" s="315"/>
      <c r="Q58" s="315"/>
      <c r="R58" s="315"/>
      <c r="S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22"/>
      <c r="AS58" s="322"/>
      <c r="AT58" s="322"/>
      <c r="BA58" s="315"/>
      <c r="BB58" s="315"/>
      <c r="BC58" s="315"/>
      <c r="BD58" s="315"/>
    </row>
    <row r="59" spans="1:56" s="338" customFormat="1" ht="15" customHeight="1" x14ac:dyDescent="0.2">
      <c r="A59" s="493"/>
      <c r="B59" s="369" t="s">
        <v>43</v>
      </c>
      <c r="C59" s="374"/>
      <c r="D59" s="315"/>
      <c r="E59" s="315"/>
      <c r="F59" s="315"/>
      <c r="G59" s="317"/>
      <c r="H59" s="317"/>
      <c r="I59" s="317"/>
      <c r="J59" s="317"/>
      <c r="K59" s="315"/>
      <c r="L59" s="315"/>
      <c r="M59" s="315"/>
      <c r="N59" s="315"/>
      <c r="O59" s="315"/>
      <c r="P59" s="315"/>
      <c r="Q59" s="315"/>
      <c r="R59" s="315"/>
      <c r="S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22"/>
      <c r="AS59" s="322"/>
      <c r="AT59" s="322"/>
      <c r="BA59" s="315"/>
      <c r="BB59" s="315"/>
      <c r="BC59" s="315"/>
      <c r="BD59" s="315"/>
    </row>
    <row r="60" spans="1:56" s="338" customFormat="1" ht="15" customHeight="1" x14ac:dyDescent="0.2">
      <c r="A60" s="514" t="s">
        <v>44</v>
      </c>
      <c r="B60" s="514"/>
      <c r="C60" s="432"/>
      <c r="D60" s="315"/>
      <c r="E60" s="315"/>
      <c r="F60" s="315"/>
      <c r="G60" s="315"/>
      <c r="H60" s="315"/>
      <c r="I60" s="315"/>
      <c r="J60" s="317"/>
      <c r="K60" s="315"/>
      <c r="L60" s="315"/>
      <c r="M60" s="315"/>
      <c r="N60" s="315"/>
      <c r="O60" s="315"/>
      <c r="P60" s="315"/>
      <c r="Q60" s="315"/>
      <c r="R60" s="315"/>
      <c r="S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R60" s="322"/>
      <c r="AS60" s="322"/>
      <c r="AV60" s="322"/>
      <c r="AW60" s="322"/>
      <c r="BA60" s="315"/>
      <c r="BB60" s="315"/>
      <c r="BC60" s="315"/>
      <c r="BD60" s="315"/>
    </row>
    <row r="61" spans="1:56" s="338" customFormat="1" ht="15" customHeight="1" x14ac:dyDescent="0.2">
      <c r="A61" s="498" t="s">
        <v>47</v>
      </c>
      <c r="B61" s="499"/>
      <c r="C61" s="434"/>
      <c r="D61" s="315"/>
      <c r="E61" s="315"/>
      <c r="F61" s="315"/>
      <c r="G61" s="315"/>
      <c r="H61" s="315"/>
      <c r="I61" s="315"/>
      <c r="J61" s="317"/>
      <c r="K61" s="315"/>
      <c r="L61" s="315"/>
      <c r="M61" s="315"/>
      <c r="N61" s="315"/>
      <c r="O61" s="315"/>
      <c r="P61" s="315"/>
      <c r="Q61" s="315"/>
      <c r="R61" s="315"/>
      <c r="S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R61" s="322"/>
      <c r="AS61" s="322"/>
      <c r="AV61" s="322"/>
      <c r="AW61" s="322"/>
      <c r="BA61" s="315"/>
      <c r="BB61" s="315"/>
      <c r="BC61" s="315"/>
      <c r="BD61" s="315"/>
    </row>
    <row r="62" spans="1:56" s="315" customFormat="1" ht="30" customHeight="1" x14ac:dyDescent="0.2">
      <c r="A62" s="331" t="s">
        <v>60</v>
      </c>
      <c r="B62" s="331"/>
      <c r="C62" s="331"/>
      <c r="D62" s="331"/>
      <c r="E62" s="331"/>
      <c r="F62" s="331"/>
      <c r="G62" s="331"/>
      <c r="H62" s="331"/>
      <c r="I62" s="331"/>
      <c r="J62" s="320"/>
    </row>
    <row r="63" spans="1:56" s="338" customFormat="1" ht="15.95" customHeight="1" x14ac:dyDescent="0.15">
      <c r="A63" s="490" t="s">
        <v>4</v>
      </c>
      <c r="B63" s="500"/>
      <c r="C63" s="488" t="s">
        <v>5</v>
      </c>
      <c r="D63" s="496" t="s">
        <v>61</v>
      </c>
      <c r="E63" s="497"/>
      <c r="F63" s="496" t="s">
        <v>62</v>
      </c>
      <c r="G63" s="497"/>
      <c r="H63" s="537" t="s">
        <v>63</v>
      </c>
      <c r="I63" s="538"/>
      <c r="J63" s="506" t="s">
        <v>64</v>
      </c>
      <c r="K63" s="315"/>
      <c r="L63" s="315"/>
      <c r="M63" s="315"/>
      <c r="N63" s="315"/>
      <c r="O63" s="315"/>
      <c r="P63" s="315"/>
      <c r="Q63" s="315"/>
      <c r="R63" s="315"/>
      <c r="S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T63" s="322"/>
      <c r="AU63" s="322"/>
      <c r="AX63" s="322"/>
      <c r="AY63" s="322"/>
      <c r="BA63" s="315"/>
      <c r="BB63" s="315"/>
      <c r="BC63" s="315"/>
      <c r="BD63" s="315"/>
    </row>
    <row r="64" spans="1:56" s="338" customFormat="1" ht="15.95" customHeight="1" x14ac:dyDescent="0.15">
      <c r="A64" s="501"/>
      <c r="B64" s="502"/>
      <c r="C64" s="489"/>
      <c r="D64" s="449" t="s">
        <v>34</v>
      </c>
      <c r="E64" s="449" t="s">
        <v>35</v>
      </c>
      <c r="F64" s="449" t="s">
        <v>34</v>
      </c>
      <c r="G64" s="449" t="s">
        <v>35</v>
      </c>
      <c r="H64" s="449" t="s">
        <v>34</v>
      </c>
      <c r="I64" s="449" t="s">
        <v>35</v>
      </c>
      <c r="J64" s="507"/>
      <c r="K64" s="315"/>
      <c r="L64" s="315"/>
      <c r="M64" s="315"/>
      <c r="N64" s="315"/>
      <c r="O64" s="315"/>
      <c r="P64" s="315"/>
      <c r="Q64" s="315"/>
      <c r="R64" s="315"/>
      <c r="S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T64" s="322"/>
      <c r="AU64" s="322"/>
      <c r="AX64" s="322"/>
      <c r="AY64" s="322"/>
      <c r="BA64" s="315"/>
      <c r="BB64" s="315"/>
      <c r="BC64" s="315"/>
      <c r="BD64" s="315"/>
    </row>
    <row r="65" spans="1:56" s="338" customFormat="1" ht="15" customHeight="1" x14ac:dyDescent="0.15">
      <c r="A65" s="503" t="s">
        <v>36</v>
      </c>
      <c r="B65" s="504"/>
      <c r="C65" s="425">
        <f>SUM(D65:J65)</f>
        <v>0</v>
      </c>
      <c r="D65" s="426"/>
      <c r="E65" s="426"/>
      <c r="F65" s="426"/>
      <c r="G65" s="426"/>
      <c r="H65" s="426"/>
      <c r="I65" s="426"/>
      <c r="J65" s="426"/>
      <c r="K65" s="326" t="str">
        <f>BA65</f>
        <v/>
      </c>
      <c r="L65" s="315"/>
      <c r="M65" s="315"/>
      <c r="N65" s="315"/>
      <c r="O65" s="315"/>
      <c r="P65" s="315"/>
      <c r="Q65" s="315"/>
      <c r="R65" s="315"/>
      <c r="S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T65" s="322"/>
      <c r="AU65" s="322"/>
      <c r="AX65" s="322"/>
      <c r="AY65" s="322"/>
      <c r="BA65" s="339" t="str">
        <f>IF(C65&lt;&gt;SUM(D65:J65)," NO ALTERE LAS FÓRMULAS, la suma de los componentes sanguíneos distribuídos o transferidos NO ES IGUAL al Total. ","")</f>
        <v/>
      </c>
      <c r="BB65" s="315"/>
      <c r="BC65" s="441">
        <f>IF(C65&lt;&gt;SUM(D65:J65),1,0)</f>
        <v>0</v>
      </c>
      <c r="BD65" s="315"/>
    </row>
    <row r="66" spans="1:56" s="338" customFormat="1" ht="15" customHeight="1" x14ac:dyDescent="0.15">
      <c r="A66" s="494" t="s">
        <v>40</v>
      </c>
      <c r="B66" s="358" t="s">
        <v>41</v>
      </c>
      <c r="C66" s="425">
        <f t="shared" ref="C66:C71" si="11">SUM(D66:J66)</f>
        <v>0</v>
      </c>
      <c r="D66" s="426"/>
      <c r="E66" s="426"/>
      <c r="F66" s="426"/>
      <c r="G66" s="426"/>
      <c r="H66" s="426"/>
      <c r="I66" s="426"/>
      <c r="J66" s="426"/>
      <c r="K66" s="326" t="str">
        <f t="shared" ref="K66:K71" si="12">BA66</f>
        <v/>
      </c>
      <c r="L66" s="315"/>
      <c r="M66" s="315"/>
      <c r="N66" s="315"/>
      <c r="O66" s="315"/>
      <c r="P66" s="315"/>
      <c r="Q66" s="315"/>
      <c r="R66" s="315"/>
      <c r="S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T66" s="322"/>
      <c r="AU66" s="322"/>
      <c r="AX66" s="322"/>
      <c r="AY66" s="322"/>
      <c r="BA66" s="339" t="str">
        <f t="shared" ref="BA66:BA71" si="13">IF(C66&lt;&gt;SUM(D66:J66)," NO ALTERE LAS FÓRMULAS, la suma de los componentes sanguíneos distribuídos o transferidos NO ES IGUAL al Total. ","")</f>
        <v/>
      </c>
      <c r="BB66" s="315"/>
      <c r="BC66" s="441">
        <f t="shared" ref="BC66:BC71" si="14">IF(C66&lt;&gt;SUM(D66:J66),1,0)</f>
        <v>0</v>
      </c>
      <c r="BD66" s="315"/>
    </row>
    <row r="67" spans="1:56" s="338" customFormat="1" ht="15" customHeight="1" x14ac:dyDescent="0.15">
      <c r="A67" s="505"/>
      <c r="B67" s="368" t="s">
        <v>42</v>
      </c>
      <c r="C67" s="427">
        <f t="shared" si="11"/>
        <v>0</v>
      </c>
      <c r="D67" s="428"/>
      <c r="E67" s="428"/>
      <c r="F67" s="428"/>
      <c r="G67" s="428"/>
      <c r="H67" s="428"/>
      <c r="I67" s="428"/>
      <c r="J67" s="428"/>
      <c r="K67" s="326" t="str">
        <f t="shared" si="12"/>
        <v/>
      </c>
      <c r="L67" s="315"/>
      <c r="M67" s="315"/>
      <c r="N67" s="315"/>
      <c r="O67" s="315"/>
      <c r="P67" s="315"/>
      <c r="Q67" s="315"/>
      <c r="R67" s="315"/>
      <c r="S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T67" s="322"/>
      <c r="AU67" s="322"/>
      <c r="AX67" s="322"/>
      <c r="AY67" s="322"/>
      <c r="BA67" s="339" t="str">
        <f t="shared" si="13"/>
        <v/>
      </c>
      <c r="BB67" s="315"/>
      <c r="BC67" s="441">
        <f t="shared" si="14"/>
        <v>0</v>
      </c>
      <c r="BD67" s="315"/>
    </row>
    <row r="68" spans="1:56" s="338" customFormat="1" ht="15" customHeight="1" x14ac:dyDescent="0.15">
      <c r="A68" s="495"/>
      <c r="B68" s="369" t="s">
        <v>43</v>
      </c>
      <c r="C68" s="429">
        <f t="shared" si="11"/>
        <v>0</v>
      </c>
      <c r="D68" s="430"/>
      <c r="E68" s="430"/>
      <c r="F68" s="430"/>
      <c r="G68" s="430"/>
      <c r="H68" s="430"/>
      <c r="I68" s="430"/>
      <c r="J68" s="430"/>
      <c r="K68" s="326" t="str">
        <f t="shared" si="12"/>
        <v/>
      </c>
      <c r="L68" s="315"/>
      <c r="M68" s="315"/>
      <c r="N68" s="315"/>
      <c r="O68" s="315"/>
      <c r="P68" s="315"/>
      <c r="Q68" s="315"/>
      <c r="R68" s="315"/>
      <c r="S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T68" s="322"/>
      <c r="AU68" s="322"/>
      <c r="AX68" s="322"/>
      <c r="AY68" s="322"/>
      <c r="BA68" s="339" t="str">
        <f t="shared" si="13"/>
        <v/>
      </c>
      <c r="BB68" s="315"/>
      <c r="BC68" s="441">
        <f t="shared" si="14"/>
        <v>0</v>
      </c>
      <c r="BD68" s="315"/>
    </row>
    <row r="69" spans="1:56" s="338" customFormat="1" ht="15" customHeight="1" x14ac:dyDescent="0.15">
      <c r="A69" s="494" t="s">
        <v>44</v>
      </c>
      <c r="B69" s="370" t="s">
        <v>65</v>
      </c>
      <c r="C69" s="423">
        <f t="shared" si="11"/>
        <v>0</v>
      </c>
      <c r="D69" s="375"/>
      <c r="E69" s="375"/>
      <c r="F69" s="375"/>
      <c r="G69" s="375"/>
      <c r="H69" s="375"/>
      <c r="I69" s="375"/>
      <c r="J69" s="375"/>
      <c r="K69" s="326" t="str">
        <f t="shared" si="12"/>
        <v/>
      </c>
      <c r="L69" s="315"/>
      <c r="M69" s="315"/>
      <c r="N69" s="315"/>
      <c r="O69" s="315"/>
      <c r="P69" s="315"/>
      <c r="Q69" s="315"/>
      <c r="R69" s="315"/>
      <c r="S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T69" s="322"/>
      <c r="AU69" s="322"/>
      <c r="AX69" s="322"/>
      <c r="AY69" s="322"/>
      <c r="BA69" s="339" t="str">
        <f t="shared" si="13"/>
        <v/>
      </c>
      <c r="BB69" s="315"/>
      <c r="BC69" s="441">
        <f t="shared" si="14"/>
        <v>0</v>
      </c>
      <c r="BD69" s="315"/>
    </row>
    <row r="70" spans="1:56" s="338" customFormat="1" ht="15" customHeight="1" x14ac:dyDescent="0.15">
      <c r="A70" s="495"/>
      <c r="B70" s="336" t="s">
        <v>46</v>
      </c>
      <c r="C70" s="383">
        <f t="shared" si="11"/>
        <v>0</v>
      </c>
      <c r="D70" s="378"/>
      <c r="E70" s="378"/>
      <c r="F70" s="378"/>
      <c r="G70" s="378"/>
      <c r="H70" s="378"/>
      <c r="I70" s="378"/>
      <c r="J70" s="378"/>
      <c r="K70" s="326" t="str">
        <f t="shared" si="12"/>
        <v/>
      </c>
      <c r="L70" s="315"/>
      <c r="M70" s="315"/>
      <c r="N70" s="315"/>
      <c r="O70" s="315"/>
      <c r="P70" s="315"/>
      <c r="Q70" s="315"/>
      <c r="R70" s="315"/>
      <c r="S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T70" s="322"/>
      <c r="AU70" s="322"/>
      <c r="AX70" s="322"/>
      <c r="AY70" s="322"/>
      <c r="BA70" s="339" t="str">
        <f t="shared" si="13"/>
        <v/>
      </c>
      <c r="BB70" s="315"/>
      <c r="BC70" s="441">
        <f t="shared" si="14"/>
        <v>0</v>
      </c>
      <c r="BD70" s="315"/>
    </row>
    <row r="71" spans="1:56" s="338" customFormat="1" ht="15" customHeight="1" x14ac:dyDescent="0.15">
      <c r="A71" s="498" t="s">
        <v>47</v>
      </c>
      <c r="B71" s="499"/>
      <c r="C71" s="424">
        <f t="shared" si="11"/>
        <v>0</v>
      </c>
      <c r="D71" s="380"/>
      <c r="E71" s="380"/>
      <c r="F71" s="380"/>
      <c r="G71" s="380"/>
      <c r="H71" s="380"/>
      <c r="I71" s="380"/>
      <c r="J71" s="380"/>
      <c r="K71" s="326" t="str">
        <f t="shared" si="12"/>
        <v/>
      </c>
      <c r="L71" s="315"/>
      <c r="M71" s="315"/>
      <c r="N71" s="315"/>
      <c r="O71" s="315"/>
      <c r="P71" s="315"/>
      <c r="Q71" s="315"/>
      <c r="R71" s="315"/>
      <c r="S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T71" s="322"/>
      <c r="AU71" s="322"/>
      <c r="AX71" s="322"/>
      <c r="AY71" s="322"/>
      <c r="BA71" s="339" t="str">
        <f t="shared" si="13"/>
        <v/>
      </c>
      <c r="BB71" s="315"/>
      <c r="BC71" s="441">
        <f t="shared" si="14"/>
        <v>0</v>
      </c>
      <c r="BD71" s="315"/>
    </row>
    <row r="72" spans="1:56" s="315" customFormat="1" ht="30" customHeight="1" x14ac:dyDescent="0.2">
      <c r="A72" s="354" t="s">
        <v>66</v>
      </c>
      <c r="B72" s="354"/>
      <c r="C72" s="354"/>
      <c r="D72" s="354"/>
      <c r="E72" s="354"/>
      <c r="F72" s="351"/>
      <c r="G72" s="351"/>
      <c r="H72" s="351"/>
      <c r="I72" s="351"/>
      <c r="J72" s="320"/>
    </row>
    <row r="73" spans="1:56" s="338" customFormat="1" ht="15.95" customHeight="1" x14ac:dyDescent="0.2">
      <c r="A73" s="490" t="s">
        <v>67</v>
      </c>
      <c r="B73" s="500"/>
      <c r="C73" s="488" t="s">
        <v>5</v>
      </c>
      <c r="D73" s="496" t="s">
        <v>68</v>
      </c>
      <c r="E73" s="497"/>
      <c r="F73" s="496" t="s">
        <v>69</v>
      </c>
      <c r="G73" s="497"/>
      <c r="H73" s="315"/>
      <c r="I73" s="317"/>
      <c r="J73" s="317"/>
      <c r="K73" s="315"/>
      <c r="L73" s="315"/>
      <c r="M73" s="315"/>
      <c r="N73" s="315"/>
      <c r="O73" s="315"/>
      <c r="P73" s="315"/>
      <c r="Q73" s="315"/>
      <c r="R73" s="315"/>
      <c r="S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Q73" s="322"/>
      <c r="AR73" s="322"/>
      <c r="AU73" s="322"/>
      <c r="AV73" s="322"/>
      <c r="BA73" s="315"/>
      <c r="BB73" s="315"/>
      <c r="BC73" s="315"/>
      <c r="BD73" s="315"/>
    </row>
    <row r="74" spans="1:56" s="338" customFormat="1" ht="15.95" customHeight="1" x14ac:dyDescent="0.2">
      <c r="A74" s="501"/>
      <c r="B74" s="502"/>
      <c r="C74" s="489"/>
      <c r="D74" s="449" t="s">
        <v>34</v>
      </c>
      <c r="E74" s="449" t="s">
        <v>35</v>
      </c>
      <c r="F74" s="449" t="s">
        <v>34</v>
      </c>
      <c r="G74" s="449" t="s">
        <v>35</v>
      </c>
      <c r="H74" s="315"/>
      <c r="I74" s="317"/>
      <c r="J74" s="317"/>
      <c r="K74" s="315"/>
      <c r="L74" s="315"/>
      <c r="M74" s="315"/>
      <c r="N74" s="315"/>
      <c r="O74" s="315"/>
      <c r="P74" s="315"/>
      <c r="Q74" s="315"/>
      <c r="R74" s="315"/>
      <c r="S74" s="315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  <c r="AI74" s="315"/>
      <c r="AJ74" s="315"/>
      <c r="AK74" s="315"/>
      <c r="AL74" s="315"/>
      <c r="AM74" s="315"/>
      <c r="AN74" s="315"/>
      <c r="AO74" s="315"/>
      <c r="AQ74" s="322"/>
      <c r="AR74" s="322"/>
      <c r="AU74" s="322"/>
      <c r="AV74" s="322"/>
      <c r="BA74" s="315"/>
      <c r="BB74" s="315"/>
      <c r="BC74" s="315"/>
      <c r="BD74" s="315"/>
    </row>
    <row r="75" spans="1:56" s="338" customFormat="1" ht="15" customHeight="1" x14ac:dyDescent="0.2">
      <c r="A75" s="503" t="s">
        <v>36</v>
      </c>
      <c r="B75" s="504"/>
      <c r="C75" s="425">
        <f>SUM(D75:G75)</f>
        <v>229</v>
      </c>
      <c r="D75" s="426">
        <v>4</v>
      </c>
      <c r="E75" s="426"/>
      <c r="F75" s="426">
        <v>225</v>
      </c>
      <c r="G75" s="426"/>
      <c r="H75" s="326" t="str">
        <f t="shared" ref="H75:H82" si="15">BA75</f>
        <v/>
      </c>
      <c r="I75" s="317"/>
      <c r="K75" s="315"/>
      <c r="L75" s="315"/>
      <c r="M75" s="315"/>
      <c r="N75" s="315"/>
      <c r="O75" s="315"/>
      <c r="P75" s="315"/>
      <c r="Q75" s="315"/>
      <c r="R75" s="315"/>
      <c r="S75" s="315"/>
      <c r="X75" s="315"/>
      <c r="Y75" s="315"/>
      <c r="Z75" s="315"/>
      <c r="AA75" s="315"/>
      <c r="AB75" s="315"/>
      <c r="AC75" s="315"/>
      <c r="AD75" s="315"/>
      <c r="AE75" s="315"/>
      <c r="AF75" s="315"/>
      <c r="AG75" s="315"/>
      <c r="AH75" s="315"/>
      <c r="AI75" s="315"/>
      <c r="AJ75" s="315"/>
      <c r="AK75" s="315"/>
      <c r="AL75" s="315"/>
      <c r="AM75" s="315"/>
      <c r="AN75" s="315"/>
      <c r="AO75" s="315"/>
      <c r="AQ75" s="322"/>
      <c r="AR75" s="322"/>
      <c r="AU75" s="322"/>
      <c r="AV75" s="322"/>
      <c r="BA75" s="339" t="str">
        <f>IF(C75&lt;&gt;SUM(D75:G75)," NO ALTERE LAS FÓRMULAS, la suma de las transfusiones NO ES IGUAL al Total. ","")</f>
        <v/>
      </c>
      <c r="BB75" s="315"/>
      <c r="BC75" s="441">
        <f>IF(C75&lt;&gt;SUM(D75:G75),1,0)</f>
        <v>0</v>
      </c>
      <c r="BD75" s="315"/>
    </row>
    <row r="76" spans="1:56" s="338" customFormat="1" ht="15" customHeight="1" x14ac:dyDescent="0.2">
      <c r="A76" s="494" t="s">
        <v>40</v>
      </c>
      <c r="B76" s="358" t="s">
        <v>41</v>
      </c>
      <c r="C76" s="425">
        <f t="shared" ref="C76:C82" si="16">SUM(D76:G76)</f>
        <v>60</v>
      </c>
      <c r="D76" s="426"/>
      <c r="E76" s="426"/>
      <c r="F76" s="426">
        <v>60</v>
      </c>
      <c r="G76" s="426"/>
      <c r="H76" s="326" t="str">
        <f t="shared" si="15"/>
        <v/>
      </c>
      <c r="I76" s="317"/>
      <c r="K76" s="315"/>
      <c r="L76" s="315"/>
      <c r="M76" s="315"/>
      <c r="N76" s="315"/>
      <c r="O76" s="315"/>
      <c r="P76" s="315"/>
      <c r="Q76" s="315"/>
      <c r="R76" s="315"/>
      <c r="S76" s="315"/>
      <c r="X76" s="315"/>
      <c r="Y76" s="315"/>
      <c r="Z76" s="315"/>
      <c r="AA76" s="315"/>
      <c r="AB76" s="315"/>
      <c r="AC76" s="315"/>
      <c r="AD76" s="315"/>
      <c r="AE76" s="315"/>
      <c r="AF76" s="315"/>
      <c r="AG76" s="315"/>
      <c r="AH76" s="315"/>
      <c r="AI76" s="315"/>
      <c r="AJ76" s="315"/>
      <c r="AK76" s="315"/>
      <c r="AL76" s="315"/>
      <c r="AM76" s="315"/>
      <c r="AN76" s="315"/>
      <c r="AO76" s="315"/>
      <c r="AQ76" s="322"/>
      <c r="AR76" s="322"/>
      <c r="AU76" s="322"/>
      <c r="AV76" s="322"/>
      <c r="BA76" s="339" t="str">
        <f t="shared" ref="BA76:BA82" si="17">IF(C76&lt;&gt;SUM(D76:G76)," NO ALTERE LAS FÓRMULAS, la suma de las transfusiones NO ES IGUAL al Total. ","")</f>
        <v/>
      </c>
      <c r="BB76" s="315"/>
      <c r="BC76" s="441">
        <f t="shared" ref="BC76:BC81" si="18">IF(C76&lt;&gt;SUM(D76:G76),1,0)</f>
        <v>0</v>
      </c>
      <c r="BD76" s="315"/>
    </row>
    <row r="77" spans="1:56" s="338" customFormat="1" ht="15" customHeight="1" x14ac:dyDescent="0.2">
      <c r="A77" s="505"/>
      <c r="B77" s="368" t="s">
        <v>42</v>
      </c>
      <c r="C77" s="427">
        <f t="shared" si="16"/>
        <v>0</v>
      </c>
      <c r="D77" s="428"/>
      <c r="E77" s="428"/>
      <c r="F77" s="428"/>
      <c r="G77" s="428"/>
      <c r="H77" s="326" t="str">
        <f t="shared" si="15"/>
        <v/>
      </c>
      <c r="I77" s="317"/>
      <c r="K77" s="315"/>
      <c r="L77" s="315"/>
      <c r="M77" s="315"/>
      <c r="N77" s="315"/>
      <c r="O77" s="315"/>
      <c r="P77" s="315"/>
      <c r="Q77" s="315"/>
      <c r="R77" s="315"/>
      <c r="S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315"/>
      <c r="AM77" s="315"/>
      <c r="AN77" s="315"/>
      <c r="AO77" s="315"/>
      <c r="AQ77" s="322"/>
      <c r="AR77" s="322"/>
      <c r="AU77" s="322"/>
      <c r="AV77" s="322"/>
      <c r="BA77" s="339" t="str">
        <f t="shared" si="17"/>
        <v/>
      </c>
      <c r="BB77" s="315"/>
      <c r="BC77" s="441">
        <f t="shared" si="18"/>
        <v>0</v>
      </c>
      <c r="BD77" s="315"/>
    </row>
    <row r="78" spans="1:56" s="338" customFormat="1" ht="15" customHeight="1" x14ac:dyDescent="0.2">
      <c r="A78" s="495"/>
      <c r="B78" s="369" t="s">
        <v>43</v>
      </c>
      <c r="C78" s="429">
        <f t="shared" si="16"/>
        <v>0</v>
      </c>
      <c r="D78" s="430"/>
      <c r="E78" s="430"/>
      <c r="F78" s="430"/>
      <c r="G78" s="430"/>
      <c r="H78" s="326" t="str">
        <f t="shared" si="15"/>
        <v/>
      </c>
      <c r="I78" s="317"/>
      <c r="K78" s="315"/>
      <c r="L78" s="315"/>
      <c r="M78" s="315"/>
      <c r="N78" s="315"/>
      <c r="O78" s="315"/>
      <c r="P78" s="315"/>
      <c r="Q78" s="315"/>
      <c r="R78" s="315"/>
      <c r="S78" s="315"/>
      <c r="X78" s="315"/>
      <c r="Y78" s="315"/>
      <c r="Z78" s="315"/>
      <c r="AA78" s="315"/>
      <c r="AB78" s="315"/>
      <c r="AC78" s="315"/>
      <c r="AD78" s="315"/>
      <c r="AE78" s="315"/>
      <c r="AF78" s="315"/>
      <c r="AG78" s="315"/>
      <c r="AH78" s="315"/>
      <c r="AI78" s="315"/>
      <c r="AJ78" s="315"/>
      <c r="AK78" s="315"/>
      <c r="AL78" s="315"/>
      <c r="AM78" s="315"/>
      <c r="AN78" s="315"/>
      <c r="AO78" s="315"/>
      <c r="AQ78" s="322"/>
      <c r="AR78" s="322"/>
      <c r="AU78" s="322"/>
      <c r="AV78" s="322"/>
      <c r="BA78" s="339" t="str">
        <f t="shared" si="17"/>
        <v/>
      </c>
      <c r="BB78" s="315"/>
      <c r="BC78" s="441">
        <f t="shared" si="18"/>
        <v>0</v>
      </c>
      <c r="BD78" s="315"/>
    </row>
    <row r="79" spans="1:56" s="338" customFormat="1" ht="15" customHeight="1" x14ac:dyDescent="0.2">
      <c r="A79" s="494" t="s">
        <v>44</v>
      </c>
      <c r="B79" s="370" t="s">
        <v>65</v>
      </c>
      <c r="C79" s="423">
        <f t="shared" si="16"/>
        <v>125</v>
      </c>
      <c r="D79" s="375"/>
      <c r="E79" s="375"/>
      <c r="F79" s="375">
        <v>125</v>
      </c>
      <c r="G79" s="375"/>
      <c r="H79" s="326" t="str">
        <f t="shared" si="15"/>
        <v/>
      </c>
      <c r="I79" s="317"/>
      <c r="K79" s="315"/>
      <c r="L79" s="315"/>
      <c r="M79" s="315"/>
      <c r="N79" s="315"/>
      <c r="O79" s="315"/>
      <c r="P79" s="315"/>
      <c r="Q79" s="315"/>
      <c r="R79" s="315"/>
      <c r="S79" s="315"/>
      <c r="X79" s="315"/>
      <c r="Y79" s="315"/>
      <c r="Z79" s="315"/>
      <c r="AA79" s="315"/>
      <c r="AB79" s="315"/>
      <c r="AC79" s="315"/>
      <c r="AD79" s="315"/>
      <c r="AE79" s="315"/>
      <c r="AF79" s="315"/>
      <c r="AG79" s="315"/>
      <c r="AH79" s="315"/>
      <c r="AI79" s="315"/>
      <c r="AJ79" s="315"/>
      <c r="AK79" s="315"/>
      <c r="AL79" s="315"/>
      <c r="AM79" s="315"/>
      <c r="AN79" s="315"/>
      <c r="AO79" s="315"/>
      <c r="AQ79" s="322"/>
      <c r="AR79" s="322"/>
      <c r="AU79" s="322"/>
      <c r="AV79" s="322"/>
      <c r="BA79" s="339" t="str">
        <f t="shared" si="17"/>
        <v/>
      </c>
      <c r="BB79" s="315"/>
      <c r="BC79" s="441">
        <f t="shared" si="18"/>
        <v>0</v>
      </c>
      <c r="BD79" s="315"/>
    </row>
    <row r="80" spans="1:56" s="338" customFormat="1" ht="15" customHeight="1" x14ac:dyDescent="0.2">
      <c r="A80" s="495"/>
      <c r="B80" s="336" t="s">
        <v>46</v>
      </c>
      <c r="C80" s="383">
        <f t="shared" si="16"/>
        <v>0</v>
      </c>
      <c r="D80" s="378"/>
      <c r="E80" s="378"/>
      <c r="F80" s="378"/>
      <c r="G80" s="378"/>
      <c r="H80" s="326" t="str">
        <f t="shared" si="15"/>
        <v/>
      </c>
      <c r="I80" s="317"/>
      <c r="K80" s="315"/>
      <c r="L80" s="315"/>
      <c r="M80" s="315"/>
      <c r="N80" s="315"/>
      <c r="O80" s="315"/>
      <c r="P80" s="315"/>
      <c r="Q80" s="315"/>
      <c r="R80" s="315"/>
      <c r="S80" s="315"/>
      <c r="X80" s="315"/>
      <c r="Y80" s="315"/>
      <c r="Z80" s="315"/>
      <c r="AA80" s="315"/>
      <c r="AB80" s="315"/>
      <c r="AC80" s="315"/>
      <c r="AD80" s="315"/>
      <c r="AE80" s="315"/>
      <c r="AF80" s="315"/>
      <c r="AG80" s="315"/>
      <c r="AH80" s="315"/>
      <c r="AI80" s="315"/>
      <c r="AJ80" s="315"/>
      <c r="AK80" s="315"/>
      <c r="AL80" s="315"/>
      <c r="AM80" s="315"/>
      <c r="AN80" s="315"/>
      <c r="AO80" s="315"/>
      <c r="AQ80" s="322"/>
      <c r="AR80" s="322"/>
      <c r="AU80" s="322"/>
      <c r="AV80" s="322"/>
      <c r="BA80" s="339" t="str">
        <f t="shared" si="17"/>
        <v/>
      </c>
      <c r="BB80" s="315"/>
      <c r="BC80" s="441">
        <f t="shared" si="18"/>
        <v>0</v>
      </c>
      <c r="BD80" s="315"/>
    </row>
    <row r="81" spans="1:56" s="338" customFormat="1" ht="15" customHeight="1" x14ac:dyDescent="0.2">
      <c r="A81" s="485" t="s">
        <v>47</v>
      </c>
      <c r="B81" s="485"/>
      <c r="C81" s="388">
        <f t="shared" si="16"/>
        <v>0</v>
      </c>
      <c r="D81" s="380"/>
      <c r="E81" s="380"/>
      <c r="F81" s="380"/>
      <c r="G81" s="380"/>
      <c r="H81" s="326" t="str">
        <f t="shared" si="15"/>
        <v/>
      </c>
      <c r="I81" s="317"/>
      <c r="K81" s="315"/>
      <c r="L81" s="315"/>
      <c r="M81" s="315"/>
      <c r="N81" s="315"/>
      <c r="O81" s="315"/>
      <c r="P81" s="315"/>
      <c r="Q81" s="315"/>
      <c r="R81" s="315"/>
      <c r="S81" s="315"/>
      <c r="X81" s="315"/>
      <c r="Y81" s="315"/>
      <c r="Z81" s="315"/>
      <c r="AA81" s="315"/>
      <c r="AB81" s="315"/>
      <c r="AC81" s="315"/>
      <c r="AD81" s="315"/>
      <c r="AE81" s="315"/>
      <c r="AF81" s="315"/>
      <c r="AG81" s="315"/>
      <c r="AH81" s="315"/>
      <c r="AI81" s="315"/>
      <c r="AJ81" s="315"/>
      <c r="AK81" s="315"/>
      <c r="AL81" s="315"/>
      <c r="AM81" s="315"/>
      <c r="AN81" s="315"/>
      <c r="AO81" s="315"/>
      <c r="AQ81" s="322"/>
      <c r="AR81" s="322"/>
      <c r="AU81" s="322"/>
      <c r="AV81" s="322"/>
      <c r="BA81" s="339" t="str">
        <f t="shared" si="17"/>
        <v/>
      </c>
      <c r="BB81" s="315"/>
      <c r="BC81" s="441">
        <f t="shared" si="18"/>
        <v>0</v>
      </c>
      <c r="BD81" s="315"/>
    </row>
    <row r="82" spans="1:56" s="446" customFormat="1" ht="15" customHeight="1" x14ac:dyDescent="0.15">
      <c r="A82" s="486" t="s">
        <v>5</v>
      </c>
      <c r="B82" s="487"/>
      <c r="C82" s="396">
        <f t="shared" si="16"/>
        <v>414</v>
      </c>
      <c r="D82" s="397">
        <f>SUM(D75:D81)</f>
        <v>4</v>
      </c>
      <c r="E82" s="397">
        <f>SUM(E75:E81)</f>
        <v>0</v>
      </c>
      <c r="F82" s="397">
        <f>SUM(F75:F81)</f>
        <v>410</v>
      </c>
      <c r="G82" s="397">
        <f>SUM(G75:G81)</f>
        <v>0</v>
      </c>
      <c r="H82" s="326" t="str">
        <f t="shared" si="15"/>
        <v/>
      </c>
      <c r="I82" s="314"/>
      <c r="K82" s="314"/>
      <c r="L82" s="314"/>
      <c r="M82" s="314"/>
      <c r="N82" s="314"/>
      <c r="O82" s="314"/>
      <c r="P82" s="314"/>
      <c r="Q82" s="314"/>
      <c r="R82" s="314"/>
      <c r="S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W82" s="443"/>
      <c r="AX82" s="443"/>
      <c r="BA82" s="339" t="str">
        <f t="shared" si="17"/>
        <v/>
      </c>
      <c r="BB82" s="315"/>
      <c r="BC82" s="441">
        <f>IF(C82&lt;&gt;SUM(D82:G82),1,0)</f>
        <v>0</v>
      </c>
      <c r="BD82" s="314"/>
    </row>
    <row r="83" spans="1:56" s="315" customFormat="1" ht="30" customHeight="1" x14ac:dyDescent="0.2">
      <c r="A83" s="328" t="s">
        <v>70</v>
      </c>
      <c r="B83" s="328"/>
      <c r="C83" s="328"/>
      <c r="D83" s="351"/>
      <c r="E83" s="351"/>
      <c r="F83" s="351"/>
      <c r="G83" s="351"/>
      <c r="H83" s="351"/>
      <c r="I83" s="351"/>
      <c r="J83" s="320"/>
    </row>
    <row r="84" spans="1:56" s="338" customFormat="1" ht="30" customHeight="1" x14ac:dyDescent="0.15">
      <c r="A84" s="490" t="s">
        <v>21</v>
      </c>
      <c r="B84" s="491"/>
      <c r="C84" s="448" t="s">
        <v>5</v>
      </c>
      <c r="D84" s="315"/>
      <c r="E84" s="315"/>
      <c r="F84" s="315"/>
      <c r="G84" s="315"/>
      <c r="H84" s="315"/>
      <c r="I84" s="315"/>
      <c r="J84" s="315"/>
      <c r="K84" s="315"/>
      <c r="L84" s="315"/>
      <c r="M84" s="315"/>
      <c r="N84" s="315"/>
      <c r="O84" s="315"/>
      <c r="P84" s="315"/>
      <c r="Q84" s="315"/>
      <c r="R84" s="315"/>
      <c r="S84" s="315"/>
      <c r="X84" s="315"/>
      <c r="Y84" s="315"/>
      <c r="Z84" s="315"/>
      <c r="AA84" s="315"/>
      <c r="AB84" s="315"/>
      <c r="AC84" s="315"/>
      <c r="AD84" s="315"/>
      <c r="AE84" s="315"/>
      <c r="AF84" s="315"/>
      <c r="AG84" s="315"/>
      <c r="AH84" s="315"/>
      <c r="AI84" s="315"/>
      <c r="AJ84" s="315"/>
      <c r="AK84" s="315"/>
      <c r="AL84" s="315"/>
      <c r="AM84" s="315"/>
      <c r="AN84" s="315"/>
      <c r="AO84" s="315"/>
      <c r="AT84" s="322"/>
      <c r="AU84" s="322"/>
      <c r="AX84" s="322"/>
      <c r="AY84" s="322"/>
      <c r="BA84" s="315"/>
      <c r="BB84" s="315"/>
      <c r="BC84" s="315"/>
      <c r="BD84" s="315"/>
    </row>
    <row r="85" spans="1:56" s="338" customFormat="1" ht="15" customHeight="1" x14ac:dyDescent="0.15">
      <c r="A85" s="492" t="s">
        <v>71</v>
      </c>
      <c r="B85" s="352" t="s">
        <v>72</v>
      </c>
      <c r="C85" s="431">
        <v>228</v>
      </c>
      <c r="D85" s="315"/>
      <c r="E85" s="315"/>
      <c r="F85" s="315"/>
      <c r="G85" s="315"/>
      <c r="H85" s="315"/>
      <c r="I85" s="315"/>
      <c r="J85" s="315"/>
      <c r="K85" s="315"/>
      <c r="L85" s="315"/>
      <c r="M85" s="315"/>
      <c r="N85" s="315"/>
      <c r="O85" s="315"/>
      <c r="P85" s="315"/>
      <c r="Q85" s="315"/>
      <c r="R85" s="315"/>
      <c r="S85" s="315"/>
      <c r="X85" s="315"/>
      <c r="Y85" s="315"/>
      <c r="Z85" s="315"/>
      <c r="AA85" s="315"/>
      <c r="AB85" s="315"/>
      <c r="AC85" s="315"/>
      <c r="AD85" s="315"/>
      <c r="AE85" s="315"/>
      <c r="AF85" s="315"/>
      <c r="AG85" s="315"/>
      <c r="AH85" s="315"/>
      <c r="AI85" s="315"/>
      <c r="AJ85" s="315"/>
      <c r="AK85" s="315"/>
      <c r="AL85" s="315"/>
      <c r="AM85" s="315"/>
      <c r="AN85" s="315"/>
      <c r="AO85" s="315"/>
      <c r="AT85" s="322"/>
      <c r="AU85" s="322"/>
      <c r="AX85" s="322"/>
      <c r="AY85" s="322"/>
      <c r="BA85" s="315"/>
      <c r="BB85" s="315"/>
      <c r="BC85" s="315"/>
      <c r="BD85" s="315"/>
    </row>
    <row r="86" spans="1:56" s="338" customFormat="1" ht="15" customHeight="1" x14ac:dyDescent="0.15">
      <c r="A86" s="493"/>
      <c r="B86" s="353" t="s">
        <v>73</v>
      </c>
      <c r="C86" s="435">
        <v>228</v>
      </c>
      <c r="D86" s="315"/>
      <c r="E86" s="315"/>
      <c r="F86" s="315"/>
      <c r="G86" s="315"/>
      <c r="H86" s="315"/>
      <c r="I86" s="315"/>
      <c r="J86" s="315"/>
      <c r="K86" s="315"/>
      <c r="L86" s="315"/>
      <c r="M86" s="315"/>
      <c r="N86" s="315"/>
      <c r="O86" s="315"/>
      <c r="P86" s="315"/>
      <c r="Q86" s="315"/>
      <c r="R86" s="315"/>
      <c r="S86" s="315"/>
      <c r="X86" s="315"/>
      <c r="Y86" s="315"/>
      <c r="Z86" s="315"/>
      <c r="AA86" s="315"/>
      <c r="AB86" s="315"/>
      <c r="AC86" s="315"/>
      <c r="AD86" s="315"/>
      <c r="AE86" s="315"/>
      <c r="AF86" s="315"/>
      <c r="AG86" s="315"/>
      <c r="AH86" s="315"/>
      <c r="AI86" s="315"/>
      <c r="AJ86" s="315"/>
      <c r="AK86" s="315"/>
      <c r="AL86" s="315"/>
      <c r="AM86" s="315"/>
      <c r="AN86" s="315"/>
      <c r="AO86" s="315"/>
      <c r="AT86" s="322"/>
      <c r="AU86" s="322"/>
      <c r="AX86" s="322"/>
      <c r="AY86" s="322"/>
      <c r="BA86" s="315"/>
      <c r="BB86" s="315"/>
      <c r="BC86" s="315"/>
      <c r="BD86" s="315"/>
    </row>
    <row r="87" spans="1:56" s="315" customFormat="1" ht="30" customHeight="1" x14ac:dyDescent="0.2">
      <c r="A87" s="333" t="s">
        <v>74</v>
      </c>
      <c r="B87" s="333"/>
      <c r="C87" s="333"/>
      <c r="D87" s="351"/>
      <c r="E87" s="351"/>
      <c r="F87" s="351"/>
      <c r="G87" s="351"/>
      <c r="H87" s="351"/>
      <c r="I87" s="351"/>
      <c r="J87" s="320"/>
    </row>
    <row r="88" spans="1:56" s="338" customFormat="1" ht="10.5" x14ac:dyDescent="0.15">
      <c r="A88" s="488" t="s">
        <v>21</v>
      </c>
      <c r="B88" s="488" t="s">
        <v>5</v>
      </c>
      <c r="C88" s="488" t="s">
        <v>36</v>
      </c>
      <c r="D88" s="488" t="s">
        <v>44</v>
      </c>
      <c r="E88" s="488" t="s">
        <v>51</v>
      </c>
      <c r="F88" s="315"/>
      <c r="G88" s="315"/>
      <c r="H88" s="315"/>
      <c r="I88" s="315"/>
      <c r="J88" s="315"/>
      <c r="K88" s="315"/>
      <c r="L88" s="315"/>
      <c r="M88" s="315"/>
      <c r="N88" s="315"/>
      <c r="O88" s="315"/>
      <c r="P88" s="315"/>
      <c r="Q88" s="315"/>
      <c r="R88" s="315"/>
      <c r="S88" s="315"/>
      <c r="X88" s="315"/>
      <c r="Y88" s="315"/>
      <c r="Z88" s="315"/>
      <c r="AA88" s="315"/>
      <c r="AB88" s="315"/>
      <c r="AC88" s="315"/>
      <c r="AD88" s="315"/>
      <c r="AE88" s="315"/>
      <c r="AF88" s="315"/>
      <c r="AG88" s="315"/>
      <c r="AH88" s="315"/>
      <c r="AI88" s="315"/>
      <c r="AJ88" s="315"/>
      <c r="AK88" s="315"/>
      <c r="AL88" s="315"/>
      <c r="AM88" s="315"/>
      <c r="AN88" s="315"/>
      <c r="AO88" s="315"/>
      <c r="AT88" s="322"/>
      <c r="AU88" s="322"/>
      <c r="AX88" s="322"/>
      <c r="AY88" s="322"/>
      <c r="BA88" s="315"/>
      <c r="BB88" s="315"/>
      <c r="BC88" s="315"/>
      <c r="BD88" s="315"/>
    </row>
    <row r="89" spans="1:56" s="338" customFormat="1" ht="12.75" x14ac:dyDescent="0.2">
      <c r="A89" s="489"/>
      <c r="B89" s="489"/>
      <c r="C89" s="489"/>
      <c r="D89" s="489"/>
      <c r="E89" s="489"/>
      <c r="F89" s="317"/>
      <c r="G89" s="317"/>
      <c r="H89" s="317"/>
      <c r="I89" s="317"/>
      <c r="J89" s="317"/>
      <c r="K89" s="315"/>
      <c r="L89" s="315"/>
      <c r="M89" s="315"/>
      <c r="N89" s="315"/>
      <c r="O89" s="315"/>
      <c r="P89" s="315"/>
      <c r="Q89" s="315"/>
      <c r="R89" s="315"/>
      <c r="S89" s="315"/>
      <c r="X89" s="315"/>
      <c r="Y89" s="315"/>
      <c r="Z89" s="315"/>
      <c r="AA89" s="315"/>
      <c r="AB89" s="315"/>
      <c r="AC89" s="315"/>
      <c r="AD89" s="315"/>
      <c r="AE89" s="315"/>
      <c r="AF89" s="315"/>
      <c r="AG89" s="315"/>
      <c r="AH89" s="315"/>
      <c r="AI89" s="315"/>
      <c r="AJ89" s="315"/>
      <c r="AK89" s="315"/>
      <c r="AL89" s="315"/>
      <c r="AM89" s="315"/>
      <c r="AN89" s="315"/>
      <c r="AO89" s="315"/>
      <c r="AT89" s="322"/>
      <c r="AU89" s="322"/>
      <c r="AX89" s="322"/>
      <c r="AY89" s="322"/>
      <c r="BA89" s="315"/>
      <c r="BB89" s="315"/>
      <c r="BC89" s="315"/>
      <c r="BD89" s="315"/>
    </row>
    <row r="90" spans="1:56" s="338" customFormat="1" ht="15" customHeight="1" x14ac:dyDescent="0.2">
      <c r="A90" s="360" t="s">
        <v>75</v>
      </c>
      <c r="B90" s="398">
        <f>SUM(C90:E90)</f>
        <v>0</v>
      </c>
      <c r="C90" s="428"/>
      <c r="D90" s="428"/>
      <c r="E90" s="428"/>
      <c r="F90" s="326" t="str">
        <f t="shared" ref="F90:F99" si="19">BA90</f>
        <v/>
      </c>
      <c r="H90" s="317"/>
      <c r="I90" s="317"/>
      <c r="J90" s="317"/>
      <c r="K90" s="315"/>
      <c r="L90" s="315"/>
      <c r="M90" s="315"/>
      <c r="N90" s="315"/>
      <c r="O90" s="315"/>
      <c r="P90" s="315"/>
      <c r="Q90" s="315"/>
      <c r="R90" s="315"/>
      <c r="S90" s="315"/>
      <c r="X90" s="315"/>
      <c r="Y90" s="315"/>
      <c r="Z90" s="315"/>
      <c r="AA90" s="315"/>
      <c r="AB90" s="315"/>
      <c r="AC90" s="315"/>
      <c r="AD90" s="315"/>
      <c r="AE90" s="315"/>
      <c r="AF90" s="315"/>
      <c r="AG90" s="315"/>
      <c r="AH90" s="315"/>
      <c r="AI90" s="315"/>
      <c r="AJ90" s="315"/>
      <c r="AK90" s="315"/>
      <c r="AL90" s="315"/>
      <c r="AM90" s="315"/>
      <c r="AN90" s="315"/>
      <c r="AO90" s="315"/>
      <c r="AT90" s="322"/>
      <c r="AU90" s="322"/>
      <c r="AX90" s="322"/>
      <c r="AY90" s="322"/>
      <c r="BA90" s="339" t="str">
        <f>IF(B90&lt;&gt;SUM(C90:E90)," NO ALTERE LAS FÓRMULAS, la suma de los actos transfusionales NO ES IGUAL al Total. ","")</f>
        <v/>
      </c>
      <c r="BB90" s="315"/>
      <c r="BC90" s="441">
        <f>IF(B90&lt;&gt;SUM(C90:E90),1,0)</f>
        <v>0</v>
      </c>
      <c r="BD90" s="315"/>
    </row>
    <row r="91" spans="1:56" s="338" customFormat="1" ht="15" customHeight="1" x14ac:dyDescent="0.2">
      <c r="A91" s="360" t="s">
        <v>76</v>
      </c>
      <c r="B91" s="398">
        <f t="shared" ref="B91:B99" si="20">SUM(C91:E91)</f>
        <v>0</v>
      </c>
      <c r="C91" s="428"/>
      <c r="D91" s="428"/>
      <c r="E91" s="428"/>
      <c r="F91" s="326" t="str">
        <f t="shared" si="19"/>
        <v/>
      </c>
      <c r="H91" s="317"/>
      <c r="I91" s="317"/>
      <c r="J91" s="317"/>
      <c r="K91" s="315"/>
      <c r="L91" s="315"/>
      <c r="M91" s="315"/>
      <c r="N91" s="315"/>
      <c r="O91" s="315"/>
      <c r="P91" s="315"/>
      <c r="Q91" s="315"/>
      <c r="R91" s="315"/>
      <c r="S91" s="315"/>
      <c r="X91" s="315"/>
      <c r="Y91" s="315"/>
      <c r="Z91" s="315"/>
      <c r="AA91" s="315"/>
      <c r="AB91" s="315"/>
      <c r="AC91" s="315"/>
      <c r="AD91" s="315"/>
      <c r="AE91" s="315"/>
      <c r="AF91" s="315"/>
      <c r="AG91" s="315"/>
      <c r="AH91" s="315"/>
      <c r="AI91" s="315"/>
      <c r="AJ91" s="315"/>
      <c r="AK91" s="315"/>
      <c r="AL91" s="315"/>
      <c r="AM91" s="315"/>
      <c r="AN91" s="315"/>
      <c r="AO91" s="315"/>
      <c r="AT91" s="322"/>
      <c r="AU91" s="322"/>
      <c r="AX91" s="322"/>
      <c r="AY91" s="322"/>
      <c r="BA91" s="339" t="str">
        <f t="shared" ref="BA91:BA99" si="21">IF(B91&lt;&gt;SUM(C91:E91)," NO ALTERE LAS FÓRMULAS, la suma de los actos transfusionales NO ES IGUAL al Total. ","")</f>
        <v/>
      </c>
      <c r="BB91" s="315"/>
      <c r="BC91" s="441">
        <f t="shared" ref="BC91:BC99" si="22">IF(B91&lt;&gt;SUM(C91:E91),1,0)</f>
        <v>0</v>
      </c>
      <c r="BD91" s="315"/>
    </row>
    <row r="92" spans="1:56" s="338" customFormat="1" ht="23.25" customHeight="1" x14ac:dyDescent="0.2">
      <c r="A92" s="360" t="s">
        <v>77</v>
      </c>
      <c r="B92" s="398">
        <f t="shared" si="20"/>
        <v>0</v>
      </c>
      <c r="C92" s="428"/>
      <c r="D92" s="428"/>
      <c r="E92" s="428"/>
      <c r="F92" s="326" t="str">
        <f t="shared" si="19"/>
        <v/>
      </c>
      <c r="H92" s="317"/>
      <c r="I92" s="317"/>
      <c r="J92" s="317"/>
      <c r="K92" s="315"/>
      <c r="L92" s="315"/>
      <c r="M92" s="315"/>
      <c r="N92" s="315"/>
      <c r="O92" s="315"/>
      <c r="P92" s="315"/>
      <c r="Q92" s="315"/>
      <c r="R92" s="315"/>
      <c r="S92" s="315"/>
      <c r="X92" s="315"/>
      <c r="Y92" s="315"/>
      <c r="Z92" s="315"/>
      <c r="AA92" s="315"/>
      <c r="AB92" s="315"/>
      <c r="AC92" s="315"/>
      <c r="AD92" s="315"/>
      <c r="AE92" s="315"/>
      <c r="AF92" s="315"/>
      <c r="AG92" s="315"/>
      <c r="AH92" s="315"/>
      <c r="AI92" s="315"/>
      <c r="AJ92" s="315"/>
      <c r="AK92" s="315"/>
      <c r="AL92" s="315"/>
      <c r="AM92" s="315"/>
      <c r="AN92" s="315"/>
      <c r="AO92" s="315"/>
      <c r="AT92" s="322"/>
      <c r="AU92" s="322"/>
      <c r="AX92" s="322"/>
      <c r="AY92" s="322"/>
      <c r="BA92" s="339" t="str">
        <f t="shared" si="21"/>
        <v/>
      </c>
      <c r="BB92" s="315"/>
      <c r="BC92" s="441">
        <f t="shared" si="22"/>
        <v>0</v>
      </c>
      <c r="BD92" s="315"/>
    </row>
    <row r="93" spans="1:56" s="338" customFormat="1" ht="36" customHeight="1" x14ac:dyDescent="0.2">
      <c r="A93" s="372" t="s">
        <v>78</v>
      </c>
      <c r="B93" s="398">
        <f t="shared" si="20"/>
        <v>0</v>
      </c>
      <c r="C93" s="428"/>
      <c r="D93" s="428"/>
      <c r="E93" s="428"/>
      <c r="F93" s="326" t="str">
        <f t="shared" si="19"/>
        <v/>
      </c>
      <c r="H93" s="317"/>
      <c r="I93" s="317"/>
      <c r="J93" s="317"/>
      <c r="K93" s="315"/>
      <c r="L93" s="315"/>
      <c r="M93" s="315"/>
      <c r="N93" s="315"/>
      <c r="O93" s="315"/>
      <c r="P93" s="315"/>
      <c r="Q93" s="315"/>
      <c r="R93" s="315"/>
      <c r="S93" s="315"/>
      <c r="X93" s="315"/>
      <c r="Y93" s="315"/>
      <c r="Z93" s="315"/>
      <c r="AA93" s="315"/>
      <c r="AB93" s="315"/>
      <c r="AC93" s="315"/>
      <c r="AD93" s="315"/>
      <c r="AE93" s="315"/>
      <c r="AF93" s="315"/>
      <c r="AG93" s="315"/>
      <c r="AH93" s="315"/>
      <c r="AI93" s="315"/>
      <c r="AJ93" s="315"/>
      <c r="AK93" s="315"/>
      <c r="AL93" s="315"/>
      <c r="AM93" s="315"/>
      <c r="AN93" s="315"/>
      <c r="AO93" s="315"/>
      <c r="AT93" s="322"/>
      <c r="AU93" s="322"/>
      <c r="AX93" s="322"/>
      <c r="AY93" s="322"/>
      <c r="BA93" s="339" t="str">
        <f t="shared" si="21"/>
        <v/>
      </c>
      <c r="BB93" s="315"/>
      <c r="BC93" s="441">
        <f t="shared" si="22"/>
        <v>0</v>
      </c>
      <c r="BD93" s="315"/>
    </row>
    <row r="94" spans="1:56" s="338" customFormat="1" ht="24.75" customHeight="1" x14ac:dyDescent="0.2">
      <c r="A94" s="360" t="s">
        <v>79</v>
      </c>
      <c r="B94" s="398">
        <f t="shared" si="20"/>
        <v>0</v>
      </c>
      <c r="C94" s="428"/>
      <c r="D94" s="428"/>
      <c r="E94" s="428"/>
      <c r="F94" s="326" t="str">
        <f t="shared" si="19"/>
        <v/>
      </c>
      <c r="H94" s="317"/>
      <c r="I94" s="317"/>
      <c r="J94" s="317"/>
      <c r="K94" s="315"/>
      <c r="L94" s="315"/>
      <c r="M94" s="315"/>
      <c r="N94" s="315"/>
      <c r="O94" s="315"/>
      <c r="P94" s="315"/>
      <c r="Q94" s="315"/>
      <c r="R94" s="315"/>
      <c r="S94" s="315"/>
      <c r="X94" s="315"/>
      <c r="Y94" s="315"/>
      <c r="Z94" s="315"/>
      <c r="AA94" s="315"/>
      <c r="AB94" s="315"/>
      <c r="AC94" s="315"/>
      <c r="AD94" s="315"/>
      <c r="AE94" s="315"/>
      <c r="AF94" s="315"/>
      <c r="AG94" s="315"/>
      <c r="AH94" s="315"/>
      <c r="AI94" s="315"/>
      <c r="AJ94" s="315"/>
      <c r="AK94" s="315"/>
      <c r="AL94" s="315"/>
      <c r="AM94" s="315"/>
      <c r="AN94" s="315"/>
      <c r="AO94" s="315"/>
      <c r="AT94" s="322"/>
      <c r="AU94" s="322"/>
      <c r="AX94" s="322"/>
      <c r="AY94" s="322"/>
      <c r="BA94" s="339" t="str">
        <f t="shared" si="21"/>
        <v/>
      </c>
      <c r="BB94" s="315"/>
      <c r="BC94" s="441">
        <f t="shared" si="22"/>
        <v>0</v>
      </c>
      <c r="BD94" s="315"/>
    </row>
    <row r="95" spans="1:56" s="324" customFormat="1" ht="15" customHeight="1" x14ac:dyDescent="0.15">
      <c r="A95" s="360" t="s">
        <v>80</v>
      </c>
      <c r="B95" s="398">
        <f t="shared" si="20"/>
        <v>0</v>
      </c>
      <c r="C95" s="428"/>
      <c r="D95" s="428"/>
      <c r="E95" s="428"/>
      <c r="F95" s="326" t="str">
        <f t="shared" si="19"/>
        <v/>
      </c>
      <c r="H95" s="330"/>
      <c r="I95" s="330"/>
      <c r="J95" s="330"/>
      <c r="K95" s="312"/>
      <c r="L95" s="312"/>
      <c r="M95" s="312"/>
      <c r="N95" s="312"/>
      <c r="O95" s="312"/>
      <c r="P95" s="323"/>
      <c r="Q95" s="323"/>
      <c r="R95" s="323"/>
      <c r="S95" s="323"/>
      <c r="X95" s="323"/>
      <c r="Y95" s="323"/>
      <c r="Z95" s="323"/>
      <c r="AA95" s="323"/>
      <c r="AB95" s="323"/>
      <c r="AC95" s="323"/>
      <c r="AD95" s="323"/>
      <c r="AE95" s="323"/>
      <c r="AF95" s="323"/>
      <c r="AG95" s="323"/>
      <c r="AH95" s="323"/>
      <c r="AI95" s="323"/>
      <c r="AJ95" s="323"/>
      <c r="AK95" s="323"/>
      <c r="AL95" s="323"/>
      <c r="AM95" s="323"/>
      <c r="AN95" s="323"/>
      <c r="AO95" s="323"/>
      <c r="BA95" s="339" t="str">
        <f t="shared" si="21"/>
        <v/>
      </c>
      <c r="BB95" s="315"/>
      <c r="BC95" s="441">
        <f t="shared" si="22"/>
        <v>0</v>
      </c>
      <c r="BD95" s="323"/>
    </row>
    <row r="96" spans="1:56" s="324" customFormat="1" ht="22.5" customHeight="1" x14ac:dyDescent="0.15">
      <c r="A96" s="360" t="s">
        <v>81</v>
      </c>
      <c r="B96" s="398">
        <f t="shared" si="20"/>
        <v>0</v>
      </c>
      <c r="C96" s="428"/>
      <c r="D96" s="428"/>
      <c r="E96" s="428"/>
      <c r="F96" s="326" t="str">
        <f t="shared" si="19"/>
        <v/>
      </c>
      <c r="H96" s="330"/>
      <c r="I96" s="330"/>
      <c r="J96" s="330"/>
      <c r="K96" s="312"/>
      <c r="L96" s="312"/>
      <c r="M96" s="312"/>
      <c r="N96" s="312"/>
      <c r="O96" s="312"/>
      <c r="P96" s="323"/>
      <c r="Q96" s="323"/>
      <c r="R96" s="323"/>
      <c r="S96" s="323"/>
      <c r="X96" s="323"/>
      <c r="Y96" s="323"/>
      <c r="Z96" s="323"/>
      <c r="AA96" s="323"/>
      <c r="AB96" s="323"/>
      <c r="AC96" s="323"/>
      <c r="AD96" s="323"/>
      <c r="AE96" s="323"/>
      <c r="AF96" s="323"/>
      <c r="AG96" s="323"/>
      <c r="AH96" s="323"/>
      <c r="AI96" s="323"/>
      <c r="AJ96" s="323"/>
      <c r="AK96" s="323"/>
      <c r="AL96" s="323"/>
      <c r="AM96" s="323"/>
      <c r="AN96" s="323"/>
      <c r="AO96" s="323"/>
      <c r="BA96" s="339" t="str">
        <f t="shared" si="21"/>
        <v/>
      </c>
      <c r="BB96" s="315"/>
      <c r="BC96" s="441">
        <f t="shared" si="22"/>
        <v>0</v>
      </c>
      <c r="BD96" s="323"/>
    </row>
    <row r="97" spans="1:56" s="324" customFormat="1" ht="15" customHeight="1" x14ac:dyDescent="0.15">
      <c r="A97" s="360" t="s">
        <v>82</v>
      </c>
      <c r="B97" s="398">
        <f t="shared" si="20"/>
        <v>0</v>
      </c>
      <c r="C97" s="428"/>
      <c r="D97" s="428"/>
      <c r="E97" s="428"/>
      <c r="F97" s="326" t="str">
        <f t="shared" si="19"/>
        <v/>
      </c>
      <c r="H97" s="330"/>
      <c r="I97" s="330"/>
      <c r="J97" s="330"/>
      <c r="K97" s="312"/>
      <c r="L97" s="312"/>
      <c r="M97" s="312"/>
      <c r="N97" s="312"/>
      <c r="O97" s="312"/>
      <c r="P97" s="323"/>
      <c r="Q97" s="323"/>
      <c r="R97" s="323"/>
      <c r="S97" s="323"/>
      <c r="X97" s="323"/>
      <c r="Y97" s="323"/>
      <c r="Z97" s="323"/>
      <c r="AA97" s="323"/>
      <c r="AB97" s="323"/>
      <c r="AC97" s="323"/>
      <c r="AD97" s="323"/>
      <c r="AE97" s="323"/>
      <c r="AF97" s="323"/>
      <c r="AG97" s="323"/>
      <c r="AH97" s="323"/>
      <c r="AI97" s="323"/>
      <c r="AJ97" s="323"/>
      <c r="AK97" s="323"/>
      <c r="AL97" s="323"/>
      <c r="AM97" s="323"/>
      <c r="AN97" s="323"/>
      <c r="AO97" s="323"/>
      <c r="BA97" s="339" t="str">
        <f t="shared" si="21"/>
        <v/>
      </c>
      <c r="BB97" s="315"/>
      <c r="BC97" s="441">
        <f t="shared" si="22"/>
        <v>0</v>
      </c>
      <c r="BD97" s="323"/>
    </row>
    <row r="98" spans="1:56" s="324" customFormat="1" ht="15" customHeight="1" x14ac:dyDescent="0.15">
      <c r="A98" s="360" t="s">
        <v>83</v>
      </c>
      <c r="B98" s="398">
        <f t="shared" si="20"/>
        <v>0</v>
      </c>
      <c r="C98" s="428"/>
      <c r="D98" s="428"/>
      <c r="E98" s="428"/>
      <c r="F98" s="326" t="str">
        <f t="shared" si="19"/>
        <v/>
      </c>
      <c r="H98" s="330"/>
      <c r="I98" s="330"/>
      <c r="J98" s="330"/>
      <c r="K98" s="312"/>
      <c r="L98" s="312"/>
      <c r="M98" s="312"/>
      <c r="N98" s="312"/>
      <c r="O98" s="312"/>
      <c r="P98" s="323"/>
      <c r="Q98" s="323"/>
      <c r="R98" s="323"/>
      <c r="S98" s="323"/>
      <c r="X98" s="323"/>
      <c r="Y98" s="323"/>
      <c r="Z98" s="323"/>
      <c r="AA98" s="323"/>
      <c r="AB98" s="323"/>
      <c r="AC98" s="323"/>
      <c r="AD98" s="323"/>
      <c r="AE98" s="323"/>
      <c r="AF98" s="323"/>
      <c r="AG98" s="323"/>
      <c r="AH98" s="323"/>
      <c r="AI98" s="323"/>
      <c r="AJ98" s="323"/>
      <c r="AK98" s="323"/>
      <c r="AL98" s="323"/>
      <c r="AM98" s="323"/>
      <c r="AN98" s="323"/>
      <c r="AO98" s="323"/>
      <c r="BA98" s="339" t="str">
        <f t="shared" si="21"/>
        <v/>
      </c>
      <c r="BB98" s="315"/>
      <c r="BC98" s="441">
        <f t="shared" si="22"/>
        <v>0</v>
      </c>
      <c r="BD98" s="323"/>
    </row>
    <row r="99" spans="1:56" s="324" customFormat="1" ht="15" customHeight="1" x14ac:dyDescent="0.15">
      <c r="A99" s="361" t="s">
        <v>84</v>
      </c>
      <c r="B99" s="399">
        <f t="shared" si="20"/>
        <v>0</v>
      </c>
      <c r="C99" s="430"/>
      <c r="D99" s="430"/>
      <c r="E99" s="430"/>
      <c r="F99" s="326" t="str">
        <f t="shared" si="19"/>
        <v/>
      </c>
      <c r="H99" s="330"/>
      <c r="I99" s="330"/>
      <c r="J99" s="330"/>
      <c r="K99" s="312"/>
      <c r="L99" s="312"/>
      <c r="M99" s="312"/>
      <c r="N99" s="312"/>
      <c r="O99" s="312"/>
      <c r="P99" s="323"/>
      <c r="Q99" s="323"/>
      <c r="R99" s="323"/>
      <c r="S99" s="323"/>
      <c r="X99" s="323"/>
      <c r="Y99" s="323"/>
      <c r="Z99" s="323"/>
      <c r="AA99" s="323"/>
      <c r="AB99" s="323"/>
      <c r="AC99" s="323"/>
      <c r="AD99" s="323"/>
      <c r="AE99" s="323"/>
      <c r="AF99" s="323"/>
      <c r="AG99" s="323"/>
      <c r="AH99" s="323"/>
      <c r="AI99" s="323"/>
      <c r="AJ99" s="323"/>
      <c r="AK99" s="323"/>
      <c r="AL99" s="323"/>
      <c r="AM99" s="323"/>
      <c r="AN99" s="323"/>
      <c r="AO99" s="323"/>
      <c r="BA99" s="339" t="str">
        <f t="shared" si="21"/>
        <v/>
      </c>
      <c r="BB99" s="315"/>
      <c r="BC99" s="441">
        <f t="shared" si="22"/>
        <v>0</v>
      </c>
      <c r="BD99" s="323"/>
    </row>
    <row r="100" spans="1:56" x14ac:dyDescent="0.15">
      <c r="A100" s="444"/>
    </row>
    <row r="200" spans="1:55" hidden="1" x14ac:dyDescent="0.15">
      <c r="A200" s="445">
        <f>SUM(A7:J99)</f>
        <v>2274</v>
      </c>
      <c r="BC200" s="442">
        <v>0</v>
      </c>
    </row>
    <row r="245" hidden="1" x14ac:dyDescent="0.15"/>
    <row r="246" hidden="1" x14ac:dyDescent="0.15"/>
    <row r="247" hidden="1" x14ac:dyDescent="0.15"/>
    <row r="248" hidden="1" x14ac:dyDescent="0.15"/>
  </sheetData>
  <mergeCells count="70">
    <mergeCell ref="D21:D22"/>
    <mergeCell ref="A10:A15"/>
    <mergeCell ref="B10:B12"/>
    <mergeCell ref="A16:B18"/>
    <mergeCell ref="A19:C19"/>
    <mergeCell ref="A21:A22"/>
    <mergeCell ref="B21:B22"/>
    <mergeCell ref="C21:C22"/>
    <mergeCell ref="B13:B15"/>
    <mergeCell ref="A28:A29"/>
    <mergeCell ref="B28:B29"/>
    <mergeCell ref="C28:C29"/>
    <mergeCell ref="E46:G46"/>
    <mergeCell ref="D28:D29"/>
    <mergeCell ref="A6:I6"/>
    <mergeCell ref="A8:A9"/>
    <mergeCell ref="B8:C9"/>
    <mergeCell ref="D8:D9"/>
    <mergeCell ref="E8:G8"/>
    <mergeCell ref="H8:I8"/>
    <mergeCell ref="H46:H47"/>
    <mergeCell ref="A34:A35"/>
    <mergeCell ref="B34:B35"/>
    <mergeCell ref="C34:C35"/>
    <mergeCell ref="D34:D35"/>
    <mergeCell ref="E34:E35"/>
    <mergeCell ref="A36:A38"/>
    <mergeCell ref="A39:A41"/>
    <mergeCell ref="A42:A43"/>
    <mergeCell ref="A44:B44"/>
    <mergeCell ref="D46:D47"/>
    <mergeCell ref="A48:B48"/>
    <mergeCell ref="A49:B49"/>
    <mergeCell ref="A50:B50"/>
    <mergeCell ref="A46:B47"/>
    <mergeCell ref="C46:C47"/>
    <mergeCell ref="J63:J64"/>
    <mergeCell ref="A65:B65"/>
    <mergeCell ref="A66:A68"/>
    <mergeCell ref="A51:B51"/>
    <mergeCell ref="A52:B52"/>
    <mergeCell ref="A54:B55"/>
    <mergeCell ref="F63:G63"/>
    <mergeCell ref="C54:C55"/>
    <mergeCell ref="A56:B56"/>
    <mergeCell ref="A57:A59"/>
    <mergeCell ref="A61:B61"/>
    <mergeCell ref="A60:B60"/>
    <mergeCell ref="F73:G73"/>
    <mergeCell ref="A75:B75"/>
    <mergeCell ref="A76:A78"/>
    <mergeCell ref="H63:I63"/>
    <mergeCell ref="D63:E63"/>
    <mergeCell ref="A63:B64"/>
    <mergeCell ref="C63:C64"/>
    <mergeCell ref="A69:A70"/>
    <mergeCell ref="A79:A80"/>
    <mergeCell ref="D73:E73"/>
    <mergeCell ref="A71:B71"/>
    <mergeCell ref="A73:B74"/>
    <mergeCell ref="C73:C74"/>
    <mergeCell ref="A81:B81"/>
    <mergeCell ref="A82:B82"/>
    <mergeCell ref="E88:E89"/>
    <mergeCell ref="A84:B84"/>
    <mergeCell ref="A85:A86"/>
    <mergeCell ref="A88:A89"/>
    <mergeCell ref="B88:B89"/>
    <mergeCell ref="C88:C89"/>
    <mergeCell ref="D88:D8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48"/>
  <sheetViews>
    <sheetView workbookViewId="0">
      <selection activeCell="A6" sqref="A6:I6"/>
    </sheetView>
  </sheetViews>
  <sheetFormatPr baseColWidth="10" defaultRowHeight="11.25" x14ac:dyDescent="0.15"/>
  <cols>
    <col min="1" max="1" width="17.42578125" style="134" customWidth="1"/>
    <col min="2" max="2" width="13.140625" style="134" customWidth="1"/>
    <col min="3" max="3" width="12.42578125" style="134" customWidth="1"/>
    <col min="4" max="10" width="12.7109375" style="134" customWidth="1"/>
    <col min="11" max="14" width="12.28515625" style="135" customWidth="1"/>
    <col min="15" max="15" width="9.28515625" style="135" customWidth="1"/>
    <col min="16" max="18" width="9" style="136" customWidth="1"/>
    <col min="19" max="19" width="11.42578125" style="136"/>
    <col min="20" max="20" width="13.85546875" style="136" customWidth="1"/>
    <col min="21" max="21" width="11.42578125" style="136"/>
    <col min="22" max="26" width="12.42578125" style="136" customWidth="1"/>
    <col min="27" max="52" width="11.42578125" style="136"/>
    <col min="53" max="56" width="11.42578125" style="136" hidden="1" customWidth="1"/>
    <col min="57" max="256" width="11.42578125" style="136"/>
    <col min="257" max="257" width="17.42578125" style="136" customWidth="1"/>
    <col min="258" max="258" width="13.140625" style="136" customWidth="1"/>
    <col min="259" max="259" width="12.42578125" style="136" customWidth="1"/>
    <col min="260" max="266" width="12.7109375" style="136" customWidth="1"/>
    <col min="267" max="270" width="12.28515625" style="136" customWidth="1"/>
    <col min="271" max="271" width="9.28515625" style="136" customWidth="1"/>
    <col min="272" max="274" width="9" style="136" customWidth="1"/>
    <col min="275" max="275" width="11.42578125" style="136"/>
    <col min="276" max="276" width="13.85546875" style="136" customWidth="1"/>
    <col min="277" max="277" width="11.42578125" style="136"/>
    <col min="278" max="282" width="12.42578125" style="136" customWidth="1"/>
    <col min="283" max="308" width="11.42578125" style="136"/>
    <col min="309" max="312" width="0" style="136" hidden="1" customWidth="1"/>
    <col min="313" max="512" width="11.42578125" style="136"/>
    <col min="513" max="513" width="17.42578125" style="136" customWidth="1"/>
    <col min="514" max="514" width="13.140625" style="136" customWidth="1"/>
    <col min="515" max="515" width="12.42578125" style="136" customWidth="1"/>
    <col min="516" max="522" width="12.7109375" style="136" customWidth="1"/>
    <col min="523" max="526" width="12.28515625" style="136" customWidth="1"/>
    <col min="527" max="527" width="9.28515625" style="136" customWidth="1"/>
    <col min="528" max="530" width="9" style="136" customWidth="1"/>
    <col min="531" max="531" width="11.42578125" style="136"/>
    <col min="532" max="532" width="13.85546875" style="136" customWidth="1"/>
    <col min="533" max="533" width="11.42578125" style="136"/>
    <col min="534" max="538" width="12.42578125" style="136" customWidth="1"/>
    <col min="539" max="564" width="11.42578125" style="136"/>
    <col min="565" max="568" width="0" style="136" hidden="1" customWidth="1"/>
    <col min="569" max="768" width="11.42578125" style="136"/>
    <col min="769" max="769" width="17.42578125" style="136" customWidth="1"/>
    <col min="770" max="770" width="13.140625" style="136" customWidth="1"/>
    <col min="771" max="771" width="12.42578125" style="136" customWidth="1"/>
    <col min="772" max="778" width="12.7109375" style="136" customWidth="1"/>
    <col min="779" max="782" width="12.28515625" style="136" customWidth="1"/>
    <col min="783" max="783" width="9.28515625" style="136" customWidth="1"/>
    <col min="784" max="786" width="9" style="136" customWidth="1"/>
    <col min="787" max="787" width="11.42578125" style="136"/>
    <col min="788" max="788" width="13.85546875" style="136" customWidth="1"/>
    <col min="789" max="789" width="11.42578125" style="136"/>
    <col min="790" max="794" width="12.42578125" style="136" customWidth="1"/>
    <col min="795" max="820" width="11.42578125" style="136"/>
    <col min="821" max="824" width="0" style="136" hidden="1" customWidth="1"/>
    <col min="825" max="1024" width="11.42578125" style="136"/>
    <col min="1025" max="1025" width="17.42578125" style="136" customWidth="1"/>
    <col min="1026" max="1026" width="13.140625" style="136" customWidth="1"/>
    <col min="1027" max="1027" width="12.42578125" style="136" customWidth="1"/>
    <col min="1028" max="1034" width="12.7109375" style="136" customWidth="1"/>
    <col min="1035" max="1038" width="12.28515625" style="136" customWidth="1"/>
    <col min="1039" max="1039" width="9.28515625" style="136" customWidth="1"/>
    <col min="1040" max="1042" width="9" style="136" customWidth="1"/>
    <col min="1043" max="1043" width="11.42578125" style="136"/>
    <col min="1044" max="1044" width="13.85546875" style="136" customWidth="1"/>
    <col min="1045" max="1045" width="11.42578125" style="136"/>
    <col min="1046" max="1050" width="12.42578125" style="136" customWidth="1"/>
    <col min="1051" max="1076" width="11.42578125" style="136"/>
    <col min="1077" max="1080" width="0" style="136" hidden="1" customWidth="1"/>
    <col min="1081" max="1280" width="11.42578125" style="136"/>
    <col min="1281" max="1281" width="17.42578125" style="136" customWidth="1"/>
    <col min="1282" max="1282" width="13.140625" style="136" customWidth="1"/>
    <col min="1283" max="1283" width="12.42578125" style="136" customWidth="1"/>
    <col min="1284" max="1290" width="12.7109375" style="136" customWidth="1"/>
    <col min="1291" max="1294" width="12.28515625" style="136" customWidth="1"/>
    <col min="1295" max="1295" width="9.28515625" style="136" customWidth="1"/>
    <col min="1296" max="1298" width="9" style="136" customWidth="1"/>
    <col min="1299" max="1299" width="11.42578125" style="136"/>
    <col min="1300" max="1300" width="13.85546875" style="136" customWidth="1"/>
    <col min="1301" max="1301" width="11.42578125" style="136"/>
    <col min="1302" max="1306" width="12.42578125" style="136" customWidth="1"/>
    <col min="1307" max="1332" width="11.42578125" style="136"/>
    <col min="1333" max="1336" width="0" style="136" hidden="1" customWidth="1"/>
    <col min="1337" max="1536" width="11.42578125" style="136"/>
    <col min="1537" max="1537" width="17.42578125" style="136" customWidth="1"/>
    <col min="1538" max="1538" width="13.140625" style="136" customWidth="1"/>
    <col min="1539" max="1539" width="12.42578125" style="136" customWidth="1"/>
    <col min="1540" max="1546" width="12.7109375" style="136" customWidth="1"/>
    <col min="1547" max="1550" width="12.28515625" style="136" customWidth="1"/>
    <col min="1551" max="1551" width="9.28515625" style="136" customWidth="1"/>
    <col min="1552" max="1554" width="9" style="136" customWidth="1"/>
    <col min="1555" max="1555" width="11.42578125" style="136"/>
    <col min="1556" max="1556" width="13.85546875" style="136" customWidth="1"/>
    <col min="1557" max="1557" width="11.42578125" style="136"/>
    <col min="1558" max="1562" width="12.42578125" style="136" customWidth="1"/>
    <col min="1563" max="1588" width="11.42578125" style="136"/>
    <col min="1589" max="1592" width="0" style="136" hidden="1" customWidth="1"/>
    <col min="1593" max="1792" width="11.42578125" style="136"/>
    <col min="1793" max="1793" width="17.42578125" style="136" customWidth="1"/>
    <col min="1794" max="1794" width="13.140625" style="136" customWidth="1"/>
    <col min="1795" max="1795" width="12.42578125" style="136" customWidth="1"/>
    <col min="1796" max="1802" width="12.7109375" style="136" customWidth="1"/>
    <col min="1803" max="1806" width="12.28515625" style="136" customWidth="1"/>
    <col min="1807" max="1807" width="9.28515625" style="136" customWidth="1"/>
    <col min="1808" max="1810" width="9" style="136" customWidth="1"/>
    <col min="1811" max="1811" width="11.42578125" style="136"/>
    <col min="1812" max="1812" width="13.85546875" style="136" customWidth="1"/>
    <col min="1813" max="1813" width="11.42578125" style="136"/>
    <col min="1814" max="1818" width="12.42578125" style="136" customWidth="1"/>
    <col min="1819" max="1844" width="11.42578125" style="136"/>
    <col min="1845" max="1848" width="0" style="136" hidden="1" customWidth="1"/>
    <col min="1849" max="2048" width="11.42578125" style="136"/>
    <col min="2049" max="2049" width="17.42578125" style="136" customWidth="1"/>
    <col min="2050" max="2050" width="13.140625" style="136" customWidth="1"/>
    <col min="2051" max="2051" width="12.42578125" style="136" customWidth="1"/>
    <col min="2052" max="2058" width="12.7109375" style="136" customWidth="1"/>
    <col min="2059" max="2062" width="12.28515625" style="136" customWidth="1"/>
    <col min="2063" max="2063" width="9.28515625" style="136" customWidth="1"/>
    <col min="2064" max="2066" width="9" style="136" customWidth="1"/>
    <col min="2067" max="2067" width="11.42578125" style="136"/>
    <col min="2068" max="2068" width="13.85546875" style="136" customWidth="1"/>
    <col min="2069" max="2069" width="11.42578125" style="136"/>
    <col min="2070" max="2074" width="12.42578125" style="136" customWidth="1"/>
    <col min="2075" max="2100" width="11.42578125" style="136"/>
    <col min="2101" max="2104" width="0" style="136" hidden="1" customWidth="1"/>
    <col min="2105" max="2304" width="11.42578125" style="136"/>
    <col min="2305" max="2305" width="17.42578125" style="136" customWidth="1"/>
    <col min="2306" max="2306" width="13.140625" style="136" customWidth="1"/>
    <col min="2307" max="2307" width="12.42578125" style="136" customWidth="1"/>
    <col min="2308" max="2314" width="12.7109375" style="136" customWidth="1"/>
    <col min="2315" max="2318" width="12.28515625" style="136" customWidth="1"/>
    <col min="2319" max="2319" width="9.28515625" style="136" customWidth="1"/>
    <col min="2320" max="2322" width="9" style="136" customWidth="1"/>
    <col min="2323" max="2323" width="11.42578125" style="136"/>
    <col min="2324" max="2324" width="13.85546875" style="136" customWidth="1"/>
    <col min="2325" max="2325" width="11.42578125" style="136"/>
    <col min="2326" max="2330" width="12.42578125" style="136" customWidth="1"/>
    <col min="2331" max="2356" width="11.42578125" style="136"/>
    <col min="2357" max="2360" width="0" style="136" hidden="1" customWidth="1"/>
    <col min="2361" max="2560" width="11.42578125" style="136"/>
    <col min="2561" max="2561" width="17.42578125" style="136" customWidth="1"/>
    <col min="2562" max="2562" width="13.140625" style="136" customWidth="1"/>
    <col min="2563" max="2563" width="12.42578125" style="136" customWidth="1"/>
    <col min="2564" max="2570" width="12.7109375" style="136" customWidth="1"/>
    <col min="2571" max="2574" width="12.28515625" style="136" customWidth="1"/>
    <col min="2575" max="2575" width="9.28515625" style="136" customWidth="1"/>
    <col min="2576" max="2578" width="9" style="136" customWidth="1"/>
    <col min="2579" max="2579" width="11.42578125" style="136"/>
    <col min="2580" max="2580" width="13.85546875" style="136" customWidth="1"/>
    <col min="2581" max="2581" width="11.42578125" style="136"/>
    <col min="2582" max="2586" width="12.42578125" style="136" customWidth="1"/>
    <col min="2587" max="2612" width="11.42578125" style="136"/>
    <col min="2613" max="2616" width="0" style="136" hidden="1" customWidth="1"/>
    <col min="2617" max="2816" width="11.42578125" style="136"/>
    <col min="2817" max="2817" width="17.42578125" style="136" customWidth="1"/>
    <col min="2818" max="2818" width="13.140625" style="136" customWidth="1"/>
    <col min="2819" max="2819" width="12.42578125" style="136" customWidth="1"/>
    <col min="2820" max="2826" width="12.7109375" style="136" customWidth="1"/>
    <col min="2827" max="2830" width="12.28515625" style="136" customWidth="1"/>
    <col min="2831" max="2831" width="9.28515625" style="136" customWidth="1"/>
    <col min="2832" max="2834" width="9" style="136" customWidth="1"/>
    <col min="2835" max="2835" width="11.42578125" style="136"/>
    <col min="2836" max="2836" width="13.85546875" style="136" customWidth="1"/>
    <col min="2837" max="2837" width="11.42578125" style="136"/>
    <col min="2838" max="2842" width="12.42578125" style="136" customWidth="1"/>
    <col min="2843" max="2868" width="11.42578125" style="136"/>
    <col min="2869" max="2872" width="0" style="136" hidden="1" customWidth="1"/>
    <col min="2873" max="3072" width="11.42578125" style="136"/>
    <col min="3073" max="3073" width="17.42578125" style="136" customWidth="1"/>
    <col min="3074" max="3074" width="13.140625" style="136" customWidth="1"/>
    <col min="3075" max="3075" width="12.42578125" style="136" customWidth="1"/>
    <col min="3076" max="3082" width="12.7109375" style="136" customWidth="1"/>
    <col min="3083" max="3086" width="12.28515625" style="136" customWidth="1"/>
    <col min="3087" max="3087" width="9.28515625" style="136" customWidth="1"/>
    <col min="3088" max="3090" width="9" style="136" customWidth="1"/>
    <col min="3091" max="3091" width="11.42578125" style="136"/>
    <col min="3092" max="3092" width="13.85546875" style="136" customWidth="1"/>
    <col min="3093" max="3093" width="11.42578125" style="136"/>
    <col min="3094" max="3098" width="12.42578125" style="136" customWidth="1"/>
    <col min="3099" max="3124" width="11.42578125" style="136"/>
    <col min="3125" max="3128" width="0" style="136" hidden="1" customWidth="1"/>
    <col min="3129" max="3328" width="11.42578125" style="136"/>
    <col min="3329" max="3329" width="17.42578125" style="136" customWidth="1"/>
    <col min="3330" max="3330" width="13.140625" style="136" customWidth="1"/>
    <col min="3331" max="3331" width="12.42578125" style="136" customWidth="1"/>
    <col min="3332" max="3338" width="12.7109375" style="136" customWidth="1"/>
    <col min="3339" max="3342" width="12.28515625" style="136" customWidth="1"/>
    <col min="3343" max="3343" width="9.28515625" style="136" customWidth="1"/>
    <col min="3344" max="3346" width="9" style="136" customWidth="1"/>
    <col min="3347" max="3347" width="11.42578125" style="136"/>
    <col min="3348" max="3348" width="13.85546875" style="136" customWidth="1"/>
    <col min="3349" max="3349" width="11.42578125" style="136"/>
    <col min="3350" max="3354" width="12.42578125" style="136" customWidth="1"/>
    <col min="3355" max="3380" width="11.42578125" style="136"/>
    <col min="3381" max="3384" width="0" style="136" hidden="1" customWidth="1"/>
    <col min="3385" max="3584" width="11.42578125" style="136"/>
    <col min="3585" max="3585" width="17.42578125" style="136" customWidth="1"/>
    <col min="3586" max="3586" width="13.140625" style="136" customWidth="1"/>
    <col min="3587" max="3587" width="12.42578125" style="136" customWidth="1"/>
    <col min="3588" max="3594" width="12.7109375" style="136" customWidth="1"/>
    <col min="3595" max="3598" width="12.28515625" style="136" customWidth="1"/>
    <col min="3599" max="3599" width="9.28515625" style="136" customWidth="1"/>
    <col min="3600" max="3602" width="9" style="136" customWidth="1"/>
    <col min="3603" max="3603" width="11.42578125" style="136"/>
    <col min="3604" max="3604" width="13.85546875" style="136" customWidth="1"/>
    <col min="3605" max="3605" width="11.42578125" style="136"/>
    <col min="3606" max="3610" width="12.42578125" style="136" customWidth="1"/>
    <col min="3611" max="3636" width="11.42578125" style="136"/>
    <col min="3637" max="3640" width="0" style="136" hidden="1" customWidth="1"/>
    <col min="3641" max="3840" width="11.42578125" style="136"/>
    <col min="3841" max="3841" width="17.42578125" style="136" customWidth="1"/>
    <col min="3842" max="3842" width="13.140625" style="136" customWidth="1"/>
    <col min="3843" max="3843" width="12.42578125" style="136" customWidth="1"/>
    <col min="3844" max="3850" width="12.7109375" style="136" customWidth="1"/>
    <col min="3851" max="3854" width="12.28515625" style="136" customWidth="1"/>
    <col min="3855" max="3855" width="9.28515625" style="136" customWidth="1"/>
    <col min="3856" max="3858" width="9" style="136" customWidth="1"/>
    <col min="3859" max="3859" width="11.42578125" style="136"/>
    <col min="3860" max="3860" width="13.85546875" style="136" customWidth="1"/>
    <col min="3861" max="3861" width="11.42578125" style="136"/>
    <col min="3862" max="3866" width="12.42578125" style="136" customWidth="1"/>
    <col min="3867" max="3892" width="11.42578125" style="136"/>
    <col min="3893" max="3896" width="0" style="136" hidden="1" customWidth="1"/>
    <col min="3897" max="4096" width="11.42578125" style="136"/>
    <col min="4097" max="4097" width="17.42578125" style="136" customWidth="1"/>
    <col min="4098" max="4098" width="13.140625" style="136" customWidth="1"/>
    <col min="4099" max="4099" width="12.42578125" style="136" customWidth="1"/>
    <col min="4100" max="4106" width="12.7109375" style="136" customWidth="1"/>
    <col min="4107" max="4110" width="12.28515625" style="136" customWidth="1"/>
    <col min="4111" max="4111" width="9.28515625" style="136" customWidth="1"/>
    <col min="4112" max="4114" width="9" style="136" customWidth="1"/>
    <col min="4115" max="4115" width="11.42578125" style="136"/>
    <col min="4116" max="4116" width="13.85546875" style="136" customWidth="1"/>
    <col min="4117" max="4117" width="11.42578125" style="136"/>
    <col min="4118" max="4122" width="12.42578125" style="136" customWidth="1"/>
    <col min="4123" max="4148" width="11.42578125" style="136"/>
    <col min="4149" max="4152" width="0" style="136" hidden="1" customWidth="1"/>
    <col min="4153" max="4352" width="11.42578125" style="136"/>
    <col min="4353" max="4353" width="17.42578125" style="136" customWidth="1"/>
    <col min="4354" max="4354" width="13.140625" style="136" customWidth="1"/>
    <col min="4355" max="4355" width="12.42578125" style="136" customWidth="1"/>
    <col min="4356" max="4362" width="12.7109375" style="136" customWidth="1"/>
    <col min="4363" max="4366" width="12.28515625" style="136" customWidth="1"/>
    <col min="4367" max="4367" width="9.28515625" style="136" customWidth="1"/>
    <col min="4368" max="4370" width="9" style="136" customWidth="1"/>
    <col min="4371" max="4371" width="11.42578125" style="136"/>
    <col min="4372" max="4372" width="13.85546875" style="136" customWidth="1"/>
    <col min="4373" max="4373" width="11.42578125" style="136"/>
    <col min="4374" max="4378" width="12.42578125" style="136" customWidth="1"/>
    <col min="4379" max="4404" width="11.42578125" style="136"/>
    <col min="4405" max="4408" width="0" style="136" hidden="1" customWidth="1"/>
    <col min="4409" max="4608" width="11.42578125" style="136"/>
    <col min="4609" max="4609" width="17.42578125" style="136" customWidth="1"/>
    <col min="4610" max="4610" width="13.140625" style="136" customWidth="1"/>
    <col min="4611" max="4611" width="12.42578125" style="136" customWidth="1"/>
    <col min="4612" max="4618" width="12.7109375" style="136" customWidth="1"/>
    <col min="4619" max="4622" width="12.28515625" style="136" customWidth="1"/>
    <col min="4623" max="4623" width="9.28515625" style="136" customWidth="1"/>
    <col min="4624" max="4626" width="9" style="136" customWidth="1"/>
    <col min="4627" max="4627" width="11.42578125" style="136"/>
    <col min="4628" max="4628" width="13.85546875" style="136" customWidth="1"/>
    <col min="4629" max="4629" width="11.42578125" style="136"/>
    <col min="4630" max="4634" width="12.42578125" style="136" customWidth="1"/>
    <col min="4635" max="4660" width="11.42578125" style="136"/>
    <col min="4661" max="4664" width="0" style="136" hidden="1" customWidth="1"/>
    <col min="4665" max="4864" width="11.42578125" style="136"/>
    <col min="4865" max="4865" width="17.42578125" style="136" customWidth="1"/>
    <col min="4866" max="4866" width="13.140625" style="136" customWidth="1"/>
    <col min="4867" max="4867" width="12.42578125" style="136" customWidth="1"/>
    <col min="4868" max="4874" width="12.7109375" style="136" customWidth="1"/>
    <col min="4875" max="4878" width="12.28515625" style="136" customWidth="1"/>
    <col min="4879" max="4879" width="9.28515625" style="136" customWidth="1"/>
    <col min="4880" max="4882" width="9" style="136" customWidth="1"/>
    <col min="4883" max="4883" width="11.42578125" style="136"/>
    <col min="4884" max="4884" width="13.85546875" style="136" customWidth="1"/>
    <col min="4885" max="4885" width="11.42578125" style="136"/>
    <col min="4886" max="4890" width="12.42578125" style="136" customWidth="1"/>
    <col min="4891" max="4916" width="11.42578125" style="136"/>
    <col min="4917" max="4920" width="0" style="136" hidden="1" customWidth="1"/>
    <col min="4921" max="5120" width="11.42578125" style="136"/>
    <col min="5121" max="5121" width="17.42578125" style="136" customWidth="1"/>
    <col min="5122" max="5122" width="13.140625" style="136" customWidth="1"/>
    <col min="5123" max="5123" width="12.42578125" style="136" customWidth="1"/>
    <col min="5124" max="5130" width="12.7109375" style="136" customWidth="1"/>
    <col min="5131" max="5134" width="12.28515625" style="136" customWidth="1"/>
    <col min="5135" max="5135" width="9.28515625" style="136" customWidth="1"/>
    <col min="5136" max="5138" width="9" style="136" customWidth="1"/>
    <col min="5139" max="5139" width="11.42578125" style="136"/>
    <col min="5140" max="5140" width="13.85546875" style="136" customWidth="1"/>
    <col min="5141" max="5141" width="11.42578125" style="136"/>
    <col min="5142" max="5146" width="12.42578125" style="136" customWidth="1"/>
    <col min="5147" max="5172" width="11.42578125" style="136"/>
    <col min="5173" max="5176" width="0" style="136" hidden="1" customWidth="1"/>
    <col min="5177" max="5376" width="11.42578125" style="136"/>
    <col min="5377" max="5377" width="17.42578125" style="136" customWidth="1"/>
    <col min="5378" max="5378" width="13.140625" style="136" customWidth="1"/>
    <col min="5379" max="5379" width="12.42578125" style="136" customWidth="1"/>
    <col min="5380" max="5386" width="12.7109375" style="136" customWidth="1"/>
    <col min="5387" max="5390" width="12.28515625" style="136" customWidth="1"/>
    <col min="5391" max="5391" width="9.28515625" style="136" customWidth="1"/>
    <col min="5392" max="5394" width="9" style="136" customWidth="1"/>
    <col min="5395" max="5395" width="11.42578125" style="136"/>
    <col min="5396" max="5396" width="13.85546875" style="136" customWidth="1"/>
    <col min="5397" max="5397" width="11.42578125" style="136"/>
    <col min="5398" max="5402" width="12.42578125" style="136" customWidth="1"/>
    <col min="5403" max="5428" width="11.42578125" style="136"/>
    <col min="5429" max="5432" width="0" style="136" hidden="1" customWidth="1"/>
    <col min="5433" max="5632" width="11.42578125" style="136"/>
    <col min="5633" max="5633" width="17.42578125" style="136" customWidth="1"/>
    <col min="5634" max="5634" width="13.140625" style="136" customWidth="1"/>
    <col min="5635" max="5635" width="12.42578125" style="136" customWidth="1"/>
    <col min="5636" max="5642" width="12.7109375" style="136" customWidth="1"/>
    <col min="5643" max="5646" width="12.28515625" style="136" customWidth="1"/>
    <col min="5647" max="5647" width="9.28515625" style="136" customWidth="1"/>
    <col min="5648" max="5650" width="9" style="136" customWidth="1"/>
    <col min="5651" max="5651" width="11.42578125" style="136"/>
    <col min="5652" max="5652" width="13.85546875" style="136" customWidth="1"/>
    <col min="5653" max="5653" width="11.42578125" style="136"/>
    <col min="5654" max="5658" width="12.42578125" style="136" customWidth="1"/>
    <col min="5659" max="5684" width="11.42578125" style="136"/>
    <col min="5685" max="5688" width="0" style="136" hidden="1" customWidth="1"/>
    <col min="5689" max="5888" width="11.42578125" style="136"/>
    <col min="5889" max="5889" width="17.42578125" style="136" customWidth="1"/>
    <col min="5890" max="5890" width="13.140625" style="136" customWidth="1"/>
    <col min="5891" max="5891" width="12.42578125" style="136" customWidth="1"/>
    <col min="5892" max="5898" width="12.7109375" style="136" customWidth="1"/>
    <col min="5899" max="5902" width="12.28515625" style="136" customWidth="1"/>
    <col min="5903" max="5903" width="9.28515625" style="136" customWidth="1"/>
    <col min="5904" max="5906" width="9" style="136" customWidth="1"/>
    <col min="5907" max="5907" width="11.42578125" style="136"/>
    <col min="5908" max="5908" width="13.85546875" style="136" customWidth="1"/>
    <col min="5909" max="5909" width="11.42578125" style="136"/>
    <col min="5910" max="5914" width="12.42578125" style="136" customWidth="1"/>
    <col min="5915" max="5940" width="11.42578125" style="136"/>
    <col min="5941" max="5944" width="0" style="136" hidden="1" customWidth="1"/>
    <col min="5945" max="6144" width="11.42578125" style="136"/>
    <col min="6145" max="6145" width="17.42578125" style="136" customWidth="1"/>
    <col min="6146" max="6146" width="13.140625" style="136" customWidth="1"/>
    <col min="6147" max="6147" width="12.42578125" style="136" customWidth="1"/>
    <col min="6148" max="6154" width="12.7109375" style="136" customWidth="1"/>
    <col min="6155" max="6158" width="12.28515625" style="136" customWidth="1"/>
    <col min="6159" max="6159" width="9.28515625" style="136" customWidth="1"/>
    <col min="6160" max="6162" width="9" style="136" customWidth="1"/>
    <col min="6163" max="6163" width="11.42578125" style="136"/>
    <col min="6164" max="6164" width="13.85546875" style="136" customWidth="1"/>
    <col min="6165" max="6165" width="11.42578125" style="136"/>
    <col min="6166" max="6170" width="12.42578125" style="136" customWidth="1"/>
    <col min="6171" max="6196" width="11.42578125" style="136"/>
    <col min="6197" max="6200" width="0" style="136" hidden="1" customWidth="1"/>
    <col min="6201" max="6400" width="11.42578125" style="136"/>
    <col min="6401" max="6401" width="17.42578125" style="136" customWidth="1"/>
    <col min="6402" max="6402" width="13.140625" style="136" customWidth="1"/>
    <col min="6403" max="6403" width="12.42578125" style="136" customWidth="1"/>
    <col min="6404" max="6410" width="12.7109375" style="136" customWidth="1"/>
    <col min="6411" max="6414" width="12.28515625" style="136" customWidth="1"/>
    <col min="6415" max="6415" width="9.28515625" style="136" customWidth="1"/>
    <col min="6416" max="6418" width="9" style="136" customWidth="1"/>
    <col min="6419" max="6419" width="11.42578125" style="136"/>
    <col min="6420" max="6420" width="13.85546875" style="136" customWidth="1"/>
    <col min="6421" max="6421" width="11.42578125" style="136"/>
    <col min="6422" max="6426" width="12.42578125" style="136" customWidth="1"/>
    <col min="6427" max="6452" width="11.42578125" style="136"/>
    <col min="6453" max="6456" width="0" style="136" hidden="1" customWidth="1"/>
    <col min="6457" max="6656" width="11.42578125" style="136"/>
    <col min="6657" max="6657" width="17.42578125" style="136" customWidth="1"/>
    <col min="6658" max="6658" width="13.140625" style="136" customWidth="1"/>
    <col min="6659" max="6659" width="12.42578125" style="136" customWidth="1"/>
    <col min="6660" max="6666" width="12.7109375" style="136" customWidth="1"/>
    <col min="6667" max="6670" width="12.28515625" style="136" customWidth="1"/>
    <col min="6671" max="6671" width="9.28515625" style="136" customWidth="1"/>
    <col min="6672" max="6674" width="9" style="136" customWidth="1"/>
    <col min="6675" max="6675" width="11.42578125" style="136"/>
    <col min="6676" max="6676" width="13.85546875" style="136" customWidth="1"/>
    <col min="6677" max="6677" width="11.42578125" style="136"/>
    <col min="6678" max="6682" width="12.42578125" style="136" customWidth="1"/>
    <col min="6683" max="6708" width="11.42578125" style="136"/>
    <col min="6709" max="6712" width="0" style="136" hidden="1" customWidth="1"/>
    <col min="6713" max="6912" width="11.42578125" style="136"/>
    <col min="6913" max="6913" width="17.42578125" style="136" customWidth="1"/>
    <col min="6914" max="6914" width="13.140625" style="136" customWidth="1"/>
    <col min="6915" max="6915" width="12.42578125" style="136" customWidth="1"/>
    <col min="6916" max="6922" width="12.7109375" style="136" customWidth="1"/>
    <col min="6923" max="6926" width="12.28515625" style="136" customWidth="1"/>
    <col min="6927" max="6927" width="9.28515625" style="136" customWidth="1"/>
    <col min="6928" max="6930" width="9" style="136" customWidth="1"/>
    <col min="6931" max="6931" width="11.42578125" style="136"/>
    <col min="6932" max="6932" width="13.85546875" style="136" customWidth="1"/>
    <col min="6933" max="6933" width="11.42578125" style="136"/>
    <col min="6934" max="6938" width="12.42578125" style="136" customWidth="1"/>
    <col min="6939" max="6964" width="11.42578125" style="136"/>
    <col min="6965" max="6968" width="0" style="136" hidden="1" customWidth="1"/>
    <col min="6969" max="7168" width="11.42578125" style="136"/>
    <col min="7169" max="7169" width="17.42578125" style="136" customWidth="1"/>
    <col min="7170" max="7170" width="13.140625" style="136" customWidth="1"/>
    <col min="7171" max="7171" width="12.42578125" style="136" customWidth="1"/>
    <col min="7172" max="7178" width="12.7109375" style="136" customWidth="1"/>
    <col min="7179" max="7182" width="12.28515625" style="136" customWidth="1"/>
    <col min="7183" max="7183" width="9.28515625" style="136" customWidth="1"/>
    <col min="7184" max="7186" width="9" style="136" customWidth="1"/>
    <col min="7187" max="7187" width="11.42578125" style="136"/>
    <col min="7188" max="7188" width="13.85546875" style="136" customWidth="1"/>
    <col min="7189" max="7189" width="11.42578125" style="136"/>
    <col min="7190" max="7194" width="12.42578125" style="136" customWidth="1"/>
    <col min="7195" max="7220" width="11.42578125" style="136"/>
    <col min="7221" max="7224" width="0" style="136" hidden="1" customWidth="1"/>
    <col min="7225" max="7424" width="11.42578125" style="136"/>
    <col min="7425" max="7425" width="17.42578125" style="136" customWidth="1"/>
    <col min="7426" max="7426" width="13.140625" style="136" customWidth="1"/>
    <col min="7427" max="7427" width="12.42578125" style="136" customWidth="1"/>
    <col min="7428" max="7434" width="12.7109375" style="136" customWidth="1"/>
    <col min="7435" max="7438" width="12.28515625" style="136" customWidth="1"/>
    <col min="7439" max="7439" width="9.28515625" style="136" customWidth="1"/>
    <col min="7440" max="7442" width="9" style="136" customWidth="1"/>
    <col min="7443" max="7443" width="11.42578125" style="136"/>
    <col min="7444" max="7444" width="13.85546875" style="136" customWidth="1"/>
    <col min="7445" max="7445" width="11.42578125" style="136"/>
    <col min="7446" max="7450" width="12.42578125" style="136" customWidth="1"/>
    <col min="7451" max="7476" width="11.42578125" style="136"/>
    <col min="7477" max="7480" width="0" style="136" hidden="1" customWidth="1"/>
    <col min="7481" max="7680" width="11.42578125" style="136"/>
    <col min="7681" max="7681" width="17.42578125" style="136" customWidth="1"/>
    <col min="7682" max="7682" width="13.140625" style="136" customWidth="1"/>
    <col min="7683" max="7683" width="12.42578125" style="136" customWidth="1"/>
    <col min="7684" max="7690" width="12.7109375" style="136" customWidth="1"/>
    <col min="7691" max="7694" width="12.28515625" style="136" customWidth="1"/>
    <col min="7695" max="7695" width="9.28515625" style="136" customWidth="1"/>
    <col min="7696" max="7698" width="9" style="136" customWidth="1"/>
    <col min="7699" max="7699" width="11.42578125" style="136"/>
    <col min="7700" max="7700" width="13.85546875" style="136" customWidth="1"/>
    <col min="7701" max="7701" width="11.42578125" style="136"/>
    <col min="7702" max="7706" width="12.42578125" style="136" customWidth="1"/>
    <col min="7707" max="7732" width="11.42578125" style="136"/>
    <col min="7733" max="7736" width="0" style="136" hidden="1" customWidth="1"/>
    <col min="7737" max="7936" width="11.42578125" style="136"/>
    <col min="7937" max="7937" width="17.42578125" style="136" customWidth="1"/>
    <col min="7938" max="7938" width="13.140625" style="136" customWidth="1"/>
    <col min="7939" max="7939" width="12.42578125" style="136" customWidth="1"/>
    <col min="7940" max="7946" width="12.7109375" style="136" customWidth="1"/>
    <col min="7947" max="7950" width="12.28515625" style="136" customWidth="1"/>
    <col min="7951" max="7951" width="9.28515625" style="136" customWidth="1"/>
    <col min="7952" max="7954" width="9" style="136" customWidth="1"/>
    <col min="7955" max="7955" width="11.42578125" style="136"/>
    <col min="7956" max="7956" width="13.85546875" style="136" customWidth="1"/>
    <col min="7957" max="7957" width="11.42578125" style="136"/>
    <col min="7958" max="7962" width="12.42578125" style="136" customWidth="1"/>
    <col min="7963" max="7988" width="11.42578125" style="136"/>
    <col min="7989" max="7992" width="0" style="136" hidden="1" customWidth="1"/>
    <col min="7993" max="8192" width="11.42578125" style="136"/>
    <col min="8193" max="8193" width="17.42578125" style="136" customWidth="1"/>
    <col min="8194" max="8194" width="13.140625" style="136" customWidth="1"/>
    <col min="8195" max="8195" width="12.42578125" style="136" customWidth="1"/>
    <col min="8196" max="8202" width="12.7109375" style="136" customWidth="1"/>
    <col min="8203" max="8206" width="12.28515625" style="136" customWidth="1"/>
    <col min="8207" max="8207" width="9.28515625" style="136" customWidth="1"/>
    <col min="8208" max="8210" width="9" style="136" customWidth="1"/>
    <col min="8211" max="8211" width="11.42578125" style="136"/>
    <col min="8212" max="8212" width="13.85546875" style="136" customWidth="1"/>
    <col min="8213" max="8213" width="11.42578125" style="136"/>
    <col min="8214" max="8218" width="12.42578125" style="136" customWidth="1"/>
    <col min="8219" max="8244" width="11.42578125" style="136"/>
    <col min="8245" max="8248" width="0" style="136" hidden="1" customWidth="1"/>
    <col min="8249" max="8448" width="11.42578125" style="136"/>
    <col min="8449" max="8449" width="17.42578125" style="136" customWidth="1"/>
    <col min="8450" max="8450" width="13.140625" style="136" customWidth="1"/>
    <col min="8451" max="8451" width="12.42578125" style="136" customWidth="1"/>
    <col min="8452" max="8458" width="12.7109375" style="136" customWidth="1"/>
    <col min="8459" max="8462" width="12.28515625" style="136" customWidth="1"/>
    <col min="8463" max="8463" width="9.28515625" style="136" customWidth="1"/>
    <col min="8464" max="8466" width="9" style="136" customWidth="1"/>
    <col min="8467" max="8467" width="11.42578125" style="136"/>
    <col min="8468" max="8468" width="13.85546875" style="136" customWidth="1"/>
    <col min="8469" max="8469" width="11.42578125" style="136"/>
    <col min="8470" max="8474" width="12.42578125" style="136" customWidth="1"/>
    <col min="8475" max="8500" width="11.42578125" style="136"/>
    <col min="8501" max="8504" width="0" style="136" hidden="1" customWidth="1"/>
    <col min="8505" max="8704" width="11.42578125" style="136"/>
    <col min="8705" max="8705" width="17.42578125" style="136" customWidth="1"/>
    <col min="8706" max="8706" width="13.140625" style="136" customWidth="1"/>
    <col min="8707" max="8707" width="12.42578125" style="136" customWidth="1"/>
    <col min="8708" max="8714" width="12.7109375" style="136" customWidth="1"/>
    <col min="8715" max="8718" width="12.28515625" style="136" customWidth="1"/>
    <col min="8719" max="8719" width="9.28515625" style="136" customWidth="1"/>
    <col min="8720" max="8722" width="9" style="136" customWidth="1"/>
    <col min="8723" max="8723" width="11.42578125" style="136"/>
    <col min="8724" max="8724" width="13.85546875" style="136" customWidth="1"/>
    <col min="8725" max="8725" width="11.42578125" style="136"/>
    <col min="8726" max="8730" width="12.42578125" style="136" customWidth="1"/>
    <col min="8731" max="8756" width="11.42578125" style="136"/>
    <col min="8757" max="8760" width="0" style="136" hidden="1" customWidth="1"/>
    <col min="8761" max="8960" width="11.42578125" style="136"/>
    <col min="8961" max="8961" width="17.42578125" style="136" customWidth="1"/>
    <col min="8962" max="8962" width="13.140625" style="136" customWidth="1"/>
    <col min="8963" max="8963" width="12.42578125" style="136" customWidth="1"/>
    <col min="8964" max="8970" width="12.7109375" style="136" customWidth="1"/>
    <col min="8971" max="8974" width="12.28515625" style="136" customWidth="1"/>
    <col min="8975" max="8975" width="9.28515625" style="136" customWidth="1"/>
    <col min="8976" max="8978" width="9" style="136" customWidth="1"/>
    <col min="8979" max="8979" width="11.42578125" style="136"/>
    <col min="8980" max="8980" width="13.85546875" style="136" customWidth="1"/>
    <col min="8981" max="8981" width="11.42578125" style="136"/>
    <col min="8982" max="8986" width="12.42578125" style="136" customWidth="1"/>
    <col min="8987" max="9012" width="11.42578125" style="136"/>
    <col min="9013" max="9016" width="0" style="136" hidden="1" customWidth="1"/>
    <col min="9017" max="9216" width="11.42578125" style="136"/>
    <col min="9217" max="9217" width="17.42578125" style="136" customWidth="1"/>
    <col min="9218" max="9218" width="13.140625" style="136" customWidth="1"/>
    <col min="9219" max="9219" width="12.42578125" style="136" customWidth="1"/>
    <col min="9220" max="9226" width="12.7109375" style="136" customWidth="1"/>
    <col min="9227" max="9230" width="12.28515625" style="136" customWidth="1"/>
    <col min="9231" max="9231" width="9.28515625" style="136" customWidth="1"/>
    <col min="9232" max="9234" width="9" style="136" customWidth="1"/>
    <col min="9235" max="9235" width="11.42578125" style="136"/>
    <col min="9236" max="9236" width="13.85546875" style="136" customWidth="1"/>
    <col min="9237" max="9237" width="11.42578125" style="136"/>
    <col min="9238" max="9242" width="12.42578125" style="136" customWidth="1"/>
    <col min="9243" max="9268" width="11.42578125" style="136"/>
    <col min="9269" max="9272" width="0" style="136" hidden="1" customWidth="1"/>
    <col min="9273" max="9472" width="11.42578125" style="136"/>
    <col min="9473" max="9473" width="17.42578125" style="136" customWidth="1"/>
    <col min="9474" max="9474" width="13.140625" style="136" customWidth="1"/>
    <col min="9475" max="9475" width="12.42578125" style="136" customWidth="1"/>
    <col min="9476" max="9482" width="12.7109375" style="136" customWidth="1"/>
    <col min="9483" max="9486" width="12.28515625" style="136" customWidth="1"/>
    <col min="9487" max="9487" width="9.28515625" style="136" customWidth="1"/>
    <col min="9488" max="9490" width="9" style="136" customWidth="1"/>
    <col min="9491" max="9491" width="11.42578125" style="136"/>
    <col min="9492" max="9492" width="13.85546875" style="136" customWidth="1"/>
    <col min="9493" max="9493" width="11.42578125" style="136"/>
    <col min="9494" max="9498" width="12.42578125" style="136" customWidth="1"/>
    <col min="9499" max="9524" width="11.42578125" style="136"/>
    <col min="9525" max="9528" width="0" style="136" hidden="1" customWidth="1"/>
    <col min="9529" max="9728" width="11.42578125" style="136"/>
    <col min="9729" max="9729" width="17.42578125" style="136" customWidth="1"/>
    <col min="9730" max="9730" width="13.140625" style="136" customWidth="1"/>
    <col min="9731" max="9731" width="12.42578125" style="136" customWidth="1"/>
    <col min="9732" max="9738" width="12.7109375" style="136" customWidth="1"/>
    <col min="9739" max="9742" width="12.28515625" style="136" customWidth="1"/>
    <col min="9743" max="9743" width="9.28515625" style="136" customWidth="1"/>
    <col min="9744" max="9746" width="9" style="136" customWidth="1"/>
    <col min="9747" max="9747" width="11.42578125" style="136"/>
    <col min="9748" max="9748" width="13.85546875" style="136" customWidth="1"/>
    <col min="9749" max="9749" width="11.42578125" style="136"/>
    <col min="9750" max="9754" width="12.42578125" style="136" customWidth="1"/>
    <col min="9755" max="9780" width="11.42578125" style="136"/>
    <col min="9781" max="9784" width="0" style="136" hidden="1" customWidth="1"/>
    <col min="9785" max="9984" width="11.42578125" style="136"/>
    <col min="9985" max="9985" width="17.42578125" style="136" customWidth="1"/>
    <col min="9986" max="9986" width="13.140625" style="136" customWidth="1"/>
    <col min="9987" max="9987" width="12.42578125" style="136" customWidth="1"/>
    <col min="9988" max="9994" width="12.7109375" style="136" customWidth="1"/>
    <col min="9995" max="9998" width="12.28515625" style="136" customWidth="1"/>
    <col min="9999" max="9999" width="9.28515625" style="136" customWidth="1"/>
    <col min="10000" max="10002" width="9" style="136" customWidth="1"/>
    <col min="10003" max="10003" width="11.42578125" style="136"/>
    <col min="10004" max="10004" width="13.85546875" style="136" customWidth="1"/>
    <col min="10005" max="10005" width="11.42578125" style="136"/>
    <col min="10006" max="10010" width="12.42578125" style="136" customWidth="1"/>
    <col min="10011" max="10036" width="11.42578125" style="136"/>
    <col min="10037" max="10040" width="0" style="136" hidden="1" customWidth="1"/>
    <col min="10041" max="10240" width="11.42578125" style="136"/>
    <col min="10241" max="10241" width="17.42578125" style="136" customWidth="1"/>
    <col min="10242" max="10242" width="13.140625" style="136" customWidth="1"/>
    <col min="10243" max="10243" width="12.42578125" style="136" customWidth="1"/>
    <col min="10244" max="10250" width="12.7109375" style="136" customWidth="1"/>
    <col min="10251" max="10254" width="12.28515625" style="136" customWidth="1"/>
    <col min="10255" max="10255" width="9.28515625" style="136" customWidth="1"/>
    <col min="10256" max="10258" width="9" style="136" customWidth="1"/>
    <col min="10259" max="10259" width="11.42578125" style="136"/>
    <col min="10260" max="10260" width="13.85546875" style="136" customWidth="1"/>
    <col min="10261" max="10261" width="11.42578125" style="136"/>
    <col min="10262" max="10266" width="12.42578125" style="136" customWidth="1"/>
    <col min="10267" max="10292" width="11.42578125" style="136"/>
    <col min="10293" max="10296" width="0" style="136" hidden="1" customWidth="1"/>
    <col min="10297" max="10496" width="11.42578125" style="136"/>
    <col min="10497" max="10497" width="17.42578125" style="136" customWidth="1"/>
    <col min="10498" max="10498" width="13.140625" style="136" customWidth="1"/>
    <col min="10499" max="10499" width="12.42578125" style="136" customWidth="1"/>
    <col min="10500" max="10506" width="12.7109375" style="136" customWidth="1"/>
    <col min="10507" max="10510" width="12.28515625" style="136" customWidth="1"/>
    <col min="10511" max="10511" width="9.28515625" style="136" customWidth="1"/>
    <col min="10512" max="10514" width="9" style="136" customWidth="1"/>
    <col min="10515" max="10515" width="11.42578125" style="136"/>
    <col min="10516" max="10516" width="13.85546875" style="136" customWidth="1"/>
    <col min="10517" max="10517" width="11.42578125" style="136"/>
    <col min="10518" max="10522" width="12.42578125" style="136" customWidth="1"/>
    <col min="10523" max="10548" width="11.42578125" style="136"/>
    <col min="10549" max="10552" width="0" style="136" hidden="1" customWidth="1"/>
    <col min="10553" max="10752" width="11.42578125" style="136"/>
    <col min="10753" max="10753" width="17.42578125" style="136" customWidth="1"/>
    <col min="10754" max="10754" width="13.140625" style="136" customWidth="1"/>
    <col min="10755" max="10755" width="12.42578125" style="136" customWidth="1"/>
    <col min="10756" max="10762" width="12.7109375" style="136" customWidth="1"/>
    <col min="10763" max="10766" width="12.28515625" style="136" customWidth="1"/>
    <col min="10767" max="10767" width="9.28515625" style="136" customWidth="1"/>
    <col min="10768" max="10770" width="9" style="136" customWidth="1"/>
    <col min="10771" max="10771" width="11.42578125" style="136"/>
    <col min="10772" max="10772" width="13.85546875" style="136" customWidth="1"/>
    <col min="10773" max="10773" width="11.42578125" style="136"/>
    <col min="10774" max="10778" width="12.42578125" style="136" customWidth="1"/>
    <col min="10779" max="10804" width="11.42578125" style="136"/>
    <col min="10805" max="10808" width="0" style="136" hidden="1" customWidth="1"/>
    <col min="10809" max="11008" width="11.42578125" style="136"/>
    <col min="11009" max="11009" width="17.42578125" style="136" customWidth="1"/>
    <col min="11010" max="11010" width="13.140625" style="136" customWidth="1"/>
    <col min="11011" max="11011" width="12.42578125" style="136" customWidth="1"/>
    <col min="11012" max="11018" width="12.7109375" style="136" customWidth="1"/>
    <col min="11019" max="11022" width="12.28515625" style="136" customWidth="1"/>
    <col min="11023" max="11023" width="9.28515625" style="136" customWidth="1"/>
    <col min="11024" max="11026" width="9" style="136" customWidth="1"/>
    <col min="11027" max="11027" width="11.42578125" style="136"/>
    <col min="11028" max="11028" width="13.85546875" style="136" customWidth="1"/>
    <col min="11029" max="11029" width="11.42578125" style="136"/>
    <col min="11030" max="11034" width="12.42578125" style="136" customWidth="1"/>
    <col min="11035" max="11060" width="11.42578125" style="136"/>
    <col min="11061" max="11064" width="0" style="136" hidden="1" customWidth="1"/>
    <col min="11065" max="11264" width="11.42578125" style="136"/>
    <col min="11265" max="11265" width="17.42578125" style="136" customWidth="1"/>
    <col min="11266" max="11266" width="13.140625" style="136" customWidth="1"/>
    <col min="11267" max="11267" width="12.42578125" style="136" customWidth="1"/>
    <col min="11268" max="11274" width="12.7109375" style="136" customWidth="1"/>
    <col min="11275" max="11278" width="12.28515625" style="136" customWidth="1"/>
    <col min="11279" max="11279" width="9.28515625" style="136" customWidth="1"/>
    <col min="11280" max="11282" width="9" style="136" customWidth="1"/>
    <col min="11283" max="11283" width="11.42578125" style="136"/>
    <col min="11284" max="11284" width="13.85546875" style="136" customWidth="1"/>
    <col min="11285" max="11285" width="11.42578125" style="136"/>
    <col min="11286" max="11290" width="12.42578125" style="136" customWidth="1"/>
    <col min="11291" max="11316" width="11.42578125" style="136"/>
    <col min="11317" max="11320" width="0" style="136" hidden="1" customWidth="1"/>
    <col min="11321" max="11520" width="11.42578125" style="136"/>
    <col min="11521" max="11521" width="17.42578125" style="136" customWidth="1"/>
    <col min="11522" max="11522" width="13.140625" style="136" customWidth="1"/>
    <col min="11523" max="11523" width="12.42578125" style="136" customWidth="1"/>
    <col min="11524" max="11530" width="12.7109375" style="136" customWidth="1"/>
    <col min="11531" max="11534" width="12.28515625" style="136" customWidth="1"/>
    <col min="11535" max="11535" width="9.28515625" style="136" customWidth="1"/>
    <col min="11536" max="11538" width="9" style="136" customWidth="1"/>
    <col min="11539" max="11539" width="11.42578125" style="136"/>
    <col min="11540" max="11540" width="13.85546875" style="136" customWidth="1"/>
    <col min="11541" max="11541" width="11.42578125" style="136"/>
    <col min="11542" max="11546" width="12.42578125" style="136" customWidth="1"/>
    <col min="11547" max="11572" width="11.42578125" style="136"/>
    <col min="11573" max="11576" width="0" style="136" hidden="1" customWidth="1"/>
    <col min="11577" max="11776" width="11.42578125" style="136"/>
    <col min="11777" max="11777" width="17.42578125" style="136" customWidth="1"/>
    <col min="11778" max="11778" width="13.140625" style="136" customWidth="1"/>
    <col min="11779" max="11779" width="12.42578125" style="136" customWidth="1"/>
    <col min="11780" max="11786" width="12.7109375" style="136" customWidth="1"/>
    <col min="11787" max="11790" width="12.28515625" style="136" customWidth="1"/>
    <col min="11791" max="11791" width="9.28515625" style="136" customWidth="1"/>
    <col min="11792" max="11794" width="9" style="136" customWidth="1"/>
    <col min="11795" max="11795" width="11.42578125" style="136"/>
    <col min="11796" max="11796" width="13.85546875" style="136" customWidth="1"/>
    <col min="11797" max="11797" width="11.42578125" style="136"/>
    <col min="11798" max="11802" width="12.42578125" style="136" customWidth="1"/>
    <col min="11803" max="11828" width="11.42578125" style="136"/>
    <col min="11829" max="11832" width="0" style="136" hidden="1" customWidth="1"/>
    <col min="11833" max="12032" width="11.42578125" style="136"/>
    <col min="12033" max="12033" width="17.42578125" style="136" customWidth="1"/>
    <col min="12034" max="12034" width="13.140625" style="136" customWidth="1"/>
    <col min="12035" max="12035" width="12.42578125" style="136" customWidth="1"/>
    <col min="12036" max="12042" width="12.7109375" style="136" customWidth="1"/>
    <col min="12043" max="12046" width="12.28515625" style="136" customWidth="1"/>
    <col min="12047" max="12047" width="9.28515625" style="136" customWidth="1"/>
    <col min="12048" max="12050" width="9" style="136" customWidth="1"/>
    <col min="12051" max="12051" width="11.42578125" style="136"/>
    <col min="12052" max="12052" width="13.85546875" style="136" customWidth="1"/>
    <col min="12053" max="12053" width="11.42578125" style="136"/>
    <col min="12054" max="12058" width="12.42578125" style="136" customWidth="1"/>
    <col min="12059" max="12084" width="11.42578125" style="136"/>
    <col min="12085" max="12088" width="0" style="136" hidden="1" customWidth="1"/>
    <col min="12089" max="12288" width="11.42578125" style="136"/>
    <col min="12289" max="12289" width="17.42578125" style="136" customWidth="1"/>
    <col min="12290" max="12290" width="13.140625" style="136" customWidth="1"/>
    <col min="12291" max="12291" width="12.42578125" style="136" customWidth="1"/>
    <col min="12292" max="12298" width="12.7109375" style="136" customWidth="1"/>
    <col min="12299" max="12302" width="12.28515625" style="136" customWidth="1"/>
    <col min="12303" max="12303" width="9.28515625" style="136" customWidth="1"/>
    <col min="12304" max="12306" width="9" style="136" customWidth="1"/>
    <col min="12307" max="12307" width="11.42578125" style="136"/>
    <col min="12308" max="12308" width="13.85546875" style="136" customWidth="1"/>
    <col min="12309" max="12309" width="11.42578125" style="136"/>
    <col min="12310" max="12314" width="12.42578125" style="136" customWidth="1"/>
    <col min="12315" max="12340" width="11.42578125" style="136"/>
    <col min="12341" max="12344" width="0" style="136" hidden="1" customWidth="1"/>
    <col min="12345" max="12544" width="11.42578125" style="136"/>
    <col min="12545" max="12545" width="17.42578125" style="136" customWidth="1"/>
    <col min="12546" max="12546" width="13.140625" style="136" customWidth="1"/>
    <col min="12547" max="12547" width="12.42578125" style="136" customWidth="1"/>
    <col min="12548" max="12554" width="12.7109375" style="136" customWidth="1"/>
    <col min="12555" max="12558" width="12.28515625" style="136" customWidth="1"/>
    <col min="12559" max="12559" width="9.28515625" style="136" customWidth="1"/>
    <col min="12560" max="12562" width="9" style="136" customWidth="1"/>
    <col min="12563" max="12563" width="11.42578125" style="136"/>
    <col min="12564" max="12564" width="13.85546875" style="136" customWidth="1"/>
    <col min="12565" max="12565" width="11.42578125" style="136"/>
    <col min="12566" max="12570" width="12.42578125" style="136" customWidth="1"/>
    <col min="12571" max="12596" width="11.42578125" style="136"/>
    <col min="12597" max="12600" width="0" style="136" hidden="1" customWidth="1"/>
    <col min="12601" max="12800" width="11.42578125" style="136"/>
    <col min="12801" max="12801" width="17.42578125" style="136" customWidth="1"/>
    <col min="12802" max="12802" width="13.140625" style="136" customWidth="1"/>
    <col min="12803" max="12803" width="12.42578125" style="136" customWidth="1"/>
    <col min="12804" max="12810" width="12.7109375" style="136" customWidth="1"/>
    <col min="12811" max="12814" width="12.28515625" style="136" customWidth="1"/>
    <col min="12815" max="12815" width="9.28515625" style="136" customWidth="1"/>
    <col min="12816" max="12818" width="9" style="136" customWidth="1"/>
    <col min="12819" max="12819" width="11.42578125" style="136"/>
    <col min="12820" max="12820" width="13.85546875" style="136" customWidth="1"/>
    <col min="12821" max="12821" width="11.42578125" style="136"/>
    <col min="12822" max="12826" width="12.42578125" style="136" customWidth="1"/>
    <col min="12827" max="12852" width="11.42578125" style="136"/>
    <col min="12853" max="12856" width="0" style="136" hidden="1" customWidth="1"/>
    <col min="12857" max="13056" width="11.42578125" style="136"/>
    <col min="13057" max="13057" width="17.42578125" style="136" customWidth="1"/>
    <col min="13058" max="13058" width="13.140625" style="136" customWidth="1"/>
    <col min="13059" max="13059" width="12.42578125" style="136" customWidth="1"/>
    <col min="13060" max="13066" width="12.7109375" style="136" customWidth="1"/>
    <col min="13067" max="13070" width="12.28515625" style="136" customWidth="1"/>
    <col min="13071" max="13071" width="9.28515625" style="136" customWidth="1"/>
    <col min="13072" max="13074" width="9" style="136" customWidth="1"/>
    <col min="13075" max="13075" width="11.42578125" style="136"/>
    <col min="13076" max="13076" width="13.85546875" style="136" customWidth="1"/>
    <col min="13077" max="13077" width="11.42578125" style="136"/>
    <col min="13078" max="13082" width="12.42578125" style="136" customWidth="1"/>
    <col min="13083" max="13108" width="11.42578125" style="136"/>
    <col min="13109" max="13112" width="0" style="136" hidden="1" customWidth="1"/>
    <col min="13113" max="13312" width="11.42578125" style="136"/>
    <col min="13313" max="13313" width="17.42578125" style="136" customWidth="1"/>
    <col min="13314" max="13314" width="13.140625" style="136" customWidth="1"/>
    <col min="13315" max="13315" width="12.42578125" style="136" customWidth="1"/>
    <col min="13316" max="13322" width="12.7109375" style="136" customWidth="1"/>
    <col min="13323" max="13326" width="12.28515625" style="136" customWidth="1"/>
    <col min="13327" max="13327" width="9.28515625" style="136" customWidth="1"/>
    <col min="13328" max="13330" width="9" style="136" customWidth="1"/>
    <col min="13331" max="13331" width="11.42578125" style="136"/>
    <col min="13332" max="13332" width="13.85546875" style="136" customWidth="1"/>
    <col min="13333" max="13333" width="11.42578125" style="136"/>
    <col min="13334" max="13338" width="12.42578125" style="136" customWidth="1"/>
    <col min="13339" max="13364" width="11.42578125" style="136"/>
    <col min="13365" max="13368" width="0" style="136" hidden="1" customWidth="1"/>
    <col min="13369" max="13568" width="11.42578125" style="136"/>
    <col min="13569" max="13569" width="17.42578125" style="136" customWidth="1"/>
    <col min="13570" max="13570" width="13.140625" style="136" customWidth="1"/>
    <col min="13571" max="13571" width="12.42578125" style="136" customWidth="1"/>
    <col min="13572" max="13578" width="12.7109375" style="136" customWidth="1"/>
    <col min="13579" max="13582" width="12.28515625" style="136" customWidth="1"/>
    <col min="13583" max="13583" width="9.28515625" style="136" customWidth="1"/>
    <col min="13584" max="13586" width="9" style="136" customWidth="1"/>
    <col min="13587" max="13587" width="11.42578125" style="136"/>
    <col min="13588" max="13588" width="13.85546875" style="136" customWidth="1"/>
    <col min="13589" max="13589" width="11.42578125" style="136"/>
    <col min="13590" max="13594" width="12.42578125" style="136" customWidth="1"/>
    <col min="13595" max="13620" width="11.42578125" style="136"/>
    <col min="13621" max="13624" width="0" style="136" hidden="1" customWidth="1"/>
    <col min="13625" max="13824" width="11.42578125" style="136"/>
    <col min="13825" max="13825" width="17.42578125" style="136" customWidth="1"/>
    <col min="13826" max="13826" width="13.140625" style="136" customWidth="1"/>
    <col min="13827" max="13827" width="12.42578125" style="136" customWidth="1"/>
    <col min="13828" max="13834" width="12.7109375" style="136" customWidth="1"/>
    <col min="13835" max="13838" width="12.28515625" style="136" customWidth="1"/>
    <col min="13839" max="13839" width="9.28515625" style="136" customWidth="1"/>
    <col min="13840" max="13842" width="9" style="136" customWidth="1"/>
    <col min="13843" max="13843" width="11.42578125" style="136"/>
    <col min="13844" max="13844" width="13.85546875" style="136" customWidth="1"/>
    <col min="13845" max="13845" width="11.42578125" style="136"/>
    <col min="13846" max="13850" width="12.42578125" style="136" customWidth="1"/>
    <col min="13851" max="13876" width="11.42578125" style="136"/>
    <col min="13877" max="13880" width="0" style="136" hidden="1" customWidth="1"/>
    <col min="13881" max="14080" width="11.42578125" style="136"/>
    <col min="14081" max="14081" width="17.42578125" style="136" customWidth="1"/>
    <col min="14082" max="14082" width="13.140625" style="136" customWidth="1"/>
    <col min="14083" max="14083" width="12.42578125" style="136" customWidth="1"/>
    <col min="14084" max="14090" width="12.7109375" style="136" customWidth="1"/>
    <col min="14091" max="14094" width="12.28515625" style="136" customWidth="1"/>
    <col min="14095" max="14095" width="9.28515625" style="136" customWidth="1"/>
    <col min="14096" max="14098" width="9" style="136" customWidth="1"/>
    <col min="14099" max="14099" width="11.42578125" style="136"/>
    <col min="14100" max="14100" width="13.85546875" style="136" customWidth="1"/>
    <col min="14101" max="14101" width="11.42578125" style="136"/>
    <col min="14102" max="14106" width="12.42578125" style="136" customWidth="1"/>
    <col min="14107" max="14132" width="11.42578125" style="136"/>
    <col min="14133" max="14136" width="0" style="136" hidden="1" customWidth="1"/>
    <col min="14137" max="14336" width="11.42578125" style="136"/>
    <col min="14337" max="14337" width="17.42578125" style="136" customWidth="1"/>
    <col min="14338" max="14338" width="13.140625" style="136" customWidth="1"/>
    <col min="14339" max="14339" width="12.42578125" style="136" customWidth="1"/>
    <col min="14340" max="14346" width="12.7109375" style="136" customWidth="1"/>
    <col min="14347" max="14350" width="12.28515625" style="136" customWidth="1"/>
    <col min="14351" max="14351" width="9.28515625" style="136" customWidth="1"/>
    <col min="14352" max="14354" width="9" style="136" customWidth="1"/>
    <col min="14355" max="14355" width="11.42578125" style="136"/>
    <col min="14356" max="14356" width="13.85546875" style="136" customWidth="1"/>
    <col min="14357" max="14357" width="11.42578125" style="136"/>
    <col min="14358" max="14362" width="12.42578125" style="136" customWidth="1"/>
    <col min="14363" max="14388" width="11.42578125" style="136"/>
    <col min="14389" max="14392" width="0" style="136" hidden="1" customWidth="1"/>
    <col min="14393" max="14592" width="11.42578125" style="136"/>
    <col min="14593" max="14593" width="17.42578125" style="136" customWidth="1"/>
    <col min="14594" max="14594" width="13.140625" style="136" customWidth="1"/>
    <col min="14595" max="14595" width="12.42578125" style="136" customWidth="1"/>
    <col min="14596" max="14602" width="12.7109375" style="136" customWidth="1"/>
    <col min="14603" max="14606" width="12.28515625" style="136" customWidth="1"/>
    <col min="14607" max="14607" width="9.28515625" style="136" customWidth="1"/>
    <col min="14608" max="14610" width="9" style="136" customWidth="1"/>
    <col min="14611" max="14611" width="11.42578125" style="136"/>
    <col min="14612" max="14612" width="13.85546875" style="136" customWidth="1"/>
    <col min="14613" max="14613" width="11.42578125" style="136"/>
    <col min="14614" max="14618" width="12.42578125" style="136" customWidth="1"/>
    <col min="14619" max="14644" width="11.42578125" style="136"/>
    <col min="14645" max="14648" width="0" style="136" hidden="1" customWidth="1"/>
    <col min="14649" max="14848" width="11.42578125" style="136"/>
    <col min="14849" max="14849" width="17.42578125" style="136" customWidth="1"/>
    <col min="14850" max="14850" width="13.140625" style="136" customWidth="1"/>
    <col min="14851" max="14851" width="12.42578125" style="136" customWidth="1"/>
    <col min="14852" max="14858" width="12.7109375" style="136" customWidth="1"/>
    <col min="14859" max="14862" width="12.28515625" style="136" customWidth="1"/>
    <col min="14863" max="14863" width="9.28515625" style="136" customWidth="1"/>
    <col min="14864" max="14866" width="9" style="136" customWidth="1"/>
    <col min="14867" max="14867" width="11.42578125" style="136"/>
    <col min="14868" max="14868" width="13.85546875" style="136" customWidth="1"/>
    <col min="14869" max="14869" width="11.42578125" style="136"/>
    <col min="14870" max="14874" width="12.42578125" style="136" customWidth="1"/>
    <col min="14875" max="14900" width="11.42578125" style="136"/>
    <col min="14901" max="14904" width="0" style="136" hidden="1" customWidth="1"/>
    <col min="14905" max="15104" width="11.42578125" style="136"/>
    <col min="15105" max="15105" width="17.42578125" style="136" customWidth="1"/>
    <col min="15106" max="15106" width="13.140625" style="136" customWidth="1"/>
    <col min="15107" max="15107" width="12.42578125" style="136" customWidth="1"/>
    <col min="15108" max="15114" width="12.7109375" style="136" customWidth="1"/>
    <col min="15115" max="15118" width="12.28515625" style="136" customWidth="1"/>
    <col min="15119" max="15119" width="9.28515625" style="136" customWidth="1"/>
    <col min="15120" max="15122" width="9" style="136" customWidth="1"/>
    <col min="15123" max="15123" width="11.42578125" style="136"/>
    <col min="15124" max="15124" width="13.85546875" style="136" customWidth="1"/>
    <col min="15125" max="15125" width="11.42578125" style="136"/>
    <col min="15126" max="15130" width="12.42578125" style="136" customWidth="1"/>
    <col min="15131" max="15156" width="11.42578125" style="136"/>
    <col min="15157" max="15160" width="0" style="136" hidden="1" customWidth="1"/>
    <col min="15161" max="15360" width="11.42578125" style="136"/>
    <col min="15361" max="15361" width="17.42578125" style="136" customWidth="1"/>
    <col min="15362" max="15362" width="13.140625" style="136" customWidth="1"/>
    <col min="15363" max="15363" width="12.42578125" style="136" customWidth="1"/>
    <col min="15364" max="15370" width="12.7109375" style="136" customWidth="1"/>
    <col min="15371" max="15374" width="12.28515625" style="136" customWidth="1"/>
    <col min="15375" max="15375" width="9.28515625" style="136" customWidth="1"/>
    <col min="15376" max="15378" width="9" style="136" customWidth="1"/>
    <col min="15379" max="15379" width="11.42578125" style="136"/>
    <col min="15380" max="15380" width="13.85546875" style="136" customWidth="1"/>
    <col min="15381" max="15381" width="11.42578125" style="136"/>
    <col min="15382" max="15386" width="12.42578125" style="136" customWidth="1"/>
    <col min="15387" max="15412" width="11.42578125" style="136"/>
    <col min="15413" max="15416" width="0" style="136" hidden="1" customWidth="1"/>
    <col min="15417" max="15616" width="11.42578125" style="136"/>
    <col min="15617" max="15617" width="17.42578125" style="136" customWidth="1"/>
    <col min="15618" max="15618" width="13.140625" style="136" customWidth="1"/>
    <col min="15619" max="15619" width="12.42578125" style="136" customWidth="1"/>
    <col min="15620" max="15626" width="12.7109375" style="136" customWidth="1"/>
    <col min="15627" max="15630" width="12.28515625" style="136" customWidth="1"/>
    <col min="15631" max="15631" width="9.28515625" style="136" customWidth="1"/>
    <col min="15632" max="15634" width="9" style="136" customWidth="1"/>
    <col min="15635" max="15635" width="11.42578125" style="136"/>
    <col min="15636" max="15636" width="13.85546875" style="136" customWidth="1"/>
    <col min="15637" max="15637" width="11.42578125" style="136"/>
    <col min="15638" max="15642" width="12.42578125" style="136" customWidth="1"/>
    <col min="15643" max="15668" width="11.42578125" style="136"/>
    <col min="15669" max="15672" width="0" style="136" hidden="1" customWidth="1"/>
    <col min="15673" max="15872" width="11.42578125" style="136"/>
    <col min="15873" max="15873" width="17.42578125" style="136" customWidth="1"/>
    <col min="15874" max="15874" width="13.140625" style="136" customWidth="1"/>
    <col min="15875" max="15875" width="12.42578125" style="136" customWidth="1"/>
    <col min="15876" max="15882" width="12.7109375" style="136" customWidth="1"/>
    <col min="15883" max="15886" width="12.28515625" style="136" customWidth="1"/>
    <col min="15887" max="15887" width="9.28515625" style="136" customWidth="1"/>
    <col min="15888" max="15890" width="9" style="136" customWidth="1"/>
    <col min="15891" max="15891" width="11.42578125" style="136"/>
    <col min="15892" max="15892" width="13.85546875" style="136" customWidth="1"/>
    <col min="15893" max="15893" width="11.42578125" style="136"/>
    <col min="15894" max="15898" width="12.42578125" style="136" customWidth="1"/>
    <col min="15899" max="15924" width="11.42578125" style="136"/>
    <col min="15925" max="15928" width="0" style="136" hidden="1" customWidth="1"/>
    <col min="15929" max="16128" width="11.42578125" style="136"/>
    <col min="16129" max="16129" width="17.42578125" style="136" customWidth="1"/>
    <col min="16130" max="16130" width="13.140625" style="136" customWidth="1"/>
    <col min="16131" max="16131" width="12.42578125" style="136" customWidth="1"/>
    <col min="16132" max="16138" width="12.7109375" style="136" customWidth="1"/>
    <col min="16139" max="16142" width="12.28515625" style="136" customWidth="1"/>
    <col min="16143" max="16143" width="9.28515625" style="136" customWidth="1"/>
    <col min="16144" max="16146" width="9" style="136" customWidth="1"/>
    <col min="16147" max="16147" width="11.42578125" style="136"/>
    <col min="16148" max="16148" width="13.85546875" style="136" customWidth="1"/>
    <col min="16149" max="16149" width="11.42578125" style="136"/>
    <col min="16150" max="16154" width="12.42578125" style="136" customWidth="1"/>
    <col min="16155" max="16180" width="11.42578125" style="136"/>
    <col min="16181" max="16184" width="0" style="136" hidden="1" customWidth="1"/>
    <col min="16185" max="16384" width="11.42578125" style="136"/>
  </cols>
  <sheetData>
    <row r="1" spans="1:56" s="315" customFormat="1" ht="12.75" customHeight="1" x14ac:dyDescent="0.15">
      <c r="A1" s="437" t="s">
        <v>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56" s="315" customFormat="1" ht="12.75" customHeight="1" x14ac:dyDescent="0.15">
      <c r="A2" s="437" t="str">
        <f>CONCATENATE("COMUNA: ",[4]NOMBRE!B2," - ","( ",[4]NOMBRE!C2,[4]NOMBRE!D2,[4]NOMBRE!E2,[4]NOMBRE!F2,[4]NOMBRE!G2," )")</f>
        <v>COMUNA: LINARES - ( 07401 )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</row>
    <row r="3" spans="1:56" s="315" customFormat="1" ht="12.75" customHeight="1" x14ac:dyDescent="0.2">
      <c r="A3" s="437" t="str">
        <f>CONCATENATE("ESTABLECIMIENTO: ",[4]NOMBRE!B3," - ","( ",[4]NOMBRE!C3,[4]NOMBRE!D3,[4]NOMBRE!E3,[4]NOMBRE!F3,[4]NOMBRE!G3," )")</f>
        <v>ESTABLECIMIENTO: HOSPITAL LINARES  - ( 16108 )</v>
      </c>
      <c r="B3" s="314"/>
      <c r="C3" s="314"/>
      <c r="D3" s="316"/>
      <c r="E3" s="314"/>
      <c r="F3" s="314"/>
      <c r="G3" s="314"/>
      <c r="H3" s="440"/>
      <c r="I3" s="314"/>
      <c r="J3" s="314"/>
      <c r="K3" s="314"/>
    </row>
    <row r="4" spans="1:56" s="315" customFormat="1" ht="12.75" customHeight="1" x14ac:dyDescent="0.15">
      <c r="A4" s="437" t="str">
        <f>CONCATENATE("MES: ",[4]NOMBRE!B6," - ","( ",[4]NOMBRE!C6,[4]NOMBRE!D6," )")</f>
        <v>MES: ABRIL - ( 04 )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</row>
    <row r="5" spans="1:56" s="315" customFormat="1" ht="12.75" customHeight="1" x14ac:dyDescent="0.15">
      <c r="A5" s="313" t="str">
        <f>CONCATENATE("AÑO: ",[4]NOMBRE!B7)</f>
        <v>AÑO: 2013</v>
      </c>
      <c r="B5" s="314"/>
      <c r="C5" s="314"/>
      <c r="D5" s="314"/>
      <c r="E5" s="314"/>
      <c r="F5" s="314"/>
      <c r="G5" s="314"/>
      <c r="H5" s="314"/>
      <c r="I5" s="314"/>
      <c r="J5" s="314"/>
      <c r="K5" s="314"/>
    </row>
    <row r="6" spans="1:56" s="315" customFormat="1" ht="39.950000000000003" customHeight="1" x14ac:dyDescent="0.15">
      <c r="A6" s="517" t="s">
        <v>1</v>
      </c>
      <c r="B6" s="517"/>
      <c r="C6" s="517"/>
      <c r="D6" s="517"/>
      <c r="E6" s="517"/>
      <c r="F6" s="517"/>
      <c r="G6" s="517"/>
      <c r="H6" s="517"/>
      <c r="I6" s="517"/>
      <c r="J6" s="453"/>
      <c r="K6" s="337"/>
    </row>
    <row r="7" spans="1:56" s="315" customFormat="1" ht="30" customHeight="1" x14ac:dyDescent="0.2">
      <c r="A7" s="331" t="s">
        <v>2</v>
      </c>
      <c r="B7" s="331"/>
      <c r="C7" s="331"/>
      <c r="D7" s="331"/>
      <c r="E7" s="331"/>
      <c r="F7" s="331"/>
      <c r="G7" s="331"/>
      <c r="H7" s="331"/>
      <c r="I7" s="331"/>
      <c r="J7" s="320"/>
    </row>
    <row r="8" spans="1:56" s="338" customFormat="1" ht="10.5" x14ac:dyDescent="0.15">
      <c r="A8" s="518" t="s">
        <v>3</v>
      </c>
      <c r="B8" s="490" t="s">
        <v>4</v>
      </c>
      <c r="C8" s="520"/>
      <c r="D8" s="523" t="s">
        <v>5</v>
      </c>
      <c r="E8" s="511" t="s">
        <v>6</v>
      </c>
      <c r="F8" s="511"/>
      <c r="G8" s="511"/>
      <c r="H8" s="525" t="s">
        <v>7</v>
      </c>
      <c r="I8" s="526"/>
      <c r="J8" s="315"/>
      <c r="K8" s="315"/>
      <c r="L8" s="315"/>
      <c r="M8" s="315"/>
      <c r="N8" s="315"/>
      <c r="O8" s="315"/>
      <c r="P8" s="315"/>
      <c r="Q8" s="315"/>
      <c r="R8" s="315"/>
      <c r="S8" s="315"/>
      <c r="T8" s="315"/>
      <c r="U8" s="315"/>
      <c r="V8" s="315"/>
      <c r="W8" s="315"/>
      <c r="X8" s="315"/>
      <c r="Y8" s="315"/>
      <c r="Z8" s="315"/>
      <c r="AA8" s="315"/>
      <c r="AB8" s="315"/>
      <c r="AC8" s="315"/>
      <c r="AD8" s="315"/>
      <c r="AE8" s="315"/>
      <c r="AF8" s="315"/>
      <c r="AG8" s="315"/>
      <c r="AH8" s="315"/>
      <c r="AI8" s="315"/>
      <c r="AJ8" s="315"/>
      <c r="AK8" s="315"/>
      <c r="AL8" s="315"/>
      <c r="AM8" s="315"/>
      <c r="AN8" s="315"/>
      <c r="AO8" s="315"/>
      <c r="AT8" s="322"/>
      <c r="AU8" s="322"/>
      <c r="AX8" s="322"/>
      <c r="AY8" s="322"/>
    </row>
    <row r="9" spans="1:56" s="338" customFormat="1" ht="10.5" x14ac:dyDescent="0.15">
      <c r="A9" s="519"/>
      <c r="B9" s="521"/>
      <c r="C9" s="522"/>
      <c r="D9" s="524"/>
      <c r="E9" s="340" t="s">
        <v>8</v>
      </c>
      <c r="F9" s="341" t="s">
        <v>9</v>
      </c>
      <c r="G9" s="342" t="s">
        <v>10</v>
      </c>
      <c r="H9" s="343" t="s">
        <v>11</v>
      </c>
      <c r="I9" s="342" t="s">
        <v>12</v>
      </c>
      <c r="J9" s="315"/>
      <c r="K9" s="315"/>
      <c r="L9" s="315"/>
      <c r="M9" s="315"/>
      <c r="N9" s="315"/>
      <c r="O9" s="315"/>
      <c r="P9" s="315"/>
      <c r="Q9" s="315"/>
      <c r="R9" s="315"/>
      <c r="S9" s="315"/>
      <c r="T9" s="315"/>
      <c r="U9" s="315"/>
      <c r="V9" s="315"/>
      <c r="W9" s="315"/>
      <c r="X9" s="315"/>
      <c r="Y9" s="315"/>
      <c r="Z9" s="315"/>
      <c r="AA9" s="315"/>
      <c r="AB9" s="315"/>
      <c r="AC9" s="315"/>
      <c r="AD9" s="315"/>
      <c r="AE9" s="315"/>
      <c r="AF9" s="315"/>
      <c r="AG9" s="315"/>
      <c r="AH9" s="315"/>
      <c r="AI9" s="315"/>
      <c r="AJ9" s="315"/>
      <c r="AK9" s="315"/>
      <c r="AL9" s="315"/>
      <c r="AM9" s="315"/>
      <c r="AN9" s="315"/>
      <c r="AO9" s="315"/>
      <c r="AT9" s="322"/>
      <c r="AU9" s="322"/>
      <c r="AX9" s="322"/>
      <c r="AY9" s="322"/>
    </row>
    <row r="10" spans="1:56" s="338" customFormat="1" ht="15.95" customHeight="1" x14ac:dyDescent="0.15">
      <c r="A10" s="534" t="s">
        <v>13</v>
      </c>
      <c r="B10" s="490" t="s">
        <v>14</v>
      </c>
      <c r="C10" s="344" t="s">
        <v>15</v>
      </c>
      <c r="D10" s="400">
        <f>SUM(E10:G10)</f>
        <v>0</v>
      </c>
      <c r="E10" s="447"/>
      <c r="F10" s="390"/>
      <c r="G10" s="393"/>
      <c r="H10" s="401"/>
      <c r="I10" s="393"/>
      <c r="J10" s="438" t="str">
        <f>$BA10&amp;" "&amp;$BB10</f>
        <v xml:space="preserve"> </v>
      </c>
      <c r="K10" s="319"/>
      <c r="L10" s="319"/>
      <c r="M10" s="319"/>
      <c r="N10" s="319"/>
      <c r="O10" s="319"/>
      <c r="P10" s="319"/>
      <c r="Q10" s="319"/>
      <c r="R10" s="319"/>
      <c r="S10" s="319"/>
      <c r="X10" s="315"/>
      <c r="Y10" s="315"/>
      <c r="Z10" s="315"/>
      <c r="AA10" s="315"/>
      <c r="AB10" s="315"/>
      <c r="AC10" s="315"/>
      <c r="AD10" s="315"/>
      <c r="AE10" s="315"/>
      <c r="AF10" s="315"/>
      <c r="AG10" s="315"/>
      <c r="AH10" s="315"/>
      <c r="AI10" s="315"/>
      <c r="AJ10" s="315"/>
      <c r="AK10" s="315"/>
      <c r="AL10" s="315"/>
      <c r="AM10" s="315"/>
      <c r="AN10" s="315"/>
      <c r="AO10" s="315"/>
      <c r="AT10" s="322"/>
      <c r="AU10" s="322"/>
      <c r="AX10" s="322"/>
      <c r="AY10" s="322"/>
      <c r="BA10" s="339" t="str">
        <f>IF($D10&lt;&gt;($H10+$I10)," El número de donantes según sexo NO puede ser diferente al Total.","")</f>
        <v/>
      </c>
      <c r="BB10" s="339" t="str">
        <f>IF(D10&lt;&gt;SUM(E10:G10)," NO ALTERE LAS FÓRMULAS, la suma de los grupos de edad NO ES IGUAL al Total. ","")</f>
        <v/>
      </c>
      <c r="BC10" s="441">
        <f t="shared" ref="BC10:BC19" si="0">IF($D10&lt;&gt;($H10+$I10),1,0)</f>
        <v>0</v>
      </c>
      <c r="BD10" s="441">
        <f>IF(D10&lt;&gt;SUM(E10:G10),1,0)</f>
        <v>0</v>
      </c>
    </row>
    <row r="11" spans="1:56" s="338" customFormat="1" ht="21" x14ac:dyDescent="0.15">
      <c r="A11" s="535"/>
      <c r="B11" s="521"/>
      <c r="C11" s="355" t="s">
        <v>16</v>
      </c>
      <c r="D11" s="402">
        <f t="shared" ref="D11:D19" si="1">SUM(E11:G11)</f>
        <v>0</v>
      </c>
      <c r="E11" s="381"/>
      <c r="F11" s="382"/>
      <c r="G11" s="394"/>
      <c r="H11" s="403"/>
      <c r="I11" s="379"/>
      <c r="J11" s="438" t="str">
        <f t="shared" ref="J11:J19" si="2">$BA11&amp;" "&amp;$BB11</f>
        <v xml:space="preserve"> </v>
      </c>
      <c r="K11" s="319"/>
      <c r="L11" s="319"/>
      <c r="M11" s="319"/>
      <c r="N11" s="319"/>
      <c r="O11" s="319"/>
      <c r="P11" s="319"/>
      <c r="Q11" s="319"/>
      <c r="R11" s="319"/>
      <c r="S11" s="319"/>
      <c r="X11" s="315"/>
      <c r="Y11" s="315"/>
      <c r="Z11" s="315"/>
      <c r="AA11" s="315"/>
      <c r="AB11" s="315"/>
      <c r="AC11" s="315"/>
      <c r="AD11" s="315"/>
      <c r="AE11" s="315"/>
      <c r="AF11" s="315"/>
      <c r="AG11" s="315"/>
      <c r="AH11" s="315"/>
      <c r="AI11" s="315"/>
      <c r="AJ11" s="315"/>
      <c r="AK11" s="315"/>
      <c r="AL11" s="315"/>
      <c r="AM11" s="315"/>
      <c r="AN11" s="315"/>
      <c r="AO11" s="315"/>
      <c r="AT11" s="322"/>
      <c r="AU11" s="322"/>
      <c r="AX11" s="322"/>
      <c r="AY11" s="322"/>
      <c r="BA11" s="339" t="str">
        <f t="shared" ref="BA11:BA19" si="3">IF($D11&lt;&gt;($H11+$I11)," El número de donantes según sexo NO puede ser diferente al Total.","")</f>
        <v/>
      </c>
      <c r="BB11" s="339" t="str">
        <f t="shared" ref="BB11:BB19" si="4">IF(D11&lt;&gt;SUM(E11:G11)," NO ALTERE LAS FÓRMULAS, la suma de los grupos de edad NO ES IGUAL al Total. ","")</f>
        <v/>
      </c>
      <c r="BC11" s="441">
        <f t="shared" si="0"/>
        <v>0</v>
      </c>
      <c r="BD11" s="441">
        <f t="shared" ref="BD11:BD19" si="5">IF(D11&lt;&gt;SUM(E11:G11),1,0)</f>
        <v>0</v>
      </c>
    </row>
    <row r="12" spans="1:56" s="338" customFormat="1" ht="21" x14ac:dyDescent="0.15">
      <c r="A12" s="535"/>
      <c r="B12" s="501"/>
      <c r="C12" s="356" t="s">
        <v>17</v>
      </c>
      <c r="D12" s="404">
        <f t="shared" si="1"/>
        <v>0</v>
      </c>
      <c r="E12" s="384"/>
      <c r="F12" s="385"/>
      <c r="G12" s="405"/>
      <c r="H12" s="406"/>
      <c r="I12" s="387"/>
      <c r="J12" s="438" t="str">
        <f t="shared" si="2"/>
        <v xml:space="preserve"> </v>
      </c>
      <c r="K12" s="319"/>
      <c r="L12" s="319"/>
      <c r="M12" s="319"/>
      <c r="N12" s="319"/>
      <c r="O12" s="319"/>
      <c r="P12" s="319"/>
      <c r="Q12" s="319"/>
      <c r="R12" s="319"/>
      <c r="S12" s="319"/>
      <c r="X12" s="315"/>
      <c r="Y12" s="315"/>
      <c r="Z12" s="315"/>
      <c r="AA12" s="315"/>
      <c r="AB12" s="315"/>
      <c r="AC12" s="315"/>
      <c r="AD12" s="315"/>
      <c r="AE12" s="315"/>
      <c r="AF12" s="315"/>
      <c r="AG12" s="315"/>
      <c r="AH12" s="315"/>
      <c r="AI12" s="315"/>
      <c r="AJ12" s="315"/>
      <c r="AK12" s="315"/>
      <c r="AL12" s="315"/>
      <c r="AM12" s="315"/>
      <c r="AN12" s="315"/>
      <c r="AO12" s="315"/>
      <c r="AT12" s="322"/>
      <c r="AU12" s="322"/>
      <c r="AX12" s="322"/>
      <c r="AY12" s="322"/>
      <c r="BA12" s="339" t="str">
        <f t="shared" si="3"/>
        <v/>
      </c>
      <c r="BB12" s="339" t="str">
        <f t="shared" si="4"/>
        <v/>
      </c>
      <c r="BC12" s="441">
        <f t="shared" si="0"/>
        <v>0</v>
      </c>
      <c r="BD12" s="441">
        <f t="shared" si="5"/>
        <v>0</v>
      </c>
    </row>
    <row r="13" spans="1:56" s="338" customFormat="1" ht="10.5" x14ac:dyDescent="0.15">
      <c r="A13" s="535"/>
      <c r="B13" s="505" t="s">
        <v>18</v>
      </c>
      <c r="C13" s="327" t="s">
        <v>15</v>
      </c>
      <c r="D13" s="400">
        <f t="shared" si="1"/>
        <v>0</v>
      </c>
      <c r="E13" s="447"/>
      <c r="F13" s="390"/>
      <c r="G13" s="393"/>
      <c r="H13" s="407"/>
      <c r="I13" s="394"/>
      <c r="J13" s="438" t="str">
        <f t="shared" si="2"/>
        <v xml:space="preserve"> </v>
      </c>
      <c r="K13" s="319"/>
      <c r="L13" s="319"/>
      <c r="M13" s="319"/>
      <c r="N13" s="319"/>
      <c r="O13" s="319"/>
      <c r="P13" s="319"/>
      <c r="Q13" s="319"/>
      <c r="R13" s="319"/>
      <c r="S13" s="319"/>
      <c r="X13" s="315"/>
      <c r="Y13" s="315"/>
      <c r="Z13" s="315"/>
      <c r="AA13" s="315"/>
      <c r="AB13" s="315"/>
      <c r="AC13" s="315"/>
      <c r="AD13" s="315"/>
      <c r="AE13" s="315"/>
      <c r="AF13" s="315"/>
      <c r="AG13" s="315"/>
      <c r="AH13" s="315"/>
      <c r="AI13" s="315"/>
      <c r="AJ13" s="315"/>
      <c r="AK13" s="315"/>
      <c r="AL13" s="315"/>
      <c r="AM13" s="315"/>
      <c r="AN13" s="315"/>
      <c r="AO13" s="315"/>
      <c r="AT13" s="322"/>
      <c r="AU13" s="322"/>
      <c r="AX13" s="322"/>
      <c r="AY13" s="322"/>
      <c r="BA13" s="339" t="str">
        <f t="shared" si="3"/>
        <v/>
      </c>
      <c r="BB13" s="339" t="str">
        <f t="shared" si="4"/>
        <v/>
      </c>
      <c r="BC13" s="441">
        <f t="shared" si="0"/>
        <v>0</v>
      </c>
      <c r="BD13" s="441">
        <f t="shared" si="5"/>
        <v>0</v>
      </c>
    </row>
    <row r="14" spans="1:56" s="338" customFormat="1" ht="21" x14ac:dyDescent="0.15">
      <c r="A14" s="535"/>
      <c r="B14" s="505"/>
      <c r="C14" s="362" t="s">
        <v>16</v>
      </c>
      <c r="D14" s="402">
        <f t="shared" si="1"/>
        <v>0</v>
      </c>
      <c r="E14" s="381"/>
      <c r="F14" s="382"/>
      <c r="G14" s="379"/>
      <c r="H14" s="403"/>
      <c r="I14" s="379"/>
      <c r="J14" s="438" t="str">
        <f t="shared" si="2"/>
        <v xml:space="preserve"> </v>
      </c>
      <c r="K14" s="319"/>
      <c r="L14" s="319"/>
      <c r="M14" s="319"/>
      <c r="N14" s="319"/>
      <c r="O14" s="319"/>
      <c r="P14" s="319"/>
      <c r="Q14" s="319"/>
      <c r="R14" s="319"/>
      <c r="S14" s="319"/>
      <c r="X14" s="315"/>
      <c r="Y14" s="315"/>
      <c r="Z14" s="315"/>
      <c r="AA14" s="315"/>
      <c r="AB14" s="315"/>
      <c r="AC14" s="315"/>
      <c r="AD14" s="315"/>
      <c r="AE14" s="315"/>
      <c r="AF14" s="315"/>
      <c r="AG14" s="315"/>
      <c r="AH14" s="315"/>
      <c r="AI14" s="315"/>
      <c r="AJ14" s="315"/>
      <c r="AK14" s="315"/>
      <c r="AL14" s="315"/>
      <c r="AM14" s="315"/>
      <c r="AN14" s="315"/>
      <c r="AO14" s="315"/>
      <c r="AT14" s="322"/>
      <c r="AU14" s="322"/>
      <c r="AX14" s="322"/>
      <c r="AY14" s="322"/>
      <c r="BA14" s="339" t="str">
        <f t="shared" si="3"/>
        <v/>
      </c>
      <c r="BB14" s="339" t="str">
        <f t="shared" si="4"/>
        <v/>
      </c>
      <c r="BC14" s="441">
        <f t="shared" si="0"/>
        <v>0</v>
      </c>
      <c r="BD14" s="441">
        <f t="shared" si="5"/>
        <v>0</v>
      </c>
    </row>
    <row r="15" spans="1:56" s="338" customFormat="1" ht="21" x14ac:dyDescent="0.15">
      <c r="A15" s="536"/>
      <c r="B15" s="495"/>
      <c r="C15" s="363" t="s">
        <v>17</v>
      </c>
      <c r="D15" s="404">
        <f t="shared" si="1"/>
        <v>0</v>
      </c>
      <c r="E15" s="384"/>
      <c r="F15" s="385"/>
      <c r="G15" s="387"/>
      <c r="H15" s="406"/>
      <c r="I15" s="387"/>
      <c r="J15" s="438" t="str">
        <f t="shared" si="2"/>
        <v xml:space="preserve"> </v>
      </c>
      <c r="K15" s="319"/>
      <c r="L15" s="319"/>
      <c r="M15" s="319"/>
      <c r="N15" s="319"/>
      <c r="O15" s="319"/>
      <c r="P15" s="319"/>
      <c r="Q15" s="319"/>
      <c r="R15" s="319"/>
      <c r="S15" s="319"/>
      <c r="X15" s="315"/>
      <c r="Y15" s="315"/>
      <c r="Z15" s="315"/>
      <c r="AA15" s="315"/>
      <c r="AB15" s="315"/>
      <c r="AC15" s="315"/>
      <c r="AD15" s="315"/>
      <c r="AE15" s="315"/>
      <c r="AF15" s="315"/>
      <c r="AG15" s="315"/>
      <c r="AH15" s="315"/>
      <c r="AI15" s="315"/>
      <c r="AJ15" s="315"/>
      <c r="AK15" s="315"/>
      <c r="AL15" s="315"/>
      <c r="AM15" s="315"/>
      <c r="AN15" s="315"/>
      <c r="AO15" s="315"/>
      <c r="AT15" s="322"/>
      <c r="AU15" s="322"/>
      <c r="AX15" s="322"/>
      <c r="AY15" s="322"/>
      <c r="BA15" s="339" t="str">
        <f t="shared" si="3"/>
        <v/>
      </c>
      <c r="BB15" s="339" t="str">
        <f t="shared" si="4"/>
        <v/>
      </c>
      <c r="BC15" s="441">
        <f t="shared" si="0"/>
        <v>0</v>
      </c>
      <c r="BD15" s="441">
        <f t="shared" si="5"/>
        <v>0</v>
      </c>
    </row>
    <row r="16" spans="1:56" s="338" customFormat="1" ht="15.95" customHeight="1" x14ac:dyDescent="0.15">
      <c r="A16" s="490" t="s">
        <v>19</v>
      </c>
      <c r="B16" s="500"/>
      <c r="C16" s="327" t="s">
        <v>15</v>
      </c>
      <c r="D16" s="400">
        <f t="shared" si="1"/>
        <v>0</v>
      </c>
      <c r="E16" s="408"/>
      <c r="F16" s="409"/>
      <c r="G16" s="410"/>
      <c r="H16" s="408"/>
      <c r="I16" s="410"/>
      <c r="J16" s="438" t="str">
        <f t="shared" si="2"/>
        <v xml:space="preserve"> </v>
      </c>
      <c r="K16" s="319"/>
      <c r="L16" s="319"/>
      <c r="M16" s="319"/>
      <c r="N16" s="319"/>
      <c r="O16" s="319"/>
      <c r="P16" s="319"/>
      <c r="Q16" s="319"/>
      <c r="R16" s="319"/>
      <c r="S16" s="319"/>
      <c r="X16" s="315"/>
      <c r="Y16" s="315"/>
      <c r="Z16" s="315"/>
      <c r="AA16" s="315"/>
      <c r="AB16" s="315"/>
      <c r="AC16" s="315"/>
      <c r="AD16" s="315"/>
      <c r="AE16" s="315"/>
      <c r="AF16" s="315"/>
      <c r="AG16" s="315"/>
      <c r="AH16" s="315"/>
      <c r="AI16" s="315"/>
      <c r="AJ16" s="315"/>
      <c r="AK16" s="315"/>
      <c r="AL16" s="315"/>
      <c r="AM16" s="315"/>
      <c r="AN16" s="315"/>
      <c r="AO16" s="315"/>
      <c r="AT16" s="322"/>
      <c r="AU16" s="322"/>
      <c r="AX16" s="322"/>
      <c r="AY16" s="322"/>
      <c r="BA16" s="339" t="str">
        <f t="shared" si="3"/>
        <v/>
      </c>
      <c r="BB16" s="339" t="str">
        <f t="shared" si="4"/>
        <v/>
      </c>
      <c r="BC16" s="441">
        <f t="shared" si="0"/>
        <v>0</v>
      </c>
      <c r="BD16" s="441">
        <f t="shared" si="5"/>
        <v>0</v>
      </c>
    </row>
    <row r="17" spans="1:56" s="338" customFormat="1" ht="21" x14ac:dyDescent="0.15">
      <c r="A17" s="521"/>
      <c r="B17" s="528"/>
      <c r="C17" s="362" t="s">
        <v>16</v>
      </c>
      <c r="D17" s="411">
        <f t="shared" si="1"/>
        <v>0</v>
      </c>
      <c r="E17" s="412"/>
      <c r="F17" s="413"/>
      <c r="G17" s="414"/>
      <c r="H17" s="412"/>
      <c r="I17" s="414"/>
      <c r="J17" s="438" t="str">
        <f t="shared" si="2"/>
        <v xml:space="preserve"> </v>
      </c>
      <c r="K17" s="319"/>
      <c r="L17" s="319"/>
      <c r="M17" s="319"/>
      <c r="N17" s="319"/>
      <c r="O17" s="319"/>
      <c r="P17" s="319"/>
      <c r="Q17" s="319"/>
      <c r="R17" s="319"/>
      <c r="S17" s="319"/>
      <c r="X17" s="315"/>
      <c r="Y17" s="315"/>
      <c r="Z17" s="315"/>
      <c r="AA17" s="315"/>
      <c r="AB17" s="315"/>
      <c r="AC17" s="315"/>
      <c r="AD17" s="315"/>
      <c r="AE17" s="315"/>
      <c r="AF17" s="315"/>
      <c r="AG17" s="315"/>
      <c r="AH17" s="315"/>
      <c r="AI17" s="315"/>
      <c r="AJ17" s="315"/>
      <c r="AK17" s="315"/>
      <c r="AL17" s="315"/>
      <c r="AM17" s="315"/>
      <c r="AN17" s="315"/>
      <c r="AO17" s="315"/>
      <c r="AT17" s="322"/>
      <c r="AU17" s="322"/>
      <c r="AX17" s="322"/>
      <c r="AY17" s="322"/>
      <c r="BA17" s="339" t="str">
        <f t="shared" si="3"/>
        <v/>
      </c>
      <c r="BB17" s="339" t="str">
        <f t="shared" si="4"/>
        <v/>
      </c>
      <c r="BC17" s="441">
        <f t="shared" si="0"/>
        <v>0</v>
      </c>
      <c r="BD17" s="441">
        <f t="shared" si="5"/>
        <v>0</v>
      </c>
    </row>
    <row r="18" spans="1:56" s="338" customFormat="1" ht="21" x14ac:dyDescent="0.15">
      <c r="A18" s="501"/>
      <c r="B18" s="502"/>
      <c r="C18" s="363" t="s">
        <v>17</v>
      </c>
      <c r="D18" s="404">
        <f t="shared" si="1"/>
        <v>0</v>
      </c>
      <c r="E18" s="415"/>
      <c r="F18" s="386"/>
      <c r="G18" s="387"/>
      <c r="H18" s="415"/>
      <c r="I18" s="387"/>
      <c r="J18" s="438" t="str">
        <f t="shared" si="2"/>
        <v xml:space="preserve"> </v>
      </c>
      <c r="K18" s="319"/>
      <c r="L18" s="319"/>
      <c r="M18" s="319"/>
      <c r="N18" s="319"/>
      <c r="O18" s="319"/>
      <c r="P18" s="319"/>
      <c r="Q18" s="319"/>
      <c r="R18" s="319"/>
      <c r="S18" s="319"/>
      <c r="X18" s="315"/>
      <c r="Y18" s="315"/>
      <c r="Z18" s="315"/>
      <c r="AA18" s="315"/>
      <c r="AB18" s="315"/>
      <c r="AC18" s="315"/>
      <c r="AD18" s="315"/>
      <c r="AE18" s="315"/>
      <c r="AF18" s="315"/>
      <c r="AG18" s="315"/>
      <c r="AH18" s="315"/>
      <c r="AI18" s="315"/>
      <c r="AJ18" s="315"/>
      <c r="AK18" s="315"/>
      <c r="AL18" s="315"/>
      <c r="AM18" s="315"/>
      <c r="AN18" s="315"/>
      <c r="AO18" s="315"/>
      <c r="AT18" s="322"/>
      <c r="AU18" s="322"/>
      <c r="AX18" s="322"/>
      <c r="AY18" s="322"/>
      <c r="BA18" s="339" t="str">
        <f t="shared" si="3"/>
        <v/>
      </c>
      <c r="BB18" s="339" t="str">
        <f t="shared" si="4"/>
        <v/>
      </c>
      <c r="BC18" s="441">
        <f t="shared" si="0"/>
        <v>0</v>
      </c>
      <c r="BD18" s="441">
        <f t="shared" si="5"/>
        <v>0</v>
      </c>
    </row>
    <row r="19" spans="1:56" s="338" customFormat="1" ht="15.95" customHeight="1" x14ac:dyDescent="0.15">
      <c r="A19" s="529" t="s">
        <v>5</v>
      </c>
      <c r="B19" s="530"/>
      <c r="C19" s="531"/>
      <c r="D19" s="416">
        <f t="shared" si="1"/>
        <v>0</v>
      </c>
      <c r="E19" s="417">
        <f>SUM(E10:E18)</f>
        <v>0</v>
      </c>
      <c r="F19" s="418">
        <f>SUM(F10:F18)</f>
        <v>0</v>
      </c>
      <c r="G19" s="419">
        <f>SUM(G10:G18)</f>
        <v>0</v>
      </c>
      <c r="H19" s="417">
        <f>SUM(H10:H18)</f>
        <v>0</v>
      </c>
      <c r="I19" s="419">
        <f>SUM(I10:I18)</f>
        <v>0</v>
      </c>
      <c r="J19" s="438" t="str">
        <f t="shared" si="2"/>
        <v xml:space="preserve"> </v>
      </c>
      <c r="K19" s="319"/>
      <c r="L19" s="319"/>
      <c r="M19" s="319"/>
      <c r="N19" s="319"/>
      <c r="O19" s="319"/>
      <c r="P19" s="319"/>
      <c r="Q19" s="319"/>
      <c r="R19" s="319"/>
      <c r="S19" s="319"/>
      <c r="X19" s="315"/>
      <c r="Y19" s="315"/>
      <c r="Z19" s="315"/>
      <c r="AA19" s="315"/>
      <c r="AB19" s="315"/>
      <c r="AC19" s="315"/>
      <c r="AD19" s="315"/>
      <c r="AE19" s="315"/>
      <c r="AF19" s="315"/>
      <c r="AG19" s="315"/>
      <c r="AH19" s="315"/>
      <c r="AI19" s="315"/>
      <c r="AJ19" s="315"/>
      <c r="AK19" s="315"/>
      <c r="AL19" s="315"/>
      <c r="AM19" s="315"/>
      <c r="AN19" s="315"/>
      <c r="AO19" s="315"/>
      <c r="AT19" s="322"/>
      <c r="AU19" s="322"/>
      <c r="AX19" s="322"/>
      <c r="AY19" s="322"/>
      <c r="BA19" s="339" t="str">
        <f t="shared" si="3"/>
        <v/>
      </c>
      <c r="BB19" s="339" t="str">
        <f t="shared" si="4"/>
        <v/>
      </c>
      <c r="BC19" s="441">
        <f t="shared" si="0"/>
        <v>0</v>
      </c>
      <c r="BD19" s="441">
        <f t="shared" si="5"/>
        <v>0</v>
      </c>
    </row>
    <row r="20" spans="1:56" s="315" customFormat="1" ht="30" customHeight="1" x14ac:dyDescent="0.2">
      <c r="A20" s="332" t="s">
        <v>20</v>
      </c>
      <c r="B20" s="332"/>
      <c r="C20" s="332"/>
      <c r="D20" s="332"/>
      <c r="E20" s="332"/>
      <c r="F20" s="332"/>
      <c r="G20" s="332"/>
      <c r="H20" s="332"/>
      <c r="I20" s="332"/>
      <c r="J20" s="320"/>
    </row>
    <row r="21" spans="1:56" s="314" customFormat="1" ht="15.95" customHeight="1" x14ac:dyDescent="0.15">
      <c r="A21" s="532" t="s">
        <v>21</v>
      </c>
      <c r="B21" s="488" t="s">
        <v>5</v>
      </c>
      <c r="C21" s="488" t="s">
        <v>22</v>
      </c>
      <c r="D21" s="488" t="s">
        <v>23</v>
      </c>
      <c r="E21" s="364"/>
      <c r="F21" s="364"/>
      <c r="I21" s="345"/>
      <c r="J21" s="345"/>
      <c r="K21" s="345"/>
      <c r="L21" s="345"/>
      <c r="M21" s="439"/>
      <c r="N21" s="439"/>
      <c r="O21" s="439"/>
      <c r="P21" s="319"/>
      <c r="Q21" s="319"/>
      <c r="R21" s="319"/>
      <c r="S21" s="319"/>
      <c r="BB21" s="325"/>
      <c r="BC21" s="325"/>
    </row>
    <row r="22" spans="1:56" s="314" customFormat="1" ht="10.5" x14ac:dyDescent="0.15">
      <c r="A22" s="533"/>
      <c r="B22" s="489"/>
      <c r="C22" s="489"/>
      <c r="D22" s="489"/>
      <c r="E22" s="364"/>
      <c r="F22" s="364"/>
      <c r="I22" s="345"/>
      <c r="J22" s="345"/>
      <c r="K22" s="345"/>
      <c r="L22" s="345"/>
      <c r="M22" s="439"/>
      <c r="N22" s="439"/>
      <c r="O22" s="439"/>
      <c r="P22" s="319"/>
      <c r="Q22" s="319"/>
      <c r="R22" s="319"/>
      <c r="S22" s="319"/>
      <c r="BB22" s="325"/>
      <c r="BC22" s="325"/>
    </row>
    <row r="23" spans="1:56" s="314" customFormat="1" ht="21" x14ac:dyDescent="0.15">
      <c r="A23" s="359" t="s">
        <v>24</v>
      </c>
      <c r="B23" s="420">
        <f>SUM(C23:D23)</f>
        <v>0</v>
      </c>
      <c r="C23" s="381"/>
      <c r="D23" s="376"/>
      <c r="E23" s="438" t="str">
        <f>+BA23</f>
        <v/>
      </c>
      <c r="F23" s="365"/>
      <c r="H23" s="346"/>
      <c r="L23" s="347"/>
      <c r="M23" s="348"/>
      <c r="N23" s="348"/>
      <c r="O23" s="348"/>
      <c r="P23" s="319"/>
      <c r="Q23" s="319"/>
      <c r="R23" s="319"/>
      <c r="S23" s="319"/>
      <c r="BA23" s="339" t="str">
        <f>IF(B23&lt;&gt;SUM(C23:D23)," NO ALTERE LAS FÓRMULAS, la suma de los donantes NO ES IGUAL al Total. ","")</f>
        <v/>
      </c>
      <c r="BB23" s="325"/>
      <c r="BC23" s="441">
        <f>IF(B23&lt;&gt;SUM(C23:D23),1,0)</f>
        <v>0</v>
      </c>
    </row>
    <row r="24" spans="1:56" s="314" customFormat="1" ht="37.5" customHeight="1" x14ac:dyDescent="0.15">
      <c r="A24" s="360" t="s">
        <v>25</v>
      </c>
      <c r="B24" s="402">
        <f>SUM(C24:D24)</f>
        <v>0</v>
      </c>
      <c r="C24" s="381"/>
      <c r="D24" s="376"/>
      <c r="E24" s="438" t="str">
        <f>+BA24</f>
        <v/>
      </c>
      <c r="F24" s="365"/>
      <c r="H24" s="346"/>
      <c r="L24" s="347"/>
      <c r="M24" s="348"/>
      <c r="N24" s="348"/>
      <c r="O24" s="348"/>
      <c r="P24" s="319"/>
      <c r="Q24" s="319"/>
      <c r="R24" s="319"/>
      <c r="S24" s="319"/>
      <c r="BA24" s="339" t="str">
        <f>IF(B24&lt;&gt;SUM(C24:D24)," NO ALTERE LAS FÓRMULAS, la suma de los donantes NO ES IGUAL al Total. ","")</f>
        <v/>
      </c>
      <c r="BB24" s="325"/>
      <c r="BC24" s="441">
        <f>IF(B24&lt;&gt;SUM(C24:D24),1,0)</f>
        <v>0</v>
      </c>
    </row>
    <row r="25" spans="1:56" s="314" customFormat="1" ht="31.5" x14ac:dyDescent="0.15">
      <c r="A25" s="360" t="s">
        <v>26</v>
      </c>
      <c r="B25" s="402">
        <f>SUM(C25:D25)</f>
        <v>0</v>
      </c>
      <c r="C25" s="381"/>
      <c r="D25" s="376"/>
      <c r="E25" s="438" t="str">
        <f>+BA25</f>
        <v/>
      </c>
      <c r="F25" s="365"/>
      <c r="H25" s="346"/>
      <c r="L25" s="347"/>
      <c r="M25" s="348"/>
      <c r="N25" s="348"/>
      <c r="O25" s="348"/>
      <c r="P25" s="319"/>
      <c r="Q25" s="319"/>
      <c r="R25" s="319"/>
      <c r="S25" s="319"/>
      <c r="BA25" s="339" t="str">
        <f>IF(B25&lt;&gt;SUM(C25:D25)," NO ALTERE LAS FÓRMULAS, la suma de los donantes NO ES IGUAL al Total. ","")</f>
        <v/>
      </c>
      <c r="BB25" s="325"/>
      <c r="BC25" s="441">
        <f>IF(B25&lt;&gt;SUM(C25:D25),1,0)</f>
        <v>0</v>
      </c>
    </row>
    <row r="26" spans="1:56" s="314" customFormat="1" ht="15.95" customHeight="1" x14ac:dyDescent="0.15">
      <c r="A26" s="361" t="s">
        <v>27</v>
      </c>
      <c r="B26" s="404">
        <f>SUM(C26:D26)</f>
        <v>0</v>
      </c>
      <c r="C26" s="384"/>
      <c r="D26" s="378"/>
      <c r="E26" s="438" t="str">
        <f>+BA26</f>
        <v/>
      </c>
      <c r="F26" s="365"/>
      <c r="L26" s="348"/>
      <c r="M26" s="348"/>
      <c r="N26" s="348"/>
      <c r="O26" s="348"/>
      <c r="P26" s="319"/>
      <c r="Q26" s="319"/>
      <c r="R26" s="319"/>
      <c r="S26" s="319"/>
      <c r="BA26" s="339" t="str">
        <f>IF(B26&lt;&gt;SUM(C26:D26)," NO ALTERE LAS FÓRMULAS, la suma de los donantes NO ES IGUAL al Total. ","")</f>
        <v/>
      </c>
      <c r="BB26" s="325"/>
      <c r="BC26" s="441">
        <f>IF(B26&lt;&gt;SUM(C26:D26),1,0)</f>
        <v>0</v>
      </c>
    </row>
    <row r="27" spans="1:56" s="315" customFormat="1" ht="30" customHeight="1" x14ac:dyDescent="0.2">
      <c r="A27" s="354" t="s">
        <v>28</v>
      </c>
      <c r="B27" s="354"/>
      <c r="C27" s="354"/>
      <c r="D27" s="354"/>
      <c r="E27" s="349"/>
      <c r="F27" s="349"/>
      <c r="G27" s="349"/>
      <c r="H27" s="349"/>
      <c r="I27" s="349"/>
      <c r="J27" s="320"/>
    </row>
    <row r="28" spans="1:56" s="338" customFormat="1" ht="12.75" customHeight="1" x14ac:dyDescent="0.15">
      <c r="A28" s="494" t="s">
        <v>29</v>
      </c>
      <c r="B28" s="488" t="s">
        <v>5</v>
      </c>
      <c r="C28" s="488" t="s">
        <v>22</v>
      </c>
      <c r="D28" s="488" t="s">
        <v>23</v>
      </c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S28" s="322"/>
      <c r="AT28" s="322"/>
      <c r="AW28" s="322"/>
      <c r="AX28" s="322"/>
      <c r="BA28" s="315"/>
      <c r="BB28" s="315"/>
      <c r="BC28" s="315"/>
      <c r="BD28" s="315"/>
    </row>
    <row r="29" spans="1:56" s="338" customFormat="1" ht="10.5" x14ac:dyDescent="0.15">
      <c r="A29" s="495"/>
      <c r="B29" s="489"/>
      <c r="C29" s="489"/>
      <c r="D29" s="489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S29" s="322"/>
      <c r="AT29" s="322"/>
      <c r="AW29" s="322"/>
      <c r="AX29" s="322"/>
      <c r="BA29" s="315"/>
      <c r="BB29" s="315"/>
      <c r="BC29" s="315"/>
      <c r="BD29" s="315"/>
    </row>
    <row r="30" spans="1:56" s="338" customFormat="1" ht="15.95" customHeight="1" x14ac:dyDescent="0.15">
      <c r="A30" s="366" t="s">
        <v>30</v>
      </c>
      <c r="B30" s="421">
        <f>SUM(C30:D30)</f>
        <v>0</v>
      </c>
      <c r="C30" s="375"/>
      <c r="D30" s="375"/>
      <c r="E30" s="438" t="str">
        <f>+BA30</f>
        <v/>
      </c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S30" s="322"/>
      <c r="AT30" s="322"/>
      <c r="AW30" s="322"/>
      <c r="AX30" s="322"/>
      <c r="BA30" s="339" t="str">
        <f>IF(B30&lt;&gt;SUM(C30:D30)," NO ALTERE LAS FÓRMULAS, la suma de los donantes NO ES IGUAL al Total. ","")</f>
        <v/>
      </c>
      <c r="BB30" s="325"/>
      <c r="BC30" s="441">
        <f>IF(B30&lt;&gt;SUM(C30:D30),1,0)</f>
        <v>0</v>
      </c>
      <c r="BD30" s="315"/>
    </row>
    <row r="31" spans="1:56" s="338" customFormat="1" ht="15.95" customHeight="1" x14ac:dyDescent="0.15">
      <c r="A31" s="367" t="s">
        <v>31</v>
      </c>
      <c r="B31" s="422">
        <f>SUM(C31:D31)</f>
        <v>0</v>
      </c>
      <c r="C31" s="377"/>
      <c r="D31" s="377"/>
      <c r="E31" s="438" t="str">
        <f>+BA31</f>
        <v/>
      </c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S31" s="322"/>
      <c r="AT31" s="322"/>
      <c r="AW31" s="322"/>
      <c r="AX31" s="322"/>
      <c r="BA31" s="339" t="str">
        <f>IF(B31&lt;&gt;SUM(C31:D31)," NO ALTERE LAS FÓRMULAS, la suma de los donantes NO ES IGUAL al Total. ","")</f>
        <v/>
      </c>
      <c r="BB31" s="325"/>
      <c r="BC31" s="441">
        <f>IF(B31&lt;&gt;SUM(C31:D31),1,0)</f>
        <v>0</v>
      </c>
      <c r="BD31" s="315"/>
    </row>
    <row r="32" spans="1:56" s="338" customFormat="1" ht="15.95" customHeight="1" x14ac:dyDescent="0.15">
      <c r="A32" s="350" t="s">
        <v>5</v>
      </c>
      <c r="B32" s="396">
        <f>SUM(C32:D32)</f>
        <v>0</v>
      </c>
      <c r="C32" s="396">
        <f>SUM(C30:C31)</f>
        <v>0</v>
      </c>
      <c r="D32" s="392">
        <f>SUM(D30:D31)</f>
        <v>0</v>
      </c>
      <c r="E32" s="438" t="str">
        <f>+BA32</f>
        <v/>
      </c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S32" s="322"/>
      <c r="AT32" s="322"/>
      <c r="AW32" s="322"/>
      <c r="AX32" s="322"/>
      <c r="BA32" s="339" t="str">
        <f>IF(B32&lt;&gt;SUM(C32:D32)," NO ALTERE LAS FÓRMULAS, la suma de los donantes NO ES IGUAL al Total. ","")</f>
        <v/>
      </c>
      <c r="BB32" s="325"/>
      <c r="BC32" s="441">
        <f>IF(B32&lt;&gt;SUM(C32:D32),1,0)</f>
        <v>0</v>
      </c>
      <c r="BD32" s="315"/>
    </row>
    <row r="33" spans="1:56" s="338" customFormat="1" ht="30" customHeight="1" x14ac:dyDescent="0.2">
      <c r="A33" s="334" t="s">
        <v>32</v>
      </c>
      <c r="B33" s="334"/>
      <c r="C33" s="334"/>
      <c r="D33" s="334"/>
      <c r="E33" s="334"/>
      <c r="F33" s="334"/>
      <c r="G33" s="334"/>
      <c r="H33" s="334"/>
      <c r="I33" s="334"/>
      <c r="J33" s="320"/>
      <c r="K33" s="315"/>
      <c r="L33" s="315"/>
      <c r="M33" s="315"/>
      <c r="N33" s="315"/>
      <c r="O33" s="315"/>
      <c r="P33" s="315"/>
      <c r="Q33" s="315"/>
      <c r="R33" s="315"/>
      <c r="S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T33" s="322"/>
      <c r="AU33" s="322"/>
      <c r="AX33" s="322"/>
      <c r="AY33" s="322"/>
      <c r="BA33" s="315"/>
      <c r="BB33" s="315"/>
      <c r="BC33" s="315"/>
      <c r="BD33" s="315"/>
    </row>
    <row r="34" spans="1:56" s="338" customFormat="1" ht="15.95" customHeight="1" x14ac:dyDescent="0.15">
      <c r="A34" s="494" t="s">
        <v>33</v>
      </c>
      <c r="B34" s="500" t="s">
        <v>4</v>
      </c>
      <c r="C34" s="488" t="s">
        <v>5</v>
      </c>
      <c r="D34" s="488" t="s">
        <v>34</v>
      </c>
      <c r="E34" s="488" t="s">
        <v>35</v>
      </c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T34" s="322"/>
      <c r="AU34" s="322"/>
      <c r="AX34" s="322"/>
      <c r="AY34" s="322"/>
      <c r="BA34" s="315"/>
      <c r="BB34" s="315"/>
      <c r="BC34" s="315"/>
      <c r="BD34" s="315"/>
    </row>
    <row r="35" spans="1:56" s="338" customFormat="1" ht="15.95" customHeight="1" x14ac:dyDescent="0.15">
      <c r="A35" s="495"/>
      <c r="B35" s="502"/>
      <c r="C35" s="489"/>
      <c r="D35" s="489"/>
      <c r="E35" s="489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T35" s="322"/>
      <c r="AU35" s="322"/>
      <c r="AX35" s="322"/>
      <c r="AY35" s="322"/>
      <c r="BA35" s="315"/>
      <c r="BB35" s="315"/>
      <c r="BC35" s="315"/>
      <c r="BD35" s="315"/>
    </row>
    <row r="36" spans="1:56" s="338" customFormat="1" ht="15.95" customHeight="1" x14ac:dyDescent="0.15">
      <c r="A36" s="494" t="s">
        <v>36</v>
      </c>
      <c r="B36" s="357" t="s">
        <v>37</v>
      </c>
      <c r="C36" s="425">
        <f>SUM(D36:E36)</f>
        <v>0</v>
      </c>
      <c r="D36" s="426"/>
      <c r="E36" s="426"/>
      <c r="F36" s="438" t="str">
        <f>+BA36</f>
        <v/>
      </c>
      <c r="G36" s="438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T36" s="322"/>
      <c r="AU36" s="322"/>
      <c r="AX36" s="322"/>
      <c r="AY36" s="322"/>
      <c r="BA36" s="339" t="str">
        <f>IF(C36&lt;&gt;SUM(D36:E36)," NO ALTERE LAS FÓRMULAS, la suma de los componentes sanguíneos NO ES IGUAL al Total. ","")</f>
        <v/>
      </c>
      <c r="BB36" s="315"/>
      <c r="BC36" s="441">
        <f>IF(C36&lt;&gt;SUM(D36:E36),1,0)</f>
        <v>0</v>
      </c>
      <c r="BD36" s="315"/>
    </row>
    <row r="37" spans="1:56" s="338" customFormat="1" ht="15.95" customHeight="1" x14ac:dyDescent="0.15">
      <c r="A37" s="505"/>
      <c r="B37" s="368" t="s">
        <v>38</v>
      </c>
      <c r="C37" s="427">
        <f t="shared" ref="C37:C44" si="6">SUM(D37:E37)</f>
        <v>0</v>
      </c>
      <c r="D37" s="428"/>
      <c r="E37" s="428"/>
      <c r="F37" s="438" t="str">
        <f t="shared" ref="F37:F44" si="7">+BA37</f>
        <v/>
      </c>
      <c r="G37" s="438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T37" s="322"/>
      <c r="AU37" s="322"/>
      <c r="AX37" s="322"/>
      <c r="AY37" s="322"/>
      <c r="BA37" s="339" t="str">
        <f t="shared" ref="BA37:BA44" si="8">IF(C37&lt;&gt;SUM(D37:E37)," NO ALTERE LAS FÓRMULAS, la suma de los componentes sanguíneos NO ES IGUAL al Total. ","")</f>
        <v/>
      </c>
      <c r="BB37" s="315"/>
      <c r="BC37" s="441">
        <f t="shared" ref="BC37:BC44" si="9">IF(C37&lt;&gt;SUM(D37:E37),1,0)</f>
        <v>0</v>
      </c>
      <c r="BD37" s="315"/>
    </row>
    <row r="38" spans="1:56" s="338" customFormat="1" ht="15.95" customHeight="1" x14ac:dyDescent="0.15">
      <c r="A38" s="495"/>
      <c r="B38" s="369" t="s">
        <v>39</v>
      </c>
      <c r="C38" s="429">
        <f t="shared" si="6"/>
        <v>0</v>
      </c>
      <c r="D38" s="430"/>
      <c r="E38" s="430"/>
      <c r="F38" s="438" t="str">
        <f t="shared" si="7"/>
        <v/>
      </c>
      <c r="G38" s="438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T38" s="322"/>
      <c r="AU38" s="322"/>
      <c r="AX38" s="322"/>
      <c r="AY38" s="322"/>
      <c r="BA38" s="339" t="str">
        <f t="shared" si="8"/>
        <v/>
      </c>
      <c r="BB38" s="315"/>
      <c r="BC38" s="441">
        <f t="shared" si="9"/>
        <v>0</v>
      </c>
      <c r="BD38" s="315"/>
    </row>
    <row r="39" spans="1:56" s="338" customFormat="1" ht="15.95" customHeight="1" x14ac:dyDescent="0.15">
      <c r="A39" s="494" t="s">
        <v>40</v>
      </c>
      <c r="B39" s="358" t="s">
        <v>41</v>
      </c>
      <c r="C39" s="425">
        <f t="shared" si="6"/>
        <v>0</v>
      </c>
      <c r="D39" s="426"/>
      <c r="E39" s="426"/>
      <c r="F39" s="438" t="str">
        <f t="shared" si="7"/>
        <v/>
      </c>
      <c r="G39" s="438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T39" s="322"/>
      <c r="AU39" s="322"/>
      <c r="AX39" s="322"/>
      <c r="AY39" s="322"/>
      <c r="BA39" s="339" t="str">
        <f t="shared" si="8"/>
        <v/>
      </c>
      <c r="BB39" s="315"/>
      <c r="BC39" s="441">
        <f t="shared" si="9"/>
        <v>0</v>
      </c>
      <c r="BD39" s="315"/>
    </row>
    <row r="40" spans="1:56" s="338" customFormat="1" ht="15.95" customHeight="1" x14ac:dyDescent="0.15">
      <c r="A40" s="505"/>
      <c r="B40" s="368" t="s">
        <v>42</v>
      </c>
      <c r="C40" s="427">
        <f t="shared" si="6"/>
        <v>0</v>
      </c>
      <c r="D40" s="428"/>
      <c r="E40" s="428"/>
      <c r="F40" s="438" t="str">
        <f t="shared" si="7"/>
        <v/>
      </c>
      <c r="G40" s="438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T40" s="322"/>
      <c r="AU40" s="322"/>
      <c r="AX40" s="322"/>
      <c r="AY40" s="322"/>
      <c r="BA40" s="339" t="str">
        <f t="shared" si="8"/>
        <v/>
      </c>
      <c r="BB40" s="315"/>
      <c r="BC40" s="441">
        <f t="shared" si="9"/>
        <v>0</v>
      </c>
      <c r="BD40" s="315"/>
    </row>
    <row r="41" spans="1:56" s="338" customFormat="1" ht="15.95" customHeight="1" x14ac:dyDescent="0.15">
      <c r="A41" s="495"/>
      <c r="B41" s="369" t="s">
        <v>43</v>
      </c>
      <c r="C41" s="429">
        <f t="shared" si="6"/>
        <v>0</v>
      </c>
      <c r="D41" s="430"/>
      <c r="E41" s="430"/>
      <c r="F41" s="438" t="str">
        <f t="shared" si="7"/>
        <v/>
      </c>
      <c r="G41" s="438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T41" s="322"/>
      <c r="AU41" s="322"/>
      <c r="AX41" s="322"/>
      <c r="AY41" s="322"/>
      <c r="BA41" s="339" t="str">
        <f t="shared" si="8"/>
        <v/>
      </c>
      <c r="BB41" s="315"/>
      <c r="BC41" s="441">
        <f t="shared" si="9"/>
        <v>0</v>
      </c>
      <c r="BD41" s="315"/>
    </row>
    <row r="42" spans="1:56" s="338" customFormat="1" ht="21" x14ac:dyDescent="0.15">
      <c r="A42" s="494" t="s">
        <v>44</v>
      </c>
      <c r="B42" s="370" t="s">
        <v>45</v>
      </c>
      <c r="C42" s="423">
        <f t="shared" si="6"/>
        <v>0</v>
      </c>
      <c r="D42" s="375"/>
      <c r="E42" s="375"/>
      <c r="F42" s="438" t="str">
        <f t="shared" si="7"/>
        <v/>
      </c>
      <c r="G42" s="438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T42" s="322"/>
      <c r="AU42" s="322"/>
      <c r="AX42" s="322"/>
      <c r="AY42" s="322"/>
      <c r="BA42" s="339" t="str">
        <f t="shared" si="8"/>
        <v/>
      </c>
      <c r="BB42" s="315"/>
      <c r="BC42" s="441">
        <f t="shared" si="9"/>
        <v>0</v>
      </c>
      <c r="BD42" s="315"/>
    </row>
    <row r="43" spans="1:56" s="338" customFormat="1" ht="15.95" customHeight="1" x14ac:dyDescent="0.15">
      <c r="A43" s="495"/>
      <c r="B43" s="336" t="s">
        <v>46</v>
      </c>
      <c r="C43" s="383">
        <f t="shared" si="6"/>
        <v>0</v>
      </c>
      <c r="D43" s="378"/>
      <c r="E43" s="378"/>
      <c r="F43" s="438" t="str">
        <f t="shared" si="7"/>
        <v/>
      </c>
      <c r="G43" s="438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T43" s="322"/>
      <c r="AU43" s="322"/>
      <c r="AX43" s="322"/>
      <c r="AY43" s="322"/>
      <c r="BA43" s="339" t="str">
        <f t="shared" si="8"/>
        <v/>
      </c>
      <c r="BB43" s="315"/>
      <c r="BC43" s="441">
        <f t="shared" si="9"/>
        <v>0</v>
      </c>
      <c r="BD43" s="315"/>
    </row>
    <row r="44" spans="1:56" s="338" customFormat="1" ht="15.95" customHeight="1" x14ac:dyDescent="0.15">
      <c r="A44" s="498" t="s">
        <v>47</v>
      </c>
      <c r="B44" s="499"/>
      <c r="C44" s="424">
        <f t="shared" si="6"/>
        <v>0</v>
      </c>
      <c r="D44" s="380"/>
      <c r="E44" s="380"/>
      <c r="F44" s="438" t="str">
        <f t="shared" si="7"/>
        <v/>
      </c>
      <c r="G44" s="438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T44" s="322"/>
      <c r="AU44" s="322"/>
      <c r="AX44" s="322"/>
      <c r="AY44" s="322"/>
      <c r="BA44" s="339" t="str">
        <f t="shared" si="8"/>
        <v/>
      </c>
      <c r="BB44" s="315"/>
      <c r="BC44" s="441">
        <f t="shared" si="9"/>
        <v>0</v>
      </c>
      <c r="BD44" s="315"/>
    </row>
    <row r="45" spans="1:56" s="315" customFormat="1" ht="30" customHeight="1" x14ac:dyDescent="0.2">
      <c r="A45" s="335" t="s">
        <v>48</v>
      </c>
      <c r="B45" s="335"/>
      <c r="C45" s="335"/>
      <c r="D45" s="335"/>
      <c r="E45" s="335"/>
      <c r="F45" s="335"/>
      <c r="G45" s="335"/>
      <c r="H45" s="335"/>
      <c r="I45" s="335"/>
      <c r="J45" s="320"/>
    </row>
    <row r="46" spans="1:56" s="338" customFormat="1" ht="15.95" customHeight="1" x14ac:dyDescent="0.15">
      <c r="A46" s="510" t="s">
        <v>49</v>
      </c>
      <c r="B46" s="510"/>
      <c r="C46" s="511" t="s">
        <v>50</v>
      </c>
      <c r="D46" s="511" t="s">
        <v>44</v>
      </c>
      <c r="E46" s="497" t="s">
        <v>51</v>
      </c>
      <c r="F46" s="511"/>
      <c r="G46" s="511"/>
      <c r="H46" s="511" t="s">
        <v>52</v>
      </c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T46" s="322"/>
      <c r="AU46" s="322"/>
      <c r="AX46" s="322"/>
      <c r="AY46" s="322"/>
      <c r="BA46" s="315"/>
      <c r="BB46" s="315"/>
      <c r="BC46" s="315"/>
      <c r="BD46" s="315"/>
    </row>
    <row r="47" spans="1:56" s="338" customFormat="1" ht="15.95" customHeight="1" x14ac:dyDescent="0.15">
      <c r="A47" s="510"/>
      <c r="B47" s="510"/>
      <c r="C47" s="511"/>
      <c r="D47" s="511"/>
      <c r="E47" s="452" t="s">
        <v>53</v>
      </c>
      <c r="F47" s="452" t="s">
        <v>42</v>
      </c>
      <c r="G47" s="452" t="s">
        <v>43</v>
      </c>
      <c r="H47" s="497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T47" s="322"/>
      <c r="AU47" s="322"/>
      <c r="AX47" s="322"/>
      <c r="AY47" s="322"/>
      <c r="BA47" s="315"/>
      <c r="BB47" s="315"/>
      <c r="BC47" s="315"/>
      <c r="BD47" s="315"/>
    </row>
    <row r="48" spans="1:56" s="338" customFormat="1" ht="22.5" customHeight="1" x14ac:dyDescent="0.15">
      <c r="A48" s="515" t="s">
        <v>54</v>
      </c>
      <c r="B48" s="515"/>
      <c r="C48" s="433"/>
      <c r="D48" s="433"/>
      <c r="E48" s="433"/>
      <c r="F48" s="433"/>
      <c r="G48" s="433"/>
      <c r="H48" s="426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W48" s="322"/>
      <c r="AX48" s="322"/>
      <c r="BA48" s="315"/>
      <c r="BB48" s="315"/>
      <c r="BC48" s="315"/>
      <c r="BD48" s="315"/>
    </row>
    <row r="49" spans="1:56" s="338" customFormat="1" ht="15" customHeight="1" x14ac:dyDescent="0.15">
      <c r="A49" s="516" t="s">
        <v>55</v>
      </c>
      <c r="B49" s="516"/>
      <c r="C49" s="373"/>
      <c r="D49" s="373">
        <v>5</v>
      </c>
      <c r="E49" s="373"/>
      <c r="F49" s="373"/>
      <c r="G49" s="373"/>
      <c r="H49" s="428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W49" s="322"/>
      <c r="AX49" s="322"/>
      <c r="BA49" s="315"/>
      <c r="BB49" s="315"/>
      <c r="BC49" s="315"/>
      <c r="BD49" s="315"/>
    </row>
    <row r="50" spans="1:56" s="338" customFormat="1" ht="15" customHeight="1" x14ac:dyDescent="0.15">
      <c r="A50" s="516" t="s">
        <v>56</v>
      </c>
      <c r="B50" s="516"/>
      <c r="C50" s="376"/>
      <c r="D50" s="376"/>
      <c r="E50" s="376">
        <v>78</v>
      </c>
      <c r="F50" s="376"/>
      <c r="G50" s="376"/>
      <c r="H50" s="391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W50" s="322"/>
      <c r="AX50" s="322"/>
      <c r="BA50" s="315"/>
      <c r="BB50" s="315"/>
      <c r="BC50" s="315"/>
      <c r="BD50" s="315"/>
    </row>
    <row r="51" spans="1:56" s="338" customFormat="1" ht="15" customHeight="1" x14ac:dyDescent="0.15">
      <c r="A51" s="508" t="s">
        <v>57</v>
      </c>
      <c r="B51" s="508"/>
      <c r="C51" s="378"/>
      <c r="D51" s="378"/>
      <c r="E51" s="378"/>
      <c r="F51" s="378"/>
      <c r="G51" s="378"/>
      <c r="H51" s="39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W51" s="322"/>
      <c r="AX51" s="322"/>
      <c r="BA51" s="315"/>
      <c r="BB51" s="315"/>
      <c r="BC51" s="315"/>
      <c r="BD51" s="315"/>
    </row>
    <row r="52" spans="1:56" s="338" customFormat="1" ht="15" customHeight="1" x14ac:dyDescent="0.15">
      <c r="A52" s="509" t="s">
        <v>5</v>
      </c>
      <c r="B52" s="509"/>
      <c r="C52" s="388">
        <f t="shared" ref="C52:H52" si="10">SUM(C48:C51)</f>
        <v>0</v>
      </c>
      <c r="D52" s="388">
        <f t="shared" si="10"/>
        <v>5</v>
      </c>
      <c r="E52" s="388">
        <f t="shared" si="10"/>
        <v>78</v>
      </c>
      <c r="F52" s="388">
        <f t="shared" si="10"/>
        <v>0</v>
      </c>
      <c r="G52" s="388">
        <f t="shared" si="10"/>
        <v>0</v>
      </c>
      <c r="H52" s="436">
        <f t="shared" si="10"/>
        <v>0</v>
      </c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W52" s="322"/>
      <c r="AX52" s="322"/>
      <c r="BA52" s="315"/>
      <c r="BB52" s="315"/>
      <c r="BC52" s="315"/>
      <c r="BD52" s="315"/>
    </row>
    <row r="53" spans="1:56" s="315" customFormat="1" ht="30" customHeight="1" x14ac:dyDescent="0.2">
      <c r="A53" s="335" t="s">
        <v>58</v>
      </c>
      <c r="B53" s="335"/>
      <c r="C53" s="335"/>
      <c r="D53" s="371"/>
      <c r="E53" s="371"/>
      <c r="F53" s="371"/>
      <c r="G53" s="371"/>
      <c r="H53" s="371"/>
      <c r="I53" s="371"/>
      <c r="J53" s="320"/>
    </row>
    <row r="54" spans="1:56" s="338" customFormat="1" ht="15.95" customHeight="1" x14ac:dyDescent="0.2">
      <c r="A54" s="510" t="s">
        <v>49</v>
      </c>
      <c r="B54" s="510"/>
      <c r="C54" s="511" t="s">
        <v>5</v>
      </c>
      <c r="D54" s="315"/>
      <c r="E54" s="315"/>
      <c r="F54" s="315"/>
      <c r="G54" s="317"/>
      <c r="H54" s="317"/>
      <c r="I54" s="317"/>
      <c r="J54" s="317"/>
      <c r="K54" s="315"/>
      <c r="L54" s="315"/>
      <c r="M54" s="315"/>
      <c r="N54" s="315"/>
      <c r="O54" s="315"/>
      <c r="P54" s="315"/>
      <c r="Q54" s="315"/>
      <c r="R54" s="315"/>
      <c r="S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22"/>
      <c r="AS54" s="322"/>
      <c r="AT54" s="322"/>
      <c r="BA54" s="315"/>
      <c r="BB54" s="315"/>
      <c r="BC54" s="315"/>
      <c r="BD54" s="315"/>
    </row>
    <row r="55" spans="1:56" s="338" customFormat="1" ht="15.95" customHeight="1" x14ac:dyDescent="0.2">
      <c r="A55" s="510"/>
      <c r="B55" s="510"/>
      <c r="C55" s="511"/>
      <c r="D55" s="315"/>
      <c r="E55" s="315"/>
      <c r="F55" s="315"/>
      <c r="G55" s="317"/>
      <c r="H55" s="317"/>
      <c r="I55" s="317"/>
      <c r="J55" s="317"/>
      <c r="K55" s="315"/>
      <c r="L55" s="315"/>
      <c r="M55" s="315"/>
      <c r="N55" s="315"/>
      <c r="O55" s="315"/>
      <c r="P55" s="315"/>
      <c r="Q55" s="315"/>
      <c r="R55" s="315"/>
      <c r="S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22"/>
      <c r="AS55" s="322"/>
      <c r="AT55" s="322"/>
      <c r="BA55" s="315"/>
      <c r="BB55" s="315"/>
      <c r="BC55" s="315"/>
      <c r="BD55" s="315"/>
    </row>
    <row r="56" spans="1:56" s="338" customFormat="1" ht="15" customHeight="1" x14ac:dyDescent="0.2">
      <c r="A56" s="512" t="s">
        <v>59</v>
      </c>
      <c r="B56" s="512"/>
      <c r="C56" s="432"/>
      <c r="D56" s="315"/>
      <c r="E56" s="315"/>
      <c r="F56" s="315"/>
      <c r="G56" s="315"/>
      <c r="H56" s="315"/>
      <c r="I56" s="315"/>
      <c r="J56" s="317"/>
      <c r="K56" s="315"/>
      <c r="L56" s="315"/>
      <c r="M56" s="315"/>
      <c r="N56" s="315"/>
      <c r="O56" s="315"/>
      <c r="P56" s="315"/>
      <c r="Q56" s="315"/>
      <c r="R56" s="315"/>
      <c r="S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R56" s="322"/>
      <c r="AS56" s="322"/>
      <c r="AV56" s="322"/>
      <c r="AW56" s="322"/>
      <c r="BA56" s="315"/>
      <c r="BB56" s="315"/>
      <c r="BC56" s="315"/>
      <c r="BD56" s="315"/>
    </row>
    <row r="57" spans="1:56" s="338" customFormat="1" ht="15" customHeight="1" x14ac:dyDescent="0.2">
      <c r="A57" s="492" t="s">
        <v>40</v>
      </c>
      <c r="B57" s="358" t="s">
        <v>41</v>
      </c>
      <c r="C57" s="433"/>
      <c r="D57" s="315"/>
      <c r="E57" s="315"/>
      <c r="F57" s="315"/>
      <c r="G57" s="317"/>
      <c r="H57" s="317"/>
      <c r="I57" s="317"/>
      <c r="J57" s="317"/>
      <c r="K57" s="315"/>
      <c r="L57" s="315"/>
      <c r="M57" s="315"/>
      <c r="N57" s="315"/>
      <c r="O57" s="315"/>
      <c r="P57" s="315"/>
      <c r="Q57" s="315"/>
      <c r="R57" s="315"/>
      <c r="S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22"/>
      <c r="AS57" s="322"/>
      <c r="AT57" s="322"/>
      <c r="BA57" s="315"/>
      <c r="BB57" s="315"/>
      <c r="BC57" s="315"/>
      <c r="BD57" s="315"/>
    </row>
    <row r="58" spans="1:56" s="338" customFormat="1" ht="15" customHeight="1" x14ac:dyDescent="0.2">
      <c r="A58" s="513"/>
      <c r="B58" s="368" t="s">
        <v>42</v>
      </c>
      <c r="C58" s="373"/>
      <c r="D58" s="315"/>
      <c r="E58" s="315"/>
      <c r="F58" s="315"/>
      <c r="G58" s="317"/>
      <c r="H58" s="317"/>
      <c r="I58" s="317"/>
      <c r="J58" s="317"/>
      <c r="K58" s="315"/>
      <c r="L58" s="315"/>
      <c r="M58" s="315"/>
      <c r="N58" s="315"/>
      <c r="O58" s="315"/>
      <c r="P58" s="315"/>
      <c r="Q58" s="315"/>
      <c r="R58" s="315"/>
      <c r="S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22"/>
      <c r="AS58" s="322"/>
      <c r="AT58" s="322"/>
      <c r="BA58" s="315"/>
      <c r="BB58" s="315"/>
      <c r="BC58" s="315"/>
      <c r="BD58" s="315"/>
    </row>
    <row r="59" spans="1:56" s="338" customFormat="1" ht="15" customHeight="1" x14ac:dyDescent="0.2">
      <c r="A59" s="493"/>
      <c r="B59" s="369" t="s">
        <v>43</v>
      </c>
      <c r="C59" s="374"/>
      <c r="D59" s="315"/>
      <c r="E59" s="315"/>
      <c r="F59" s="315"/>
      <c r="G59" s="317"/>
      <c r="H59" s="317"/>
      <c r="I59" s="317"/>
      <c r="J59" s="317"/>
      <c r="K59" s="315"/>
      <c r="L59" s="315"/>
      <c r="M59" s="315"/>
      <c r="N59" s="315"/>
      <c r="O59" s="315"/>
      <c r="P59" s="315"/>
      <c r="Q59" s="315"/>
      <c r="R59" s="315"/>
      <c r="S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22"/>
      <c r="AS59" s="322"/>
      <c r="AT59" s="322"/>
      <c r="BA59" s="315"/>
      <c r="BB59" s="315"/>
      <c r="BC59" s="315"/>
      <c r="BD59" s="315"/>
    </row>
    <row r="60" spans="1:56" s="338" customFormat="1" ht="15" customHeight="1" x14ac:dyDescent="0.2">
      <c r="A60" s="514" t="s">
        <v>44</v>
      </c>
      <c r="B60" s="514"/>
      <c r="C60" s="432"/>
      <c r="D60" s="315"/>
      <c r="E60" s="315"/>
      <c r="F60" s="315"/>
      <c r="G60" s="315"/>
      <c r="H60" s="315"/>
      <c r="I60" s="315"/>
      <c r="J60" s="317"/>
      <c r="K60" s="315"/>
      <c r="L60" s="315"/>
      <c r="M60" s="315"/>
      <c r="N60" s="315"/>
      <c r="O60" s="315"/>
      <c r="P60" s="315"/>
      <c r="Q60" s="315"/>
      <c r="R60" s="315"/>
      <c r="S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R60" s="322"/>
      <c r="AS60" s="322"/>
      <c r="AV60" s="322"/>
      <c r="AW60" s="322"/>
      <c r="BA60" s="315"/>
      <c r="BB60" s="315"/>
      <c r="BC60" s="315"/>
      <c r="BD60" s="315"/>
    </row>
    <row r="61" spans="1:56" s="338" customFormat="1" ht="15" customHeight="1" x14ac:dyDescent="0.2">
      <c r="A61" s="498" t="s">
        <v>47</v>
      </c>
      <c r="B61" s="499"/>
      <c r="C61" s="434"/>
      <c r="D61" s="315"/>
      <c r="E61" s="315"/>
      <c r="F61" s="315"/>
      <c r="G61" s="315"/>
      <c r="H61" s="315"/>
      <c r="I61" s="315"/>
      <c r="J61" s="317"/>
      <c r="K61" s="315"/>
      <c r="L61" s="315"/>
      <c r="M61" s="315"/>
      <c r="N61" s="315"/>
      <c r="O61" s="315"/>
      <c r="P61" s="315"/>
      <c r="Q61" s="315"/>
      <c r="R61" s="315"/>
      <c r="S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R61" s="322"/>
      <c r="AS61" s="322"/>
      <c r="AV61" s="322"/>
      <c r="AW61" s="322"/>
      <c r="BA61" s="315"/>
      <c r="BB61" s="315"/>
      <c r="BC61" s="315"/>
      <c r="BD61" s="315"/>
    </row>
    <row r="62" spans="1:56" s="315" customFormat="1" ht="30" customHeight="1" x14ac:dyDescent="0.2">
      <c r="A62" s="331" t="s">
        <v>60</v>
      </c>
      <c r="B62" s="331"/>
      <c r="C62" s="331"/>
      <c r="D62" s="331"/>
      <c r="E62" s="331"/>
      <c r="F62" s="331"/>
      <c r="G62" s="331"/>
      <c r="H62" s="331"/>
      <c r="I62" s="331"/>
      <c r="J62" s="320"/>
    </row>
    <row r="63" spans="1:56" s="338" customFormat="1" ht="15.95" customHeight="1" x14ac:dyDescent="0.15">
      <c r="A63" s="490" t="s">
        <v>4</v>
      </c>
      <c r="B63" s="500"/>
      <c r="C63" s="488" t="s">
        <v>5</v>
      </c>
      <c r="D63" s="496" t="s">
        <v>61</v>
      </c>
      <c r="E63" s="497"/>
      <c r="F63" s="496" t="s">
        <v>62</v>
      </c>
      <c r="G63" s="497"/>
      <c r="H63" s="537" t="s">
        <v>63</v>
      </c>
      <c r="I63" s="538"/>
      <c r="J63" s="506" t="s">
        <v>64</v>
      </c>
      <c r="K63" s="315"/>
      <c r="L63" s="315"/>
      <c r="M63" s="315"/>
      <c r="N63" s="315"/>
      <c r="O63" s="315"/>
      <c r="P63" s="315"/>
      <c r="Q63" s="315"/>
      <c r="R63" s="315"/>
      <c r="S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T63" s="322"/>
      <c r="AU63" s="322"/>
      <c r="AX63" s="322"/>
      <c r="AY63" s="322"/>
      <c r="BA63" s="315"/>
      <c r="BB63" s="315"/>
      <c r="BC63" s="315"/>
      <c r="BD63" s="315"/>
    </row>
    <row r="64" spans="1:56" s="338" customFormat="1" ht="15.95" customHeight="1" x14ac:dyDescent="0.15">
      <c r="A64" s="501"/>
      <c r="B64" s="502"/>
      <c r="C64" s="489"/>
      <c r="D64" s="452" t="s">
        <v>34</v>
      </c>
      <c r="E64" s="452" t="s">
        <v>35</v>
      </c>
      <c r="F64" s="452" t="s">
        <v>34</v>
      </c>
      <c r="G64" s="452" t="s">
        <v>35</v>
      </c>
      <c r="H64" s="452" t="s">
        <v>34</v>
      </c>
      <c r="I64" s="452" t="s">
        <v>35</v>
      </c>
      <c r="J64" s="507"/>
      <c r="K64" s="315"/>
      <c r="L64" s="315"/>
      <c r="M64" s="315"/>
      <c r="N64" s="315"/>
      <c r="O64" s="315"/>
      <c r="P64" s="315"/>
      <c r="Q64" s="315"/>
      <c r="R64" s="315"/>
      <c r="S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T64" s="322"/>
      <c r="AU64" s="322"/>
      <c r="AX64" s="322"/>
      <c r="AY64" s="322"/>
      <c r="BA64" s="315"/>
      <c r="BB64" s="315"/>
      <c r="BC64" s="315"/>
      <c r="BD64" s="315"/>
    </row>
    <row r="65" spans="1:56" s="338" customFormat="1" ht="15" customHeight="1" x14ac:dyDescent="0.15">
      <c r="A65" s="503" t="s">
        <v>36</v>
      </c>
      <c r="B65" s="504"/>
      <c r="C65" s="425">
        <f>SUM(D65:J65)</f>
        <v>0</v>
      </c>
      <c r="D65" s="426"/>
      <c r="E65" s="426"/>
      <c r="F65" s="426"/>
      <c r="G65" s="426"/>
      <c r="H65" s="426"/>
      <c r="I65" s="426"/>
      <c r="J65" s="426"/>
      <c r="K65" s="326" t="str">
        <f>BA65</f>
        <v/>
      </c>
      <c r="L65" s="315"/>
      <c r="M65" s="315"/>
      <c r="N65" s="315"/>
      <c r="O65" s="315"/>
      <c r="P65" s="315"/>
      <c r="Q65" s="315"/>
      <c r="R65" s="315"/>
      <c r="S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T65" s="322"/>
      <c r="AU65" s="322"/>
      <c r="AX65" s="322"/>
      <c r="AY65" s="322"/>
      <c r="BA65" s="339" t="str">
        <f>IF(C65&lt;&gt;SUM(D65:J65)," NO ALTERE LAS FÓRMULAS, la suma de los componentes sanguíneos distribuídos o transferidos NO ES IGUAL al Total. ","")</f>
        <v/>
      </c>
      <c r="BB65" s="315"/>
      <c r="BC65" s="441">
        <f>IF(C65&lt;&gt;SUM(D65:J65),1,0)</f>
        <v>0</v>
      </c>
      <c r="BD65" s="315"/>
    </row>
    <row r="66" spans="1:56" s="338" customFormat="1" ht="15" customHeight="1" x14ac:dyDescent="0.15">
      <c r="A66" s="494" t="s">
        <v>40</v>
      </c>
      <c r="B66" s="358" t="s">
        <v>41</v>
      </c>
      <c r="C66" s="425">
        <f t="shared" ref="C66:C71" si="11">SUM(D66:J66)</f>
        <v>0</v>
      </c>
      <c r="D66" s="426"/>
      <c r="E66" s="426"/>
      <c r="F66" s="426"/>
      <c r="G66" s="426"/>
      <c r="H66" s="426"/>
      <c r="I66" s="426"/>
      <c r="J66" s="426"/>
      <c r="K66" s="326" t="str">
        <f t="shared" ref="K66:K71" si="12">BA66</f>
        <v/>
      </c>
      <c r="L66" s="315"/>
      <c r="M66" s="315"/>
      <c r="N66" s="315"/>
      <c r="O66" s="315"/>
      <c r="P66" s="315"/>
      <c r="Q66" s="315"/>
      <c r="R66" s="315"/>
      <c r="S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T66" s="322"/>
      <c r="AU66" s="322"/>
      <c r="AX66" s="322"/>
      <c r="AY66" s="322"/>
      <c r="BA66" s="339" t="str">
        <f t="shared" ref="BA66:BA71" si="13">IF(C66&lt;&gt;SUM(D66:J66)," NO ALTERE LAS FÓRMULAS, la suma de los componentes sanguíneos distribuídos o transferidos NO ES IGUAL al Total. ","")</f>
        <v/>
      </c>
      <c r="BB66" s="315"/>
      <c r="BC66" s="441">
        <f t="shared" ref="BC66:BC71" si="14">IF(C66&lt;&gt;SUM(D66:J66),1,0)</f>
        <v>0</v>
      </c>
      <c r="BD66" s="315"/>
    </row>
    <row r="67" spans="1:56" s="338" customFormat="1" ht="15" customHeight="1" x14ac:dyDescent="0.15">
      <c r="A67" s="505"/>
      <c r="B67" s="368" t="s">
        <v>42</v>
      </c>
      <c r="C67" s="427">
        <f t="shared" si="11"/>
        <v>0</v>
      </c>
      <c r="D67" s="428"/>
      <c r="E67" s="428"/>
      <c r="F67" s="428"/>
      <c r="G67" s="428"/>
      <c r="H67" s="428"/>
      <c r="I67" s="428"/>
      <c r="J67" s="428"/>
      <c r="K67" s="326" t="str">
        <f t="shared" si="12"/>
        <v/>
      </c>
      <c r="L67" s="315"/>
      <c r="M67" s="315"/>
      <c r="N67" s="315"/>
      <c r="O67" s="315"/>
      <c r="P67" s="315"/>
      <c r="Q67" s="315"/>
      <c r="R67" s="315"/>
      <c r="S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T67" s="322"/>
      <c r="AU67" s="322"/>
      <c r="AX67" s="322"/>
      <c r="AY67" s="322"/>
      <c r="BA67" s="339" t="str">
        <f t="shared" si="13"/>
        <v/>
      </c>
      <c r="BB67" s="315"/>
      <c r="BC67" s="441">
        <f t="shared" si="14"/>
        <v>0</v>
      </c>
      <c r="BD67" s="315"/>
    </row>
    <row r="68" spans="1:56" s="338" customFormat="1" ht="15" customHeight="1" x14ac:dyDescent="0.15">
      <c r="A68" s="495"/>
      <c r="B68" s="369" t="s">
        <v>43</v>
      </c>
      <c r="C68" s="429">
        <f t="shared" si="11"/>
        <v>0</v>
      </c>
      <c r="D68" s="430"/>
      <c r="E68" s="430"/>
      <c r="F68" s="430"/>
      <c r="G68" s="430"/>
      <c r="H68" s="430"/>
      <c r="I68" s="430"/>
      <c r="J68" s="430"/>
      <c r="K68" s="326" t="str">
        <f t="shared" si="12"/>
        <v/>
      </c>
      <c r="L68" s="315"/>
      <c r="M68" s="315"/>
      <c r="N68" s="315"/>
      <c r="O68" s="315"/>
      <c r="P68" s="315"/>
      <c r="Q68" s="315"/>
      <c r="R68" s="315"/>
      <c r="S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T68" s="322"/>
      <c r="AU68" s="322"/>
      <c r="AX68" s="322"/>
      <c r="AY68" s="322"/>
      <c r="BA68" s="339" t="str">
        <f t="shared" si="13"/>
        <v/>
      </c>
      <c r="BB68" s="315"/>
      <c r="BC68" s="441">
        <f t="shared" si="14"/>
        <v>0</v>
      </c>
      <c r="BD68" s="315"/>
    </row>
    <row r="69" spans="1:56" s="338" customFormat="1" ht="15" customHeight="1" x14ac:dyDescent="0.15">
      <c r="A69" s="494" t="s">
        <v>44</v>
      </c>
      <c r="B69" s="370" t="s">
        <v>65</v>
      </c>
      <c r="C69" s="423">
        <f t="shared" si="11"/>
        <v>0</v>
      </c>
      <c r="D69" s="375"/>
      <c r="E69" s="375"/>
      <c r="F69" s="375"/>
      <c r="G69" s="375"/>
      <c r="H69" s="375"/>
      <c r="I69" s="375"/>
      <c r="J69" s="375"/>
      <c r="K69" s="326" t="str">
        <f t="shared" si="12"/>
        <v/>
      </c>
      <c r="L69" s="315"/>
      <c r="M69" s="315"/>
      <c r="N69" s="315"/>
      <c r="O69" s="315"/>
      <c r="P69" s="315"/>
      <c r="Q69" s="315"/>
      <c r="R69" s="315"/>
      <c r="S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T69" s="322"/>
      <c r="AU69" s="322"/>
      <c r="AX69" s="322"/>
      <c r="AY69" s="322"/>
      <c r="BA69" s="339" t="str">
        <f t="shared" si="13"/>
        <v/>
      </c>
      <c r="BB69" s="315"/>
      <c r="BC69" s="441">
        <f t="shared" si="14"/>
        <v>0</v>
      </c>
      <c r="BD69" s="315"/>
    </row>
    <row r="70" spans="1:56" s="338" customFormat="1" ht="15" customHeight="1" x14ac:dyDescent="0.15">
      <c r="A70" s="495"/>
      <c r="B70" s="336" t="s">
        <v>46</v>
      </c>
      <c r="C70" s="383">
        <f t="shared" si="11"/>
        <v>0</v>
      </c>
      <c r="D70" s="378"/>
      <c r="E70" s="378"/>
      <c r="F70" s="378"/>
      <c r="G70" s="378"/>
      <c r="H70" s="378"/>
      <c r="I70" s="378"/>
      <c r="J70" s="378"/>
      <c r="K70" s="326" t="str">
        <f t="shared" si="12"/>
        <v/>
      </c>
      <c r="L70" s="315"/>
      <c r="M70" s="315"/>
      <c r="N70" s="315"/>
      <c r="O70" s="315"/>
      <c r="P70" s="315"/>
      <c r="Q70" s="315"/>
      <c r="R70" s="315"/>
      <c r="S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T70" s="322"/>
      <c r="AU70" s="322"/>
      <c r="AX70" s="322"/>
      <c r="AY70" s="322"/>
      <c r="BA70" s="339" t="str">
        <f t="shared" si="13"/>
        <v/>
      </c>
      <c r="BB70" s="315"/>
      <c r="BC70" s="441">
        <f t="shared" si="14"/>
        <v>0</v>
      </c>
      <c r="BD70" s="315"/>
    </row>
    <row r="71" spans="1:56" s="338" customFormat="1" ht="15" customHeight="1" x14ac:dyDescent="0.15">
      <c r="A71" s="498" t="s">
        <v>47</v>
      </c>
      <c r="B71" s="499"/>
      <c r="C71" s="424">
        <f t="shared" si="11"/>
        <v>0</v>
      </c>
      <c r="D71" s="380"/>
      <c r="E71" s="380"/>
      <c r="F71" s="380"/>
      <c r="G71" s="380"/>
      <c r="H71" s="380"/>
      <c r="I71" s="380"/>
      <c r="J71" s="380"/>
      <c r="K71" s="326" t="str">
        <f t="shared" si="12"/>
        <v/>
      </c>
      <c r="L71" s="315"/>
      <c r="M71" s="315"/>
      <c r="N71" s="315"/>
      <c r="O71" s="315"/>
      <c r="P71" s="315"/>
      <c r="Q71" s="315"/>
      <c r="R71" s="315"/>
      <c r="S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T71" s="322"/>
      <c r="AU71" s="322"/>
      <c r="AX71" s="322"/>
      <c r="AY71" s="322"/>
      <c r="BA71" s="339" t="str">
        <f t="shared" si="13"/>
        <v/>
      </c>
      <c r="BB71" s="315"/>
      <c r="BC71" s="441">
        <f t="shared" si="14"/>
        <v>0</v>
      </c>
      <c r="BD71" s="315"/>
    </row>
    <row r="72" spans="1:56" s="315" customFormat="1" ht="30" customHeight="1" x14ac:dyDescent="0.2">
      <c r="A72" s="354" t="s">
        <v>66</v>
      </c>
      <c r="B72" s="354"/>
      <c r="C72" s="354"/>
      <c r="D72" s="354"/>
      <c r="E72" s="354"/>
      <c r="F72" s="351"/>
      <c r="G72" s="351"/>
      <c r="H72" s="351"/>
      <c r="I72" s="351"/>
      <c r="J72" s="320"/>
    </row>
    <row r="73" spans="1:56" s="338" customFormat="1" ht="15.95" customHeight="1" x14ac:dyDescent="0.2">
      <c r="A73" s="490" t="s">
        <v>67</v>
      </c>
      <c r="B73" s="500"/>
      <c r="C73" s="488" t="s">
        <v>5</v>
      </c>
      <c r="D73" s="496" t="s">
        <v>68</v>
      </c>
      <c r="E73" s="497"/>
      <c r="F73" s="496" t="s">
        <v>69</v>
      </c>
      <c r="G73" s="497"/>
      <c r="H73" s="315"/>
      <c r="I73" s="317"/>
      <c r="J73" s="317"/>
      <c r="K73" s="315"/>
      <c r="L73" s="315"/>
      <c r="M73" s="315"/>
      <c r="N73" s="315"/>
      <c r="O73" s="315"/>
      <c r="P73" s="315"/>
      <c r="Q73" s="315"/>
      <c r="R73" s="315"/>
      <c r="S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Q73" s="322"/>
      <c r="AR73" s="322"/>
      <c r="AU73" s="322"/>
      <c r="AV73" s="322"/>
      <c r="BA73" s="315"/>
      <c r="BB73" s="315"/>
      <c r="BC73" s="315"/>
      <c r="BD73" s="315"/>
    </row>
    <row r="74" spans="1:56" s="338" customFormat="1" ht="15.95" customHeight="1" x14ac:dyDescent="0.2">
      <c r="A74" s="501"/>
      <c r="B74" s="502"/>
      <c r="C74" s="489"/>
      <c r="D74" s="452" t="s">
        <v>34</v>
      </c>
      <c r="E74" s="452" t="s">
        <v>35</v>
      </c>
      <c r="F74" s="452" t="s">
        <v>34</v>
      </c>
      <c r="G74" s="452" t="s">
        <v>35</v>
      </c>
      <c r="H74" s="315"/>
      <c r="I74" s="317"/>
      <c r="J74" s="317"/>
      <c r="K74" s="315"/>
      <c r="L74" s="315"/>
      <c r="M74" s="315"/>
      <c r="N74" s="315"/>
      <c r="O74" s="315"/>
      <c r="P74" s="315"/>
      <c r="Q74" s="315"/>
      <c r="R74" s="315"/>
      <c r="S74" s="315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  <c r="AI74" s="315"/>
      <c r="AJ74" s="315"/>
      <c r="AK74" s="315"/>
      <c r="AL74" s="315"/>
      <c r="AM74" s="315"/>
      <c r="AN74" s="315"/>
      <c r="AO74" s="315"/>
      <c r="AQ74" s="322"/>
      <c r="AR74" s="322"/>
      <c r="AU74" s="322"/>
      <c r="AV74" s="322"/>
      <c r="BA74" s="315"/>
      <c r="BB74" s="315"/>
      <c r="BC74" s="315"/>
      <c r="BD74" s="315"/>
    </row>
    <row r="75" spans="1:56" s="338" customFormat="1" ht="15" customHeight="1" x14ac:dyDescent="0.2">
      <c r="A75" s="503" t="s">
        <v>36</v>
      </c>
      <c r="B75" s="504"/>
      <c r="C75" s="425">
        <f>SUM(D75:G75)</f>
        <v>137</v>
      </c>
      <c r="D75" s="426">
        <v>2</v>
      </c>
      <c r="E75" s="426"/>
      <c r="F75" s="426">
        <v>135</v>
      </c>
      <c r="G75" s="426"/>
      <c r="H75" s="326" t="str">
        <f t="shared" ref="H75:H82" si="15">BA75</f>
        <v/>
      </c>
      <c r="I75" s="317"/>
      <c r="K75" s="315"/>
      <c r="L75" s="315"/>
      <c r="M75" s="315"/>
      <c r="N75" s="315"/>
      <c r="O75" s="315"/>
      <c r="P75" s="315"/>
      <c r="Q75" s="315"/>
      <c r="R75" s="315"/>
      <c r="S75" s="315"/>
      <c r="X75" s="315"/>
      <c r="Y75" s="315"/>
      <c r="Z75" s="315"/>
      <c r="AA75" s="315"/>
      <c r="AB75" s="315"/>
      <c r="AC75" s="315"/>
      <c r="AD75" s="315"/>
      <c r="AE75" s="315"/>
      <c r="AF75" s="315"/>
      <c r="AG75" s="315"/>
      <c r="AH75" s="315"/>
      <c r="AI75" s="315"/>
      <c r="AJ75" s="315"/>
      <c r="AK75" s="315"/>
      <c r="AL75" s="315"/>
      <c r="AM75" s="315"/>
      <c r="AN75" s="315"/>
      <c r="AO75" s="315"/>
      <c r="AQ75" s="322"/>
      <c r="AR75" s="322"/>
      <c r="AU75" s="322"/>
      <c r="AV75" s="322"/>
      <c r="BA75" s="339" t="str">
        <f>IF(C75&lt;&gt;SUM(D75:G75)," NO ALTERE LAS FÓRMULAS, la suma de las transfusiones NO ES IGUAL al Total. ","")</f>
        <v/>
      </c>
      <c r="BB75" s="315"/>
      <c r="BC75" s="441">
        <f>IF(C75&lt;&gt;SUM(D75:G75),1,0)</f>
        <v>0</v>
      </c>
      <c r="BD75" s="315"/>
    </row>
    <row r="76" spans="1:56" s="338" customFormat="1" ht="15" customHeight="1" x14ac:dyDescent="0.2">
      <c r="A76" s="494" t="s">
        <v>40</v>
      </c>
      <c r="B76" s="358" t="s">
        <v>41</v>
      </c>
      <c r="C76" s="425">
        <f t="shared" ref="C76:C82" si="16">SUM(D76:G76)</f>
        <v>42</v>
      </c>
      <c r="D76" s="426"/>
      <c r="E76" s="426"/>
      <c r="F76" s="426">
        <v>42</v>
      </c>
      <c r="G76" s="426"/>
      <c r="H76" s="326" t="str">
        <f t="shared" si="15"/>
        <v/>
      </c>
      <c r="I76" s="317"/>
      <c r="K76" s="315"/>
      <c r="L76" s="315"/>
      <c r="M76" s="315"/>
      <c r="N76" s="315"/>
      <c r="O76" s="315"/>
      <c r="P76" s="315"/>
      <c r="Q76" s="315"/>
      <c r="R76" s="315"/>
      <c r="S76" s="315"/>
      <c r="X76" s="315"/>
      <c r="Y76" s="315"/>
      <c r="Z76" s="315"/>
      <c r="AA76" s="315"/>
      <c r="AB76" s="315"/>
      <c r="AC76" s="315"/>
      <c r="AD76" s="315"/>
      <c r="AE76" s="315"/>
      <c r="AF76" s="315"/>
      <c r="AG76" s="315"/>
      <c r="AH76" s="315"/>
      <c r="AI76" s="315"/>
      <c r="AJ76" s="315"/>
      <c r="AK76" s="315"/>
      <c r="AL76" s="315"/>
      <c r="AM76" s="315"/>
      <c r="AN76" s="315"/>
      <c r="AO76" s="315"/>
      <c r="AQ76" s="322"/>
      <c r="AR76" s="322"/>
      <c r="AU76" s="322"/>
      <c r="AV76" s="322"/>
      <c r="BA76" s="339" t="str">
        <f t="shared" ref="BA76:BA82" si="17">IF(C76&lt;&gt;SUM(D76:G76)," NO ALTERE LAS FÓRMULAS, la suma de las transfusiones NO ES IGUAL al Total. ","")</f>
        <v/>
      </c>
      <c r="BB76" s="315"/>
      <c r="BC76" s="441">
        <f t="shared" ref="BC76:BC81" si="18">IF(C76&lt;&gt;SUM(D76:G76),1,0)</f>
        <v>0</v>
      </c>
      <c r="BD76" s="315"/>
    </row>
    <row r="77" spans="1:56" s="338" customFormat="1" ht="15" customHeight="1" x14ac:dyDescent="0.2">
      <c r="A77" s="505"/>
      <c r="B77" s="368" t="s">
        <v>42</v>
      </c>
      <c r="C77" s="427">
        <f t="shared" si="16"/>
        <v>0</v>
      </c>
      <c r="D77" s="428"/>
      <c r="E77" s="428"/>
      <c r="F77" s="428"/>
      <c r="G77" s="428"/>
      <c r="H77" s="326" t="str">
        <f t="shared" si="15"/>
        <v/>
      </c>
      <c r="I77" s="317"/>
      <c r="K77" s="315"/>
      <c r="L77" s="315"/>
      <c r="M77" s="315"/>
      <c r="N77" s="315"/>
      <c r="O77" s="315"/>
      <c r="P77" s="315"/>
      <c r="Q77" s="315"/>
      <c r="R77" s="315"/>
      <c r="S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315"/>
      <c r="AM77" s="315"/>
      <c r="AN77" s="315"/>
      <c r="AO77" s="315"/>
      <c r="AQ77" s="322"/>
      <c r="AR77" s="322"/>
      <c r="AU77" s="322"/>
      <c r="AV77" s="322"/>
      <c r="BA77" s="339" t="str">
        <f t="shared" si="17"/>
        <v/>
      </c>
      <c r="BB77" s="315"/>
      <c r="BC77" s="441">
        <f t="shared" si="18"/>
        <v>0</v>
      </c>
      <c r="BD77" s="315"/>
    </row>
    <row r="78" spans="1:56" s="338" customFormat="1" ht="15" customHeight="1" x14ac:dyDescent="0.2">
      <c r="A78" s="495"/>
      <c r="B78" s="369" t="s">
        <v>43</v>
      </c>
      <c r="C78" s="429">
        <f t="shared" si="16"/>
        <v>0</v>
      </c>
      <c r="D78" s="430"/>
      <c r="E78" s="430"/>
      <c r="F78" s="430"/>
      <c r="G78" s="430"/>
      <c r="H78" s="326" t="str">
        <f t="shared" si="15"/>
        <v/>
      </c>
      <c r="I78" s="317"/>
      <c r="K78" s="315"/>
      <c r="L78" s="315"/>
      <c r="M78" s="315"/>
      <c r="N78" s="315"/>
      <c r="O78" s="315"/>
      <c r="P78" s="315"/>
      <c r="Q78" s="315"/>
      <c r="R78" s="315"/>
      <c r="S78" s="315"/>
      <c r="X78" s="315"/>
      <c r="Y78" s="315"/>
      <c r="Z78" s="315"/>
      <c r="AA78" s="315"/>
      <c r="AB78" s="315"/>
      <c r="AC78" s="315"/>
      <c r="AD78" s="315"/>
      <c r="AE78" s="315"/>
      <c r="AF78" s="315"/>
      <c r="AG78" s="315"/>
      <c r="AH78" s="315"/>
      <c r="AI78" s="315"/>
      <c r="AJ78" s="315"/>
      <c r="AK78" s="315"/>
      <c r="AL78" s="315"/>
      <c r="AM78" s="315"/>
      <c r="AN78" s="315"/>
      <c r="AO78" s="315"/>
      <c r="AQ78" s="322"/>
      <c r="AR78" s="322"/>
      <c r="AU78" s="322"/>
      <c r="AV78" s="322"/>
      <c r="BA78" s="339" t="str">
        <f t="shared" si="17"/>
        <v/>
      </c>
      <c r="BB78" s="315"/>
      <c r="BC78" s="441">
        <f t="shared" si="18"/>
        <v>0</v>
      </c>
      <c r="BD78" s="315"/>
    </row>
    <row r="79" spans="1:56" s="338" customFormat="1" ht="15" customHeight="1" x14ac:dyDescent="0.2">
      <c r="A79" s="494" t="s">
        <v>44</v>
      </c>
      <c r="B79" s="370" t="s">
        <v>65</v>
      </c>
      <c r="C79" s="423">
        <f t="shared" si="16"/>
        <v>106</v>
      </c>
      <c r="D79" s="375"/>
      <c r="E79" s="375"/>
      <c r="F79" s="375">
        <v>106</v>
      </c>
      <c r="G79" s="375"/>
      <c r="H79" s="326" t="str">
        <f t="shared" si="15"/>
        <v/>
      </c>
      <c r="I79" s="317"/>
      <c r="K79" s="315"/>
      <c r="L79" s="315"/>
      <c r="M79" s="315"/>
      <c r="N79" s="315"/>
      <c r="O79" s="315"/>
      <c r="P79" s="315"/>
      <c r="Q79" s="315"/>
      <c r="R79" s="315"/>
      <c r="S79" s="315"/>
      <c r="X79" s="315"/>
      <c r="Y79" s="315"/>
      <c r="Z79" s="315"/>
      <c r="AA79" s="315"/>
      <c r="AB79" s="315"/>
      <c r="AC79" s="315"/>
      <c r="AD79" s="315"/>
      <c r="AE79" s="315"/>
      <c r="AF79" s="315"/>
      <c r="AG79" s="315"/>
      <c r="AH79" s="315"/>
      <c r="AI79" s="315"/>
      <c r="AJ79" s="315"/>
      <c r="AK79" s="315"/>
      <c r="AL79" s="315"/>
      <c r="AM79" s="315"/>
      <c r="AN79" s="315"/>
      <c r="AO79" s="315"/>
      <c r="AQ79" s="322"/>
      <c r="AR79" s="322"/>
      <c r="AU79" s="322"/>
      <c r="AV79" s="322"/>
      <c r="BA79" s="339" t="str">
        <f t="shared" si="17"/>
        <v/>
      </c>
      <c r="BB79" s="315"/>
      <c r="BC79" s="441">
        <f t="shared" si="18"/>
        <v>0</v>
      </c>
      <c r="BD79" s="315"/>
    </row>
    <row r="80" spans="1:56" s="338" customFormat="1" ht="15" customHeight="1" x14ac:dyDescent="0.2">
      <c r="A80" s="495"/>
      <c r="B80" s="336" t="s">
        <v>46</v>
      </c>
      <c r="C80" s="383">
        <f t="shared" si="16"/>
        <v>0</v>
      </c>
      <c r="D80" s="378"/>
      <c r="E80" s="378"/>
      <c r="F80" s="378"/>
      <c r="G80" s="378"/>
      <c r="H80" s="326" t="str">
        <f t="shared" si="15"/>
        <v/>
      </c>
      <c r="I80" s="317"/>
      <c r="K80" s="315"/>
      <c r="L80" s="315"/>
      <c r="M80" s="315"/>
      <c r="N80" s="315"/>
      <c r="O80" s="315"/>
      <c r="P80" s="315"/>
      <c r="Q80" s="315"/>
      <c r="R80" s="315"/>
      <c r="S80" s="315"/>
      <c r="X80" s="315"/>
      <c r="Y80" s="315"/>
      <c r="Z80" s="315"/>
      <c r="AA80" s="315"/>
      <c r="AB80" s="315"/>
      <c r="AC80" s="315"/>
      <c r="AD80" s="315"/>
      <c r="AE80" s="315"/>
      <c r="AF80" s="315"/>
      <c r="AG80" s="315"/>
      <c r="AH80" s="315"/>
      <c r="AI80" s="315"/>
      <c r="AJ80" s="315"/>
      <c r="AK80" s="315"/>
      <c r="AL80" s="315"/>
      <c r="AM80" s="315"/>
      <c r="AN80" s="315"/>
      <c r="AO80" s="315"/>
      <c r="AQ80" s="322"/>
      <c r="AR80" s="322"/>
      <c r="AU80" s="322"/>
      <c r="AV80" s="322"/>
      <c r="BA80" s="339" t="str">
        <f t="shared" si="17"/>
        <v/>
      </c>
      <c r="BB80" s="315"/>
      <c r="BC80" s="441">
        <f t="shared" si="18"/>
        <v>0</v>
      </c>
      <c r="BD80" s="315"/>
    </row>
    <row r="81" spans="1:56" s="338" customFormat="1" ht="15" customHeight="1" x14ac:dyDescent="0.2">
      <c r="A81" s="485" t="s">
        <v>47</v>
      </c>
      <c r="B81" s="485"/>
      <c r="C81" s="388">
        <f t="shared" si="16"/>
        <v>0</v>
      </c>
      <c r="D81" s="380"/>
      <c r="E81" s="380"/>
      <c r="F81" s="380"/>
      <c r="G81" s="380"/>
      <c r="H81" s="326" t="str">
        <f t="shared" si="15"/>
        <v/>
      </c>
      <c r="I81" s="317"/>
      <c r="K81" s="315"/>
      <c r="L81" s="315"/>
      <c r="M81" s="315"/>
      <c r="N81" s="315"/>
      <c r="O81" s="315"/>
      <c r="P81" s="315"/>
      <c r="Q81" s="315"/>
      <c r="R81" s="315"/>
      <c r="S81" s="315"/>
      <c r="X81" s="315"/>
      <c r="Y81" s="315"/>
      <c r="Z81" s="315"/>
      <c r="AA81" s="315"/>
      <c r="AB81" s="315"/>
      <c r="AC81" s="315"/>
      <c r="AD81" s="315"/>
      <c r="AE81" s="315"/>
      <c r="AF81" s="315"/>
      <c r="AG81" s="315"/>
      <c r="AH81" s="315"/>
      <c r="AI81" s="315"/>
      <c r="AJ81" s="315"/>
      <c r="AK81" s="315"/>
      <c r="AL81" s="315"/>
      <c r="AM81" s="315"/>
      <c r="AN81" s="315"/>
      <c r="AO81" s="315"/>
      <c r="AQ81" s="322"/>
      <c r="AR81" s="322"/>
      <c r="AU81" s="322"/>
      <c r="AV81" s="322"/>
      <c r="BA81" s="339" t="str">
        <f t="shared" si="17"/>
        <v/>
      </c>
      <c r="BB81" s="315"/>
      <c r="BC81" s="441">
        <f t="shared" si="18"/>
        <v>0</v>
      </c>
      <c r="BD81" s="315"/>
    </row>
    <row r="82" spans="1:56" s="446" customFormat="1" ht="15" customHeight="1" x14ac:dyDescent="0.15">
      <c r="A82" s="486" t="s">
        <v>5</v>
      </c>
      <c r="B82" s="487"/>
      <c r="C82" s="396">
        <f t="shared" si="16"/>
        <v>285</v>
      </c>
      <c r="D82" s="397">
        <f>SUM(D75:D81)</f>
        <v>2</v>
      </c>
      <c r="E82" s="397">
        <f>SUM(E75:E81)</f>
        <v>0</v>
      </c>
      <c r="F82" s="397">
        <f>SUM(F75:F81)</f>
        <v>283</v>
      </c>
      <c r="G82" s="397">
        <f>SUM(G75:G81)</f>
        <v>0</v>
      </c>
      <c r="H82" s="326" t="str">
        <f t="shared" si="15"/>
        <v/>
      </c>
      <c r="I82" s="314"/>
      <c r="K82" s="314"/>
      <c r="L82" s="314"/>
      <c r="M82" s="314"/>
      <c r="N82" s="314"/>
      <c r="O82" s="314"/>
      <c r="P82" s="314"/>
      <c r="Q82" s="314"/>
      <c r="R82" s="314"/>
      <c r="S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W82" s="443"/>
      <c r="AX82" s="443"/>
      <c r="BA82" s="339" t="str">
        <f t="shared" si="17"/>
        <v/>
      </c>
      <c r="BB82" s="315"/>
      <c r="BC82" s="441">
        <f>IF(C82&lt;&gt;SUM(D82:G82),1,0)</f>
        <v>0</v>
      </c>
      <c r="BD82" s="314"/>
    </row>
    <row r="83" spans="1:56" s="315" customFormat="1" ht="30" customHeight="1" x14ac:dyDescent="0.2">
      <c r="A83" s="328" t="s">
        <v>70</v>
      </c>
      <c r="B83" s="328"/>
      <c r="C83" s="328"/>
      <c r="D83" s="351"/>
      <c r="E83" s="351"/>
      <c r="F83" s="351"/>
      <c r="G83" s="351"/>
      <c r="H83" s="351"/>
      <c r="I83" s="351"/>
      <c r="J83" s="320"/>
    </row>
    <row r="84" spans="1:56" s="338" customFormat="1" ht="30" customHeight="1" x14ac:dyDescent="0.15">
      <c r="A84" s="490" t="s">
        <v>21</v>
      </c>
      <c r="B84" s="491"/>
      <c r="C84" s="451" t="s">
        <v>5</v>
      </c>
      <c r="D84" s="315"/>
      <c r="E84" s="315"/>
      <c r="F84" s="315"/>
      <c r="G84" s="315"/>
      <c r="H84" s="315"/>
      <c r="I84" s="315"/>
      <c r="J84" s="315"/>
      <c r="K84" s="315"/>
      <c r="L84" s="315"/>
      <c r="M84" s="315"/>
      <c r="N84" s="315"/>
      <c r="O84" s="315"/>
      <c r="P84" s="315"/>
      <c r="Q84" s="315"/>
      <c r="R84" s="315"/>
      <c r="S84" s="315"/>
      <c r="X84" s="315"/>
      <c r="Y84" s="315"/>
      <c r="Z84" s="315"/>
      <c r="AA84" s="315"/>
      <c r="AB84" s="315"/>
      <c r="AC84" s="315"/>
      <c r="AD84" s="315"/>
      <c r="AE84" s="315"/>
      <c r="AF84" s="315"/>
      <c r="AG84" s="315"/>
      <c r="AH84" s="315"/>
      <c r="AI84" s="315"/>
      <c r="AJ84" s="315"/>
      <c r="AK84" s="315"/>
      <c r="AL84" s="315"/>
      <c r="AM84" s="315"/>
      <c r="AN84" s="315"/>
      <c r="AO84" s="315"/>
      <c r="AT84" s="322"/>
      <c r="AU84" s="322"/>
      <c r="AX84" s="322"/>
      <c r="AY84" s="322"/>
      <c r="BA84" s="315"/>
      <c r="BB84" s="315"/>
      <c r="BC84" s="315"/>
      <c r="BD84" s="315"/>
    </row>
    <row r="85" spans="1:56" s="338" customFormat="1" ht="15" customHeight="1" x14ac:dyDescent="0.15">
      <c r="A85" s="492" t="s">
        <v>71</v>
      </c>
      <c r="B85" s="352" t="s">
        <v>72</v>
      </c>
      <c r="C85" s="431">
        <v>137</v>
      </c>
      <c r="D85" s="315"/>
      <c r="E85" s="315"/>
      <c r="F85" s="315"/>
      <c r="G85" s="315"/>
      <c r="H85" s="315"/>
      <c r="I85" s="315"/>
      <c r="J85" s="315"/>
      <c r="K85" s="315"/>
      <c r="L85" s="315"/>
      <c r="M85" s="315"/>
      <c r="N85" s="315"/>
      <c r="O85" s="315"/>
      <c r="P85" s="315"/>
      <c r="Q85" s="315"/>
      <c r="R85" s="315"/>
      <c r="S85" s="315"/>
      <c r="X85" s="315"/>
      <c r="Y85" s="315"/>
      <c r="Z85" s="315"/>
      <c r="AA85" s="315"/>
      <c r="AB85" s="315"/>
      <c r="AC85" s="315"/>
      <c r="AD85" s="315"/>
      <c r="AE85" s="315"/>
      <c r="AF85" s="315"/>
      <c r="AG85" s="315"/>
      <c r="AH85" s="315"/>
      <c r="AI85" s="315"/>
      <c r="AJ85" s="315"/>
      <c r="AK85" s="315"/>
      <c r="AL85" s="315"/>
      <c r="AM85" s="315"/>
      <c r="AN85" s="315"/>
      <c r="AO85" s="315"/>
      <c r="AT85" s="322"/>
      <c r="AU85" s="322"/>
      <c r="AX85" s="322"/>
      <c r="AY85" s="322"/>
      <c r="BA85" s="315"/>
      <c r="BB85" s="315"/>
      <c r="BC85" s="315"/>
      <c r="BD85" s="315"/>
    </row>
    <row r="86" spans="1:56" s="338" customFormat="1" ht="15" customHeight="1" x14ac:dyDescent="0.15">
      <c r="A86" s="493"/>
      <c r="B86" s="353" t="s">
        <v>73</v>
      </c>
      <c r="C86" s="435">
        <v>137</v>
      </c>
      <c r="D86" s="315"/>
      <c r="E86" s="315"/>
      <c r="F86" s="315"/>
      <c r="G86" s="315"/>
      <c r="H86" s="315"/>
      <c r="I86" s="315"/>
      <c r="J86" s="315"/>
      <c r="K86" s="315"/>
      <c r="L86" s="315"/>
      <c r="M86" s="315"/>
      <c r="N86" s="315"/>
      <c r="O86" s="315"/>
      <c r="P86" s="315"/>
      <c r="Q86" s="315"/>
      <c r="R86" s="315"/>
      <c r="S86" s="315"/>
      <c r="X86" s="315"/>
      <c r="Y86" s="315"/>
      <c r="Z86" s="315"/>
      <c r="AA86" s="315"/>
      <c r="AB86" s="315"/>
      <c r="AC86" s="315"/>
      <c r="AD86" s="315"/>
      <c r="AE86" s="315"/>
      <c r="AF86" s="315"/>
      <c r="AG86" s="315"/>
      <c r="AH86" s="315"/>
      <c r="AI86" s="315"/>
      <c r="AJ86" s="315"/>
      <c r="AK86" s="315"/>
      <c r="AL86" s="315"/>
      <c r="AM86" s="315"/>
      <c r="AN86" s="315"/>
      <c r="AO86" s="315"/>
      <c r="AT86" s="322"/>
      <c r="AU86" s="322"/>
      <c r="AX86" s="322"/>
      <c r="AY86" s="322"/>
      <c r="BA86" s="315"/>
      <c r="BB86" s="315"/>
      <c r="BC86" s="315"/>
      <c r="BD86" s="315"/>
    </row>
    <row r="87" spans="1:56" s="315" customFormat="1" ht="30" customHeight="1" x14ac:dyDescent="0.2">
      <c r="A87" s="333" t="s">
        <v>74</v>
      </c>
      <c r="B87" s="333"/>
      <c r="C87" s="333"/>
      <c r="D87" s="351"/>
      <c r="E87" s="351"/>
      <c r="F87" s="351"/>
      <c r="G87" s="351"/>
      <c r="H87" s="351"/>
      <c r="I87" s="351"/>
      <c r="J87" s="320"/>
    </row>
    <row r="88" spans="1:56" s="338" customFormat="1" ht="10.5" x14ac:dyDescent="0.15">
      <c r="A88" s="488" t="s">
        <v>21</v>
      </c>
      <c r="B88" s="488" t="s">
        <v>5</v>
      </c>
      <c r="C88" s="488" t="s">
        <v>36</v>
      </c>
      <c r="D88" s="488" t="s">
        <v>44</v>
      </c>
      <c r="E88" s="488" t="s">
        <v>51</v>
      </c>
      <c r="F88" s="315"/>
      <c r="G88" s="315"/>
      <c r="H88" s="315"/>
      <c r="I88" s="315"/>
      <c r="J88" s="315"/>
      <c r="K88" s="315"/>
      <c r="L88" s="315"/>
      <c r="M88" s="315"/>
      <c r="N88" s="315"/>
      <c r="O88" s="315"/>
      <c r="P88" s="315"/>
      <c r="Q88" s="315"/>
      <c r="R88" s="315"/>
      <c r="S88" s="315"/>
      <c r="X88" s="315"/>
      <c r="Y88" s="315"/>
      <c r="Z88" s="315"/>
      <c r="AA88" s="315"/>
      <c r="AB88" s="315"/>
      <c r="AC88" s="315"/>
      <c r="AD88" s="315"/>
      <c r="AE88" s="315"/>
      <c r="AF88" s="315"/>
      <c r="AG88" s="315"/>
      <c r="AH88" s="315"/>
      <c r="AI88" s="315"/>
      <c r="AJ88" s="315"/>
      <c r="AK88" s="315"/>
      <c r="AL88" s="315"/>
      <c r="AM88" s="315"/>
      <c r="AN88" s="315"/>
      <c r="AO88" s="315"/>
      <c r="AT88" s="322"/>
      <c r="AU88" s="322"/>
      <c r="AX88" s="322"/>
      <c r="AY88" s="322"/>
      <c r="BA88" s="315"/>
      <c r="BB88" s="315"/>
      <c r="BC88" s="315"/>
      <c r="BD88" s="315"/>
    </row>
    <row r="89" spans="1:56" s="338" customFormat="1" ht="12.75" x14ac:dyDescent="0.2">
      <c r="A89" s="489"/>
      <c r="B89" s="489"/>
      <c r="C89" s="489"/>
      <c r="D89" s="489"/>
      <c r="E89" s="489"/>
      <c r="F89" s="317"/>
      <c r="G89" s="317"/>
      <c r="H89" s="317"/>
      <c r="I89" s="317"/>
      <c r="J89" s="317"/>
      <c r="K89" s="315"/>
      <c r="L89" s="315"/>
      <c r="M89" s="315"/>
      <c r="N89" s="315"/>
      <c r="O89" s="315"/>
      <c r="P89" s="315"/>
      <c r="Q89" s="315"/>
      <c r="R89" s="315"/>
      <c r="S89" s="315"/>
      <c r="X89" s="315"/>
      <c r="Y89" s="315"/>
      <c r="Z89" s="315"/>
      <c r="AA89" s="315"/>
      <c r="AB89" s="315"/>
      <c r="AC89" s="315"/>
      <c r="AD89" s="315"/>
      <c r="AE89" s="315"/>
      <c r="AF89" s="315"/>
      <c r="AG89" s="315"/>
      <c r="AH89" s="315"/>
      <c r="AI89" s="315"/>
      <c r="AJ89" s="315"/>
      <c r="AK89" s="315"/>
      <c r="AL89" s="315"/>
      <c r="AM89" s="315"/>
      <c r="AN89" s="315"/>
      <c r="AO89" s="315"/>
      <c r="AT89" s="322"/>
      <c r="AU89" s="322"/>
      <c r="AX89" s="322"/>
      <c r="AY89" s="322"/>
      <c r="BA89" s="315"/>
      <c r="BB89" s="315"/>
      <c r="BC89" s="315"/>
      <c r="BD89" s="315"/>
    </row>
    <row r="90" spans="1:56" s="338" customFormat="1" ht="15" customHeight="1" x14ac:dyDescent="0.2">
      <c r="A90" s="360" t="s">
        <v>75</v>
      </c>
      <c r="B90" s="398">
        <f>SUM(C90:E90)</f>
        <v>0</v>
      </c>
      <c r="C90" s="428"/>
      <c r="D90" s="428"/>
      <c r="E90" s="428"/>
      <c r="F90" s="326" t="str">
        <f t="shared" ref="F90:F99" si="19">BA90</f>
        <v/>
      </c>
      <c r="H90" s="317"/>
      <c r="I90" s="317"/>
      <c r="J90" s="317"/>
      <c r="K90" s="315"/>
      <c r="L90" s="315"/>
      <c r="M90" s="315"/>
      <c r="N90" s="315"/>
      <c r="O90" s="315"/>
      <c r="P90" s="315"/>
      <c r="Q90" s="315"/>
      <c r="R90" s="315"/>
      <c r="S90" s="315"/>
      <c r="X90" s="315"/>
      <c r="Y90" s="315"/>
      <c r="Z90" s="315"/>
      <c r="AA90" s="315"/>
      <c r="AB90" s="315"/>
      <c r="AC90" s="315"/>
      <c r="AD90" s="315"/>
      <c r="AE90" s="315"/>
      <c r="AF90" s="315"/>
      <c r="AG90" s="315"/>
      <c r="AH90" s="315"/>
      <c r="AI90" s="315"/>
      <c r="AJ90" s="315"/>
      <c r="AK90" s="315"/>
      <c r="AL90" s="315"/>
      <c r="AM90" s="315"/>
      <c r="AN90" s="315"/>
      <c r="AO90" s="315"/>
      <c r="AT90" s="322"/>
      <c r="AU90" s="322"/>
      <c r="AX90" s="322"/>
      <c r="AY90" s="322"/>
      <c r="BA90" s="339" t="str">
        <f>IF(B90&lt;&gt;SUM(C90:E90)," NO ALTERE LAS FÓRMULAS, la suma de los actos transfusionales NO ES IGUAL al Total. ","")</f>
        <v/>
      </c>
      <c r="BB90" s="315"/>
      <c r="BC90" s="441">
        <f>IF(B90&lt;&gt;SUM(C90:E90),1,0)</f>
        <v>0</v>
      </c>
      <c r="BD90" s="315"/>
    </row>
    <row r="91" spans="1:56" s="338" customFormat="1" ht="15" customHeight="1" x14ac:dyDescent="0.2">
      <c r="A91" s="360" t="s">
        <v>76</v>
      </c>
      <c r="B91" s="398">
        <f t="shared" ref="B91:B99" si="20">SUM(C91:E91)</f>
        <v>0</v>
      </c>
      <c r="C91" s="428"/>
      <c r="D91" s="428"/>
      <c r="E91" s="428"/>
      <c r="F91" s="326" t="str">
        <f t="shared" si="19"/>
        <v/>
      </c>
      <c r="H91" s="317"/>
      <c r="I91" s="317"/>
      <c r="J91" s="317"/>
      <c r="K91" s="315"/>
      <c r="L91" s="315"/>
      <c r="M91" s="315"/>
      <c r="N91" s="315"/>
      <c r="O91" s="315"/>
      <c r="P91" s="315"/>
      <c r="Q91" s="315"/>
      <c r="R91" s="315"/>
      <c r="S91" s="315"/>
      <c r="X91" s="315"/>
      <c r="Y91" s="315"/>
      <c r="Z91" s="315"/>
      <c r="AA91" s="315"/>
      <c r="AB91" s="315"/>
      <c r="AC91" s="315"/>
      <c r="AD91" s="315"/>
      <c r="AE91" s="315"/>
      <c r="AF91" s="315"/>
      <c r="AG91" s="315"/>
      <c r="AH91" s="315"/>
      <c r="AI91" s="315"/>
      <c r="AJ91" s="315"/>
      <c r="AK91" s="315"/>
      <c r="AL91" s="315"/>
      <c r="AM91" s="315"/>
      <c r="AN91" s="315"/>
      <c r="AO91" s="315"/>
      <c r="AT91" s="322"/>
      <c r="AU91" s="322"/>
      <c r="AX91" s="322"/>
      <c r="AY91" s="322"/>
      <c r="BA91" s="339" t="str">
        <f t="shared" ref="BA91:BA99" si="21">IF(B91&lt;&gt;SUM(C91:E91)," NO ALTERE LAS FÓRMULAS, la suma de los actos transfusionales NO ES IGUAL al Total. ","")</f>
        <v/>
      </c>
      <c r="BB91" s="315"/>
      <c r="BC91" s="441">
        <f t="shared" ref="BC91:BC99" si="22">IF(B91&lt;&gt;SUM(C91:E91),1,0)</f>
        <v>0</v>
      </c>
      <c r="BD91" s="315"/>
    </row>
    <row r="92" spans="1:56" s="338" customFormat="1" ht="23.25" customHeight="1" x14ac:dyDescent="0.2">
      <c r="A92" s="360" t="s">
        <v>77</v>
      </c>
      <c r="B92" s="398">
        <f t="shared" si="20"/>
        <v>0</v>
      </c>
      <c r="C92" s="428"/>
      <c r="D92" s="428"/>
      <c r="E92" s="428"/>
      <c r="F92" s="326" t="str">
        <f t="shared" si="19"/>
        <v/>
      </c>
      <c r="H92" s="317"/>
      <c r="I92" s="317"/>
      <c r="J92" s="317"/>
      <c r="K92" s="315"/>
      <c r="L92" s="315"/>
      <c r="M92" s="315"/>
      <c r="N92" s="315"/>
      <c r="O92" s="315"/>
      <c r="P92" s="315"/>
      <c r="Q92" s="315"/>
      <c r="R92" s="315"/>
      <c r="S92" s="315"/>
      <c r="X92" s="315"/>
      <c r="Y92" s="315"/>
      <c r="Z92" s="315"/>
      <c r="AA92" s="315"/>
      <c r="AB92" s="315"/>
      <c r="AC92" s="315"/>
      <c r="AD92" s="315"/>
      <c r="AE92" s="315"/>
      <c r="AF92" s="315"/>
      <c r="AG92" s="315"/>
      <c r="AH92" s="315"/>
      <c r="AI92" s="315"/>
      <c r="AJ92" s="315"/>
      <c r="AK92" s="315"/>
      <c r="AL92" s="315"/>
      <c r="AM92" s="315"/>
      <c r="AN92" s="315"/>
      <c r="AO92" s="315"/>
      <c r="AT92" s="322"/>
      <c r="AU92" s="322"/>
      <c r="AX92" s="322"/>
      <c r="AY92" s="322"/>
      <c r="BA92" s="339" t="str">
        <f t="shared" si="21"/>
        <v/>
      </c>
      <c r="BB92" s="315"/>
      <c r="BC92" s="441">
        <f t="shared" si="22"/>
        <v>0</v>
      </c>
      <c r="BD92" s="315"/>
    </row>
    <row r="93" spans="1:56" s="338" customFormat="1" ht="36" customHeight="1" x14ac:dyDescent="0.2">
      <c r="A93" s="372" t="s">
        <v>78</v>
      </c>
      <c r="B93" s="398">
        <f t="shared" si="20"/>
        <v>0</v>
      </c>
      <c r="C93" s="428"/>
      <c r="D93" s="428"/>
      <c r="E93" s="428"/>
      <c r="F93" s="326" t="str">
        <f t="shared" si="19"/>
        <v/>
      </c>
      <c r="H93" s="317"/>
      <c r="I93" s="317"/>
      <c r="J93" s="317"/>
      <c r="K93" s="315"/>
      <c r="L93" s="315"/>
      <c r="M93" s="315"/>
      <c r="N93" s="315"/>
      <c r="O93" s="315"/>
      <c r="P93" s="315"/>
      <c r="Q93" s="315"/>
      <c r="R93" s="315"/>
      <c r="S93" s="315"/>
      <c r="X93" s="315"/>
      <c r="Y93" s="315"/>
      <c r="Z93" s="315"/>
      <c r="AA93" s="315"/>
      <c r="AB93" s="315"/>
      <c r="AC93" s="315"/>
      <c r="AD93" s="315"/>
      <c r="AE93" s="315"/>
      <c r="AF93" s="315"/>
      <c r="AG93" s="315"/>
      <c r="AH93" s="315"/>
      <c r="AI93" s="315"/>
      <c r="AJ93" s="315"/>
      <c r="AK93" s="315"/>
      <c r="AL93" s="315"/>
      <c r="AM93" s="315"/>
      <c r="AN93" s="315"/>
      <c r="AO93" s="315"/>
      <c r="AT93" s="322"/>
      <c r="AU93" s="322"/>
      <c r="AX93" s="322"/>
      <c r="AY93" s="322"/>
      <c r="BA93" s="339" t="str">
        <f t="shared" si="21"/>
        <v/>
      </c>
      <c r="BB93" s="315"/>
      <c r="BC93" s="441">
        <f t="shared" si="22"/>
        <v>0</v>
      </c>
      <c r="BD93" s="315"/>
    </row>
    <row r="94" spans="1:56" s="338" customFormat="1" ht="24.75" customHeight="1" x14ac:dyDescent="0.2">
      <c r="A94" s="360" t="s">
        <v>79</v>
      </c>
      <c r="B94" s="398">
        <f t="shared" si="20"/>
        <v>0</v>
      </c>
      <c r="C94" s="428"/>
      <c r="D94" s="428"/>
      <c r="E94" s="428"/>
      <c r="F94" s="326" t="str">
        <f t="shared" si="19"/>
        <v/>
      </c>
      <c r="H94" s="317"/>
      <c r="I94" s="317"/>
      <c r="J94" s="317"/>
      <c r="K94" s="315"/>
      <c r="L94" s="315"/>
      <c r="M94" s="315"/>
      <c r="N94" s="315"/>
      <c r="O94" s="315"/>
      <c r="P94" s="315"/>
      <c r="Q94" s="315"/>
      <c r="R94" s="315"/>
      <c r="S94" s="315"/>
      <c r="X94" s="315"/>
      <c r="Y94" s="315"/>
      <c r="Z94" s="315"/>
      <c r="AA94" s="315"/>
      <c r="AB94" s="315"/>
      <c r="AC94" s="315"/>
      <c r="AD94" s="315"/>
      <c r="AE94" s="315"/>
      <c r="AF94" s="315"/>
      <c r="AG94" s="315"/>
      <c r="AH94" s="315"/>
      <c r="AI94" s="315"/>
      <c r="AJ94" s="315"/>
      <c r="AK94" s="315"/>
      <c r="AL94" s="315"/>
      <c r="AM94" s="315"/>
      <c r="AN94" s="315"/>
      <c r="AO94" s="315"/>
      <c r="AT94" s="322"/>
      <c r="AU94" s="322"/>
      <c r="AX94" s="322"/>
      <c r="AY94" s="322"/>
      <c r="BA94" s="339" t="str">
        <f t="shared" si="21"/>
        <v/>
      </c>
      <c r="BB94" s="315"/>
      <c r="BC94" s="441">
        <f t="shared" si="22"/>
        <v>0</v>
      </c>
      <c r="BD94" s="315"/>
    </row>
    <row r="95" spans="1:56" s="324" customFormat="1" ht="15" customHeight="1" x14ac:dyDescent="0.15">
      <c r="A95" s="360" t="s">
        <v>80</v>
      </c>
      <c r="B95" s="398">
        <f t="shared" si="20"/>
        <v>0</v>
      </c>
      <c r="C95" s="428"/>
      <c r="D95" s="428"/>
      <c r="E95" s="428"/>
      <c r="F95" s="326" t="str">
        <f t="shared" si="19"/>
        <v/>
      </c>
      <c r="H95" s="330"/>
      <c r="I95" s="330"/>
      <c r="J95" s="330"/>
      <c r="K95" s="312"/>
      <c r="L95" s="312"/>
      <c r="M95" s="312"/>
      <c r="N95" s="312"/>
      <c r="O95" s="312"/>
      <c r="P95" s="323"/>
      <c r="Q95" s="323"/>
      <c r="R95" s="323"/>
      <c r="S95" s="323"/>
      <c r="X95" s="323"/>
      <c r="Y95" s="323"/>
      <c r="Z95" s="323"/>
      <c r="AA95" s="323"/>
      <c r="AB95" s="323"/>
      <c r="AC95" s="323"/>
      <c r="AD95" s="323"/>
      <c r="AE95" s="323"/>
      <c r="AF95" s="323"/>
      <c r="AG95" s="323"/>
      <c r="AH95" s="323"/>
      <c r="AI95" s="323"/>
      <c r="AJ95" s="323"/>
      <c r="AK95" s="323"/>
      <c r="AL95" s="323"/>
      <c r="AM95" s="323"/>
      <c r="AN95" s="323"/>
      <c r="AO95" s="323"/>
      <c r="BA95" s="339" t="str">
        <f t="shared" si="21"/>
        <v/>
      </c>
      <c r="BB95" s="315"/>
      <c r="BC95" s="441">
        <f t="shared" si="22"/>
        <v>0</v>
      </c>
      <c r="BD95" s="323"/>
    </row>
    <row r="96" spans="1:56" s="324" customFormat="1" ht="22.5" customHeight="1" x14ac:dyDescent="0.15">
      <c r="A96" s="360" t="s">
        <v>81</v>
      </c>
      <c r="B96" s="398">
        <f t="shared" si="20"/>
        <v>0</v>
      </c>
      <c r="C96" s="428"/>
      <c r="D96" s="428"/>
      <c r="E96" s="428"/>
      <c r="F96" s="326" t="str">
        <f t="shared" si="19"/>
        <v/>
      </c>
      <c r="H96" s="330"/>
      <c r="I96" s="330"/>
      <c r="J96" s="330"/>
      <c r="K96" s="312"/>
      <c r="L96" s="312"/>
      <c r="M96" s="312"/>
      <c r="N96" s="312"/>
      <c r="O96" s="312"/>
      <c r="P96" s="323"/>
      <c r="Q96" s="323"/>
      <c r="R96" s="323"/>
      <c r="S96" s="323"/>
      <c r="X96" s="323"/>
      <c r="Y96" s="323"/>
      <c r="Z96" s="323"/>
      <c r="AA96" s="323"/>
      <c r="AB96" s="323"/>
      <c r="AC96" s="323"/>
      <c r="AD96" s="323"/>
      <c r="AE96" s="323"/>
      <c r="AF96" s="323"/>
      <c r="AG96" s="323"/>
      <c r="AH96" s="323"/>
      <c r="AI96" s="323"/>
      <c r="AJ96" s="323"/>
      <c r="AK96" s="323"/>
      <c r="AL96" s="323"/>
      <c r="AM96" s="323"/>
      <c r="AN96" s="323"/>
      <c r="AO96" s="323"/>
      <c r="BA96" s="339" t="str">
        <f t="shared" si="21"/>
        <v/>
      </c>
      <c r="BB96" s="315"/>
      <c r="BC96" s="441">
        <f t="shared" si="22"/>
        <v>0</v>
      </c>
      <c r="BD96" s="323"/>
    </row>
    <row r="97" spans="1:56" s="324" customFormat="1" ht="15" customHeight="1" x14ac:dyDescent="0.15">
      <c r="A97" s="360" t="s">
        <v>82</v>
      </c>
      <c r="B97" s="398">
        <f t="shared" si="20"/>
        <v>0</v>
      </c>
      <c r="C97" s="428"/>
      <c r="D97" s="428"/>
      <c r="E97" s="428"/>
      <c r="F97" s="326" t="str">
        <f t="shared" si="19"/>
        <v/>
      </c>
      <c r="H97" s="330"/>
      <c r="I97" s="330"/>
      <c r="J97" s="330"/>
      <c r="K97" s="312"/>
      <c r="L97" s="312"/>
      <c r="M97" s="312"/>
      <c r="N97" s="312"/>
      <c r="O97" s="312"/>
      <c r="P97" s="323"/>
      <c r="Q97" s="323"/>
      <c r="R97" s="323"/>
      <c r="S97" s="323"/>
      <c r="X97" s="323"/>
      <c r="Y97" s="323"/>
      <c r="Z97" s="323"/>
      <c r="AA97" s="323"/>
      <c r="AB97" s="323"/>
      <c r="AC97" s="323"/>
      <c r="AD97" s="323"/>
      <c r="AE97" s="323"/>
      <c r="AF97" s="323"/>
      <c r="AG97" s="323"/>
      <c r="AH97" s="323"/>
      <c r="AI97" s="323"/>
      <c r="AJ97" s="323"/>
      <c r="AK97" s="323"/>
      <c r="AL97" s="323"/>
      <c r="AM97" s="323"/>
      <c r="AN97" s="323"/>
      <c r="AO97" s="323"/>
      <c r="BA97" s="339" t="str">
        <f t="shared" si="21"/>
        <v/>
      </c>
      <c r="BB97" s="315"/>
      <c r="BC97" s="441">
        <f t="shared" si="22"/>
        <v>0</v>
      </c>
      <c r="BD97" s="323"/>
    </row>
    <row r="98" spans="1:56" s="324" customFormat="1" ht="15" customHeight="1" x14ac:dyDescent="0.15">
      <c r="A98" s="360" t="s">
        <v>83</v>
      </c>
      <c r="B98" s="398">
        <f t="shared" si="20"/>
        <v>0</v>
      </c>
      <c r="C98" s="428"/>
      <c r="D98" s="428"/>
      <c r="E98" s="428"/>
      <c r="F98" s="326" t="str">
        <f t="shared" si="19"/>
        <v/>
      </c>
      <c r="H98" s="330"/>
      <c r="I98" s="330"/>
      <c r="J98" s="330"/>
      <c r="K98" s="312"/>
      <c r="L98" s="312"/>
      <c r="M98" s="312"/>
      <c r="N98" s="312"/>
      <c r="O98" s="312"/>
      <c r="P98" s="323"/>
      <c r="Q98" s="323"/>
      <c r="R98" s="323"/>
      <c r="S98" s="323"/>
      <c r="X98" s="323"/>
      <c r="Y98" s="323"/>
      <c r="Z98" s="323"/>
      <c r="AA98" s="323"/>
      <c r="AB98" s="323"/>
      <c r="AC98" s="323"/>
      <c r="AD98" s="323"/>
      <c r="AE98" s="323"/>
      <c r="AF98" s="323"/>
      <c r="AG98" s="323"/>
      <c r="AH98" s="323"/>
      <c r="AI98" s="323"/>
      <c r="AJ98" s="323"/>
      <c r="AK98" s="323"/>
      <c r="AL98" s="323"/>
      <c r="AM98" s="323"/>
      <c r="AN98" s="323"/>
      <c r="AO98" s="323"/>
      <c r="BA98" s="339" t="str">
        <f t="shared" si="21"/>
        <v/>
      </c>
      <c r="BB98" s="315"/>
      <c r="BC98" s="441">
        <f t="shared" si="22"/>
        <v>0</v>
      </c>
      <c r="BD98" s="323"/>
    </row>
    <row r="99" spans="1:56" s="324" customFormat="1" ht="15" customHeight="1" x14ac:dyDescent="0.15">
      <c r="A99" s="361" t="s">
        <v>84</v>
      </c>
      <c r="B99" s="399">
        <f t="shared" si="20"/>
        <v>0</v>
      </c>
      <c r="C99" s="430"/>
      <c r="D99" s="430"/>
      <c r="E99" s="430"/>
      <c r="F99" s="326" t="str">
        <f t="shared" si="19"/>
        <v/>
      </c>
      <c r="H99" s="330"/>
      <c r="I99" s="330"/>
      <c r="J99" s="330"/>
      <c r="K99" s="312"/>
      <c r="L99" s="312"/>
      <c r="M99" s="312"/>
      <c r="N99" s="312"/>
      <c r="O99" s="312"/>
      <c r="P99" s="323"/>
      <c r="Q99" s="323"/>
      <c r="R99" s="323"/>
      <c r="S99" s="323"/>
      <c r="X99" s="323"/>
      <c r="Y99" s="323"/>
      <c r="Z99" s="323"/>
      <c r="AA99" s="323"/>
      <c r="AB99" s="323"/>
      <c r="AC99" s="323"/>
      <c r="AD99" s="323"/>
      <c r="AE99" s="323"/>
      <c r="AF99" s="323"/>
      <c r="AG99" s="323"/>
      <c r="AH99" s="323"/>
      <c r="AI99" s="323"/>
      <c r="AJ99" s="323"/>
      <c r="AK99" s="323"/>
      <c r="AL99" s="323"/>
      <c r="AM99" s="323"/>
      <c r="AN99" s="323"/>
      <c r="AO99" s="323"/>
      <c r="BA99" s="339" t="str">
        <f t="shared" si="21"/>
        <v/>
      </c>
      <c r="BB99" s="315"/>
      <c r="BC99" s="441">
        <f t="shared" si="22"/>
        <v>0</v>
      </c>
      <c r="BD99" s="323"/>
    </row>
    <row r="100" spans="1:56" x14ac:dyDescent="0.15">
      <c r="A100" s="444"/>
    </row>
    <row r="200" spans="1:55" hidden="1" x14ac:dyDescent="0.15">
      <c r="A200" s="445">
        <f>SUM(A7:J99)</f>
        <v>1580</v>
      </c>
      <c r="BC200" s="442">
        <v>0</v>
      </c>
    </row>
    <row r="245" hidden="1" x14ac:dyDescent="0.15"/>
    <row r="246" hidden="1" x14ac:dyDescent="0.15"/>
    <row r="247" hidden="1" x14ac:dyDescent="0.15"/>
    <row r="248" hidden="1" x14ac:dyDescent="0.15"/>
  </sheetData>
  <mergeCells count="70">
    <mergeCell ref="D21:D22"/>
    <mergeCell ref="A10:A15"/>
    <mergeCell ref="B10:B12"/>
    <mergeCell ref="A16:B18"/>
    <mergeCell ref="A19:C19"/>
    <mergeCell ref="A21:A22"/>
    <mergeCell ref="B21:B22"/>
    <mergeCell ref="C21:C22"/>
    <mergeCell ref="B13:B15"/>
    <mergeCell ref="A28:A29"/>
    <mergeCell ref="B28:B29"/>
    <mergeCell ref="C28:C29"/>
    <mergeCell ref="E46:G46"/>
    <mergeCell ref="D28:D29"/>
    <mergeCell ref="A6:I6"/>
    <mergeCell ref="A8:A9"/>
    <mergeCell ref="B8:C9"/>
    <mergeCell ref="D8:D9"/>
    <mergeCell ref="E8:G8"/>
    <mergeCell ref="H8:I8"/>
    <mergeCell ref="H46:H47"/>
    <mergeCell ref="A34:A35"/>
    <mergeCell ref="B34:B35"/>
    <mergeCell ref="C34:C35"/>
    <mergeCell ref="D34:D35"/>
    <mergeCell ref="E34:E35"/>
    <mergeCell ref="A36:A38"/>
    <mergeCell ref="A39:A41"/>
    <mergeCell ref="A42:A43"/>
    <mergeCell ref="A44:B44"/>
    <mergeCell ref="D46:D47"/>
    <mergeCell ref="A48:B48"/>
    <mergeCell ref="A49:B49"/>
    <mergeCell ref="A50:B50"/>
    <mergeCell ref="A46:B47"/>
    <mergeCell ref="C46:C47"/>
    <mergeCell ref="J63:J64"/>
    <mergeCell ref="A65:B65"/>
    <mergeCell ref="A66:A68"/>
    <mergeCell ref="A51:B51"/>
    <mergeCell ref="A52:B52"/>
    <mergeCell ref="A54:B55"/>
    <mergeCell ref="F63:G63"/>
    <mergeCell ref="C54:C55"/>
    <mergeCell ref="A56:B56"/>
    <mergeCell ref="A57:A59"/>
    <mergeCell ref="A61:B61"/>
    <mergeCell ref="A60:B60"/>
    <mergeCell ref="F73:G73"/>
    <mergeCell ref="A75:B75"/>
    <mergeCell ref="A76:A78"/>
    <mergeCell ref="H63:I63"/>
    <mergeCell ref="D63:E63"/>
    <mergeCell ref="A63:B64"/>
    <mergeCell ref="C63:C64"/>
    <mergeCell ref="A69:A70"/>
    <mergeCell ref="A79:A80"/>
    <mergeCell ref="D73:E73"/>
    <mergeCell ref="A71:B71"/>
    <mergeCell ref="A73:B74"/>
    <mergeCell ref="C73:C74"/>
    <mergeCell ref="A81:B81"/>
    <mergeCell ref="A82:B82"/>
    <mergeCell ref="E88:E89"/>
    <mergeCell ref="A84:B84"/>
    <mergeCell ref="A85:A86"/>
    <mergeCell ref="A88:A89"/>
    <mergeCell ref="B88:B89"/>
    <mergeCell ref="C88:C89"/>
    <mergeCell ref="D88:D8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48"/>
  <sheetViews>
    <sheetView workbookViewId="0">
      <selection activeCell="D2" sqref="D2"/>
    </sheetView>
  </sheetViews>
  <sheetFormatPr baseColWidth="10" defaultRowHeight="11.25" x14ac:dyDescent="0.15"/>
  <cols>
    <col min="1" max="1" width="17.42578125" style="134" customWidth="1"/>
    <col min="2" max="2" width="13.140625" style="134" customWidth="1"/>
    <col min="3" max="3" width="12.42578125" style="134" customWidth="1"/>
    <col min="4" max="10" width="12.7109375" style="134" customWidth="1"/>
    <col min="11" max="14" width="12.28515625" style="135" customWidth="1"/>
    <col min="15" max="15" width="9.28515625" style="135" customWidth="1"/>
    <col min="16" max="18" width="9" style="136" customWidth="1"/>
    <col min="19" max="19" width="11.42578125" style="136"/>
    <col min="20" max="20" width="13.85546875" style="136" customWidth="1"/>
    <col min="21" max="21" width="11.42578125" style="136"/>
    <col min="22" max="26" width="12.42578125" style="136" customWidth="1"/>
    <col min="27" max="52" width="11.42578125" style="136"/>
    <col min="53" max="56" width="11.42578125" style="136" hidden="1" customWidth="1"/>
    <col min="57" max="256" width="11.42578125" style="136"/>
    <col min="257" max="257" width="17.42578125" style="136" customWidth="1"/>
    <col min="258" max="258" width="13.140625" style="136" customWidth="1"/>
    <col min="259" max="259" width="12.42578125" style="136" customWidth="1"/>
    <col min="260" max="266" width="12.7109375" style="136" customWidth="1"/>
    <col min="267" max="270" width="12.28515625" style="136" customWidth="1"/>
    <col min="271" max="271" width="9.28515625" style="136" customWidth="1"/>
    <col min="272" max="274" width="9" style="136" customWidth="1"/>
    <col min="275" max="275" width="11.42578125" style="136"/>
    <col min="276" max="276" width="13.85546875" style="136" customWidth="1"/>
    <col min="277" max="277" width="11.42578125" style="136"/>
    <col min="278" max="282" width="12.42578125" style="136" customWidth="1"/>
    <col min="283" max="308" width="11.42578125" style="136"/>
    <col min="309" max="312" width="0" style="136" hidden="1" customWidth="1"/>
    <col min="313" max="512" width="11.42578125" style="136"/>
    <col min="513" max="513" width="17.42578125" style="136" customWidth="1"/>
    <col min="514" max="514" width="13.140625" style="136" customWidth="1"/>
    <col min="515" max="515" width="12.42578125" style="136" customWidth="1"/>
    <col min="516" max="522" width="12.7109375" style="136" customWidth="1"/>
    <col min="523" max="526" width="12.28515625" style="136" customWidth="1"/>
    <col min="527" max="527" width="9.28515625" style="136" customWidth="1"/>
    <col min="528" max="530" width="9" style="136" customWidth="1"/>
    <col min="531" max="531" width="11.42578125" style="136"/>
    <col min="532" max="532" width="13.85546875" style="136" customWidth="1"/>
    <col min="533" max="533" width="11.42578125" style="136"/>
    <col min="534" max="538" width="12.42578125" style="136" customWidth="1"/>
    <col min="539" max="564" width="11.42578125" style="136"/>
    <col min="565" max="568" width="0" style="136" hidden="1" customWidth="1"/>
    <col min="569" max="768" width="11.42578125" style="136"/>
    <col min="769" max="769" width="17.42578125" style="136" customWidth="1"/>
    <col min="770" max="770" width="13.140625" style="136" customWidth="1"/>
    <col min="771" max="771" width="12.42578125" style="136" customWidth="1"/>
    <col min="772" max="778" width="12.7109375" style="136" customWidth="1"/>
    <col min="779" max="782" width="12.28515625" style="136" customWidth="1"/>
    <col min="783" max="783" width="9.28515625" style="136" customWidth="1"/>
    <col min="784" max="786" width="9" style="136" customWidth="1"/>
    <col min="787" max="787" width="11.42578125" style="136"/>
    <col min="788" max="788" width="13.85546875" style="136" customWidth="1"/>
    <col min="789" max="789" width="11.42578125" style="136"/>
    <col min="790" max="794" width="12.42578125" style="136" customWidth="1"/>
    <col min="795" max="820" width="11.42578125" style="136"/>
    <col min="821" max="824" width="0" style="136" hidden="1" customWidth="1"/>
    <col min="825" max="1024" width="11.42578125" style="136"/>
    <col min="1025" max="1025" width="17.42578125" style="136" customWidth="1"/>
    <col min="1026" max="1026" width="13.140625" style="136" customWidth="1"/>
    <col min="1027" max="1027" width="12.42578125" style="136" customWidth="1"/>
    <col min="1028" max="1034" width="12.7109375" style="136" customWidth="1"/>
    <col min="1035" max="1038" width="12.28515625" style="136" customWidth="1"/>
    <col min="1039" max="1039" width="9.28515625" style="136" customWidth="1"/>
    <col min="1040" max="1042" width="9" style="136" customWidth="1"/>
    <col min="1043" max="1043" width="11.42578125" style="136"/>
    <col min="1044" max="1044" width="13.85546875" style="136" customWidth="1"/>
    <col min="1045" max="1045" width="11.42578125" style="136"/>
    <col min="1046" max="1050" width="12.42578125" style="136" customWidth="1"/>
    <col min="1051" max="1076" width="11.42578125" style="136"/>
    <col min="1077" max="1080" width="0" style="136" hidden="1" customWidth="1"/>
    <col min="1081" max="1280" width="11.42578125" style="136"/>
    <col min="1281" max="1281" width="17.42578125" style="136" customWidth="1"/>
    <col min="1282" max="1282" width="13.140625" style="136" customWidth="1"/>
    <col min="1283" max="1283" width="12.42578125" style="136" customWidth="1"/>
    <col min="1284" max="1290" width="12.7109375" style="136" customWidth="1"/>
    <col min="1291" max="1294" width="12.28515625" style="136" customWidth="1"/>
    <col min="1295" max="1295" width="9.28515625" style="136" customWidth="1"/>
    <col min="1296" max="1298" width="9" style="136" customWidth="1"/>
    <col min="1299" max="1299" width="11.42578125" style="136"/>
    <col min="1300" max="1300" width="13.85546875" style="136" customWidth="1"/>
    <col min="1301" max="1301" width="11.42578125" style="136"/>
    <col min="1302" max="1306" width="12.42578125" style="136" customWidth="1"/>
    <col min="1307" max="1332" width="11.42578125" style="136"/>
    <col min="1333" max="1336" width="0" style="136" hidden="1" customWidth="1"/>
    <col min="1337" max="1536" width="11.42578125" style="136"/>
    <col min="1537" max="1537" width="17.42578125" style="136" customWidth="1"/>
    <col min="1538" max="1538" width="13.140625" style="136" customWidth="1"/>
    <col min="1539" max="1539" width="12.42578125" style="136" customWidth="1"/>
    <col min="1540" max="1546" width="12.7109375" style="136" customWidth="1"/>
    <col min="1547" max="1550" width="12.28515625" style="136" customWidth="1"/>
    <col min="1551" max="1551" width="9.28515625" style="136" customWidth="1"/>
    <col min="1552" max="1554" width="9" style="136" customWidth="1"/>
    <col min="1555" max="1555" width="11.42578125" style="136"/>
    <col min="1556" max="1556" width="13.85546875" style="136" customWidth="1"/>
    <col min="1557" max="1557" width="11.42578125" style="136"/>
    <col min="1558" max="1562" width="12.42578125" style="136" customWidth="1"/>
    <col min="1563" max="1588" width="11.42578125" style="136"/>
    <col min="1589" max="1592" width="0" style="136" hidden="1" customWidth="1"/>
    <col min="1593" max="1792" width="11.42578125" style="136"/>
    <col min="1793" max="1793" width="17.42578125" style="136" customWidth="1"/>
    <col min="1794" max="1794" width="13.140625" style="136" customWidth="1"/>
    <col min="1795" max="1795" width="12.42578125" style="136" customWidth="1"/>
    <col min="1796" max="1802" width="12.7109375" style="136" customWidth="1"/>
    <col min="1803" max="1806" width="12.28515625" style="136" customWidth="1"/>
    <col min="1807" max="1807" width="9.28515625" style="136" customWidth="1"/>
    <col min="1808" max="1810" width="9" style="136" customWidth="1"/>
    <col min="1811" max="1811" width="11.42578125" style="136"/>
    <col min="1812" max="1812" width="13.85546875" style="136" customWidth="1"/>
    <col min="1813" max="1813" width="11.42578125" style="136"/>
    <col min="1814" max="1818" width="12.42578125" style="136" customWidth="1"/>
    <col min="1819" max="1844" width="11.42578125" style="136"/>
    <col min="1845" max="1848" width="0" style="136" hidden="1" customWidth="1"/>
    <col min="1849" max="2048" width="11.42578125" style="136"/>
    <col min="2049" max="2049" width="17.42578125" style="136" customWidth="1"/>
    <col min="2050" max="2050" width="13.140625" style="136" customWidth="1"/>
    <col min="2051" max="2051" width="12.42578125" style="136" customWidth="1"/>
    <col min="2052" max="2058" width="12.7109375" style="136" customWidth="1"/>
    <col min="2059" max="2062" width="12.28515625" style="136" customWidth="1"/>
    <col min="2063" max="2063" width="9.28515625" style="136" customWidth="1"/>
    <col min="2064" max="2066" width="9" style="136" customWidth="1"/>
    <col min="2067" max="2067" width="11.42578125" style="136"/>
    <col min="2068" max="2068" width="13.85546875" style="136" customWidth="1"/>
    <col min="2069" max="2069" width="11.42578125" style="136"/>
    <col min="2070" max="2074" width="12.42578125" style="136" customWidth="1"/>
    <col min="2075" max="2100" width="11.42578125" style="136"/>
    <col min="2101" max="2104" width="0" style="136" hidden="1" customWidth="1"/>
    <col min="2105" max="2304" width="11.42578125" style="136"/>
    <col min="2305" max="2305" width="17.42578125" style="136" customWidth="1"/>
    <col min="2306" max="2306" width="13.140625" style="136" customWidth="1"/>
    <col min="2307" max="2307" width="12.42578125" style="136" customWidth="1"/>
    <col min="2308" max="2314" width="12.7109375" style="136" customWidth="1"/>
    <col min="2315" max="2318" width="12.28515625" style="136" customWidth="1"/>
    <col min="2319" max="2319" width="9.28515625" style="136" customWidth="1"/>
    <col min="2320" max="2322" width="9" style="136" customWidth="1"/>
    <col min="2323" max="2323" width="11.42578125" style="136"/>
    <col min="2324" max="2324" width="13.85546875" style="136" customWidth="1"/>
    <col min="2325" max="2325" width="11.42578125" style="136"/>
    <col min="2326" max="2330" width="12.42578125" style="136" customWidth="1"/>
    <col min="2331" max="2356" width="11.42578125" style="136"/>
    <col min="2357" max="2360" width="0" style="136" hidden="1" customWidth="1"/>
    <col min="2361" max="2560" width="11.42578125" style="136"/>
    <col min="2561" max="2561" width="17.42578125" style="136" customWidth="1"/>
    <col min="2562" max="2562" width="13.140625" style="136" customWidth="1"/>
    <col min="2563" max="2563" width="12.42578125" style="136" customWidth="1"/>
    <col min="2564" max="2570" width="12.7109375" style="136" customWidth="1"/>
    <col min="2571" max="2574" width="12.28515625" style="136" customWidth="1"/>
    <col min="2575" max="2575" width="9.28515625" style="136" customWidth="1"/>
    <col min="2576" max="2578" width="9" style="136" customWidth="1"/>
    <col min="2579" max="2579" width="11.42578125" style="136"/>
    <col min="2580" max="2580" width="13.85546875" style="136" customWidth="1"/>
    <col min="2581" max="2581" width="11.42578125" style="136"/>
    <col min="2582" max="2586" width="12.42578125" style="136" customWidth="1"/>
    <col min="2587" max="2612" width="11.42578125" style="136"/>
    <col min="2613" max="2616" width="0" style="136" hidden="1" customWidth="1"/>
    <col min="2617" max="2816" width="11.42578125" style="136"/>
    <col min="2817" max="2817" width="17.42578125" style="136" customWidth="1"/>
    <col min="2818" max="2818" width="13.140625" style="136" customWidth="1"/>
    <col min="2819" max="2819" width="12.42578125" style="136" customWidth="1"/>
    <col min="2820" max="2826" width="12.7109375" style="136" customWidth="1"/>
    <col min="2827" max="2830" width="12.28515625" style="136" customWidth="1"/>
    <col min="2831" max="2831" width="9.28515625" style="136" customWidth="1"/>
    <col min="2832" max="2834" width="9" style="136" customWidth="1"/>
    <col min="2835" max="2835" width="11.42578125" style="136"/>
    <col min="2836" max="2836" width="13.85546875" style="136" customWidth="1"/>
    <col min="2837" max="2837" width="11.42578125" style="136"/>
    <col min="2838" max="2842" width="12.42578125" style="136" customWidth="1"/>
    <col min="2843" max="2868" width="11.42578125" style="136"/>
    <col min="2869" max="2872" width="0" style="136" hidden="1" customWidth="1"/>
    <col min="2873" max="3072" width="11.42578125" style="136"/>
    <col min="3073" max="3073" width="17.42578125" style="136" customWidth="1"/>
    <col min="3074" max="3074" width="13.140625" style="136" customWidth="1"/>
    <col min="3075" max="3075" width="12.42578125" style="136" customWidth="1"/>
    <col min="3076" max="3082" width="12.7109375" style="136" customWidth="1"/>
    <col min="3083" max="3086" width="12.28515625" style="136" customWidth="1"/>
    <col min="3087" max="3087" width="9.28515625" style="136" customWidth="1"/>
    <col min="3088" max="3090" width="9" style="136" customWidth="1"/>
    <col min="3091" max="3091" width="11.42578125" style="136"/>
    <col min="3092" max="3092" width="13.85546875" style="136" customWidth="1"/>
    <col min="3093" max="3093" width="11.42578125" style="136"/>
    <col min="3094" max="3098" width="12.42578125" style="136" customWidth="1"/>
    <col min="3099" max="3124" width="11.42578125" style="136"/>
    <col min="3125" max="3128" width="0" style="136" hidden="1" customWidth="1"/>
    <col min="3129" max="3328" width="11.42578125" style="136"/>
    <col min="3329" max="3329" width="17.42578125" style="136" customWidth="1"/>
    <col min="3330" max="3330" width="13.140625" style="136" customWidth="1"/>
    <col min="3331" max="3331" width="12.42578125" style="136" customWidth="1"/>
    <col min="3332" max="3338" width="12.7109375" style="136" customWidth="1"/>
    <col min="3339" max="3342" width="12.28515625" style="136" customWidth="1"/>
    <col min="3343" max="3343" width="9.28515625" style="136" customWidth="1"/>
    <col min="3344" max="3346" width="9" style="136" customWidth="1"/>
    <col min="3347" max="3347" width="11.42578125" style="136"/>
    <col min="3348" max="3348" width="13.85546875" style="136" customWidth="1"/>
    <col min="3349" max="3349" width="11.42578125" style="136"/>
    <col min="3350" max="3354" width="12.42578125" style="136" customWidth="1"/>
    <col min="3355" max="3380" width="11.42578125" style="136"/>
    <col min="3381" max="3384" width="0" style="136" hidden="1" customWidth="1"/>
    <col min="3385" max="3584" width="11.42578125" style="136"/>
    <col min="3585" max="3585" width="17.42578125" style="136" customWidth="1"/>
    <col min="3586" max="3586" width="13.140625" style="136" customWidth="1"/>
    <col min="3587" max="3587" width="12.42578125" style="136" customWidth="1"/>
    <col min="3588" max="3594" width="12.7109375" style="136" customWidth="1"/>
    <col min="3595" max="3598" width="12.28515625" style="136" customWidth="1"/>
    <col min="3599" max="3599" width="9.28515625" style="136" customWidth="1"/>
    <col min="3600" max="3602" width="9" style="136" customWidth="1"/>
    <col min="3603" max="3603" width="11.42578125" style="136"/>
    <col min="3604" max="3604" width="13.85546875" style="136" customWidth="1"/>
    <col min="3605" max="3605" width="11.42578125" style="136"/>
    <col min="3606" max="3610" width="12.42578125" style="136" customWidth="1"/>
    <col min="3611" max="3636" width="11.42578125" style="136"/>
    <col min="3637" max="3640" width="0" style="136" hidden="1" customWidth="1"/>
    <col min="3641" max="3840" width="11.42578125" style="136"/>
    <col min="3841" max="3841" width="17.42578125" style="136" customWidth="1"/>
    <col min="3842" max="3842" width="13.140625" style="136" customWidth="1"/>
    <col min="3843" max="3843" width="12.42578125" style="136" customWidth="1"/>
    <col min="3844" max="3850" width="12.7109375" style="136" customWidth="1"/>
    <col min="3851" max="3854" width="12.28515625" style="136" customWidth="1"/>
    <col min="3855" max="3855" width="9.28515625" style="136" customWidth="1"/>
    <col min="3856" max="3858" width="9" style="136" customWidth="1"/>
    <col min="3859" max="3859" width="11.42578125" style="136"/>
    <col min="3860" max="3860" width="13.85546875" style="136" customWidth="1"/>
    <col min="3861" max="3861" width="11.42578125" style="136"/>
    <col min="3862" max="3866" width="12.42578125" style="136" customWidth="1"/>
    <col min="3867" max="3892" width="11.42578125" style="136"/>
    <col min="3893" max="3896" width="0" style="136" hidden="1" customWidth="1"/>
    <col min="3897" max="4096" width="11.42578125" style="136"/>
    <col min="4097" max="4097" width="17.42578125" style="136" customWidth="1"/>
    <col min="4098" max="4098" width="13.140625" style="136" customWidth="1"/>
    <col min="4099" max="4099" width="12.42578125" style="136" customWidth="1"/>
    <col min="4100" max="4106" width="12.7109375" style="136" customWidth="1"/>
    <col min="4107" max="4110" width="12.28515625" style="136" customWidth="1"/>
    <col min="4111" max="4111" width="9.28515625" style="136" customWidth="1"/>
    <col min="4112" max="4114" width="9" style="136" customWidth="1"/>
    <col min="4115" max="4115" width="11.42578125" style="136"/>
    <col min="4116" max="4116" width="13.85546875" style="136" customWidth="1"/>
    <col min="4117" max="4117" width="11.42578125" style="136"/>
    <col min="4118" max="4122" width="12.42578125" style="136" customWidth="1"/>
    <col min="4123" max="4148" width="11.42578125" style="136"/>
    <col min="4149" max="4152" width="0" style="136" hidden="1" customWidth="1"/>
    <col min="4153" max="4352" width="11.42578125" style="136"/>
    <col min="4353" max="4353" width="17.42578125" style="136" customWidth="1"/>
    <col min="4354" max="4354" width="13.140625" style="136" customWidth="1"/>
    <col min="4355" max="4355" width="12.42578125" style="136" customWidth="1"/>
    <col min="4356" max="4362" width="12.7109375" style="136" customWidth="1"/>
    <col min="4363" max="4366" width="12.28515625" style="136" customWidth="1"/>
    <col min="4367" max="4367" width="9.28515625" style="136" customWidth="1"/>
    <col min="4368" max="4370" width="9" style="136" customWidth="1"/>
    <col min="4371" max="4371" width="11.42578125" style="136"/>
    <col min="4372" max="4372" width="13.85546875" style="136" customWidth="1"/>
    <col min="4373" max="4373" width="11.42578125" style="136"/>
    <col min="4374" max="4378" width="12.42578125" style="136" customWidth="1"/>
    <col min="4379" max="4404" width="11.42578125" style="136"/>
    <col min="4405" max="4408" width="0" style="136" hidden="1" customWidth="1"/>
    <col min="4409" max="4608" width="11.42578125" style="136"/>
    <col min="4609" max="4609" width="17.42578125" style="136" customWidth="1"/>
    <col min="4610" max="4610" width="13.140625" style="136" customWidth="1"/>
    <col min="4611" max="4611" width="12.42578125" style="136" customWidth="1"/>
    <col min="4612" max="4618" width="12.7109375" style="136" customWidth="1"/>
    <col min="4619" max="4622" width="12.28515625" style="136" customWidth="1"/>
    <col min="4623" max="4623" width="9.28515625" style="136" customWidth="1"/>
    <col min="4624" max="4626" width="9" style="136" customWidth="1"/>
    <col min="4627" max="4627" width="11.42578125" style="136"/>
    <col min="4628" max="4628" width="13.85546875" style="136" customWidth="1"/>
    <col min="4629" max="4629" width="11.42578125" style="136"/>
    <col min="4630" max="4634" width="12.42578125" style="136" customWidth="1"/>
    <col min="4635" max="4660" width="11.42578125" style="136"/>
    <col min="4661" max="4664" width="0" style="136" hidden="1" customWidth="1"/>
    <col min="4665" max="4864" width="11.42578125" style="136"/>
    <col min="4865" max="4865" width="17.42578125" style="136" customWidth="1"/>
    <col min="4866" max="4866" width="13.140625" style="136" customWidth="1"/>
    <col min="4867" max="4867" width="12.42578125" style="136" customWidth="1"/>
    <col min="4868" max="4874" width="12.7109375" style="136" customWidth="1"/>
    <col min="4875" max="4878" width="12.28515625" style="136" customWidth="1"/>
    <col min="4879" max="4879" width="9.28515625" style="136" customWidth="1"/>
    <col min="4880" max="4882" width="9" style="136" customWidth="1"/>
    <col min="4883" max="4883" width="11.42578125" style="136"/>
    <col min="4884" max="4884" width="13.85546875" style="136" customWidth="1"/>
    <col min="4885" max="4885" width="11.42578125" style="136"/>
    <col min="4886" max="4890" width="12.42578125" style="136" customWidth="1"/>
    <col min="4891" max="4916" width="11.42578125" style="136"/>
    <col min="4917" max="4920" width="0" style="136" hidden="1" customWidth="1"/>
    <col min="4921" max="5120" width="11.42578125" style="136"/>
    <col min="5121" max="5121" width="17.42578125" style="136" customWidth="1"/>
    <col min="5122" max="5122" width="13.140625" style="136" customWidth="1"/>
    <col min="5123" max="5123" width="12.42578125" style="136" customWidth="1"/>
    <col min="5124" max="5130" width="12.7109375" style="136" customWidth="1"/>
    <col min="5131" max="5134" width="12.28515625" style="136" customWidth="1"/>
    <col min="5135" max="5135" width="9.28515625" style="136" customWidth="1"/>
    <col min="5136" max="5138" width="9" style="136" customWidth="1"/>
    <col min="5139" max="5139" width="11.42578125" style="136"/>
    <col min="5140" max="5140" width="13.85546875" style="136" customWidth="1"/>
    <col min="5141" max="5141" width="11.42578125" style="136"/>
    <col min="5142" max="5146" width="12.42578125" style="136" customWidth="1"/>
    <col min="5147" max="5172" width="11.42578125" style="136"/>
    <col min="5173" max="5176" width="0" style="136" hidden="1" customWidth="1"/>
    <col min="5177" max="5376" width="11.42578125" style="136"/>
    <col min="5377" max="5377" width="17.42578125" style="136" customWidth="1"/>
    <col min="5378" max="5378" width="13.140625" style="136" customWidth="1"/>
    <col min="5379" max="5379" width="12.42578125" style="136" customWidth="1"/>
    <col min="5380" max="5386" width="12.7109375" style="136" customWidth="1"/>
    <col min="5387" max="5390" width="12.28515625" style="136" customWidth="1"/>
    <col min="5391" max="5391" width="9.28515625" style="136" customWidth="1"/>
    <col min="5392" max="5394" width="9" style="136" customWidth="1"/>
    <col min="5395" max="5395" width="11.42578125" style="136"/>
    <col min="5396" max="5396" width="13.85546875" style="136" customWidth="1"/>
    <col min="5397" max="5397" width="11.42578125" style="136"/>
    <col min="5398" max="5402" width="12.42578125" style="136" customWidth="1"/>
    <col min="5403" max="5428" width="11.42578125" style="136"/>
    <col min="5429" max="5432" width="0" style="136" hidden="1" customWidth="1"/>
    <col min="5433" max="5632" width="11.42578125" style="136"/>
    <col min="5633" max="5633" width="17.42578125" style="136" customWidth="1"/>
    <col min="5634" max="5634" width="13.140625" style="136" customWidth="1"/>
    <col min="5635" max="5635" width="12.42578125" style="136" customWidth="1"/>
    <col min="5636" max="5642" width="12.7109375" style="136" customWidth="1"/>
    <col min="5643" max="5646" width="12.28515625" style="136" customWidth="1"/>
    <col min="5647" max="5647" width="9.28515625" style="136" customWidth="1"/>
    <col min="5648" max="5650" width="9" style="136" customWidth="1"/>
    <col min="5651" max="5651" width="11.42578125" style="136"/>
    <col min="5652" max="5652" width="13.85546875" style="136" customWidth="1"/>
    <col min="5653" max="5653" width="11.42578125" style="136"/>
    <col min="5654" max="5658" width="12.42578125" style="136" customWidth="1"/>
    <col min="5659" max="5684" width="11.42578125" style="136"/>
    <col min="5685" max="5688" width="0" style="136" hidden="1" customWidth="1"/>
    <col min="5689" max="5888" width="11.42578125" style="136"/>
    <col min="5889" max="5889" width="17.42578125" style="136" customWidth="1"/>
    <col min="5890" max="5890" width="13.140625" style="136" customWidth="1"/>
    <col min="5891" max="5891" width="12.42578125" style="136" customWidth="1"/>
    <col min="5892" max="5898" width="12.7109375" style="136" customWidth="1"/>
    <col min="5899" max="5902" width="12.28515625" style="136" customWidth="1"/>
    <col min="5903" max="5903" width="9.28515625" style="136" customWidth="1"/>
    <col min="5904" max="5906" width="9" style="136" customWidth="1"/>
    <col min="5907" max="5907" width="11.42578125" style="136"/>
    <col min="5908" max="5908" width="13.85546875" style="136" customWidth="1"/>
    <col min="5909" max="5909" width="11.42578125" style="136"/>
    <col min="5910" max="5914" width="12.42578125" style="136" customWidth="1"/>
    <col min="5915" max="5940" width="11.42578125" style="136"/>
    <col min="5941" max="5944" width="0" style="136" hidden="1" customWidth="1"/>
    <col min="5945" max="6144" width="11.42578125" style="136"/>
    <col min="6145" max="6145" width="17.42578125" style="136" customWidth="1"/>
    <col min="6146" max="6146" width="13.140625" style="136" customWidth="1"/>
    <col min="6147" max="6147" width="12.42578125" style="136" customWidth="1"/>
    <col min="6148" max="6154" width="12.7109375" style="136" customWidth="1"/>
    <col min="6155" max="6158" width="12.28515625" style="136" customWidth="1"/>
    <col min="6159" max="6159" width="9.28515625" style="136" customWidth="1"/>
    <col min="6160" max="6162" width="9" style="136" customWidth="1"/>
    <col min="6163" max="6163" width="11.42578125" style="136"/>
    <col min="6164" max="6164" width="13.85546875" style="136" customWidth="1"/>
    <col min="6165" max="6165" width="11.42578125" style="136"/>
    <col min="6166" max="6170" width="12.42578125" style="136" customWidth="1"/>
    <col min="6171" max="6196" width="11.42578125" style="136"/>
    <col min="6197" max="6200" width="0" style="136" hidden="1" customWidth="1"/>
    <col min="6201" max="6400" width="11.42578125" style="136"/>
    <col min="6401" max="6401" width="17.42578125" style="136" customWidth="1"/>
    <col min="6402" max="6402" width="13.140625" style="136" customWidth="1"/>
    <col min="6403" max="6403" width="12.42578125" style="136" customWidth="1"/>
    <col min="6404" max="6410" width="12.7109375" style="136" customWidth="1"/>
    <col min="6411" max="6414" width="12.28515625" style="136" customWidth="1"/>
    <col min="6415" max="6415" width="9.28515625" style="136" customWidth="1"/>
    <col min="6416" max="6418" width="9" style="136" customWidth="1"/>
    <col min="6419" max="6419" width="11.42578125" style="136"/>
    <col min="6420" max="6420" width="13.85546875" style="136" customWidth="1"/>
    <col min="6421" max="6421" width="11.42578125" style="136"/>
    <col min="6422" max="6426" width="12.42578125" style="136" customWidth="1"/>
    <col min="6427" max="6452" width="11.42578125" style="136"/>
    <col min="6453" max="6456" width="0" style="136" hidden="1" customWidth="1"/>
    <col min="6457" max="6656" width="11.42578125" style="136"/>
    <col min="6657" max="6657" width="17.42578125" style="136" customWidth="1"/>
    <col min="6658" max="6658" width="13.140625" style="136" customWidth="1"/>
    <col min="6659" max="6659" width="12.42578125" style="136" customWidth="1"/>
    <col min="6660" max="6666" width="12.7109375" style="136" customWidth="1"/>
    <col min="6667" max="6670" width="12.28515625" style="136" customWidth="1"/>
    <col min="6671" max="6671" width="9.28515625" style="136" customWidth="1"/>
    <col min="6672" max="6674" width="9" style="136" customWidth="1"/>
    <col min="6675" max="6675" width="11.42578125" style="136"/>
    <col min="6676" max="6676" width="13.85546875" style="136" customWidth="1"/>
    <col min="6677" max="6677" width="11.42578125" style="136"/>
    <col min="6678" max="6682" width="12.42578125" style="136" customWidth="1"/>
    <col min="6683" max="6708" width="11.42578125" style="136"/>
    <col min="6709" max="6712" width="0" style="136" hidden="1" customWidth="1"/>
    <col min="6713" max="6912" width="11.42578125" style="136"/>
    <col min="6913" max="6913" width="17.42578125" style="136" customWidth="1"/>
    <col min="6914" max="6914" width="13.140625" style="136" customWidth="1"/>
    <col min="6915" max="6915" width="12.42578125" style="136" customWidth="1"/>
    <col min="6916" max="6922" width="12.7109375" style="136" customWidth="1"/>
    <col min="6923" max="6926" width="12.28515625" style="136" customWidth="1"/>
    <col min="6927" max="6927" width="9.28515625" style="136" customWidth="1"/>
    <col min="6928" max="6930" width="9" style="136" customWidth="1"/>
    <col min="6931" max="6931" width="11.42578125" style="136"/>
    <col min="6932" max="6932" width="13.85546875" style="136" customWidth="1"/>
    <col min="6933" max="6933" width="11.42578125" style="136"/>
    <col min="6934" max="6938" width="12.42578125" style="136" customWidth="1"/>
    <col min="6939" max="6964" width="11.42578125" style="136"/>
    <col min="6965" max="6968" width="0" style="136" hidden="1" customWidth="1"/>
    <col min="6969" max="7168" width="11.42578125" style="136"/>
    <col min="7169" max="7169" width="17.42578125" style="136" customWidth="1"/>
    <col min="7170" max="7170" width="13.140625" style="136" customWidth="1"/>
    <col min="7171" max="7171" width="12.42578125" style="136" customWidth="1"/>
    <col min="7172" max="7178" width="12.7109375" style="136" customWidth="1"/>
    <col min="7179" max="7182" width="12.28515625" style="136" customWidth="1"/>
    <col min="7183" max="7183" width="9.28515625" style="136" customWidth="1"/>
    <col min="7184" max="7186" width="9" style="136" customWidth="1"/>
    <col min="7187" max="7187" width="11.42578125" style="136"/>
    <col min="7188" max="7188" width="13.85546875" style="136" customWidth="1"/>
    <col min="7189" max="7189" width="11.42578125" style="136"/>
    <col min="7190" max="7194" width="12.42578125" style="136" customWidth="1"/>
    <col min="7195" max="7220" width="11.42578125" style="136"/>
    <col min="7221" max="7224" width="0" style="136" hidden="1" customWidth="1"/>
    <col min="7225" max="7424" width="11.42578125" style="136"/>
    <col min="7425" max="7425" width="17.42578125" style="136" customWidth="1"/>
    <col min="7426" max="7426" width="13.140625" style="136" customWidth="1"/>
    <col min="7427" max="7427" width="12.42578125" style="136" customWidth="1"/>
    <col min="7428" max="7434" width="12.7109375" style="136" customWidth="1"/>
    <col min="7435" max="7438" width="12.28515625" style="136" customWidth="1"/>
    <col min="7439" max="7439" width="9.28515625" style="136" customWidth="1"/>
    <col min="7440" max="7442" width="9" style="136" customWidth="1"/>
    <col min="7443" max="7443" width="11.42578125" style="136"/>
    <col min="7444" max="7444" width="13.85546875" style="136" customWidth="1"/>
    <col min="7445" max="7445" width="11.42578125" style="136"/>
    <col min="7446" max="7450" width="12.42578125" style="136" customWidth="1"/>
    <col min="7451" max="7476" width="11.42578125" style="136"/>
    <col min="7477" max="7480" width="0" style="136" hidden="1" customWidth="1"/>
    <col min="7481" max="7680" width="11.42578125" style="136"/>
    <col min="7681" max="7681" width="17.42578125" style="136" customWidth="1"/>
    <col min="7682" max="7682" width="13.140625" style="136" customWidth="1"/>
    <col min="7683" max="7683" width="12.42578125" style="136" customWidth="1"/>
    <col min="7684" max="7690" width="12.7109375" style="136" customWidth="1"/>
    <col min="7691" max="7694" width="12.28515625" style="136" customWidth="1"/>
    <col min="7695" max="7695" width="9.28515625" style="136" customWidth="1"/>
    <col min="7696" max="7698" width="9" style="136" customWidth="1"/>
    <col min="7699" max="7699" width="11.42578125" style="136"/>
    <col min="7700" max="7700" width="13.85546875" style="136" customWidth="1"/>
    <col min="7701" max="7701" width="11.42578125" style="136"/>
    <col min="7702" max="7706" width="12.42578125" style="136" customWidth="1"/>
    <col min="7707" max="7732" width="11.42578125" style="136"/>
    <col min="7733" max="7736" width="0" style="136" hidden="1" customWidth="1"/>
    <col min="7737" max="7936" width="11.42578125" style="136"/>
    <col min="7937" max="7937" width="17.42578125" style="136" customWidth="1"/>
    <col min="7938" max="7938" width="13.140625" style="136" customWidth="1"/>
    <col min="7939" max="7939" width="12.42578125" style="136" customWidth="1"/>
    <col min="7940" max="7946" width="12.7109375" style="136" customWidth="1"/>
    <col min="7947" max="7950" width="12.28515625" style="136" customWidth="1"/>
    <col min="7951" max="7951" width="9.28515625" style="136" customWidth="1"/>
    <col min="7952" max="7954" width="9" style="136" customWidth="1"/>
    <col min="7955" max="7955" width="11.42578125" style="136"/>
    <col min="7956" max="7956" width="13.85546875" style="136" customWidth="1"/>
    <col min="7957" max="7957" width="11.42578125" style="136"/>
    <col min="7958" max="7962" width="12.42578125" style="136" customWidth="1"/>
    <col min="7963" max="7988" width="11.42578125" style="136"/>
    <col min="7989" max="7992" width="0" style="136" hidden="1" customWidth="1"/>
    <col min="7993" max="8192" width="11.42578125" style="136"/>
    <col min="8193" max="8193" width="17.42578125" style="136" customWidth="1"/>
    <col min="8194" max="8194" width="13.140625" style="136" customWidth="1"/>
    <col min="8195" max="8195" width="12.42578125" style="136" customWidth="1"/>
    <col min="8196" max="8202" width="12.7109375" style="136" customWidth="1"/>
    <col min="8203" max="8206" width="12.28515625" style="136" customWidth="1"/>
    <col min="8207" max="8207" width="9.28515625" style="136" customWidth="1"/>
    <col min="8208" max="8210" width="9" style="136" customWidth="1"/>
    <col min="8211" max="8211" width="11.42578125" style="136"/>
    <col min="8212" max="8212" width="13.85546875" style="136" customWidth="1"/>
    <col min="8213" max="8213" width="11.42578125" style="136"/>
    <col min="8214" max="8218" width="12.42578125" style="136" customWidth="1"/>
    <col min="8219" max="8244" width="11.42578125" style="136"/>
    <col min="8245" max="8248" width="0" style="136" hidden="1" customWidth="1"/>
    <col min="8249" max="8448" width="11.42578125" style="136"/>
    <col min="8449" max="8449" width="17.42578125" style="136" customWidth="1"/>
    <col min="8450" max="8450" width="13.140625" style="136" customWidth="1"/>
    <col min="8451" max="8451" width="12.42578125" style="136" customWidth="1"/>
    <col min="8452" max="8458" width="12.7109375" style="136" customWidth="1"/>
    <col min="8459" max="8462" width="12.28515625" style="136" customWidth="1"/>
    <col min="8463" max="8463" width="9.28515625" style="136" customWidth="1"/>
    <col min="8464" max="8466" width="9" style="136" customWidth="1"/>
    <col min="8467" max="8467" width="11.42578125" style="136"/>
    <col min="8468" max="8468" width="13.85546875" style="136" customWidth="1"/>
    <col min="8469" max="8469" width="11.42578125" style="136"/>
    <col min="8470" max="8474" width="12.42578125" style="136" customWidth="1"/>
    <col min="8475" max="8500" width="11.42578125" style="136"/>
    <col min="8501" max="8504" width="0" style="136" hidden="1" customWidth="1"/>
    <col min="8505" max="8704" width="11.42578125" style="136"/>
    <col min="8705" max="8705" width="17.42578125" style="136" customWidth="1"/>
    <col min="8706" max="8706" width="13.140625" style="136" customWidth="1"/>
    <col min="8707" max="8707" width="12.42578125" style="136" customWidth="1"/>
    <col min="8708" max="8714" width="12.7109375" style="136" customWidth="1"/>
    <col min="8715" max="8718" width="12.28515625" style="136" customWidth="1"/>
    <col min="8719" max="8719" width="9.28515625" style="136" customWidth="1"/>
    <col min="8720" max="8722" width="9" style="136" customWidth="1"/>
    <col min="8723" max="8723" width="11.42578125" style="136"/>
    <col min="8724" max="8724" width="13.85546875" style="136" customWidth="1"/>
    <col min="8725" max="8725" width="11.42578125" style="136"/>
    <col min="8726" max="8730" width="12.42578125" style="136" customWidth="1"/>
    <col min="8731" max="8756" width="11.42578125" style="136"/>
    <col min="8757" max="8760" width="0" style="136" hidden="1" customWidth="1"/>
    <col min="8761" max="8960" width="11.42578125" style="136"/>
    <col min="8961" max="8961" width="17.42578125" style="136" customWidth="1"/>
    <col min="8962" max="8962" width="13.140625" style="136" customWidth="1"/>
    <col min="8963" max="8963" width="12.42578125" style="136" customWidth="1"/>
    <col min="8964" max="8970" width="12.7109375" style="136" customWidth="1"/>
    <col min="8971" max="8974" width="12.28515625" style="136" customWidth="1"/>
    <col min="8975" max="8975" width="9.28515625" style="136" customWidth="1"/>
    <col min="8976" max="8978" width="9" style="136" customWidth="1"/>
    <col min="8979" max="8979" width="11.42578125" style="136"/>
    <col min="8980" max="8980" width="13.85546875" style="136" customWidth="1"/>
    <col min="8981" max="8981" width="11.42578125" style="136"/>
    <col min="8982" max="8986" width="12.42578125" style="136" customWidth="1"/>
    <col min="8987" max="9012" width="11.42578125" style="136"/>
    <col min="9013" max="9016" width="0" style="136" hidden="1" customWidth="1"/>
    <col min="9017" max="9216" width="11.42578125" style="136"/>
    <col min="9217" max="9217" width="17.42578125" style="136" customWidth="1"/>
    <col min="9218" max="9218" width="13.140625" style="136" customWidth="1"/>
    <col min="9219" max="9219" width="12.42578125" style="136" customWidth="1"/>
    <col min="9220" max="9226" width="12.7109375" style="136" customWidth="1"/>
    <col min="9227" max="9230" width="12.28515625" style="136" customWidth="1"/>
    <col min="9231" max="9231" width="9.28515625" style="136" customWidth="1"/>
    <col min="9232" max="9234" width="9" style="136" customWidth="1"/>
    <col min="9235" max="9235" width="11.42578125" style="136"/>
    <col min="9236" max="9236" width="13.85546875" style="136" customWidth="1"/>
    <col min="9237" max="9237" width="11.42578125" style="136"/>
    <col min="9238" max="9242" width="12.42578125" style="136" customWidth="1"/>
    <col min="9243" max="9268" width="11.42578125" style="136"/>
    <col min="9269" max="9272" width="0" style="136" hidden="1" customWidth="1"/>
    <col min="9273" max="9472" width="11.42578125" style="136"/>
    <col min="9473" max="9473" width="17.42578125" style="136" customWidth="1"/>
    <col min="9474" max="9474" width="13.140625" style="136" customWidth="1"/>
    <col min="9475" max="9475" width="12.42578125" style="136" customWidth="1"/>
    <col min="9476" max="9482" width="12.7109375" style="136" customWidth="1"/>
    <col min="9483" max="9486" width="12.28515625" style="136" customWidth="1"/>
    <col min="9487" max="9487" width="9.28515625" style="136" customWidth="1"/>
    <col min="9488" max="9490" width="9" style="136" customWidth="1"/>
    <col min="9491" max="9491" width="11.42578125" style="136"/>
    <col min="9492" max="9492" width="13.85546875" style="136" customWidth="1"/>
    <col min="9493" max="9493" width="11.42578125" style="136"/>
    <col min="9494" max="9498" width="12.42578125" style="136" customWidth="1"/>
    <col min="9499" max="9524" width="11.42578125" style="136"/>
    <col min="9525" max="9528" width="0" style="136" hidden="1" customWidth="1"/>
    <col min="9529" max="9728" width="11.42578125" style="136"/>
    <col min="9729" max="9729" width="17.42578125" style="136" customWidth="1"/>
    <col min="9730" max="9730" width="13.140625" style="136" customWidth="1"/>
    <col min="9731" max="9731" width="12.42578125" style="136" customWidth="1"/>
    <col min="9732" max="9738" width="12.7109375" style="136" customWidth="1"/>
    <col min="9739" max="9742" width="12.28515625" style="136" customWidth="1"/>
    <col min="9743" max="9743" width="9.28515625" style="136" customWidth="1"/>
    <col min="9744" max="9746" width="9" style="136" customWidth="1"/>
    <col min="9747" max="9747" width="11.42578125" style="136"/>
    <col min="9748" max="9748" width="13.85546875" style="136" customWidth="1"/>
    <col min="9749" max="9749" width="11.42578125" style="136"/>
    <col min="9750" max="9754" width="12.42578125" style="136" customWidth="1"/>
    <col min="9755" max="9780" width="11.42578125" style="136"/>
    <col min="9781" max="9784" width="0" style="136" hidden="1" customWidth="1"/>
    <col min="9785" max="9984" width="11.42578125" style="136"/>
    <col min="9985" max="9985" width="17.42578125" style="136" customWidth="1"/>
    <col min="9986" max="9986" width="13.140625" style="136" customWidth="1"/>
    <col min="9987" max="9987" width="12.42578125" style="136" customWidth="1"/>
    <col min="9988" max="9994" width="12.7109375" style="136" customWidth="1"/>
    <col min="9995" max="9998" width="12.28515625" style="136" customWidth="1"/>
    <col min="9999" max="9999" width="9.28515625" style="136" customWidth="1"/>
    <col min="10000" max="10002" width="9" style="136" customWidth="1"/>
    <col min="10003" max="10003" width="11.42578125" style="136"/>
    <col min="10004" max="10004" width="13.85546875" style="136" customWidth="1"/>
    <col min="10005" max="10005" width="11.42578125" style="136"/>
    <col min="10006" max="10010" width="12.42578125" style="136" customWidth="1"/>
    <col min="10011" max="10036" width="11.42578125" style="136"/>
    <col min="10037" max="10040" width="0" style="136" hidden="1" customWidth="1"/>
    <col min="10041" max="10240" width="11.42578125" style="136"/>
    <col min="10241" max="10241" width="17.42578125" style="136" customWidth="1"/>
    <col min="10242" max="10242" width="13.140625" style="136" customWidth="1"/>
    <col min="10243" max="10243" width="12.42578125" style="136" customWidth="1"/>
    <col min="10244" max="10250" width="12.7109375" style="136" customWidth="1"/>
    <col min="10251" max="10254" width="12.28515625" style="136" customWidth="1"/>
    <col min="10255" max="10255" width="9.28515625" style="136" customWidth="1"/>
    <col min="10256" max="10258" width="9" style="136" customWidth="1"/>
    <col min="10259" max="10259" width="11.42578125" style="136"/>
    <col min="10260" max="10260" width="13.85546875" style="136" customWidth="1"/>
    <col min="10261" max="10261" width="11.42578125" style="136"/>
    <col min="10262" max="10266" width="12.42578125" style="136" customWidth="1"/>
    <col min="10267" max="10292" width="11.42578125" style="136"/>
    <col min="10293" max="10296" width="0" style="136" hidden="1" customWidth="1"/>
    <col min="10297" max="10496" width="11.42578125" style="136"/>
    <col min="10497" max="10497" width="17.42578125" style="136" customWidth="1"/>
    <col min="10498" max="10498" width="13.140625" style="136" customWidth="1"/>
    <col min="10499" max="10499" width="12.42578125" style="136" customWidth="1"/>
    <col min="10500" max="10506" width="12.7109375" style="136" customWidth="1"/>
    <col min="10507" max="10510" width="12.28515625" style="136" customWidth="1"/>
    <col min="10511" max="10511" width="9.28515625" style="136" customWidth="1"/>
    <col min="10512" max="10514" width="9" style="136" customWidth="1"/>
    <col min="10515" max="10515" width="11.42578125" style="136"/>
    <col min="10516" max="10516" width="13.85546875" style="136" customWidth="1"/>
    <col min="10517" max="10517" width="11.42578125" style="136"/>
    <col min="10518" max="10522" width="12.42578125" style="136" customWidth="1"/>
    <col min="10523" max="10548" width="11.42578125" style="136"/>
    <col min="10549" max="10552" width="0" style="136" hidden="1" customWidth="1"/>
    <col min="10553" max="10752" width="11.42578125" style="136"/>
    <col min="10753" max="10753" width="17.42578125" style="136" customWidth="1"/>
    <col min="10754" max="10754" width="13.140625" style="136" customWidth="1"/>
    <col min="10755" max="10755" width="12.42578125" style="136" customWidth="1"/>
    <col min="10756" max="10762" width="12.7109375" style="136" customWidth="1"/>
    <col min="10763" max="10766" width="12.28515625" style="136" customWidth="1"/>
    <col min="10767" max="10767" width="9.28515625" style="136" customWidth="1"/>
    <col min="10768" max="10770" width="9" style="136" customWidth="1"/>
    <col min="10771" max="10771" width="11.42578125" style="136"/>
    <col min="10772" max="10772" width="13.85546875" style="136" customWidth="1"/>
    <col min="10773" max="10773" width="11.42578125" style="136"/>
    <col min="10774" max="10778" width="12.42578125" style="136" customWidth="1"/>
    <col min="10779" max="10804" width="11.42578125" style="136"/>
    <col min="10805" max="10808" width="0" style="136" hidden="1" customWidth="1"/>
    <col min="10809" max="11008" width="11.42578125" style="136"/>
    <col min="11009" max="11009" width="17.42578125" style="136" customWidth="1"/>
    <col min="11010" max="11010" width="13.140625" style="136" customWidth="1"/>
    <col min="11011" max="11011" width="12.42578125" style="136" customWidth="1"/>
    <col min="11012" max="11018" width="12.7109375" style="136" customWidth="1"/>
    <col min="11019" max="11022" width="12.28515625" style="136" customWidth="1"/>
    <col min="11023" max="11023" width="9.28515625" style="136" customWidth="1"/>
    <col min="11024" max="11026" width="9" style="136" customWidth="1"/>
    <col min="11027" max="11027" width="11.42578125" style="136"/>
    <col min="11028" max="11028" width="13.85546875" style="136" customWidth="1"/>
    <col min="11029" max="11029" width="11.42578125" style="136"/>
    <col min="11030" max="11034" width="12.42578125" style="136" customWidth="1"/>
    <col min="11035" max="11060" width="11.42578125" style="136"/>
    <col min="11061" max="11064" width="0" style="136" hidden="1" customWidth="1"/>
    <col min="11065" max="11264" width="11.42578125" style="136"/>
    <col min="11265" max="11265" width="17.42578125" style="136" customWidth="1"/>
    <col min="11266" max="11266" width="13.140625" style="136" customWidth="1"/>
    <col min="11267" max="11267" width="12.42578125" style="136" customWidth="1"/>
    <col min="11268" max="11274" width="12.7109375" style="136" customWidth="1"/>
    <col min="11275" max="11278" width="12.28515625" style="136" customWidth="1"/>
    <col min="11279" max="11279" width="9.28515625" style="136" customWidth="1"/>
    <col min="11280" max="11282" width="9" style="136" customWidth="1"/>
    <col min="11283" max="11283" width="11.42578125" style="136"/>
    <col min="11284" max="11284" width="13.85546875" style="136" customWidth="1"/>
    <col min="11285" max="11285" width="11.42578125" style="136"/>
    <col min="11286" max="11290" width="12.42578125" style="136" customWidth="1"/>
    <col min="11291" max="11316" width="11.42578125" style="136"/>
    <col min="11317" max="11320" width="0" style="136" hidden="1" customWidth="1"/>
    <col min="11321" max="11520" width="11.42578125" style="136"/>
    <col min="11521" max="11521" width="17.42578125" style="136" customWidth="1"/>
    <col min="11522" max="11522" width="13.140625" style="136" customWidth="1"/>
    <col min="11523" max="11523" width="12.42578125" style="136" customWidth="1"/>
    <col min="11524" max="11530" width="12.7109375" style="136" customWidth="1"/>
    <col min="11531" max="11534" width="12.28515625" style="136" customWidth="1"/>
    <col min="11535" max="11535" width="9.28515625" style="136" customWidth="1"/>
    <col min="11536" max="11538" width="9" style="136" customWidth="1"/>
    <col min="11539" max="11539" width="11.42578125" style="136"/>
    <col min="11540" max="11540" width="13.85546875" style="136" customWidth="1"/>
    <col min="11541" max="11541" width="11.42578125" style="136"/>
    <col min="11542" max="11546" width="12.42578125" style="136" customWidth="1"/>
    <col min="11547" max="11572" width="11.42578125" style="136"/>
    <col min="11573" max="11576" width="0" style="136" hidden="1" customWidth="1"/>
    <col min="11577" max="11776" width="11.42578125" style="136"/>
    <col min="11777" max="11777" width="17.42578125" style="136" customWidth="1"/>
    <col min="11778" max="11778" width="13.140625" style="136" customWidth="1"/>
    <col min="11779" max="11779" width="12.42578125" style="136" customWidth="1"/>
    <col min="11780" max="11786" width="12.7109375" style="136" customWidth="1"/>
    <col min="11787" max="11790" width="12.28515625" style="136" customWidth="1"/>
    <col min="11791" max="11791" width="9.28515625" style="136" customWidth="1"/>
    <col min="11792" max="11794" width="9" style="136" customWidth="1"/>
    <col min="11795" max="11795" width="11.42578125" style="136"/>
    <col min="11796" max="11796" width="13.85546875" style="136" customWidth="1"/>
    <col min="11797" max="11797" width="11.42578125" style="136"/>
    <col min="11798" max="11802" width="12.42578125" style="136" customWidth="1"/>
    <col min="11803" max="11828" width="11.42578125" style="136"/>
    <col min="11829" max="11832" width="0" style="136" hidden="1" customWidth="1"/>
    <col min="11833" max="12032" width="11.42578125" style="136"/>
    <col min="12033" max="12033" width="17.42578125" style="136" customWidth="1"/>
    <col min="12034" max="12034" width="13.140625" style="136" customWidth="1"/>
    <col min="12035" max="12035" width="12.42578125" style="136" customWidth="1"/>
    <col min="12036" max="12042" width="12.7109375" style="136" customWidth="1"/>
    <col min="12043" max="12046" width="12.28515625" style="136" customWidth="1"/>
    <col min="12047" max="12047" width="9.28515625" style="136" customWidth="1"/>
    <col min="12048" max="12050" width="9" style="136" customWidth="1"/>
    <col min="12051" max="12051" width="11.42578125" style="136"/>
    <col min="12052" max="12052" width="13.85546875" style="136" customWidth="1"/>
    <col min="12053" max="12053" width="11.42578125" style="136"/>
    <col min="12054" max="12058" width="12.42578125" style="136" customWidth="1"/>
    <col min="12059" max="12084" width="11.42578125" style="136"/>
    <col min="12085" max="12088" width="0" style="136" hidden="1" customWidth="1"/>
    <col min="12089" max="12288" width="11.42578125" style="136"/>
    <col min="12289" max="12289" width="17.42578125" style="136" customWidth="1"/>
    <col min="12290" max="12290" width="13.140625" style="136" customWidth="1"/>
    <col min="12291" max="12291" width="12.42578125" style="136" customWidth="1"/>
    <col min="12292" max="12298" width="12.7109375" style="136" customWidth="1"/>
    <col min="12299" max="12302" width="12.28515625" style="136" customWidth="1"/>
    <col min="12303" max="12303" width="9.28515625" style="136" customWidth="1"/>
    <col min="12304" max="12306" width="9" style="136" customWidth="1"/>
    <col min="12307" max="12307" width="11.42578125" style="136"/>
    <col min="12308" max="12308" width="13.85546875" style="136" customWidth="1"/>
    <col min="12309" max="12309" width="11.42578125" style="136"/>
    <col min="12310" max="12314" width="12.42578125" style="136" customWidth="1"/>
    <col min="12315" max="12340" width="11.42578125" style="136"/>
    <col min="12341" max="12344" width="0" style="136" hidden="1" customWidth="1"/>
    <col min="12345" max="12544" width="11.42578125" style="136"/>
    <col min="12545" max="12545" width="17.42578125" style="136" customWidth="1"/>
    <col min="12546" max="12546" width="13.140625" style="136" customWidth="1"/>
    <col min="12547" max="12547" width="12.42578125" style="136" customWidth="1"/>
    <col min="12548" max="12554" width="12.7109375" style="136" customWidth="1"/>
    <col min="12555" max="12558" width="12.28515625" style="136" customWidth="1"/>
    <col min="12559" max="12559" width="9.28515625" style="136" customWidth="1"/>
    <col min="12560" max="12562" width="9" style="136" customWidth="1"/>
    <col min="12563" max="12563" width="11.42578125" style="136"/>
    <col min="12564" max="12564" width="13.85546875" style="136" customWidth="1"/>
    <col min="12565" max="12565" width="11.42578125" style="136"/>
    <col min="12566" max="12570" width="12.42578125" style="136" customWidth="1"/>
    <col min="12571" max="12596" width="11.42578125" style="136"/>
    <col min="12597" max="12600" width="0" style="136" hidden="1" customWidth="1"/>
    <col min="12601" max="12800" width="11.42578125" style="136"/>
    <col min="12801" max="12801" width="17.42578125" style="136" customWidth="1"/>
    <col min="12802" max="12802" width="13.140625" style="136" customWidth="1"/>
    <col min="12803" max="12803" width="12.42578125" style="136" customWidth="1"/>
    <col min="12804" max="12810" width="12.7109375" style="136" customWidth="1"/>
    <col min="12811" max="12814" width="12.28515625" style="136" customWidth="1"/>
    <col min="12815" max="12815" width="9.28515625" style="136" customWidth="1"/>
    <col min="12816" max="12818" width="9" style="136" customWidth="1"/>
    <col min="12819" max="12819" width="11.42578125" style="136"/>
    <col min="12820" max="12820" width="13.85546875" style="136" customWidth="1"/>
    <col min="12821" max="12821" width="11.42578125" style="136"/>
    <col min="12822" max="12826" width="12.42578125" style="136" customWidth="1"/>
    <col min="12827" max="12852" width="11.42578125" style="136"/>
    <col min="12853" max="12856" width="0" style="136" hidden="1" customWidth="1"/>
    <col min="12857" max="13056" width="11.42578125" style="136"/>
    <col min="13057" max="13057" width="17.42578125" style="136" customWidth="1"/>
    <col min="13058" max="13058" width="13.140625" style="136" customWidth="1"/>
    <col min="13059" max="13059" width="12.42578125" style="136" customWidth="1"/>
    <col min="13060" max="13066" width="12.7109375" style="136" customWidth="1"/>
    <col min="13067" max="13070" width="12.28515625" style="136" customWidth="1"/>
    <col min="13071" max="13071" width="9.28515625" style="136" customWidth="1"/>
    <col min="13072" max="13074" width="9" style="136" customWidth="1"/>
    <col min="13075" max="13075" width="11.42578125" style="136"/>
    <col min="13076" max="13076" width="13.85546875" style="136" customWidth="1"/>
    <col min="13077" max="13077" width="11.42578125" style="136"/>
    <col min="13078" max="13082" width="12.42578125" style="136" customWidth="1"/>
    <col min="13083" max="13108" width="11.42578125" style="136"/>
    <col min="13109" max="13112" width="0" style="136" hidden="1" customWidth="1"/>
    <col min="13113" max="13312" width="11.42578125" style="136"/>
    <col min="13313" max="13313" width="17.42578125" style="136" customWidth="1"/>
    <col min="13314" max="13314" width="13.140625" style="136" customWidth="1"/>
    <col min="13315" max="13315" width="12.42578125" style="136" customWidth="1"/>
    <col min="13316" max="13322" width="12.7109375" style="136" customWidth="1"/>
    <col min="13323" max="13326" width="12.28515625" style="136" customWidth="1"/>
    <col min="13327" max="13327" width="9.28515625" style="136" customWidth="1"/>
    <col min="13328" max="13330" width="9" style="136" customWidth="1"/>
    <col min="13331" max="13331" width="11.42578125" style="136"/>
    <col min="13332" max="13332" width="13.85546875" style="136" customWidth="1"/>
    <col min="13333" max="13333" width="11.42578125" style="136"/>
    <col min="13334" max="13338" width="12.42578125" style="136" customWidth="1"/>
    <col min="13339" max="13364" width="11.42578125" style="136"/>
    <col min="13365" max="13368" width="0" style="136" hidden="1" customWidth="1"/>
    <col min="13369" max="13568" width="11.42578125" style="136"/>
    <col min="13569" max="13569" width="17.42578125" style="136" customWidth="1"/>
    <col min="13570" max="13570" width="13.140625" style="136" customWidth="1"/>
    <col min="13571" max="13571" width="12.42578125" style="136" customWidth="1"/>
    <col min="13572" max="13578" width="12.7109375" style="136" customWidth="1"/>
    <col min="13579" max="13582" width="12.28515625" style="136" customWidth="1"/>
    <col min="13583" max="13583" width="9.28515625" style="136" customWidth="1"/>
    <col min="13584" max="13586" width="9" style="136" customWidth="1"/>
    <col min="13587" max="13587" width="11.42578125" style="136"/>
    <col min="13588" max="13588" width="13.85546875" style="136" customWidth="1"/>
    <col min="13589" max="13589" width="11.42578125" style="136"/>
    <col min="13590" max="13594" width="12.42578125" style="136" customWidth="1"/>
    <col min="13595" max="13620" width="11.42578125" style="136"/>
    <col min="13621" max="13624" width="0" style="136" hidden="1" customWidth="1"/>
    <col min="13625" max="13824" width="11.42578125" style="136"/>
    <col min="13825" max="13825" width="17.42578125" style="136" customWidth="1"/>
    <col min="13826" max="13826" width="13.140625" style="136" customWidth="1"/>
    <col min="13827" max="13827" width="12.42578125" style="136" customWidth="1"/>
    <col min="13828" max="13834" width="12.7109375" style="136" customWidth="1"/>
    <col min="13835" max="13838" width="12.28515625" style="136" customWidth="1"/>
    <col min="13839" max="13839" width="9.28515625" style="136" customWidth="1"/>
    <col min="13840" max="13842" width="9" style="136" customWidth="1"/>
    <col min="13843" max="13843" width="11.42578125" style="136"/>
    <col min="13844" max="13844" width="13.85546875" style="136" customWidth="1"/>
    <col min="13845" max="13845" width="11.42578125" style="136"/>
    <col min="13846" max="13850" width="12.42578125" style="136" customWidth="1"/>
    <col min="13851" max="13876" width="11.42578125" style="136"/>
    <col min="13877" max="13880" width="0" style="136" hidden="1" customWidth="1"/>
    <col min="13881" max="14080" width="11.42578125" style="136"/>
    <col min="14081" max="14081" width="17.42578125" style="136" customWidth="1"/>
    <col min="14082" max="14082" width="13.140625" style="136" customWidth="1"/>
    <col min="14083" max="14083" width="12.42578125" style="136" customWidth="1"/>
    <col min="14084" max="14090" width="12.7109375" style="136" customWidth="1"/>
    <col min="14091" max="14094" width="12.28515625" style="136" customWidth="1"/>
    <col min="14095" max="14095" width="9.28515625" style="136" customWidth="1"/>
    <col min="14096" max="14098" width="9" style="136" customWidth="1"/>
    <col min="14099" max="14099" width="11.42578125" style="136"/>
    <col min="14100" max="14100" width="13.85546875" style="136" customWidth="1"/>
    <col min="14101" max="14101" width="11.42578125" style="136"/>
    <col min="14102" max="14106" width="12.42578125" style="136" customWidth="1"/>
    <col min="14107" max="14132" width="11.42578125" style="136"/>
    <col min="14133" max="14136" width="0" style="136" hidden="1" customWidth="1"/>
    <col min="14137" max="14336" width="11.42578125" style="136"/>
    <col min="14337" max="14337" width="17.42578125" style="136" customWidth="1"/>
    <col min="14338" max="14338" width="13.140625" style="136" customWidth="1"/>
    <col min="14339" max="14339" width="12.42578125" style="136" customWidth="1"/>
    <col min="14340" max="14346" width="12.7109375" style="136" customWidth="1"/>
    <col min="14347" max="14350" width="12.28515625" style="136" customWidth="1"/>
    <col min="14351" max="14351" width="9.28515625" style="136" customWidth="1"/>
    <col min="14352" max="14354" width="9" style="136" customWidth="1"/>
    <col min="14355" max="14355" width="11.42578125" style="136"/>
    <col min="14356" max="14356" width="13.85546875" style="136" customWidth="1"/>
    <col min="14357" max="14357" width="11.42578125" style="136"/>
    <col min="14358" max="14362" width="12.42578125" style="136" customWidth="1"/>
    <col min="14363" max="14388" width="11.42578125" style="136"/>
    <col min="14389" max="14392" width="0" style="136" hidden="1" customWidth="1"/>
    <col min="14393" max="14592" width="11.42578125" style="136"/>
    <col min="14593" max="14593" width="17.42578125" style="136" customWidth="1"/>
    <col min="14594" max="14594" width="13.140625" style="136" customWidth="1"/>
    <col min="14595" max="14595" width="12.42578125" style="136" customWidth="1"/>
    <col min="14596" max="14602" width="12.7109375" style="136" customWidth="1"/>
    <col min="14603" max="14606" width="12.28515625" style="136" customWidth="1"/>
    <col min="14607" max="14607" width="9.28515625" style="136" customWidth="1"/>
    <col min="14608" max="14610" width="9" style="136" customWidth="1"/>
    <col min="14611" max="14611" width="11.42578125" style="136"/>
    <col min="14612" max="14612" width="13.85546875" style="136" customWidth="1"/>
    <col min="14613" max="14613" width="11.42578125" style="136"/>
    <col min="14614" max="14618" width="12.42578125" style="136" customWidth="1"/>
    <col min="14619" max="14644" width="11.42578125" style="136"/>
    <col min="14645" max="14648" width="0" style="136" hidden="1" customWidth="1"/>
    <col min="14649" max="14848" width="11.42578125" style="136"/>
    <col min="14849" max="14849" width="17.42578125" style="136" customWidth="1"/>
    <col min="14850" max="14850" width="13.140625" style="136" customWidth="1"/>
    <col min="14851" max="14851" width="12.42578125" style="136" customWidth="1"/>
    <col min="14852" max="14858" width="12.7109375" style="136" customWidth="1"/>
    <col min="14859" max="14862" width="12.28515625" style="136" customWidth="1"/>
    <col min="14863" max="14863" width="9.28515625" style="136" customWidth="1"/>
    <col min="14864" max="14866" width="9" style="136" customWidth="1"/>
    <col min="14867" max="14867" width="11.42578125" style="136"/>
    <col min="14868" max="14868" width="13.85546875" style="136" customWidth="1"/>
    <col min="14869" max="14869" width="11.42578125" style="136"/>
    <col min="14870" max="14874" width="12.42578125" style="136" customWidth="1"/>
    <col min="14875" max="14900" width="11.42578125" style="136"/>
    <col min="14901" max="14904" width="0" style="136" hidden="1" customWidth="1"/>
    <col min="14905" max="15104" width="11.42578125" style="136"/>
    <col min="15105" max="15105" width="17.42578125" style="136" customWidth="1"/>
    <col min="15106" max="15106" width="13.140625" style="136" customWidth="1"/>
    <col min="15107" max="15107" width="12.42578125" style="136" customWidth="1"/>
    <col min="15108" max="15114" width="12.7109375" style="136" customWidth="1"/>
    <col min="15115" max="15118" width="12.28515625" style="136" customWidth="1"/>
    <col min="15119" max="15119" width="9.28515625" style="136" customWidth="1"/>
    <col min="15120" max="15122" width="9" style="136" customWidth="1"/>
    <col min="15123" max="15123" width="11.42578125" style="136"/>
    <col min="15124" max="15124" width="13.85546875" style="136" customWidth="1"/>
    <col min="15125" max="15125" width="11.42578125" style="136"/>
    <col min="15126" max="15130" width="12.42578125" style="136" customWidth="1"/>
    <col min="15131" max="15156" width="11.42578125" style="136"/>
    <col min="15157" max="15160" width="0" style="136" hidden="1" customWidth="1"/>
    <col min="15161" max="15360" width="11.42578125" style="136"/>
    <col min="15361" max="15361" width="17.42578125" style="136" customWidth="1"/>
    <col min="15362" max="15362" width="13.140625" style="136" customWidth="1"/>
    <col min="15363" max="15363" width="12.42578125" style="136" customWidth="1"/>
    <col min="15364" max="15370" width="12.7109375" style="136" customWidth="1"/>
    <col min="15371" max="15374" width="12.28515625" style="136" customWidth="1"/>
    <col min="15375" max="15375" width="9.28515625" style="136" customWidth="1"/>
    <col min="15376" max="15378" width="9" style="136" customWidth="1"/>
    <col min="15379" max="15379" width="11.42578125" style="136"/>
    <col min="15380" max="15380" width="13.85546875" style="136" customWidth="1"/>
    <col min="15381" max="15381" width="11.42578125" style="136"/>
    <col min="15382" max="15386" width="12.42578125" style="136" customWidth="1"/>
    <col min="15387" max="15412" width="11.42578125" style="136"/>
    <col min="15413" max="15416" width="0" style="136" hidden="1" customWidth="1"/>
    <col min="15417" max="15616" width="11.42578125" style="136"/>
    <col min="15617" max="15617" width="17.42578125" style="136" customWidth="1"/>
    <col min="15618" max="15618" width="13.140625" style="136" customWidth="1"/>
    <col min="15619" max="15619" width="12.42578125" style="136" customWidth="1"/>
    <col min="15620" max="15626" width="12.7109375" style="136" customWidth="1"/>
    <col min="15627" max="15630" width="12.28515625" style="136" customWidth="1"/>
    <col min="15631" max="15631" width="9.28515625" style="136" customWidth="1"/>
    <col min="15632" max="15634" width="9" style="136" customWidth="1"/>
    <col min="15635" max="15635" width="11.42578125" style="136"/>
    <col min="15636" max="15636" width="13.85546875" style="136" customWidth="1"/>
    <col min="15637" max="15637" width="11.42578125" style="136"/>
    <col min="15638" max="15642" width="12.42578125" style="136" customWidth="1"/>
    <col min="15643" max="15668" width="11.42578125" style="136"/>
    <col min="15669" max="15672" width="0" style="136" hidden="1" customWidth="1"/>
    <col min="15673" max="15872" width="11.42578125" style="136"/>
    <col min="15873" max="15873" width="17.42578125" style="136" customWidth="1"/>
    <col min="15874" max="15874" width="13.140625" style="136" customWidth="1"/>
    <col min="15875" max="15875" width="12.42578125" style="136" customWidth="1"/>
    <col min="15876" max="15882" width="12.7109375" style="136" customWidth="1"/>
    <col min="15883" max="15886" width="12.28515625" style="136" customWidth="1"/>
    <col min="15887" max="15887" width="9.28515625" style="136" customWidth="1"/>
    <col min="15888" max="15890" width="9" style="136" customWidth="1"/>
    <col min="15891" max="15891" width="11.42578125" style="136"/>
    <col min="15892" max="15892" width="13.85546875" style="136" customWidth="1"/>
    <col min="15893" max="15893" width="11.42578125" style="136"/>
    <col min="15894" max="15898" width="12.42578125" style="136" customWidth="1"/>
    <col min="15899" max="15924" width="11.42578125" style="136"/>
    <col min="15925" max="15928" width="0" style="136" hidden="1" customWidth="1"/>
    <col min="15929" max="16128" width="11.42578125" style="136"/>
    <col min="16129" max="16129" width="17.42578125" style="136" customWidth="1"/>
    <col min="16130" max="16130" width="13.140625" style="136" customWidth="1"/>
    <col min="16131" max="16131" width="12.42578125" style="136" customWidth="1"/>
    <col min="16132" max="16138" width="12.7109375" style="136" customWidth="1"/>
    <col min="16139" max="16142" width="12.28515625" style="136" customWidth="1"/>
    <col min="16143" max="16143" width="9.28515625" style="136" customWidth="1"/>
    <col min="16144" max="16146" width="9" style="136" customWidth="1"/>
    <col min="16147" max="16147" width="11.42578125" style="136"/>
    <col min="16148" max="16148" width="13.85546875" style="136" customWidth="1"/>
    <col min="16149" max="16149" width="11.42578125" style="136"/>
    <col min="16150" max="16154" width="12.42578125" style="136" customWidth="1"/>
    <col min="16155" max="16180" width="11.42578125" style="136"/>
    <col min="16181" max="16184" width="0" style="136" hidden="1" customWidth="1"/>
    <col min="16185" max="16384" width="11.42578125" style="136"/>
  </cols>
  <sheetData>
    <row r="1" spans="1:56" s="315" customFormat="1" ht="12.75" customHeight="1" x14ac:dyDescent="0.15">
      <c r="A1" s="437" t="s">
        <v>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56" s="315" customFormat="1" ht="12.75" customHeight="1" x14ac:dyDescent="0.15">
      <c r="A2" s="437" t="str">
        <f>CONCATENATE("COMUNA: ",[5]NOMBRE!B2," - ","( ",[5]NOMBRE!C2,[5]NOMBRE!D2,[5]NOMBRE!E2,[5]NOMBRE!F2,[5]NOMBRE!G2," )")</f>
        <v>COMUNA: LINARES  - ( 07401 )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</row>
    <row r="3" spans="1:56" s="315" customFormat="1" ht="12.75" customHeight="1" x14ac:dyDescent="0.2">
      <c r="A3" s="437" t="str">
        <f>CONCATENATE("ESTABLECIMIENTO: ",[5]NOMBRE!B3," - ","( ",[5]NOMBRE!C3,[5]NOMBRE!D3,[5]NOMBRE!E3,[5]NOMBRE!F3,[5]NOMBRE!G3," )")</f>
        <v>ESTABLECIMIENTO: HOSPITAL DE LINARES  - ( 16108 )</v>
      </c>
      <c r="B3" s="314"/>
      <c r="C3" s="314"/>
      <c r="D3" s="316"/>
      <c r="E3" s="314"/>
      <c r="F3" s="314"/>
      <c r="G3" s="314"/>
      <c r="H3" s="440"/>
      <c r="I3" s="314"/>
      <c r="J3" s="314"/>
      <c r="K3" s="314"/>
    </row>
    <row r="4" spans="1:56" s="315" customFormat="1" ht="12.75" customHeight="1" x14ac:dyDescent="0.15">
      <c r="A4" s="437" t="str">
        <f>CONCATENATE("MES: ",[5]NOMBRE!B6," - ","( ",[5]NOMBRE!C6,[5]NOMBRE!D6," )")</f>
        <v>MES: MAYO - ( 05 )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</row>
    <row r="5" spans="1:56" s="315" customFormat="1" ht="12.75" customHeight="1" x14ac:dyDescent="0.15">
      <c r="A5" s="313" t="str">
        <f>CONCATENATE("AÑO: ",[5]NOMBRE!B7)</f>
        <v>AÑO: 2013</v>
      </c>
      <c r="B5" s="314"/>
      <c r="C5" s="314"/>
      <c r="D5" s="314"/>
      <c r="E5" s="314"/>
      <c r="F5" s="314"/>
      <c r="G5" s="314"/>
      <c r="H5" s="314"/>
      <c r="I5" s="314"/>
      <c r="J5" s="314"/>
      <c r="K5" s="314"/>
    </row>
    <row r="6" spans="1:56" s="315" customFormat="1" ht="39.950000000000003" customHeight="1" x14ac:dyDescent="0.15">
      <c r="A6" s="517" t="s">
        <v>1</v>
      </c>
      <c r="B6" s="517"/>
      <c r="C6" s="517"/>
      <c r="D6" s="517"/>
      <c r="E6" s="517"/>
      <c r="F6" s="517"/>
      <c r="G6" s="517"/>
      <c r="H6" s="517"/>
      <c r="I6" s="517"/>
      <c r="J6" s="468"/>
      <c r="K6" s="337"/>
    </row>
    <row r="7" spans="1:56" s="315" customFormat="1" ht="30" customHeight="1" x14ac:dyDescent="0.2">
      <c r="A7" s="331" t="s">
        <v>2</v>
      </c>
      <c r="B7" s="331"/>
      <c r="C7" s="331"/>
      <c r="D7" s="331"/>
      <c r="E7" s="331"/>
      <c r="F7" s="331"/>
      <c r="G7" s="331"/>
      <c r="H7" s="331"/>
      <c r="I7" s="331"/>
      <c r="J7" s="320"/>
    </row>
    <row r="8" spans="1:56" s="338" customFormat="1" ht="10.5" x14ac:dyDescent="0.15">
      <c r="A8" s="518" t="s">
        <v>3</v>
      </c>
      <c r="B8" s="490" t="s">
        <v>4</v>
      </c>
      <c r="C8" s="520"/>
      <c r="D8" s="523" t="s">
        <v>5</v>
      </c>
      <c r="E8" s="511" t="s">
        <v>6</v>
      </c>
      <c r="F8" s="511"/>
      <c r="G8" s="511"/>
      <c r="H8" s="525" t="s">
        <v>7</v>
      </c>
      <c r="I8" s="526"/>
      <c r="J8" s="315"/>
      <c r="K8" s="315"/>
      <c r="L8" s="315"/>
      <c r="M8" s="315"/>
      <c r="N8" s="315"/>
      <c r="O8" s="315"/>
      <c r="P8" s="315"/>
      <c r="Q8" s="315"/>
      <c r="R8" s="315"/>
      <c r="S8" s="315"/>
      <c r="T8" s="315"/>
      <c r="U8" s="315"/>
      <c r="V8" s="315"/>
      <c r="W8" s="315"/>
      <c r="X8" s="315"/>
      <c r="Y8" s="315"/>
      <c r="Z8" s="315"/>
      <c r="AA8" s="315"/>
      <c r="AB8" s="315"/>
      <c r="AC8" s="315"/>
      <c r="AD8" s="315"/>
      <c r="AE8" s="315"/>
      <c r="AF8" s="315"/>
      <c r="AG8" s="315"/>
      <c r="AH8" s="315"/>
      <c r="AI8" s="315"/>
      <c r="AJ8" s="315"/>
      <c r="AK8" s="315"/>
      <c r="AL8" s="315"/>
      <c r="AM8" s="315"/>
      <c r="AN8" s="315"/>
      <c r="AO8" s="315"/>
      <c r="AT8" s="322"/>
      <c r="AU8" s="322"/>
      <c r="AX8" s="322"/>
      <c r="AY8" s="322"/>
    </row>
    <row r="9" spans="1:56" s="338" customFormat="1" ht="10.5" x14ac:dyDescent="0.15">
      <c r="A9" s="519"/>
      <c r="B9" s="521"/>
      <c r="C9" s="522"/>
      <c r="D9" s="524"/>
      <c r="E9" s="340" t="s">
        <v>8</v>
      </c>
      <c r="F9" s="341" t="s">
        <v>9</v>
      </c>
      <c r="G9" s="342" t="s">
        <v>10</v>
      </c>
      <c r="H9" s="343" t="s">
        <v>11</v>
      </c>
      <c r="I9" s="342" t="s">
        <v>12</v>
      </c>
      <c r="J9" s="315"/>
      <c r="K9" s="315"/>
      <c r="L9" s="315"/>
      <c r="M9" s="315"/>
      <c r="N9" s="315"/>
      <c r="O9" s="315"/>
      <c r="P9" s="315"/>
      <c r="Q9" s="315"/>
      <c r="R9" s="315"/>
      <c r="S9" s="315"/>
      <c r="T9" s="315"/>
      <c r="U9" s="315"/>
      <c r="V9" s="315"/>
      <c r="W9" s="315"/>
      <c r="X9" s="315"/>
      <c r="Y9" s="315"/>
      <c r="Z9" s="315"/>
      <c r="AA9" s="315"/>
      <c r="AB9" s="315"/>
      <c r="AC9" s="315"/>
      <c r="AD9" s="315"/>
      <c r="AE9" s="315"/>
      <c r="AF9" s="315"/>
      <c r="AG9" s="315"/>
      <c r="AH9" s="315"/>
      <c r="AI9" s="315"/>
      <c r="AJ9" s="315"/>
      <c r="AK9" s="315"/>
      <c r="AL9" s="315"/>
      <c r="AM9" s="315"/>
      <c r="AN9" s="315"/>
      <c r="AO9" s="315"/>
      <c r="AT9" s="322"/>
      <c r="AU9" s="322"/>
      <c r="AX9" s="322"/>
      <c r="AY9" s="322"/>
    </row>
    <row r="10" spans="1:56" s="338" customFormat="1" ht="15.95" customHeight="1" x14ac:dyDescent="0.15">
      <c r="A10" s="534" t="s">
        <v>13</v>
      </c>
      <c r="B10" s="490" t="s">
        <v>14</v>
      </c>
      <c r="C10" s="344" t="s">
        <v>15</v>
      </c>
      <c r="D10" s="400">
        <f>SUM(E10:G10)</f>
        <v>0</v>
      </c>
      <c r="E10" s="447"/>
      <c r="F10" s="390"/>
      <c r="G10" s="393"/>
      <c r="H10" s="401"/>
      <c r="I10" s="393"/>
      <c r="J10" s="438" t="str">
        <f>$BA10&amp;" "&amp;$BB10</f>
        <v xml:space="preserve"> </v>
      </c>
      <c r="K10" s="319"/>
      <c r="L10" s="319"/>
      <c r="M10" s="319"/>
      <c r="N10" s="319"/>
      <c r="O10" s="319"/>
      <c r="P10" s="319"/>
      <c r="Q10" s="319"/>
      <c r="R10" s="319"/>
      <c r="S10" s="319"/>
      <c r="X10" s="315"/>
      <c r="Y10" s="315"/>
      <c r="Z10" s="315"/>
      <c r="AA10" s="315"/>
      <c r="AB10" s="315"/>
      <c r="AC10" s="315"/>
      <c r="AD10" s="315"/>
      <c r="AE10" s="315"/>
      <c r="AF10" s="315"/>
      <c r="AG10" s="315"/>
      <c r="AH10" s="315"/>
      <c r="AI10" s="315"/>
      <c r="AJ10" s="315"/>
      <c r="AK10" s="315"/>
      <c r="AL10" s="315"/>
      <c r="AM10" s="315"/>
      <c r="AN10" s="315"/>
      <c r="AO10" s="315"/>
      <c r="AT10" s="322"/>
      <c r="AU10" s="322"/>
      <c r="AX10" s="322"/>
      <c r="AY10" s="322"/>
      <c r="BA10" s="339" t="str">
        <f>IF($D10&lt;&gt;($H10+$I10)," El número de donantes según sexo NO puede ser diferente al Total.","")</f>
        <v/>
      </c>
      <c r="BB10" s="339" t="str">
        <f>IF(D10&lt;&gt;SUM(E10:G10)," NO ALTERE LAS FÓRMULAS, la suma de los grupos de edad NO ES IGUAL al Total. ","")</f>
        <v/>
      </c>
      <c r="BC10" s="441">
        <f t="shared" ref="BC10:BC19" si="0">IF($D10&lt;&gt;($H10+$I10),1,0)</f>
        <v>0</v>
      </c>
      <c r="BD10" s="441">
        <f>IF(D10&lt;&gt;SUM(E10:G10),1,0)</f>
        <v>0</v>
      </c>
    </row>
    <row r="11" spans="1:56" s="338" customFormat="1" ht="21" x14ac:dyDescent="0.15">
      <c r="A11" s="535"/>
      <c r="B11" s="521"/>
      <c r="C11" s="355" t="s">
        <v>16</v>
      </c>
      <c r="D11" s="402">
        <f t="shared" ref="D11:D19" si="1">SUM(E11:G11)</f>
        <v>0</v>
      </c>
      <c r="E11" s="381"/>
      <c r="F11" s="382"/>
      <c r="G11" s="394"/>
      <c r="H11" s="403"/>
      <c r="I11" s="379"/>
      <c r="J11" s="438" t="str">
        <f t="shared" ref="J11:J19" si="2">$BA11&amp;" "&amp;$BB11</f>
        <v xml:space="preserve"> </v>
      </c>
      <c r="K11" s="319"/>
      <c r="L11" s="319"/>
      <c r="M11" s="319"/>
      <c r="N11" s="319"/>
      <c r="O11" s="319"/>
      <c r="P11" s="319"/>
      <c r="Q11" s="319"/>
      <c r="R11" s="319"/>
      <c r="S11" s="319"/>
      <c r="X11" s="315"/>
      <c r="Y11" s="315"/>
      <c r="Z11" s="315"/>
      <c r="AA11" s="315"/>
      <c r="AB11" s="315"/>
      <c r="AC11" s="315"/>
      <c r="AD11" s="315"/>
      <c r="AE11" s="315"/>
      <c r="AF11" s="315"/>
      <c r="AG11" s="315"/>
      <c r="AH11" s="315"/>
      <c r="AI11" s="315"/>
      <c r="AJ11" s="315"/>
      <c r="AK11" s="315"/>
      <c r="AL11" s="315"/>
      <c r="AM11" s="315"/>
      <c r="AN11" s="315"/>
      <c r="AO11" s="315"/>
      <c r="AT11" s="322"/>
      <c r="AU11" s="322"/>
      <c r="AX11" s="322"/>
      <c r="AY11" s="322"/>
      <c r="BA11" s="339" t="str">
        <f t="shared" ref="BA11:BA19" si="3">IF($D11&lt;&gt;($H11+$I11)," El número de donantes según sexo NO puede ser diferente al Total.","")</f>
        <v/>
      </c>
      <c r="BB11" s="339" t="str">
        <f t="shared" ref="BB11:BB19" si="4">IF(D11&lt;&gt;SUM(E11:G11)," NO ALTERE LAS FÓRMULAS, la suma de los grupos de edad NO ES IGUAL al Total. ","")</f>
        <v/>
      </c>
      <c r="BC11" s="441">
        <f t="shared" si="0"/>
        <v>0</v>
      </c>
      <c r="BD11" s="441">
        <f t="shared" ref="BD11:BD19" si="5">IF(D11&lt;&gt;SUM(E11:G11),1,0)</f>
        <v>0</v>
      </c>
    </row>
    <row r="12" spans="1:56" s="338" customFormat="1" ht="21" x14ac:dyDescent="0.15">
      <c r="A12" s="535"/>
      <c r="B12" s="501"/>
      <c r="C12" s="356" t="s">
        <v>17</v>
      </c>
      <c r="D12" s="404">
        <f t="shared" si="1"/>
        <v>0</v>
      </c>
      <c r="E12" s="384"/>
      <c r="F12" s="385"/>
      <c r="G12" s="405"/>
      <c r="H12" s="406"/>
      <c r="I12" s="387"/>
      <c r="J12" s="438" t="str">
        <f t="shared" si="2"/>
        <v xml:space="preserve"> </v>
      </c>
      <c r="K12" s="319"/>
      <c r="L12" s="319"/>
      <c r="M12" s="319"/>
      <c r="N12" s="319"/>
      <c r="O12" s="319"/>
      <c r="P12" s="319"/>
      <c r="Q12" s="319"/>
      <c r="R12" s="319"/>
      <c r="S12" s="319"/>
      <c r="X12" s="315"/>
      <c r="Y12" s="315"/>
      <c r="Z12" s="315"/>
      <c r="AA12" s="315"/>
      <c r="AB12" s="315"/>
      <c r="AC12" s="315"/>
      <c r="AD12" s="315"/>
      <c r="AE12" s="315"/>
      <c r="AF12" s="315"/>
      <c r="AG12" s="315"/>
      <c r="AH12" s="315"/>
      <c r="AI12" s="315"/>
      <c r="AJ12" s="315"/>
      <c r="AK12" s="315"/>
      <c r="AL12" s="315"/>
      <c r="AM12" s="315"/>
      <c r="AN12" s="315"/>
      <c r="AO12" s="315"/>
      <c r="AT12" s="322"/>
      <c r="AU12" s="322"/>
      <c r="AX12" s="322"/>
      <c r="AY12" s="322"/>
      <c r="BA12" s="339" t="str">
        <f t="shared" si="3"/>
        <v/>
      </c>
      <c r="BB12" s="339" t="str">
        <f t="shared" si="4"/>
        <v/>
      </c>
      <c r="BC12" s="441">
        <f t="shared" si="0"/>
        <v>0</v>
      </c>
      <c r="BD12" s="441">
        <f t="shared" si="5"/>
        <v>0</v>
      </c>
    </row>
    <row r="13" spans="1:56" s="338" customFormat="1" ht="10.5" x14ac:dyDescent="0.15">
      <c r="A13" s="535"/>
      <c r="B13" s="505" t="s">
        <v>18</v>
      </c>
      <c r="C13" s="327" t="s">
        <v>15</v>
      </c>
      <c r="D13" s="400">
        <f t="shared" si="1"/>
        <v>0</v>
      </c>
      <c r="E13" s="447"/>
      <c r="F13" s="390"/>
      <c r="G13" s="393"/>
      <c r="H13" s="407"/>
      <c r="I13" s="394"/>
      <c r="J13" s="438" t="str">
        <f t="shared" si="2"/>
        <v xml:space="preserve"> </v>
      </c>
      <c r="K13" s="319"/>
      <c r="L13" s="319"/>
      <c r="M13" s="319"/>
      <c r="N13" s="319"/>
      <c r="O13" s="319"/>
      <c r="P13" s="319"/>
      <c r="Q13" s="319"/>
      <c r="R13" s="319"/>
      <c r="S13" s="319"/>
      <c r="X13" s="315"/>
      <c r="Y13" s="315"/>
      <c r="Z13" s="315"/>
      <c r="AA13" s="315"/>
      <c r="AB13" s="315"/>
      <c r="AC13" s="315"/>
      <c r="AD13" s="315"/>
      <c r="AE13" s="315"/>
      <c r="AF13" s="315"/>
      <c r="AG13" s="315"/>
      <c r="AH13" s="315"/>
      <c r="AI13" s="315"/>
      <c r="AJ13" s="315"/>
      <c r="AK13" s="315"/>
      <c r="AL13" s="315"/>
      <c r="AM13" s="315"/>
      <c r="AN13" s="315"/>
      <c r="AO13" s="315"/>
      <c r="AT13" s="322"/>
      <c r="AU13" s="322"/>
      <c r="AX13" s="322"/>
      <c r="AY13" s="322"/>
      <c r="BA13" s="339" t="str">
        <f t="shared" si="3"/>
        <v/>
      </c>
      <c r="BB13" s="339" t="str">
        <f t="shared" si="4"/>
        <v/>
      </c>
      <c r="BC13" s="441">
        <f t="shared" si="0"/>
        <v>0</v>
      </c>
      <c r="BD13" s="441">
        <f t="shared" si="5"/>
        <v>0</v>
      </c>
    </row>
    <row r="14" spans="1:56" s="338" customFormat="1" ht="21" x14ac:dyDescent="0.15">
      <c r="A14" s="535"/>
      <c r="B14" s="505"/>
      <c r="C14" s="362" t="s">
        <v>16</v>
      </c>
      <c r="D14" s="402">
        <f t="shared" si="1"/>
        <v>0</v>
      </c>
      <c r="E14" s="381"/>
      <c r="F14" s="382"/>
      <c r="G14" s="379"/>
      <c r="H14" s="403"/>
      <c r="I14" s="379"/>
      <c r="J14" s="438" t="str">
        <f t="shared" si="2"/>
        <v xml:space="preserve"> </v>
      </c>
      <c r="K14" s="319"/>
      <c r="L14" s="319"/>
      <c r="M14" s="319"/>
      <c r="N14" s="319"/>
      <c r="O14" s="319"/>
      <c r="P14" s="319"/>
      <c r="Q14" s="319"/>
      <c r="R14" s="319"/>
      <c r="S14" s="319"/>
      <c r="X14" s="315"/>
      <c r="Y14" s="315"/>
      <c r="Z14" s="315"/>
      <c r="AA14" s="315"/>
      <c r="AB14" s="315"/>
      <c r="AC14" s="315"/>
      <c r="AD14" s="315"/>
      <c r="AE14" s="315"/>
      <c r="AF14" s="315"/>
      <c r="AG14" s="315"/>
      <c r="AH14" s="315"/>
      <c r="AI14" s="315"/>
      <c r="AJ14" s="315"/>
      <c r="AK14" s="315"/>
      <c r="AL14" s="315"/>
      <c r="AM14" s="315"/>
      <c r="AN14" s="315"/>
      <c r="AO14" s="315"/>
      <c r="AT14" s="322"/>
      <c r="AU14" s="322"/>
      <c r="AX14" s="322"/>
      <c r="AY14" s="322"/>
      <c r="BA14" s="339" t="str">
        <f t="shared" si="3"/>
        <v/>
      </c>
      <c r="BB14" s="339" t="str">
        <f t="shared" si="4"/>
        <v/>
      </c>
      <c r="BC14" s="441">
        <f t="shared" si="0"/>
        <v>0</v>
      </c>
      <c r="BD14" s="441">
        <f t="shared" si="5"/>
        <v>0</v>
      </c>
    </row>
    <row r="15" spans="1:56" s="338" customFormat="1" ht="21" x14ac:dyDescent="0.15">
      <c r="A15" s="536"/>
      <c r="B15" s="495"/>
      <c r="C15" s="363" t="s">
        <v>17</v>
      </c>
      <c r="D15" s="404">
        <f t="shared" si="1"/>
        <v>0</v>
      </c>
      <c r="E15" s="384"/>
      <c r="F15" s="385"/>
      <c r="G15" s="387"/>
      <c r="H15" s="406"/>
      <c r="I15" s="387"/>
      <c r="J15" s="438" t="str">
        <f t="shared" si="2"/>
        <v xml:space="preserve"> </v>
      </c>
      <c r="K15" s="319"/>
      <c r="L15" s="319"/>
      <c r="M15" s="319"/>
      <c r="N15" s="319"/>
      <c r="O15" s="319"/>
      <c r="P15" s="319"/>
      <c r="Q15" s="319"/>
      <c r="R15" s="319"/>
      <c r="S15" s="319"/>
      <c r="X15" s="315"/>
      <c r="Y15" s="315"/>
      <c r="Z15" s="315"/>
      <c r="AA15" s="315"/>
      <c r="AB15" s="315"/>
      <c r="AC15" s="315"/>
      <c r="AD15" s="315"/>
      <c r="AE15" s="315"/>
      <c r="AF15" s="315"/>
      <c r="AG15" s="315"/>
      <c r="AH15" s="315"/>
      <c r="AI15" s="315"/>
      <c r="AJ15" s="315"/>
      <c r="AK15" s="315"/>
      <c r="AL15" s="315"/>
      <c r="AM15" s="315"/>
      <c r="AN15" s="315"/>
      <c r="AO15" s="315"/>
      <c r="AT15" s="322"/>
      <c r="AU15" s="322"/>
      <c r="AX15" s="322"/>
      <c r="AY15" s="322"/>
      <c r="BA15" s="339" t="str">
        <f t="shared" si="3"/>
        <v/>
      </c>
      <c r="BB15" s="339" t="str">
        <f t="shared" si="4"/>
        <v/>
      </c>
      <c r="BC15" s="441">
        <f t="shared" si="0"/>
        <v>0</v>
      </c>
      <c r="BD15" s="441">
        <f t="shared" si="5"/>
        <v>0</v>
      </c>
    </row>
    <row r="16" spans="1:56" s="338" customFormat="1" ht="15.95" customHeight="1" x14ac:dyDescent="0.15">
      <c r="A16" s="490" t="s">
        <v>19</v>
      </c>
      <c r="B16" s="500"/>
      <c r="C16" s="327" t="s">
        <v>15</v>
      </c>
      <c r="D16" s="400">
        <f t="shared" si="1"/>
        <v>0</v>
      </c>
      <c r="E16" s="408"/>
      <c r="F16" s="409"/>
      <c r="G16" s="410"/>
      <c r="H16" s="408"/>
      <c r="I16" s="410"/>
      <c r="J16" s="438" t="str">
        <f t="shared" si="2"/>
        <v xml:space="preserve"> </v>
      </c>
      <c r="K16" s="319"/>
      <c r="L16" s="319"/>
      <c r="M16" s="319"/>
      <c r="N16" s="319"/>
      <c r="O16" s="319"/>
      <c r="P16" s="319"/>
      <c r="Q16" s="319"/>
      <c r="R16" s="319"/>
      <c r="S16" s="319"/>
      <c r="X16" s="315"/>
      <c r="Y16" s="315"/>
      <c r="Z16" s="315"/>
      <c r="AA16" s="315"/>
      <c r="AB16" s="315"/>
      <c r="AC16" s="315"/>
      <c r="AD16" s="315"/>
      <c r="AE16" s="315"/>
      <c r="AF16" s="315"/>
      <c r="AG16" s="315"/>
      <c r="AH16" s="315"/>
      <c r="AI16" s="315"/>
      <c r="AJ16" s="315"/>
      <c r="AK16" s="315"/>
      <c r="AL16" s="315"/>
      <c r="AM16" s="315"/>
      <c r="AN16" s="315"/>
      <c r="AO16" s="315"/>
      <c r="AT16" s="322"/>
      <c r="AU16" s="322"/>
      <c r="AX16" s="322"/>
      <c r="AY16" s="322"/>
      <c r="BA16" s="339" t="str">
        <f t="shared" si="3"/>
        <v/>
      </c>
      <c r="BB16" s="339" t="str">
        <f t="shared" si="4"/>
        <v/>
      </c>
      <c r="BC16" s="441">
        <f t="shared" si="0"/>
        <v>0</v>
      </c>
      <c r="BD16" s="441">
        <f t="shared" si="5"/>
        <v>0</v>
      </c>
    </row>
    <row r="17" spans="1:56" s="338" customFormat="1" ht="21" x14ac:dyDescent="0.15">
      <c r="A17" s="521"/>
      <c r="B17" s="528"/>
      <c r="C17" s="362" t="s">
        <v>16</v>
      </c>
      <c r="D17" s="411">
        <f t="shared" si="1"/>
        <v>0</v>
      </c>
      <c r="E17" s="412"/>
      <c r="F17" s="413"/>
      <c r="G17" s="414"/>
      <c r="H17" s="412"/>
      <c r="I17" s="414"/>
      <c r="J17" s="438" t="str">
        <f t="shared" si="2"/>
        <v xml:space="preserve"> </v>
      </c>
      <c r="K17" s="319"/>
      <c r="L17" s="319"/>
      <c r="M17" s="319"/>
      <c r="N17" s="319"/>
      <c r="O17" s="319"/>
      <c r="P17" s="319"/>
      <c r="Q17" s="319"/>
      <c r="R17" s="319"/>
      <c r="S17" s="319"/>
      <c r="X17" s="315"/>
      <c r="Y17" s="315"/>
      <c r="Z17" s="315"/>
      <c r="AA17" s="315"/>
      <c r="AB17" s="315"/>
      <c r="AC17" s="315"/>
      <c r="AD17" s="315"/>
      <c r="AE17" s="315"/>
      <c r="AF17" s="315"/>
      <c r="AG17" s="315"/>
      <c r="AH17" s="315"/>
      <c r="AI17" s="315"/>
      <c r="AJ17" s="315"/>
      <c r="AK17" s="315"/>
      <c r="AL17" s="315"/>
      <c r="AM17" s="315"/>
      <c r="AN17" s="315"/>
      <c r="AO17" s="315"/>
      <c r="AT17" s="322"/>
      <c r="AU17" s="322"/>
      <c r="AX17" s="322"/>
      <c r="AY17" s="322"/>
      <c r="BA17" s="339" t="str">
        <f t="shared" si="3"/>
        <v/>
      </c>
      <c r="BB17" s="339" t="str">
        <f t="shared" si="4"/>
        <v/>
      </c>
      <c r="BC17" s="441">
        <f t="shared" si="0"/>
        <v>0</v>
      </c>
      <c r="BD17" s="441">
        <f t="shared" si="5"/>
        <v>0</v>
      </c>
    </row>
    <row r="18" spans="1:56" s="338" customFormat="1" ht="21" x14ac:dyDescent="0.15">
      <c r="A18" s="501"/>
      <c r="B18" s="502"/>
      <c r="C18" s="363" t="s">
        <v>17</v>
      </c>
      <c r="D18" s="404">
        <f t="shared" si="1"/>
        <v>0</v>
      </c>
      <c r="E18" s="415"/>
      <c r="F18" s="386"/>
      <c r="G18" s="387"/>
      <c r="H18" s="415"/>
      <c r="I18" s="387"/>
      <c r="J18" s="438" t="str">
        <f t="shared" si="2"/>
        <v xml:space="preserve"> </v>
      </c>
      <c r="K18" s="319"/>
      <c r="L18" s="319"/>
      <c r="M18" s="319"/>
      <c r="N18" s="319"/>
      <c r="O18" s="319"/>
      <c r="P18" s="319"/>
      <c r="Q18" s="319"/>
      <c r="R18" s="319"/>
      <c r="S18" s="319"/>
      <c r="X18" s="315"/>
      <c r="Y18" s="315"/>
      <c r="Z18" s="315"/>
      <c r="AA18" s="315"/>
      <c r="AB18" s="315"/>
      <c r="AC18" s="315"/>
      <c r="AD18" s="315"/>
      <c r="AE18" s="315"/>
      <c r="AF18" s="315"/>
      <c r="AG18" s="315"/>
      <c r="AH18" s="315"/>
      <c r="AI18" s="315"/>
      <c r="AJ18" s="315"/>
      <c r="AK18" s="315"/>
      <c r="AL18" s="315"/>
      <c r="AM18" s="315"/>
      <c r="AN18" s="315"/>
      <c r="AO18" s="315"/>
      <c r="AT18" s="322"/>
      <c r="AU18" s="322"/>
      <c r="AX18" s="322"/>
      <c r="AY18" s="322"/>
      <c r="BA18" s="339" t="str">
        <f t="shared" si="3"/>
        <v/>
      </c>
      <c r="BB18" s="339" t="str">
        <f t="shared" si="4"/>
        <v/>
      </c>
      <c r="BC18" s="441">
        <f t="shared" si="0"/>
        <v>0</v>
      </c>
      <c r="BD18" s="441">
        <f t="shared" si="5"/>
        <v>0</v>
      </c>
    </row>
    <row r="19" spans="1:56" s="338" customFormat="1" ht="15.95" customHeight="1" x14ac:dyDescent="0.15">
      <c r="A19" s="529" t="s">
        <v>5</v>
      </c>
      <c r="B19" s="530"/>
      <c r="C19" s="531"/>
      <c r="D19" s="416">
        <f t="shared" si="1"/>
        <v>0</v>
      </c>
      <c r="E19" s="417">
        <f>SUM(E10:E18)</f>
        <v>0</v>
      </c>
      <c r="F19" s="418">
        <f>SUM(F10:F18)</f>
        <v>0</v>
      </c>
      <c r="G19" s="419">
        <f>SUM(G10:G18)</f>
        <v>0</v>
      </c>
      <c r="H19" s="417">
        <f>SUM(H10:H18)</f>
        <v>0</v>
      </c>
      <c r="I19" s="419">
        <f>SUM(I10:I18)</f>
        <v>0</v>
      </c>
      <c r="J19" s="438" t="str">
        <f t="shared" si="2"/>
        <v xml:space="preserve"> </v>
      </c>
      <c r="K19" s="319"/>
      <c r="L19" s="319"/>
      <c r="M19" s="319"/>
      <c r="N19" s="319"/>
      <c r="O19" s="319"/>
      <c r="P19" s="319"/>
      <c r="Q19" s="319"/>
      <c r="R19" s="319"/>
      <c r="S19" s="319"/>
      <c r="X19" s="315"/>
      <c r="Y19" s="315"/>
      <c r="Z19" s="315"/>
      <c r="AA19" s="315"/>
      <c r="AB19" s="315"/>
      <c r="AC19" s="315"/>
      <c r="AD19" s="315"/>
      <c r="AE19" s="315"/>
      <c r="AF19" s="315"/>
      <c r="AG19" s="315"/>
      <c r="AH19" s="315"/>
      <c r="AI19" s="315"/>
      <c r="AJ19" s="315"/>
      <c r="AK19" s="315"/>
      <c r="AL19" s="315"/>
      <c r="AM19" s="315"/>
      <c r="AN19" s="315"/>
      <c r="AO19" s="315"/>
      <c r="AT19" s="322"/>
      <c r="AU19" s="322"/>
      <c r="AX19" s="322"/>
      <c r="AY19" s="322"/>
      <c r="BA19" s="339" t="str">
        <f t="shared" si="3"/>
        <v/>
      </c>
      <c r="BB19" s="339" t="str">
        <f t="shared" si="4"/>
        <v/>
      </c>
      <c r="BC19" s="441">
        <f t="shared" si="0"/>
        <v>0</v>
      </c>
      <c r="BD19" s="441">
        <f t="shared" si="5"/>
        <v>0</v>
      </c>
    </row>
    <row r="20" spans="1:56" s="315" customFormat="1" ht="30" customHeight="1" x14ac:dyDescent="0.2">
      <c r="A20" s="332" t="s">
        <v>20</v>
      </c>
      <c r="B20" s="332"/>
      <c r="C20" s="332"/>
      <c r="D20" s="332"/>
      <c r="E20" s="332"/>
      <c r="F20" s="332"/>
      <c r="G20" s="332"/>
      <c r="H20" s="332"/>
      <c r="I20" s="332"/>
      <c r="J20" s="320"/>
    </row>
    <row r="21" spans="1:56" s="314" customFormat="1" ht="15.95" customHeight="1" x14ac:dyDescent="0.15">
      <c r="A21" s="532" t="s">
        <v>21</v>
      </c>
      <c r="B21" s="488" t="s">
        <v>5</v>
      </c>
      <c r="C21" s="488" t="s">
        <v>22</v>
      </c>
      <c r="D21" s="488" t="s">
        <v>23</v>
      </c>
      <c r="E21" s="364"/>
      <c r="F21" s="364"/>
      <c r="I21" s="345"/>
      <c r="J21" s="345"/>
      <c r="K21" s="345"/>
      <c r="L21" s="345"/>
      <c r="M21" s="439"/>
      <c r="N21" s="439"/>
      <c r="O21" s="439"/>
      <c r="P21" s="319"/>
      <c r="Q21" s="319"/>
      <c r="R21" s="319"/>
      <c r="S21" s="319"/>
      <c r="BB21" s="325"/>
      <c r="BC21" s="325"/>
    </row>
    <row r="22" spans="1:56" s="314" customFormat="1" ht="10.5" x14ac:dyDescent="0.15">
      <c r="A22" s="533"/>
      <c r="B22" s="489"/>
      <c r="C22" s="489"/>
      <c r="D22" s="489"/>
      <c r="E22" s="364"/>
      <c r="F22" s="364"/>
      <c r="I22" s="345"/>
      <c r="J22" s="345"/>
      <c r="K22" s="345"/>
      <c r="L22" s="345"/>
      <c r="M22" s="439"/>
      <c r="N22" s="439"/>
      <c r="O22" s="439"/>
      <c r="P22" s="319"/>
      <c r="Q22" s="319"/>
      <c r="R22" s="319"/>
      <c r="S22" s="319"/>
      <c r="BB22" s="325"/>
      <c r="BC22" s="325"/>
    </row>
    <row r="23" spans="1:56" s="314" customFormat="1" ht="21" x14ac:dyDescent="0.15">
      <c r="A23" s="359" t="s">
        <v>24</v>
      </c>
      <c r="B23" s="420">
        <f>SUM(C23:D23)</f>
        <v>0</v>
      </c>
      <c r="C23" s="381"/>
      <c r="D23" s="376"/>
      <c r="E23" s="438" t="str">
        <f>+BA23</f>
        <v/>
      </c>
      <c r="F23" s="365"/>
      <c r="H23" s="346"/>
      <c r="L23" s="347"/>
      <c r="M23" s="348"/>
      <c r="N23" s="348"/>
      <c r="O23" s="348"/>
      <c r="P23" s="319"/>
      <c r="Q23" s="319"/>
      <c r="R23" s="319"/>
      <c r="S23" s="319"/>
      <c r="BA23" s="339" t="str">
        <f>IF(B23&lt;&gt;SUM(C23:D23)," NO ALTERE LAS FÓRMULAS, la suma de los donantes NO ES IGUAL al Total. ","")</f>
        <v/>
      </c>
      <c r="BB23" s="325"/>
      <c r="BC23" s="441">
        <f>IF(B23&lt;&gt;SUM(C23:D23),1,0)</f>
        <v>0</v>
      </c>
    </row>
    <row r="24" spans="1:56" s="314" customFormat="1" ht="37.5" customHeight="1" x14ac:dyDescent="0.15">
      <c r="A24" s="360" t="s">
        <v>25</v>
      </c>
      <c r="B24" s="402">
        <f>SUM(C24:D24)</f>
        <v>0</v>
      </c>
      <c r="C24" s="381"/>
      <c r="D24" s="376"/>
      <c r="E24" s="438" t="str">
        <f>+BA24</f>
        <v/>
      </c>
      <c r="F24" s="365"/>
      <c r="H24" s="346"/>
      <c r="L24" s="347"/>
      <c r="M24" s="348"/>
      <c r="N24" s="348"/>
      <c r="O24" s="348"/>
      <c r="P24" s="319"/>
      <c r="Q24" s="319"/>
      <c r="R24" s="319"/>
      <c r="S24" s="319"/>
      <c r="BA24" s="339" t="str">
        <f>IF(B24&lt;&gt;SUM(C24:D24)," NO ALTERE LAS FÓRMULAS, la suma de los donantes NO ES IGUAL al Total. ","")</f>
        <v/>
      </c>
      <c r="BB24" s="325"/>
      <c r="BC24" s="441">
        <f>IF(B24&lt;&gt;SUM(C24:D24),1,0)</f>
        <v>0</v>
      </c>
    </row>
    <row r="25" spans="1:56" s="314" customFormat="1" ht="31.5" x14ac:dyDescent="0.15">
      <c r="A25" s="360" t="s">
        <v>26</v>
      </c>
      <c r="B25" s="402">
        <f>SUM(C25:D25)</f>
        <v>0</v>
      </c>
      <c r="C25" s="381"/>
      <c r="D25" s="376"/>
      <c r="E25" s="438" t="str">
        <f>+BA25</f>
        <v/>
      </c>
      <c r="F25" s="365"/>
      <c r="H25" s="346"/>
      <c r="L25" s="347"/>
      <c r="M25" s="348"/>
      <c r="N25" s="348"/>
      <c r="O25" s="348"/>
      <c r="P25" s="319"/>
      <c r="Q25" s="319"/>
      <c r="R25" s="319"/>
      <c r="S25" s="319"/>
      <c r="BA25" s="339" t="str">
        <f>IF(B25&lt;&gt;SUM(C25:D25)," NO ALTERE LAS FÓRMULAS, la suma de los donantes NO ES IGUAL al Total. ","")</f>
        <v/>
      </c>
      <c r="BB25" s="325"/>
      <c r="BC25" s="441">
        <f>IF(B25&lt;&gt;SUM(C25:D25),1,0)</f>
        <v>0</v>
      </c>
    </row>
    <row r="26" spans="1:56" s="314" customFormat="1" ht="15.95" customHeight="1" x14ac:dyDescent="0.15">
      <c r="A26" s="361" t="s">
        <v>27</v>
      </c>
      <c r="B26" s="404">
        <f>SUM(C26:D26)</f>
        <v>0</v>
      </c>
      <c r="C26" s="384"/>
      <c r="D26" s="378"/>
      <c r="E26" s="438" t="str">
        <f>+BA26</f>
        <v/>
      </c>
      <c r="F26" s="365"/>
      <c r="L26" s="348"/>
      <c r="M26" s="348"/>
      <c r="N26" s="348"/>
      <c r="O26" s="348"/>
      <c r="P26" s="319"/>
      <c r="Q26" s="319"/>
      <c r="R26" s="319"/>
      <c r="S26" s="319"/>
      <c r="BA26" s="339" t="str">
        <f>IF(B26&lt;&gt;SUM(C26:D26)," NO ALTERE LAS FÓRMULAS, la suma de los donantes NO ES IGUAL al Total. ","")</f>
        <v/>
      </c>
      <c r="BB26" s="325"/>
      <c r="BC26" s="441">
        <f>IF(B26&lt;&gt;SUM(C26:D26),1,0)</f>
        <v>0</v>
      </c>
    </row>
    <row r="27" spans="1:56" s="315" customFormat="1" ht="30" customHeight="1" x14ac:dyDescent="0.2">
      <c r="A27" s="354" t="s">
        <v>28</v>
      </c>
      <c r="B27" s="354"/>
      <c r="C27" s="354"/>
      <c r="D27" s="354"/>
      <c r="E27" s="349"/>
      <c r="F27" s="349"/>
      <c r="G27" s="349"/>
      <c r="H27" s="349"/>
      <c r="I27" s="349"/>
      <c r="J27" s="320"/>
    </row>
    <row r="28" spans="1:56" s="338" customFormat="1" ht="12.75" customHeight="1" x14ac:dyDescent="0.15">
      <c r="A28" s="494" t="s">
        <v>29</v>
      </c>
      <c r="B28" s="488" t="s">
        <v>5</v>
      </c>
      <c r="C28" s="488" t="s">
        <v>22</v>
      </c>
      <c r="D28" s="488" t="s">
        <v>23</v>
      </c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S28" s="322"/>
      <c r="AT28" s="322"/>
      <c r="AW28" s="322"/>
      <c r="AX28" s="322"/>
      <c r="BA28" s="315"/>
      <c r="BB28" s="315"/>
      <c r="BC28" s="315"/>
      <c r="BD28" s="315"/>
    </row>
    <row r="29" spans="1:56" s="338" customFormat="1" ht="10.5" x14ac:dyDescent="0.15">
      <c r="A29" s="495"/>
      <c r="B29" s="489"/>
      <c r="C29" s="489"/>
      <c r="D29" s="489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S29" s="322"/>
      <c r="AT29" s="322"/>
      <c r="AW29" s="322"/>
      <c r="AX29" s="322"/>
      <c r="BA29" s="315"/>
      <c r="BB29" s="315"/>
      <c r="BC29" s="315"/>
      <c r="BD29" s="315"/>
    </row>
    <row r="30" spans="1:56" s="338" customFormat="1" ht="15.95" customHeight="1" x14ac:dyDescent="0.15">
      <c r="A30" s="366" t="s">
        <v>30</v>
      </c>
      <c r="B30" s="421">
        <f>SUM(C30:D30)</f>
        <v>0</v>
      </c>
      <c r="C30" s="375"/>
      <c r="D30" s="375"/>
      <c r="E30" s="438" t="str">
        <f>+BA30</f>
        <v/>
      </c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S30" s="322"/>
      <c r="AT30" s="322"/>
      <c r="AW30" s="322"/>
      <c r="AX30" s="322"/>
      <c r="BA30" s="339" t="str">
        <f>IF(B30&lt;&gt;SUM(C30:D30)," NO ALTERE LAS FÓRMULAS, la suma de los donantes NO ES IGUAL al Total. ","")</f>
        <v/>
      </c>
      <c r="BB30" s="325"/>
      <c r="BC30" s="441">
        <f>IF(B30&lt;&gt;SUM(C30:D30),1,0)</f>
        <v>0</v>
      </c>
      <c r="BD30" s="315"/>
    </row>
    <row r="31" spans="1:56" s="338" customFormat="1" ht="15.95" customHeight="1" x14ac:dyDescent="0.15">
      <c r="A31" s="367" t="s">
        <v>31</v>
      </c>
      <c r="B31" s="422">
        <f>SUM(C31:D31)</f>
        <v>0</v>
      </c>
      <c r="C31" s="377"/>
      <c r="D31" s="377"/>
      <c r="E31" s="438" t="str">
        <f>+BA31</f>
        <v/>
      </c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S31" s="322"/>
      <c r="AT31" s="322"/>
      <c r="AW31" s="322"/>
      <c r="AX31" s="322"/>
      <c r="BA31" s="339" t="str">
        <f>IF(B31&lt;&gt;SUM(C31:D31)," NO ALTERE LAS FÓRMULAS, la suma de los donantes NO ES IGUAL al Total. ","")</f>
        <v/>
      </c>
      <c r="BB31" s="325"/>
      <c r="BC31" s="441">
        <f>IF(B31&lt;&gt;SUM(C31:D31),1,0)</f>
        <v>0</v>
      </c>
      <c r="BD31" s="315"/>
    </row>
    <row r="32" spans="1:56" s="338" customFormat="1" ht="15.95" customHeight="1" x14ac:dyDescent="0.15">
      <c r="A32" s="350" t="s">
        <v>5</v>
      </c>
      <c r="B32" s="396">
        <f>SUM(C32:D32)</f>
        <v>0</v>
      </c>
      <c r="C32" s="396">
        <f>SUM(C30:C31)</f>
        <v>0</v>
      </c>
      <c r="D32" s="392">
        <f>SUM(D30:D31)</f>
        <v>0</v>
      </c>
      <c r="E32" s="438" t="str">
        <f>+BA32</f>
        <v/>
      </c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S32" s="322"/>
      <c r="AT32" s="322"/>
      <c r="AW32" s="322"/>
      <c r="AX32" s="322"/>
      <c r="BA32" s="339" t="str">
        <f>IF(B32&lt;&gt;SUM(C32:D32)," NO ALTERE LAS FÓRMULAS, la suma de los donantes NO ES IGUAL al Total. ","")</f>
        <v/>
      </c>
      <c r="BB32" s="325"/>
      <c r="BC32" s="441">
        <f>IF(B32&lt;&gt;SUM(C32:D32),1,0)</f>
        <v>0</v>
      </c>
      <c r="BD32" s="315"/>
    </row>
    <row r="33" spans="1:56" s="338" customFormat="1" ht="30" customHeight="1" x14ac:dyDescent="0.2">
      <c r="A33" s="334" t="s">
        <v>32</v>
      </c>
      <c r="B33" s="334"/>
      <c r="C33" s="334"/>
      <c r="D33" s="334"/>
      <c r="E33" s="334"/>
      <c r="F33" s="334"/>
      <c r="G33" s="334"/>
      <c r="H33" s="334"/>
      <c r="I33" s="334"/>
      <c r="J33" s="320"/>
      <c r="K33" s="315"/>
      <c r="L33" s="315"/>
      <c r="M33" s="315"/>
      <c r="N33" s="315"/>
      <c r="O33" s="315"/>
      <c r="P33" s="315"/>
      <c r="Q33" s="315"/>
      <c r="R33" s="315"/>
      <c r="S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T33" s="322"/>
      <c r="AU33" s="322"/>
      <c r="AX33" s="322"/>
      <c r="AY33" s="322"/>
      <c r="BA33" s="315"/>
      <c r="BB33" s="315"/>
      <c r="BC33" s="315"/>
      <c r="BD33" s="315"/>
    </row>
    <row r="34" spans="1:56" s="338" customFormat="1" ht="15.95" customHeight="1" x14ac:dyDescent="0.15">
      <c r="A34" s="494" t="s">
        <v>33</v>
      </c>
      <c r="B34" s="500" t="s">
        <v>4</v>
      </c>
      <c r="C34" s="488" t="s">
        <v>5</v>
      </c>
      <c r="D34" s="488" t="s">
        <v>34</v>
      </c>
      <c r="E34" s="488" t="s">
        <v>35</v>
      </c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T34" s="322"/>
      <c r="AU34" s="322"/>
      <c r="AX34" s="322"/>
      <c r="AY34" s="322"/>
      <c r="BA34" s="315"/>
      <c r="BB34" s="315"/>
      <c r="BC34" s="315"/>
      <c r="BD34" s="315"/>
    </row>
    <row r="35" spans="1:56" s="338" customFormat="1" ht="15.95" customHeight="1" x14ac:dyDescent="0.15">
      <c r="A35" s="495"/>
      <c r="B35" s="502"/>
      <c r="C35" s="489"/>
      <c r="D35" s="489"/>
      <c r="E35" s="489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T35" s="322"/>
      <c r="AU35" s="322"/>
      <c r="AX35" s="322"/>
      <c r="AY35" s="322"/>
      <c r="BA35" s="315"/>
      <c r="BB35" s="315"/>
      <c r="BC35" s="315"/>
      <c r="BD35" s="315"/>
    </row>
    <row r="36" spans="1:56" s="338" customFormat="1" ht="15.95" customHeight="1" x14ac:dyDescent="0.15">
      <c r="A36" s="494" t="s">
        <v>36</v>
      </c>
      <c r="B36" s="357" t="s">
        <v>37</v>
      </c>
      <c r="C36" s="425">
        <f>SUM(D36:E36)</f>
        <v>0</v>
      </c>
      <c r="D36" s="426"/>
      <c r="E36" s="426"/>
      <c r="F36" s="438" t="str">
        <f>+BA36</f>
        <v/>
      </c>
      <c r="G36" s="438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T36" s="322"/>
      <c r="AU36" s="322"/>
      <c r="AX36" s="322"/>
      <c r="AY36" s="322"/>
      <c r="BA36" s="339" t="str">
        <f>IF(C36&lt;&gt;SUM(D36:E36)," NO ALTERE LAS FÓRMULAS, la suma de los componentes sanguíneos NO ES IGUAL al Total. ","")</f>
        <v/>
      </c>
      <c r="BB36" s="315"/>
      <c r="BC36" s="441">
        <f>IF(C36&lt;&gt;SUM(D36:E36),1,0)</f>
        <v>0</v>
      </c>
      <c r="BD36" s="315"/>
    </row>
    <row r="37" spans="1:56" s="338" customFormat="1" ht="15.95" customHeight="1" x14ac:dyDescent="0.15">
      <c r="A37" s="505"/>
      <c r="B37" s="368" t="s">
        <v>38</v>
      </c>
      <c r="C37" s="427">
        <f t="shared" ref="C37:C44" si="6">SUM(D37:E37)</f>
        <v>0</v>
      </c>
      <c r="D37" s="428"/>
      <c r="E37" s="428"/>
      <c r="F37" s="438" t="str">
        <f t="shared" ref="F37:F44" si="7">+BA37</f>
        <v/>
      </c>
      <c r="G37" s="438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T37" s="322"/>
      <c r="AU37" s="322"/>
      <c r="AX37" s="322"/>
      <c r="AY37" s="322"/>
      <c r="BA37" s="339" t="str">
        <f t="shared" ref="BA37:BA44" si="8">IF(C37&lt;&gt;SUM(D37:E37)," NO ALTERE LAS FÓRMULAS, la suma de los componentes sanguíneos NO ES IGUAL al Total. ","")</f>
        <v/>
      </c>
      <c r="BB37" s="315"/>
      <c r="BC37" s="441">
        <f t="shared" ref="BC37:BC44" si="9">IF(C37&lt;&gt;SUM(D37:E37),1,0)</f>
        <v>0</v>
      </c>
      <c r="BD37" s="315"/>
    </row>
    <row r="38" spans="1:56" s="338" customFormat="1" ht="15.95" customHeight="1" x14ac:dyDescent="0.15">
      <c r="A38" s="495"/>
      <c r="B38" s="369" t="s">
        <v>39</v>
      </c>
      <c r="C38" s="429">
        <f t="shared" si="6"/>
        <v>0</v>
      </c>
      <c r="D38" s="430"/>
      <c r="E38" s="430"/>
      <c r="F38" s="438" t="str">
        <f t="shared" si="7"/>
        <v/>
      </c>
      <c r="G38" s="438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T38" s="322"/>
      <c r="AU38" s="322"/>
      <c r="AX38" s="322"/>
      <c r="AY38" s="322"/>
      <c r="BA38" s="339" t="str">
        <f t="shared" si="8"/>
        <v/>
      </c>
      <c r="BB38" s="315"/>
      <c r="BC38" s="441">
        <f t="shared" si="9"/>
        <v>0</v>
      </c>
      <c r="BD38" s="315"/>
    </row>
    <row r="39" spans="1:56" s="338" customFormat="1" ht="15.95" customHeight="1" x14ac:dyDescent="0.15">
      <c r="A39" s="494" t="s">
        <v>40</v>
      </c>
      <c r="B39" s="358" t="s">
        <v>41</v>
      </c>
      <c r="C39" s="425">
        <f t="shared" si="6"/>
        <v>0</v>
      </c>
      <c r="D39" s="426"/>
      <c r="E39" s="426"/>
      <c r="F39" s="438" t="str">
        <f t="shared" si="7"/>
        <v/>
      </c>
      <c r="G39" s="438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T39" s="322"/>
      <c r="AU39" s="322"/>
      <c r="AX39" s="322"/>
      <c r="AY39" s="322"/>
      <c r="BA39" s="339" t="str">
        <f t="shared" si="8"/>
        <v/>
      </c>
      <c r="BB39" s="315"/>
      <c r="BC39" s="441">
        <f t="shared" si="9"/>
        <v>0</v>
      </c>
      <c r="BD39" s="315"/>
    </row>
    <row r="40" spans="1:56" s="338" customFormat="1" ht="15.95" customHeight="1" x14ac:dyDescent="0.15">
      <c r="A40" s="505"/>
      <c r="B40" s="368" t="s">
        <v>42</v>
      </c>
      <c r="C40" s="427">
        <f t="shared" si="6"/>
        <v>0</v>
      </c>
      <c r="D40" s="428"/>
      <c r="E40" s="428"/>
      <c r="F40" s="438" t="str">
        <f t="shared" si="7"/>
        <v/>
      </c>
      <c r="G40" s="438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T40" s="322"/>
      <c r="AU40" s="322"/>
      <c r="AX40" s="322"/>
      <c r="AY40" s="322"/>
      <c r="BA40" s="339" t="str">
        <f t="shared" si="8"/>
        <v/>
      </c>
      <c r="BB40" s="315"/>
      <c r="BC40" s="441">
        <f t="shared" si="9"/>
        <v>0</v>
      </c>
      <c r="BD40" s="315"/>
    </row>
    <row r="41" spans="1:56" s="338" customFormat="1" ht="15.95" customHeight="1" x14ac:dyDescent="0.15">
      <c r="A41" s="495"/>
      <c r="B41" s="369" t="s">
        <v>43</v>
      </c>
      <c r="C41" s="429">
        <f t="shared" si="6"/>
        <v>0</v>
      </c>
      <c r="D41" s="430"/>
      <c r="E41" s="430"/>
      <c r="F41" s="438" t="str">
        <f t="shared" si="7"/>
        <v/>
      </c>
      <c r="G41" s="438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T41" s="322"/>
      <c r="AU41" s="322"/>
      <c r="AX41" s="322"/>
      <c r="AY41" s="322"/>
      <c r="BA41" s="339" t="str">
        <f t="shared" si="8"/>
        <v/>
      </c>
      <c r="BB41" s="315"/>
      <c r="BC41" s="441">
        <f t="shared" si="9"/>
        <v>0</v>
      </c>
      <c r="BD41" s="315"/>
    </row>
    <row r="42" spans="1:56" s="338" customFormat="1" ht="21" x14ac:dyDescent="0.15">
      <c r="A42" s="494" t="s">
        <v>44</v>
      </c>
      <c r="B42" s="370" t="s">
        <v>45</v>
      </c>
      <c r="C42" s="423">
        <f t="shared" si="6"/>
        <v>0</v>
      </c>
      <c r="D42" s="375"/>
      <c r="E42" s="375"/>
      <c r="F42" s="438" t="str">
        <f t="shared" si="7"/>
        <v/>
      </c>
      <c r="G42" s="438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T42" s="322"/>
      <c r="AU42" s="322"/>
      <c r="AX42" s="322"/>
      <c r="AY42" s="322"/>
      <c r="BA42" s="339" t="str">
        <f t="shared" si="8"/>
        <v/>
      </c>
      <c r="BB42" s="315"/>
      <c r="BC42" s="441">
        <f t="shared" si="9"/>
        <v>0</v>
      </c>
      <c r="BD42" s="315"/>
    </row>
    <row r="43" spans="1:56" s="338" customFormat="1" ht="15.95" customHeight="1" x14ac:dyDescent="0.15">
      <c r="A43" s="495"/>
      <c r="B43" s="336" t="s">
        <v>46</v>
      </c>
      <c r="C43" s="383">
        <f t="shared" si="6"/>
        <v>0</v>
      </c>
      <c r="D43" s="378"/>
      <c r="E43" s="378"/>
      <c r="F43" s="438" t="str">
        <f t="shared" si="7"/>
        <v/>
      </c>
      <c r="G43" s="438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T43" s="322"/>
      <c r="AU43" s="322"/>
      <c r="AX43" s="322"/>
      <c r="AY43" s="322"/>
      <c r="BA43" s="339" t="str">
        <f t="shared" si="8"/>
        <v/>
      </c>
      <c r="BB43" s="315"/>
      <c r="BC43" s="441">
        <f t="shared" si="9"/>
        <v>0</v>
      </c>
      <c r="BD43" s="315"/>
    </row>
    <row r="44" spans="1:56" s="338" customFormat="1" ht="15.95" customHeight="1" x14ac:dyDescent="0.15">
      <c r="A44" s="498" t="s">
        <v>47</v>
      </c>
      <c r="B44" s="499"/>
      <c r="C44" s="424">
        <f t="shared" si="6"/>
        <v>0</v>
      </c>
      <c r="D44" s="380"/>
      <c r="E44" s="380"/>
      <c r="F44" s="438" t="str">
        <f t="shared" si="7"/>
        <v/>
      </c>
      <c r="G44" s="438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T44" s="322"/>
      <c r="AU44" s="322"/>
      <c r="AX44" s="322"/>
      <c r="AY44" s="322"/>
      <c r="BA44" s="339" t="str">
        <f t="shared" si="8"/>
        <v/>
      </c>
      <c r="BB44" s="315"/>
      <c r="BC44" s="441">
        <f t="shared" si="9"/>
        <v>0</v>
      </c>
      <c r="BD44" s="315"/>
    </row>
    <row r="45" spans="1:56" s="315" customFormat="1" ht="30" customHeight="1" x14ac:dyDescent="0.2">
      <c r="A45" s="335" t="s">
        <v>48</v>
      </c>
      <c r="B45" s="335"/>
      <c r="C45" s="335"/>
      <c r="D45" s="335"/>
      <c r="E45" s="335"/>
      <c r="F45" s="335"/>
      <c r="G45" s="335"/>
      <c r="H45" s="335"/>
      <c r="I45" s="335"/>
      <c r="J45" s="320"/>
    </row>
    <row r="46" spans="1:56" s="338" customFormat="1" ht="15.95" customHeight="1" x14ac:dyDescent="0.15">
      <c r="A46" s="510" t="s">
        <v>49</v>
      </c>
      <c r="B46" s="510"/>
      <c r="C46" s="511" t="s">
        <v>50</v>
      </c>
      <c r="D46" s="511" t="s">
        <v>44</v>
      </c>
      <c r="E46" s="497" t="s">
        <v>51</v>
      </c>
      <c r="F46" s="511"/>
      <c r="G46" s="511"/>
      <c r="H46" s="511" t="s">
        <v>52</v>
      </c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T46" s="322"/>
      <c r="AU46" s="322"/>
      <c r="AX46" s="322"/>
      <c r="AY46" s="322"/>
      <c r="BA46" s="315"/>
      <c r="BB46" s="315"/>
      <c r="BC46" s="315"/>
      <c r="BD46" s="315"/>
    </row>
    <row r="47" spans="1:56" s="338" customFormat="1" ht="15.95" customHeight="1" x14ac:dyDescent="0.15">
      <c r="A47" s="510"/>
      <c r="B47" s="510"/>
      <c r="C47" s="511"/>
      <c r="D47" s="511"/>
      <c r="E47" s="469" t="s">
        <v>53</v>
      </c>
      <c r="F47" s="469" t="s">
        <v>42</v>
      </c>
      <c r="G47" s="469" t="s">
        <v>43</v>
      </c>
      <c r="H47" s="497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T47" s="322"/>
      <c r="AU47" s="322"/>
      <c r="AX47" s="322"/>
      <c r="AY47" s="322"/>
      <c r="BA47" s="315"/>
      <c r="BB47" s="315"/>
      <c r="BC47" s="315"/>
      <c r="BD47" s="315"/>
    </row>
    <row r="48" spans="1:56" s="338" customFormat="1" ht="22.5" customHeight="1" x14ac:dyDescent="0.15">
      <c r="A48" s="515" t="s">
        <v>54</v>
      </c>
      <c r="B48" s="515"/>
      <c r="C48" s="433"/>
      <c r="D48" s="433"/>
      <c r="E48" s="433"/>
      <c r="F48" s="433"/>
      <c r="G48" s="433"/>
      <c r="H48" s="426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W48" s="322"/>
      <c r="AX48" s="322"/>
      <c r="BA48" s="315"/>
      <c r="BB48" s="315"/>
      <c r="BC48" s="315"/>
      <c r="BD48" s="315"/>
    </row>
    <row r="49" spans="1:56" s="338" customFormat="1" ht="15" customHeight="1" x14ac:dyDescent="0.15">
      <c r="A49" s="516" t="s">
        <v>55</v>
      </c>
      <c r="B49" s="516"/>
      <c r="C49" s="373"/>
      <c r="D49" s="373">
        <v>3</v>
      </c>
      <c r="E49" s="373"/>
      <c r="F49" s="373"/>
      <c r="G49" s="373"/>
      <c r="H49" s="428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W49" s="322"/>
      <c r="AX49" s="322"/>
      <c r="BA49" s="315"/>
      <c r="BB49" s="315"/>
      <c r="BC49" s="315"/>
      <c r="BD49" s="315"/>
    </row>
    <row r="50" spans="1:56" s="338" customFormat="1" ht="15" customHeight="1" x14ac:dyDescent="0.15">
      <c r="A50" s="516" t="s">
        <v>56</v>
      </c>
      <c r="B50" s="516"/>
      <c r="C50" s="376">
        <v>5</v>
      </c>
      <c r="D50" s="376"/>
      <c r="E50" s="376">
        <v>72</v>
      </c>
      <c r="F50" s="376"/>
      <c r="G50" s="376"/>
      <c r="H50" s="391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W50" s="322"/>
      <c r="AX50" s="322"/>
      <c r="BA50" s="315"/>
      <c r="BB50" s="315"/>
      <c r="BC50" s="315"/>
      <c r="BD50" s="315"/>
    </row>
    <row r="51" spans="1:56" s="338" customFormat="1" ht="15" customHeight="1" x14ac:dyDescent="0.15">
      <c r="A51" s="508" t="s">
        <v>57</v>
      </c>
      <c r="B51" s="508"/>
      <c r="C51" s="378"/>
      <c r="D51" s="378"/>
      <c r="E51" s="378"/>
      <c r="F51" s="378"/>
      <c r="G51" s="378"/>
      <c r="H51" s="39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W51" s="322"/>
      <c r="AX51" s="322"/>
      <c r="BA51" s="315"/>
      <c r="BB51" s="315"/>
      <c r="BC51" s="315"/>
      <c r="BD51" s="315"/>
    </row>
    <row r="52" spans="1:56" s="338" customFormat="1" ht="15" customHeight="1" x14ac:dyDescent="0.15">
      <c r="A52" s="509" t="s">
        <v>5</v>
      </c>
      <c r="B52" s="509"/>
      <c r="C52" s="388">
        <f t="shared" ref="C52:H52" si="10">SUM(C48:C51)</f>
        <v>5</v>
      </c>
      <c r="D52" s="388">
        <f t="shared" si="10"/>
        <v>3</v>
      </c>
      <c r="E52" s="388">
        <f t="shared" si="10"/>
        <v>72</v>
      </c>
      <c r="F52" s="388">
        <f t="shared" si="10"/>
        <v>0</v>
      </c>
      <c r="G52" s="388">
        <f t="shared" si="10"/>
        <v>0</v>
      </c>
      <c r="H52" s="436">
        <f t="shared" si="10"/>
        <v>0</v>
      </c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W52" s="322"/>
      <c r="AX52" s="322"/>
      <c r="BA52" s="315"/>
      <c r="BB52" s="315"/>
      <c r="BC52" s="315"/>
      <c r="BD52" s="315"/>
    </row>
    <row r="53" spans="1:56" s="315" customFormat="1" ht="30" customHeight="1" x14ac:dyDescent="0.2">
      <c r="A53" s="335" t="s">
        <v>58</v>
      </c>
      <c r="B53" s="335"/>
      <c r="C53" s="335"/>
      <c r="D53" s="371"/>
      <c r="E53" s="371"/>
      <c r="F53" s="371"/>
      <c r="G53" s="371"/>
      <c r="H53" s="371"/>
      <c r="I53" s="371"/>
      <c r="J53" s="320"/>
    </row>
    <row r="54" spans="1:56" s="338" customFormat="1" ht="15.95" customHeight="1" x14ac:dyDescent="0.2">
      <c r="A54" s="510" t="s">
        <v>49</v>
      </c>
      <c r="B54" s="510"/>
      <c r="C54" s="511" t="s">
        <v>5</v>
      </c>
      <c r="D54" s="315"/>
      <c r="E54" s="315"/>
      <c r="F54" s="315"/>
      <c r="G54" s="317"/>
      <c r="H54" s="317"/>
      <c r="I54" s="317"/>
      <c r="J54" s="317"/>
      <c r="K54" s="315"/>
      <c r="L54" s="315"/>
      <c r="M54" s="315"/>
      <c r="N54" s="315"/>
      <c r="O54" s="315"/>
      <c r="P54" s="315"/>
      <c r="Q54" s="315"/>
      <c r="R54" s="315"/>
      <c r="S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22"/>
      <c r="AS54" s="322"/>
      <c r="AT54" s="322"/>
      <c r="BA54" s="315"/>
      <c r="BB54" s="315"/>
      <c r="BC54" s="315"/>
      <c r="BD54" s="315"/>
    </row>
    <row r="55" spans="1:56" s="338" customFormat="1" ht="15.95" customHeight="1" x14ac:dyDescent="0.2">
      <c r="A55" s="510"/>
      <c r="B55" s="510"/>
      <c r="C55" s="511"/>
      <c r="D55" s="315"/>
      <c r="E55" s="315"/>
      <c r="F55" s="315"/>
      <c r="G55" s="317"/>
      <c r="H55" s="317"/>
      <c r="I55" s="317"/>
      <c r="J55" s="317"/>
      <c r="K55" s="315"/>
      <c r="L55" s="315"/>
      <c r="M55" s="315"/>
      <c r="N55" s="315"/>
      <c r="O55" s="315"/>
      <c r="P55" s="315"/>
      <c r="Q55" s="315"/>
      <c r="R55" s="315"/>
      <c r="S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22"/>
      <c r="AS55" s="322"/>
      <c r="AT55" s="322"/>
      <c r="BA55" s="315"/>
      <c r="BB55" s="315"/>
      <c r="BC55" s="315"/>
      <c r="BD55" s="315"/>
    </row>
    <row r="56" spans="1:56" s="338" customFormat="1" ht="15" customHeight="1" x14ac:dyDescent="0.2">
      <c r="A56" s="512" t="s">
        <v>59</v>
      </c>
      <c r="B56" s="512"/>
      <c r="C56" s="432"/>
      <c r="D56" s="315"/>
      <c r="E56" s="315"/>
      <c r="F56" s="315"/>
      <c r="G56" s="315"/>
      <c r="H56" s="315"/>
      <c r="I56" s="315"/>
      <c r="J56" s="317"/>
      <c r="K56" s="315"/>
      <c r="L56" s="315"/>
      <c r="M56" s="315"/>
      <c r="N56" s="315"/>
      <c r="O56" s="315"/>
      <c r="P56" s="315"/>
      <c r="Q56" s="315"/>
      <c r="R56" s="315"/>
      <c r="S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R56" s="322"/>
      <c r="AS56" s="322"/>
      <c r="AV56" s="322"/>
      <c r="AW56" s="322"/>
      <c r="BA56" s="315"/>
      <c r="BB56" s="315"/>
      <c r="BC56" s="315"/>
      <c r="BD56" s="315"/>
    </row>
    <row r="57" spans="1:56" s="338" customFormat="1" ht="15" customHeight="1" x14ac:dyDescent="0.2">
      <c r="A57" s="492" t="s">
        <v>40</v>
      </c>
      <c r="B57" s="358" t="s">
        <v>41</v>
      </c>
      <c r="C57" s="433"/>
      <c r="D57" s="315"/>
      <c r="E57" s="315"/>
      <c r="F57" s="315"/>
      <c r="G57" s="317"/>
      <c r="H57" s="317"/>
      <c r="I57" s="317"/>
      <c r="J57" s="317"/>
      <c r="K57" s="315"/>
      <c r="L57" s="315"/>
      <c r="M57" s="315"/>
      <c r="N57" s="315"/>
      <c r="O57" s="315"/>
      <c r="P57" s="315"/>
      <c r="Q57" s="315"/>
      <c r="R57" s="315"/>
      <c r="S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22"/>
      <c r="AS57" s="322"/>
      <c r="AT57" s="322"/>
      <c r="BA57" s="315"/>
      <c r="BB57" s="315"/>
      <c r="BC57" s="315"/>
      <c r="BD57" s="315"/>
    </row>
    <row r="58" spans="1:56" s="338" customFormat="1" ht="15" customHeight="1" x14ac:dyDescent="0.2">
      <c r="A58" s="513"/>
      <c r="B58" s="368" t="s">
        <v>42</v>
      </c>
      <c r="C58" s="373"/>
      <c r="D58" s="315"/>
      <c r="E58" s="315"/>
      <c r="F58" s="315"/>
      <c r="G58" s="317"/>
      <c r="H58" s="317"/>
      <c r="I58" s="317"/>
      <c r="J58" s="317"/>
      <c r="K58" s="315"/>
      <c r="L58" s="315"/>
      <c r="M58" s="315"/>
      <c r="N58" s="315"/>
      <c r="O58" s="315"/>
      <c r="P58" s="315"/>
      <c r="Q58" s="315"/>
      <c r="R58" s="315"/>
      <c r="S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22"/>
      <c r="AS58" s="322"/>
      <c r="AT58" s="322"/>
      <c r="BA58" s="315"/>
      <c r="BB58" s="315"/>
      <c r="BC58" s="315"/>
      <c r="BD58" s="315"/>
    </row>
    <row r="59" spans="1:56" s="338" customFormat="1" ht="15" customHeight="1" x14ac:dyDescent="0.2">
      <c r="A59" s="493"/>
      <c r="B59" s="369" t="s">
        <v>43</v>
      </c>
      <c r="C59" s="374"/>
      <c r="D59" s="315"/>
      <c r="E59" s="315"/>
      <c r="F59" s="315"/>
      <c r="G59" s="317"/>
      <c r="H59" s="317"/>
      <c r="I59" s="317"/>
      <c r="J59" s="317"/>
      <c r="K59" s="315"/>
      <c r="L59" s="315"/>
      <c r="M59" s="315"/>
      <c r="N59" s="315"/>
      <c r="O59" s="315"/>
      <c r="P59" s="315"/>
      <c r="Q59" s="315"/>
      <c r="R59" s="315"/>
      <c r="S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22"/>
      <c r="AS59" s="322"/>
      <c r="AT59" s="322"/>
      <c r="BA59" s="315"/>
      <c r="BB59" s="315"/>
      <c r="BC59" s="315"/>
      <c r="BD59" s="315"/>
    </row>
    <row r="60" spans="1:56" s="338" customFormat="1" ht="15" customHeight="1" x14ac:dyDescent="0.2">
      <c r="A60" s="514" t="s">
        <v>44</v>
      </c>
      <c r="B60" s="514"/>
      <c r="C60" s="432"/>
      <c r="D60" s="315"/>
      <c r="E60" s="315"/>
      <c r="F60" s="315"/>
      <c r="G60" s="315"/>
      <c r="H60" s="315"/>
      <c r="I60" s="315"/>
      <c r="J60" s="317"/>
      <c r="K60" s="315"/>
      <c r="L60" s="315"/>
      <c r="M60" s="315"/>
      <c r="N60" s="315"/>
      <c r="O60" s="315"/>
      <c r="P60" s="315"/>
      <c r="Q60" s="315"/>
      <c r="R60" s="315"/>
      <c r="S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R60" s="322"/>
      <c r="AS60" s="322"/>
      <c r="AV60" s="322"/>
      <c r="AW60" s="322"/>
      <c r="BA60" s="315"/>
      <c r="BB60" s="315"/>
      <c r="BC60" s="315"/>
      <c r="BD60" s="315"/>
    </row>
    <row r="61" spans="1:56" s="338" customFormat="1" ht="15" customHeight="1" x14ac:dyDescent="0.2">
      <c r="A61" s="498" t="s">
        <v>47</v>
      </c>
      <c r="B61" s="499"/>
      <c r="C61" s="434"/>
      <c r="D61" s="315"/>
      <c r="E61" s="315"/>
      <c r="F61" s="315"/>
      <c r="G61" s="315"/>
      <c r="H61" s="315"/>
      <c r="I61" s="315"/>
      <c r="J61" s="317"/>
      <c r="K61" s="315"/>
      <c r="L61" s="315"/>
      <c r="M61" s="315"/>
      <c r="N61" s="315"/>
      <c r="O61" s="315"/>
      <c r="P61" s="315"/>
      <c r="Q61" s="315"/>
      <c r="R61" s="315"/>
      <c r="S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R61" s="322"/>
      <c r="AS61" s="322"/>
      <c r="AV61" s="322"/>
      <c r="AW61" s="322"/>
      <c r="BA61" s="315"/>
      <c r="BB61" s="315"/>
      <c r="BC61" s="315"/>
      <c r="BD61" s="315"/>
    </row>
    <row r="62" spans="1:56" s="315" customFormat="1" ht="30" customHeight="1" x14ac:dyDescent="0.2">
      <c r="A62" s="331" t="s">
        <v>60</v>
      </c>
      <c r="B62" s="331"/>
      <c r="C62" s="331"/>
      <c r="D62" s="331"/>
      <c r="E62" s="331"/>
      <c r="F62" s="331"/>
      <c r="G62" s="331"/>
      <c r="H62" s="331"/>
      <c r="I62" s="331"/>
      <c r="J62" s="320"/>
    </row>
    <row r="63" spans="1:56" s="338" customFormat="1" ht="15.95" customHeight="1" x14ac:dyDescent="0.15">
      <c r="A63" s="490" t="s">
        <v>4</v>
      </c>
      <c r="B63" s="500"/>
      <c r="C63" s="488" t="s">
        <v>5</v>
      </c>
      <c r="D63" s="496" t="s">
        <v>61</v>
      </c>
      <c r="E63" s="497"/>
      <c r="F63" s="496" t="s">
        <v>62</v>
      </c>
      <c r="G63" s="497"/>
      <c r="H63" s="537" t="s">
        <v>63</v>
      </c>
      <c r="I63" s="538"/>
      <c r="J63" s="506" t="s">
        <v>64</v>
      </c>
      <c r="K63" s="315"/>
      <c r="L63" s="315"/>
      <c r="M63" s="315"/>
      <c r="N63" s="315"/>
      <c r="O63" s="315"/>
      <c r="P63" s="315"/>
      <c r="Q63" s="315"/>
      <c r="R63" s="315"/>
      <c r="S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T63" s="322"/>
      <c r="AU63" s="322"/>
      <c r="AX63" s="322"/>
      <c r="AY63" s="322"/>
      <c r="BA63" s="315"/>
      <c r="BB63" s="315"/>
      <c r="BC63" s="315"/>
      <c r="BD63" s="315"/>
    </row>
    <row r="64" spans="1:56" s="338" customFormat="1" ht="15.95" customHeight="1" x14ac:dyDescent="0.15">
      <c r="A64" s="501"/>
      <c r="B64" s="502"/>
      <c r="C64" s="489"/>
      <c r="D64" s="469" t="s">
        <v>34</v>
      </c>
      <c r="E64" s="469" t="s">
        <v>35</v>
      </c>
      <c r="F64" s="469" t="s">
        <v>34</v>
      </c>
      <c r="G64" s="469" t="s">
        <v>35</v>
      </c>
      <c r="H64" s="469" t="s">
        <v>34</v>
      </c>
      <c r="I64" s="469" t="s">
        <v>35</v>
      </c>
      <c r="J64" s="507"/>
      <c r="K64" s="315"/>
      <c r="L64" s="315"/>
      <c r="M64" s="315"/>
      <c r="N64" s="315"/>
      <c r="O64" s="315"/>
      <c r="P64" s="315"/>
      <c r="Q64" s="315"/>
      <c r="R64" s="315"/>
      <c r="S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T64" s="322"/>
      <c r="AU64" s="322"/>
      <c r="AX64" s="322"/>
      <c r="AY64" s="322"/>
      <c r="BA64" s="315"/>
      <c r="BB64" s="315"/>
      <c r="BC64" s="315"/>
      <c r="BD64" s="315"/>
    </row>
    <row r="65" spans="1:56" s="338" customFormat="1" ht="15" customHeight="1" x14ac:dyDescent="0.15">
      <c r="A65" s="503" t="s">
        <v>36</v>
      </c>
      <c r="B65" s="504"/>
      <c r="C65" s="425">
        <f>SUM(D65:J65)</f>
        <v>0</v>
      </c>
      <c r="D65" s="426"/>
      <c r="E65" s="426"/>
      <c r="F65" s="426"/>
      <c r="G65" s="426"/>
      <c r="H65" s="426"/>
      <c r="I65" s="426"/>
      <c r="J65" s="426"/>
      <c r="K65" s="326" t="str">
        <f>BA65</f>
        <v/>
      </c>
      <c r="L65" s="315"/>
      <c r="M65" s="315"/>
      <c r="N65" s="315"/>
      <c r="O65" s="315"/>
      <c r="P65" s="315"/>
      <c r="Q65" s="315"/>
      <c r="R65" s="315"/>
      <c r="S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T65" s="322"/>
      <c r="AU65" s="322"/>
      <c r="AX65" s="322"/>
      <c r="AY65" s="322"/>
      <c r="BA65" s="339" t="str">
        <f>IF(C65&lt;&gt;SUM(D65:J65)," NO ALTERE LAS FÓRMULAS, la suma de los componentes sanguíneos distribuídos o transferidos NO ES IGUAL al Total. ","")</f>
        <v/>
      </c>
      <c r="BB65" s="315"/>
      <c r="BC65" s="441">
        <f>IF(C65&lt;&gt;SUM(D65:J65),1,0)</f>
        <v>0</v>
      </c>
      <c r="BD65" s="315"/>
    </row>
    <row r="66" spans="1:56" s="338" customFormat="1" ht="15" customHeight="1" x14ac:dyDescent="0.15">
      <c r="A66" s="494" t="s">
        <v>40</v>
      </c>
      <c r="B66" s="358" t="s">
        <v>41</v>
      </c>
      <c r="C66" s="425">
        <f t="shared" ref="C66:C71" si="11">SUM(D66:J66)</f>
        <v>0</v>
      </c>
      <c r="D66" s="426"/>
      <c r="E66" s="426"/>
      <c r="F66" s="426"/>
      <c r="G66" s="426"/>
      <c r="H66" s="426"/>
      <c r="I66" s="426"/>
      <c r="J66" s="426"/>
      <c r="K66" s="326" t="str">
        <f t="shared" ref="K66:K71" si="12">BA66</f>
        <v/>
      </c>
      <c r="L66" s="315"/>
      <c r="M66" s="315"/>
      <c r="N66" s="315"/>
      <c r="O66" s="315"/>
      <c r="P66" s="315"/>
      <c r="Q66" s="315"/>
      <c r="R66" s="315"/>
      <c r="S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T66" s="322"/>
      <c r="AU66" s="322"/>
      <c r="AX66" s="322"/>
      <c r="AY66" s="322"/>
      <c r="BA66" s="339" t="str">
        <f t="shared" ref="BA66:BA71" si="13">IF(C66&lt;&gt;SUM(D66:J66)," NO ALTERE LAS FÓRMULAS, la suma de los componentes sanguíneos distribuídos o transferidos NO ES IGUAL al Total. ","")</f>
        <v/>
      </c>
      <c r="BB66" s="315"/>
      <c r="BC66" s="441">
        <f t="shared" ref="BC66:BC71" si="14">IF(C66&lt;&gt;SUM(D66:J66),1,0)</f>
        <v>0</v>
      </c>
      <c r="BD66" s="315"/>
    </row>
    <row r="67" spans="1:56" s="338" customFormat="1" ht="15" customHeight="1" x14ac:dyDescent="0.15">
      <c r="A67" s="505"/>
      <c r="B67" s="368" t="s">
        <v>42</v>
      </c>
      <c r="C67" s="427">
        <f t="shared" si="11"/>
        <v>0</v>
      </c>
      <c r="D67" s="428"/>
      <c r="E67" s="428"/>
      <c r="F67" s="428"/>
      <c r="G67" s="428"/>
      <c r="H67" s="428"/>
      <c r="I67" s="428"/>
      <c r="J67" s="428"/>
      <c r="K67" s="326" t="str">
        <f t="shared" si="12"/>
        <v/>
      </c>
      <c r="L67" s="315"/>
      <c r="M67" s="315"/>
      <c r="N67" s="315"/>
      <c r="O67" s="315"/>
      <c r="P67" s="315"/>
      <c r="Q67" s="315"/>
      <c r="R67" s="315"/>
      <c r="S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T67" s="322"/>
      <c r="AU67" s="322"/>
      <c r="AX67" s="322"/>
      <c r="AY67" s="322"/>
      <c r="BA67" s="339" t="str">
        <f t="shared" si="13"/>
        <v/>
      </c>
      <c r="BB67" s="315"/>
      <c r="BC67" s="441">
        <f t="shared" si="14"/>
        <v>0</v>
      </c>
      <c r="BD67" s="315"/>
    </row>
    <row r="68" spans="1:56" s="338" customFormat="1" ht="15" customHeight="1" x14ac:dyDescent="0.15">
      <c r="A68" s="495"/>
      <c r="B68" s="369" t="s">
        <v>43</v>
      </c>
      <c r="C68" s="429">
        <f t="shared" si="11"/>
        <v>0</v>
      </c>
      <c r="D68" s="430"/>
      <c r="E68" s="430"/>
      <c r="F68" s="430"/>
      <c r="G68" s="430"/>
      <c r="H68" s="430"/>
      <c r="I68" s="430"/>
      <c r="J68" s="430"/>
      <c r="K68" s="326" t="str">
        <f t="shared" si="12"/>
        <v/>
      </c>
      <c r="L68" s="315"/>
      <c r="M68" s="315"/>
      <c r="N68" s="315"/>
      <c r="O68" s="315"/>
      <c r="P68" s="315"/>
      <c r="Q68" s="315"/>
      <c r="R68" s="315"/>
      <c r="S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T68" s="322"/>
      <c r="AU68" s="322"/>
      <c r="AX68" s="322"/>
      <c r="AY68" s="322"/>
      <c r="BA68" s="339" t="str">
        <f t="shared" si="13"/>
        <v/>
      </c>
      <c r="BB68" s="315"/>
      <c r="BC68" s="441">
        <f t="shared" si="14"/>
        <v>0</v>
      </c>
      <c r="BD68" s="315"/>
    </row>
    <row r="69" spans="1:56" s="338" customFormat="1" ht="15" customHeight="1" x14ac:dyDescent="0.15">
      <c r="A69" s="494" t="s">
        <v>44</v>
      </c>
      <c r="B69" s="370" t="s">
        <v>65</v>
      </c>
      <c r="C69" s="423">
        <f t="shared" si="11"/>
        <v>0</v>
      </c>
      <c r="D69" s="375"/>
      <c r="E69" s="375"/>
      <c r="F69" s="375"/>
      <c r="G69" s="375"/>
      <c r="H69" s="375"/>
      <c r="I69" s="375"/>
      <c r="J69" s="375"/>
      <c r="K69" s="326" t="str">
        <f t="shared" si="12"/>
        <v/>
      </c>
      <c r="L69" s="315"/>
      <c r="M69" s="315"/>
      <c r="N69" s="315"/>
      <c r="O69" s="315"/>
      <c r="P69" s="315"/>
      <c r="Q69" s="315"/>
      <c r="R69" s="315"/>
      <c r="S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T69" s="322"/>
      <c r="AU69" s="322"/>
      <c r="AX69" s="322"/>
      <c r="AY69" s="322"/>
      <c r="BA69" s="339" t="str">
        <f t="shared" si="13"/>
        <v/>
      </c>
      <c r="BB69" s="315"/>
      <c r="BC69" s="441">
        <f t="shared" si="14"/>
        <v>0</v>
      </c>
      <c r="BD69" s="315"/>
    </row>
    <row r="70" spans="1:56" s="338" customFormat="1" ht="15" customHeight="1" x14ac:dyDescent="0.15">
      <c r="A70" s="495"/>
      <c r="B70" s="336" t="s">
        <v>46</v>
      </c>
      <c r="C70" s="383">
        <f t="shared" si="11"/>
        <v>0</v>
      </c>
      <c r="D70" s="378"/>
      <c r="E70" s="378"/>
      <c r="F70" s="378"/>
      <c r="G70" s="378"/>
      <c r="H70" s="378"/>
      <c r="I70" s="378"/>
      <c r="J70" s="378"/>
      <c r="K70" s="326" t="str">
        <f t="shared" si="12"/>
        <v/>
      </c>
      <c r="L70" s="315"/>
      <c r="M70" s="315"/>
      <c r="N70" s="315"/>
      <c r="O70" s="315"/>
      <c r="P70" s="315"/>
      <c r="Q70" s="315"/>
      <c r="R70" s="315"/>
      <c r="S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T70" s="322"/>
      <c r="AU70" s="322"/>
      <c r="AX70" s="322"/>
      <c r="AY70" s="322"/>
      <c r="BA70" s="339" t="str">
        <f t="shared" si="13"/>
        <v/>
      </c>
      <c r="BB70" s="315"/>
      <c r="BC70" s="441">
        <f t="shared" si="14"/>
        <v>0</v>
      </c>
      <c r="BD70" s="315"/>
    </row>
    <row r="71" spans="1:56" s="338" customFormat="1" ht="15" customHeight="1" x14ac:dyDescent="0.15">
      <c r="A71" s="498" t="s">
        <v>47</v>
      </c>
      <c r="B71" s="499"/>
      <c r="C71" s="424">
        <f t="shared" si="11"/>
        <v>0</v>
      </c>
      <c r="D71" s="380"/>
      <c r="E71" s="380"/>
      <c r="F71" s="380"/>
      <c r="G71" s="380"/>
      <c r="H71" s="380"/>
      <c r="I71" s="380"/>
      <c r="J71" s="380"/>
      <c r="K71" s="326" t="str">
        <f t="shared" si="12"/>
        <v/>
      </c>
      <c r="L71" s="315"/>
      <c r="M71" s="315"/>
      <c r="N71" s="315"/>
      <c r="O71" s="315"/>
      <c r="P71" s="315"/>
      <c r="Q71" s="315"/>
      <c r="R71" s="315"/>
      <c r="S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T71" s="322"/>
      <c r="AU71" s="322"/>
      <c r="AX71" s="322"/>
      <c r="AY71" s="322"/>
      <c r="BA71" s="339" t="str">
        <f t="shared" si="13"/>
        <v/>
      </c>
      <c r="BB71" s="315"/>
      <c r="BC71" s="441">
        <f t="shared" si="14"/>
        <v>0</v>
      </c>
      <c r="BD71" s="315"/>
    </row>
    <row r="72" spans="1:56" s="315" customFormat="1" ht="30" customHeight="1" x14ac:dyDescent="0.2">
      <c r="A72" s="354" t="s">
        <v>66</v>
      </c>
      <c r="B72" s="354"/>
      <c r="C72" s="354"/>
      <c r="D72" s="354"/>
      <c r="E72" s="354"/>
      <c r="F72" s="351"/>
      <c r="G72" s="351"/>
      <c r="H72" s="351"/>
      <c r="I72" s="351"/>
      <c r="J72" s="320"/>
    </row>
    <row r="73" spans="1:56" s="338" customFormat="1" ht="15.95" customHeight="1" x14ac:dyDescent="0.2">
      <c r="A73" s="490" t="s">
        <v>67</v>
      </c>
      <c r="B73" s="500"/>
      <c r="C73" s="488" t="s">
        <v>5</v>
      </c>
      <c r="D73" s="496" t="s">
        <v>68</v>
      </c>
      <c r="E73" s="497"/>
      <c r="F73" s="496" t="s">
        <v>69</v>
      </c>
      <c r="G73" s="497"/>
      <c r="H73" s="315"/>
      <c r="I73" s="317"/>
      <c r="J73" s="317"/>
      <c r="K73" s="315"/>
      <c r="L73" s="315"/>
      <c r="M73" s="315"/>
      <c r="N73" s="315"/>
      <c r="O73" s="315"/>
      <c r="P73" s="315"/>
      <c r="Q73" s="315"/>
      <c r="R73" s="315"/>
      <c r="S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Q73" s="322"/>
      <c r="AR73" s="322"/>
      <c r="AU73" s="322"/>
      <c r="AV73" s="322"/>
      <c r="BA73" s="315"/>
      <c r="BB73" s="315"/>
      <c r="BC73" s="315"/>
      <c r="BD73" s="315"/>
    </row>
    <row r="74" spans="1:56" s="338" customFormat="1" ht="15.95" customHeight="1" x14ac:dyDescent="0.2">
      <c r="A74" s="501"/>
      <c r="B74" s="502"/>
      <c r="C74" s="489"/>
      <c r="D74" s="469" t="s">
        <v>34</v>
      </c>
      <c r="E74" s="469" t="s">
        <v>35</v>
      </c>
      <c r="F74" s="469" t="s">
        <v>34</v>
      </c>
      <c r="G74" s="469" t="s">
        <v>35</v>
      </c>
      <c r="H74" s="315"/>
      <c r="I74" s="317"/>
      <c r="J74" s="317"/>
      <c r="K74" s="315"/>
      <c r="L74" s="315"/>
      <c r="M74" s="315"/>
      <c r="N74" s="315"/>
      <c r="O74" s="315"/>
      <c r="P74" s="315"/>
      <c r="Q74" s="315"/>
      <c r="R74" s="315"/>
      <c r="S74" s="315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  <c r="AI74" s="315"/>
      <c r="AJ74" s="315"/>
      <c r="AK74" s="315"/>
      <c r="AL74" s="315"/>
      <c r="AM74" s="315"/>
      <c r="AN74" s="315"/>
      <c r="AO74" s="315"/>
      <c r="AQ74" s="322"/>
      <c r="AR74" s="322"/>
      <c r="AU74" s="322"/>
      <c r="AV74" s="322"/>
      <c r="BA74" s="315"/>
      <c r="BB74" s="315"/>
      <c r="BC74" s="315"/>
      <c r="BD74" s="315"/>
    </row>
    <row r="75" spans="1:56" s="338" customFormat="1" ht="15" customHeight="1" x14ac:dyDescent="0.2">
      <c r="A75" s="503" t="s">
        <v>36</v>
      </c>
      <c r="B75" s="504"/>
      <c r="C75" s="425">
        <f>SUM(D75:G75)</f>
        <v>147</v>
      </c>
      <c r="D75" s="426">
        <v>6</v>
      </c>
      <c r="E75" s="426"/>
      <c r="F75" s="426">
        <v>141</v>
      </c>
      <c r="G75" s="426"/>
      <c r="H75" s="326" t="str">
        <f t="shared" ref="H75:H82" si="15">BA75</f>
        <v/>
      </c>
      <c r="I75" s="317"/>
      <c r="K75" s="315"/>
      <c r="L75" s="315"/>
      <c r="M75" s="315"/>
      <c r="N75" s="315"/>
      <c r="O75" s="315"/>
      <c r="P75" s="315"/>
      <c r="Q75" s="315"/>
      <c r="R75" s="315"/>
      <c r="S75" s="315"/>
      <c r="X75" s="315"/>
      <c r="Y75" s="315"/>
      <c r="Z75" s="315"/>
      <c r="AA75" s="315"/>
      <c r="AB75" s="315"/>
      <c r="AC75" s="315"/>
      <c r="AD75" s="315"/>
      <c r="AE75" s="315"/>
      <c r="AF75" s="315"/>
      <c r="AG75" s="315"/>
      <c r="AH75" s="315"/>
      <c r="AI75" s="315"/>
      <c r="AJ75" s="315"/>
      <c r="AK75" s="315"/>
      <c r="AL75" s="315"/>
      <c r="AM75" s="315"/>
      <c r="AN75" s="315"/>
      <c r="AO75" s="315"/>
      <c r="AQ75" s="322"/>
      <c r="AR75" s="322"/>
      <c r="AU75" s="322"/>
      <c r="AV75" s="322"/>
      <c r="BA75" s="339" t="str">
        <f>IF(C75&lt;&gt;SUM(D75:G75)," NO ALTERE LAS FÓRMULAS, la suma de las transfusiones NO ES IGUAL al Total. ","")</f>
        <v/>
      </c>
      <c r="BB75" s="315"/>
      <c r="BC75" s="441">
        <f>IF(C75&lt;&gt;SUM(D75:G75),1,0)</f>
        <v>0</v>
      </c>
      <c r="BD75" s="315"/>
    </row>
    <row r="76" spans="1:56" s="338" customFormat="1" ht="15" customHeight="1" x14ac:dyDescent="0.2">
      <c r="A76" s="494" t="s">
        <v>40</v>
      </c>
      <c r="B76" s="358" t="s">
        <v>41</v>
      </c>
      <c r="C76" s="425">
        <f t="shared" ref="C76:C82" si="16">SUM(D76:G76)</f>
        <v>48</v>
      </c>
      <c r="D76" s="426"/>
      <c r="E76" s="426"/>
      <c r="F76" s="426">
        <v>48</v>
      </c>
      <c r="G76" s="426"/>
      <c r="H76" s="326" t="str">
        <f t="shared" si="15"/>
        <v/>
      </c>
      <c r="I76" s="317"/>
      <c r="K76" s="315"/>
      <c r="L76" s="315"/>
      <c r="M76" s="315"/>
      <c r="N76" s="315"/>
      <c r="O76" s="315"/>
      <c r="P76" s="315"/>
      <c r="Q76" s="315"/>
      <c r="R76" s="315"/>
      <c r="S76" s="315"/>
      <c r="X76" s="315"/>
      <c r="Y76" s="315"/>
      <c r="Z76" s="315"/>
      <c r="AA76" s="315"/>
      <c r="AB76" s="315"/>
      <c r="AC76" s="315"/>
      <c r="AD76" s="315"/>
      <c r="AE76" s="315"/>
      <c r="AF76" s="315"/>
      <c r="AG76" s="315"/>
      <c r="AH76" s="315"/>
      <c r="AI76" s="315"/>
      <c r="AJ76" s="315"/>
      <c r="AK76" s="315"/>
      <c r="AL76" s="315"/>
      <c r="AM76" s="315"/>
      <c r="AN76" s="315"/>
      <c r="AO76" s="315"/>
      <c r="AQ76" s="322"/>
      <c r="AR76" s="322"/>
      <c r="AU76" s="322"/>
      <c r="AV76" s="322"/>
      <c r="BA76" s="339" t="str">
        <f t="shared" ref="BA76:BA82" si="17">IF(C76&lt;&gt;SUM(D76:G76)," NO ALTERE LAS FÓRMULAS, la suma de las transfusiones NO ES IGUAL al Total. ","")</f>
        <v/>
      </c>
      <c r="BB76" s="315"/>
      <c r="BC76" s="441">
        <f t="shared" ref="BC76:BC81" si="18">IF(C76&lt;&gt;SUM(D76:G76),1,0)</f>
        <v>0</v>
      </c>
      <c r="BD76" s="315"/>
    </row>
    <row r="77" spans="1:56" s="338" customFormat="1" ht="15" customHeight="1" x14ac:dyDescent="0.2">
      <c r="A77" s="505"/>
      <c r="B77" s="368" t="s">
        <v>42</v>
      </c>
      <c r="C77" s="427">
        <f t="shared" si="16"/>
        <v>0</v>
      </c>
      <c r="D77" s="428"/>
      <c r="E77" s="428"/>
      <c r="F77" s="428"/>
      <c r="G77" s="428"/>
      <c r="H77" s="326" t="str">
        <f t="shared" si="15"/>
        <v/>
      </c>
      <c r="I77" s="317"/>
      <c r="K77" s="315"/>
      <c r="L77" s="315"/>
      <c r="M77" s="315"/>
      <c r="N77" s="315"/>
      <c r="O77" s="315"/>
      <c r="P77" s="315"/>
      <c r="Q77" s="315"/>
      <c r="R77" s="315"/>
      <c r="S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315"/>
      <c r="AM77" s="315"/>
      <c r="AN77" s="315"/>
      <c r="AO77" s="315"/>
      <c r="AQ77" s="322"/>
      <c r="AR77" s="322"/>
      <c r="AU77" s="322"/>
      <c r="AV77" s="322"/>
      <c r="BA77" s="339" t="str">
        <f t="shared" si="17"/>
        <v/>
      </c>
      <c r="BB77" s="315"/>
      <c r="BC77" s="441">
        <f t="shared" si="18"/>
        <v>0</v>
      </c>
      <c r="BD77" s="315"/>
    </row>
    <row r="78" spans="1:56" s="338" customFormat="1" ht="15" customHeight="1" x14ac:dyDescent="0.2">
      <c r="A78" s="495"/>
      <c r="B78" s="369" t="s">
        <v>43</v>
      </c>
      <c r="C78" s="429">
        <f t="shared" si="16"/>
        <v>0</v>
      </c>
      <c r="D78" s="430"/>
      <c r="E78" s="430"/>
      <c r="F78" s="430"/>
      <c r="G78" s="430"/>
      <c r="H78" s="326" t="str">
        <f t="shared" si="15"/>
        <v/>
      </c>
      <c r="I78" s="317"/>
      <c r="K78" s="315"/>
      <c r="L78" s="315"/>
      <c r="M78" s="315"/>
      <c r="N78" s="315"/>
      <c r="O78" s="315"/>
      <c r="P78" s="315"/>
      <c r="Q78" s="315"/>
      <c r="R78" s="315"/>
      <c r="S78" s="315"/>
      <c r="X78" s="315"/>
      <c r="Y78" s="315"/>
      <c r="Z78" s="315"/>
      <c r="AA78" s="315"/>
      <c r="AB78" s="315"/>
      <c r="AC78" s="315"/>
      <c r="AD78" s="315"/>
      <c r="AE78" s="315"/>
      <c r="AF78" s="315"/>
      <c r="AG78" s="315"/>
      <c r="AH78" s="315"/>
      <c r="AI78" s="315"/>
      <c r="AJ78" s="315"/>
      <c r="AK78" s="315"/>
      <c r="AL78" s="315"/>
      <c r="AM78" s="315"/>
      <c r="AN78" s="315"/>
      <c r="AO78" s="315"/>
      <c r="AQ78" s="322"/>
      <c r="AR78" s="322"/>
      <c r="AU78" s="322"/>
      <c r="AV78" s="322"/>
      <c r="BA78" s="339" t="str">
        <f t="shared" si="17"/>
        <v/>
      </c>
      <c r="BB78" s="315"/>
      <c r="BC78" s="441">
        <f t="shared" si="18"/>
        <v>0</v>
      </c>
      <c r="BD78" s="315"/>
    </row>
    <row r="79" spans="1:56" s="338" customFormat="1" ht="15" customHeight="1" x14ac:dyDescent="0.2">
      <c r="A79" s="494" t="s">
        <v>44</v>
      </c>
      <c r="B79" s="370" t="s">
        <v>65</v>
      </c>
      <c r="C79" s="423">
        <f t="shared" si="16"/>
        <v>80</v>
      </c>
      <c r="D79" s="375"/>
      <c r="E79" s="375"/>
      <c r="F79" s="375">
        <v>80</v>
      </c>
      <c r="G79" s="375"/>
      <c r="H79" s="326" t="str">
        <f t="shared" si="15"/>
        <v/>
      </c>
      <c r="I79" s="317"/>
      <c r="K79" s="315"/>
      <c r="L79" s="315"/>
      <c r="M79" s="315"/>
      <c r="N79" s="315"/>
      <c r="O79" s="315"/>
      <c r="P79" s="315"/>
      <c r="Q79" s="315"/>
      <c r="R79" s="315"/>
      <c r="S79" s="315"/>
      <c r="X79" s="315"/>
      <c r="Y79" s="315"/>
      <c r="Z79" s="315"/>
      <c r="AA79" s="315"/>
      <c r="AB79" s="315"/>
      <c r="AC79" s="315"/>
      <c r="AD79" s="315"/>
      <c r="AE79" s="315"/>
      <c r="AF79" s="315"/>
      <c r="AG79" s="315"/>
      <c r="AH79" s="315"/>
      <c r="AI79" s="315"/>
      <c r="AJ79" s="315"/>
      <c r="AK79" s="315"/>
      <c r="AL79" s="315"/>
      <c r="AM79" s="315"/>
      <c r="AN79" s="315"/>
      <c r="AO79" s="315"/>
      <c r="AQ79" s="322"/>
      <c r="AR79" s="322"/>
      <c r="AU79" s="322"/>
      <c r="AV79" s="322"/>
      <c r="BA79" s="339" t="str">
        <f t="shared" si="17"/>
        <v/>
      </c>
      <c r="BB79" s="315"/>
      <c r="BC79" s="441">
        <f t="shared" si="18"/>
        <v>0</v>
      </c>
      <c r="BD79" s="315"/>
    </row>
    <row r="80" spans="1:56" s="338" customFormat="1" ht="15" customHeight="1" x14ac:dyDescent="0.2">
      <c r="A80" s="495"/>
      <c r="B80" s="336" t="s">
        <v>46</v>
      </c>
      <c r="C80" s="383">
        <f t="shared" si="16"/>
        <v>0</v>
      </c>
      <c r="D80" s="378"/>
      <c r="E80" s="378"/>
      <c r="F80" s="378"/>
      <c r="G80" s="378"/>
      <c r="H80" s="326" t="str">
        <f t="shared" si="15"/>
        <v/>
      </c>
      <c r="I80" s="317"/>
      <c r="K80" s="315"/>
      <c r="L80" s="315"/>
      <c r="M80" s="315"/>
      <c r="N80" s="315"/>
      <c r="O80" s="315"/>
      <c r="P80" s="315"/>
      <c r="Q80" s="315"/>
      <c r="R80" s="315"/>
      <c r="S80" s="315"/>
      <c r="X80" s="315"/>
      <c r="Y80" s="315"/>
      <c r="Z80" s="315"/>
      <c r="AA80" s="315"/>
      <c r="AB80" s="315"/>
      <c r="AC80" s="315"/>
      <c r="AD80" s="315"/>
      <c r="AE80" s="315"/>
      <c r="AF80" s="315"/>
      <c r="AG80" s="315"/>
      <c r="AH80" s="315"/>
      <c r="AI80" s="315"/>
      <c r="AJ80" s="315"/>
      <c r="AK80" s="315"/>
      <c r="AL80" s="315"/>
      <c r="AM80" s="315"/>
      <c r="AN80" s="315"/>
      <c r="AO80" s="315"/>
      <c r="AQ80" s="322"/>
      <c r="AR80" s="322"/>
      <c r="AU80" s="322"/>
      <c r="AV80" s="322"/>
      <c r="BA80" s="339" t="str">
        <f t="shared" si="17"/>
        <v/>
      </c>
      <c r="BB80" s="315"/>
      <c r="BC80" s="441">
        <f t="shared" si="18"/>
        <v>0</v>
      </c>
      <c r="BD80" s="315"/>
    </row>
    <row r="81" spans="1:56" s="338" customFormat="1" ht="15" customHeight="1" x14ac:dyDescent="0.2">
      <c r="A81" s="485" t="s">
        <v>47</v>
      </c>
      <c r="B81" s="485"/>
      <c r="C81" s="388">
        <f t="shared" si="16"/>
        <v>0</v>
      </c>
      <c r="D81" s="380"/>
      <c r="E81" s="380"/>
      <c r="F81" s="380"/>
      <c r="G81" s="380"/>
      <c r="H81" s="326" t="str">
        <f t="shared" si="15"/>
        <v/>
      </c>
      <c r="I81" s="317"/>
      <c r="K81" s="315"/>
      <c r="L81" s="315"/>
      <c r="M81" s="315"/>
      <c r="N81" s="315"/>
      <c r="O81" s="315"/>
      <c r="P81" s="315"/>
      <c r="Q81" s="315"/>
      <c r="R81" s="315"/>
      <c r="S81" s="315"/>
      <c r="X81" s="315"/>
      <c r="Y81" s="315"/>
      <c r="Z81" s="315"/>
      <c r="AA81" s="315"/>
      <c r="AB81" s="315"/>
      <c r="AC81" s="315"/>
      <c r="AD81" s="315"/>
      <c r="AE81" s="315"/>
      <c r="AF81" s="315"/>
      <c r="AG81" s="315"/>
      <c r="AH81" s="315"/>
      <c r="AI81" s="315"/>
      <c r="AJ81" s="315"/>
      <c r="AK81" s="315"/>
      <c r="AL81" s="315"/>
      <c r="AM81" s="315"/>
      <c r="AN81" s="315"/>
      <c r="AO81" s="315"/>
      <c r="AQ81" s="322"/>
      <c r="AR81" s="322"/>
      <c r="AU81" s="322"/>
      <c r="AV81" s="322"/>
      <c r="BA81" s="339" t="str">
        <f t="shared" si="17"/>
        <v/>
      </c>
      <c r="BB81" s="315"/>
      <c r="BC81" s="441">
        <f t="shared" si="18"/>
        <v>0</v>
      </c>
      <c r="BD81" s="315"/>
    </row>
    <row r="82" spans="1:56" s="446" customFormat="1" ht="15" customHeight="1" x14ac:dyDescent="0.15">
      <c r="A82" s="486" t="s">
        <v>5</v>
      </c>
      <c r="B82" s="487"/>
      <c r="C82" s="396">
        <f t="shared" si="16"/>
        <v>275</v>
      </c>
      <c r="D82" s="397">
        <f>SUM(D75:D81)</f>
        <v>6</v>
      </c>
      <c r="E82" s="397">
        <f>SUM(E75:E81)</f>
        <v>0</v>
      </c>
      <c r="F82" s="397">
        <f>SUM(F75:F81)</f>
        <v>269</v>
      </c>
      <c r="G82" s="397">
        <f>SUM(G75:G81)</f>
        <v>0</v>
      </c>
      <c r="H82" s="326" t="str">
        <f t="shared" si="15"/>
        <v/>
      </c>
      <c r="I82" s="314"/>
      <c r="K82" s="314"/>
      <c r="L82" s="314"/>
      <c r="M82" s="314"/>
      <c r="N82" s="314"/>
      <c r="O82" s="314"/>
      <c r="P82" s="314"/>
      <c r="Q82" s="314"/>
      <c r="R82" s="314"/>
      <c r="S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W82" s="443"/>
      <c r="AX82" s="443"/>
      <c r="BA82" s="339" t="str">
        <f t="shared" si="17"/>
        <v/>
      </c>
      <c r="BB82" s="315"/>
      <c r="BC82" s="441">
        <f>IF(C82&lt;&gt;SUM(D82:G82),1,0)</f>
        <v>0</v>
      </c>
      <c r="BD82" s="314"/>
    </row>
    <row r="83" spans="1:56" s="315" customFormat="1" ht="30" customHeight="1" x14ac:dyDescent="0.2">
      <c r="A83" s="328" t="s">
        <v>70</v>
      </c>
      <c r="B83" s="328"/>
      <c r="C83" s="328"/>
      <c r="D83" s="351"/>
      <c r="E83" s="351"/>
      <c r="F83" s="351"/>
      <c r="G83" s="351"/>
      <c r="H83" s="351"/>
      <c r="I83" s="351"/>
      <c r="J83" s="320"/>
    </row>
    <row r="84" spans="1:56" s="338" customFormat="1" ht="30" customHeight="1" x14ac:dyDescent="0.15">
      <c r="A84" s="490" t="s">
        <v>21</v>
      </c>
      <c r="B84" s="491"/>
      <c r="C84" s="467" t="s">
        <v>5</v>
      </c>
      <c r="D84" s="315"/>
      <c r="E84" s="315"/>
      <c r="F84" s="315"/>
      <c r="G84" s="315"/>
      <c r="H84" s="315"/>
      <c r="I84" s="315"/>
      <c r="J84" s="315"/>
      <c r="K84" s="315"/>
      <c r="L84" s="315"/>
      <c r="M84" s="315"/>
      <c r="N84" s="315"/>
      <c r="O84" s="315"/>
      <c r="P84" s="315"/>
      <c r="Q84" s="315"/>
      <c r="R84" s="315"/>
      <c r="S84" s="315"/>
      <c r="X84" s="315"/>
      <c r="Y84" s="315"/>
      <c r="Z84" s="315"/>
      <c r="AA84" s="315"/>
      <c r="AB84" s="315"/>
      <c r="AC84" s="315"/>
      <c r="AD84" s="315"/>
      <c r="AE84" s="315"/>
      <c r="AF84" s="315"/>
      <c r="AG84" s="315"/>
      <c r="AH84" s="315"/>
      <c r="AI84" s="315"/>
      <c r="AJ84" s="315"/>
      <c r="AK84" s="315"/>
      <c r="AL84" s="315"/>
      <c r="AM84" s="315"/>
      <c r="AN84" s="315"/>
      <c r="AO84" s="315"/>
      <c r="AT84" s="322"/>
      <c r="AU84" s="322"/>
      <c r="AX84" s="322"/>
      <c r="AY84" s="322"/>
      <c r="BA84" s="315"/>
      <c r="BB84" s="315"/>
      <c r="BC84" s="315"/>
      <c r="BD84" s="315"/>
    </row>
    <row r="85" spans="1:56" s="338" customFormat="1" ht="15" customHeight="1" x14ac:dyDescent="0.15">
      <c r="A85" s="492" t="s">
        <v>71</v>
      </c>
      <c r="B85" s="352" t="s">
        <v>72</v>
      </c>
      <c r="C85" s="431">
        <v>147</v>
      </c>
      <c r="D85" s="315"/>
      <c r="E85" s="315"/>
      <c r="F85" s="315"/>
      <c r="G85" s="315"/>
      <c r="H85" s="315"/>
      <c r="I85" s="315"/>
      <c r="J85" s="315"/>
      <c r="K85" s="315"/>
      <c r="L85" s="315"/>
      <c r="M85" s="315"/>
      <c r="N85" s="315"/>
      <c r="O85" s="315"/>
      <c r="P85" s="315"/>
      <c r="Q85" s="315"/>
      <c r="R85" s="315"/>
      <c r="S85" s="315"/>
      <c r="X85" s="315"/>
      <c r="Y85" s="315"/>
      <c r="Z85" s="315"/>
      <c r="AA85" s="315"/>
      <c r="AB85" s="315"/>
      <c r="AC85" s="315"/>
      <c r="AD85" s="315"/>
      <c r="AE85" s="315"/>
      <c r="AF85" s="315"/>
      <c r="AG85" s="315"/>
      <c r="AH85" s="315"/>
      <c r="AI85" s="315"/>
      <c r="AJ85" s="315"/>
      <c r="AK85" s="315"/>
      <c r="AL85" s="315"/>
      <c r="AM85" s="315"/>
      <c r="AN85" s="315"/>
      <c r="AO85" s="315"/>
      <c r="AT85" s="322"/>
      <c r="AU85" s="322"/>
      <c r="AX85" s="322"/>
      <c r="AY85" s="322"/>
      <c r="BA85" s="315"/>
      <c r="BB85" s="315"/>
      <c r="BC85" s="315"/>
      <c r="BD85" s="315"/>
    </row>
    <row r="86" spans="1:56" s="338" customFormat="1" ht="15" customHeight="1" x14ac:dyDescent="0.15">
      <c r="A86" s="493"/>
      <c r="B86" s="353" t="s">
        <v>73</v>
      </c>
      <c r="C86" s="435">
        <v>147</v>
      </c>
      <c r="D86" s="315"/>
      <c r="E86" s="315"/>
      <c r="F86" s="315"/>
      <c r="G86" s="315"/>
      <c r="H86" s="315"/>
      <c r="I86" s="315"/>
      <c r="J86" s="315"/>
      <c r="K86" s="315"/>
      <c r="L86" s="315"/>
      <c r="M86" s="315"/>
      <c r="N86" s="315"/>
      <c r="O86" s="315"/>
      <c r="P86" s="315"/>
      <c r="Q86" s="315"/>
      <c r="R86" s="315"/>
      <c r="S86" s="315"/>
      <c r="X86" s="315"/>
      <c r="Y86" s="315"/>
      <c r="Z86" s="315"/>
      <c r="AA86" s="315"/>
      <c r="AB86" s="315"/>
      <c r="AC86" s="315"/>
      <c r="AD86" s="315"/>
      <c r="AE86" s="315"/>
      <c r="AF86" s="315"/>
      <c r="AG86" s="315"/>
      <c r="AH86" s="315"/>
      <c r="AI86" s="315"/>
      <c r="AJ86" s="315"/>
      <c r="AK86" s="315"/>
      <c r="AL86" s="315"/>
      <c r="AM86" s="315"/>
      <c r="AN86" s="315"/>
      <c r="AO86" s="315"/>
      <c r="AT86" s="322"/>
      <c r="AU86" s="322"/>
      <c r="AX86" s="322"/>
      <c r="AY86" s="322"/>
      <c r="BA86" s="315"/>
      <c r="BB86" s="315"/>
      <c r="BC86" s="315"/>
      <c r="BD86" s="315"/>
    </row>
    <row r="87" spans="1:56" s="315" customFormat="1" ht="30" customHeight="1" x14ac:dyDescent="0.2">
      <c r="A87" s="333" t="s">
        <v>74</v>
      </c>
      <c r="B87" s="333"/>
      <c r="C87" s="333"/>
      <c r="D87" s="351"/>
      <c r="E87" s="351"/>
      <c r="F87" s="351"/>
      <c r="G87" s="351"/>
      <c r="H87" s="351"/>
      <c r="I87" s="351"/>
      <c r="J87" s="320"/>
    </row>
    <row r="88" spans="1:56" s="338" customFormat="1" ht="10.5" x14ac:dyDescent="0.15">
      <c r="A88" s="488" t="s">
        <v>21</v>
      </c>
      <c r="B88" s="488" t="s">
        <v>5</v>
      </c>
      <c r="C88" s="488" t="s">
        <v>36</v>
      </c>
      <c r="D88" s="488" t="s">
        <v>44</v>
      </c>
      <c r="E88" s="488" t="s">
        <v>51</v>
      </c>
      <c r="F88" s="315"/>
      <c r="G88" s="315"/>
      <c r="H88" s="315"/>
      <c r="I88" s="315"/>
      <c r="J88" s="315"/>
      <c r="K88" s="315"/>
      <c r="L88" s="315"/>
      <c r="M88" s="315"/>
      <c r="N88" s="315"/>
      <c r="O88" s="315"/>
      <c r="P88" s="315"/>
      <c r="Q88" s="315"/>
      <c r="R88" s="315"/>
      <c r="S88" s="315"/>
      <c r="X88" s="315"/>
      <c r="Y88" s="315"/>
      <c r="Z88" s="315"/>
      <c r="AA88" s="315"/>
      <c r="AB88" s="315"/>
      <c r="AC88" s="315"/>
      <c r="AD88" s="315"/>
      <c r="AE88" s="315"/>
      <c r="AF88" s="315"/>
      <c r="AG88" s="315"/>
      <c r="AH88" s="315"/>
      <c r="AI88" s="315"/>
      <c r="AJ88" s="315"/>
      <c r="AK88" s="315"/>
      <c r="AL88" s="315"/>
      <c r="AM88" s="315"/>
      <c r="AN88" s="315"/>
      <c r="AO88" s="315"/>
      <c r="AT88" s="322"/>
      <c r="AU88" s="322"/>
      <c r="AX88" s="322"/>
      <c r="AY88" s="322"/>
      <c r="BA88" s="315"/>
      <c r="BB88" s="315"/>
      <c r="BC88" s="315"/>
      <c r="BD88" s="315"/>
    </row>
    <row r="89" spans="1:56" s="338" customFormat="1" ht="12.75" x14ac:dyDescent="0.2">
      <c r="A89" s="489"/>
      <c r="B89" s="489"/>
      <c r="C89" s="489"/>
      <c r="D89" s="489"/>
      <c r="E89" s="489"/>
      <c r="F89" s="317"/>
      <c r="G89" s="317"/>
      <c r="H89" s="317"/>
      <c r="I89" s="317"/>
      <c r="J89" s="317"/>
      <c r="K89" s="315"/>
      <c r="L89" s="315"/>
      <c r="M89" s="315"/>
      <c r="N89" s="315"/>
      <c r="O89" s="315"/>
      <c r="P89" s="315"/>
      <c r="Q89" s="315"/>
      <c r="R89" s="315"/>
      <c r="S89" s="315"/>
      <c r="X89" s="315"/>
      <c r="Y89" s="315"/>
      <c r="Z89" s="315"/>
      <c r="AA89" s="315"/>
      <c r="AB89" s="315"/>
      <c r="AC89" s="315"/>
      <c r="AD89" s="315"/>
      <c r="AE89" s="315"/>
      <c r="AF89" s="315"/>
      <c r="AG89" s="315"/>
      <c r="AH89" s="315"/>
      <c r="AI89" s="315"/>
      <c r="AJ89" s="315"/>
      <c r="AK89" s="315"/>
      <c r="AL89" s="315"/>
      <c r="AM89" s="315"/>
      <c r="AN89" s="315"/>
      <c r="AO89" s="315"/>
      <c r="AT89" s="322"/>
      <c r="AU89" s="322"/>
      <c r="AX89" s="322"/>
      <c r="AY89" s="322"/>
      <c r="BA89" s="315"/>
      <c r="BB89" s="315"/>
      <c r="BC89" s="315"/>
      <c r="BD89" s="315"/>
    </row>
    <row r="90" spans="1:56" s="338" customFormat="1" ht="15" customHeight="1" x14ac:dyDescent="0.2">
      <c r="A90" s="360" t="s">
        <v>75</v>
      </c>
      <c r="B90" s="398">
        <f>SUM(C90:E90)</f>
        <v>0</v>
      </c>
      <c r="C90" s="428"/>
      <c r="D90" s="428"/>
      <c r="E90" s="428"/>
      <c r="F90" s="326" t="str">
        <f t="shared" ref="F90:F99" si="19">BA90</f>
        <v/>
      </c>
      <c r="H90" s="317"/>
      <c r="I90" s="317"/>
      <c r="J90" s="317"/>
      <c r="K90" s="315"/>
      <c r="L90" s="315"/>
      <c r="M90" s="315"/>
      <c r="N90" s="315"/>
      <c r="O90" s="315"/>
      <c r="P90" s="315"/>
      <c r="Q90" s="315"/>
      <c r="R90" s="315"/>
      <c r="S90" s="315"/>
      <c r="X90" s="315"/>
      <c r="Y90" s="315"/>
      <c r="Z90" s="315"/>
      <c r="AA90" s="315"/>
      <c r="AB90" s="315"/>
      <c r="AC90" s="315"/>
      <c r="AD90" s="315"/>
      <c r="AE90" s="315"/>
      <c r="AF90" s="315"/>
      <c r="AG90" s="315"/>
      <c r="AH90" s="315"/>
      <c r="AI90" s="315"/>
      <c r="AJ90" s="315"/>
      <c r="AK90" s="315"/>
      <c r="AL90" s="315"/>
      <c r="AM90" s="315"/>
      <c r="AN90" s="315"/>
      <c r="AO90" s="315"/>
      <c r="AT90" s="322"/>
      <c r="AU90" s="322"/>
      <c r="AX90" s="322"/>
      <c r="AY90" s="322"/>
      <c r="BA90" s="339" t="str">
        <f>IF(B90&lt;&gt;SUM(C90:E90)," NO ALTERE LAS FÓRMULAS, la suma de los actos transfusionales NO ES IGUAL al Total. ","")</f>
        <v/>
      </c>
      <c r="BB90" s="315"/>
      <c r="BC90" s="441">
        <f>IF(B90&lt;&gt;SUM(C90:E90),1,0)</f>
        <v>0</v>
      </c>
      <c r="BD90" s="315"/>
    </row>
    <row r="91" spans="1:56" s="338" customFormat="1" ht="15" customHeight="1" x14ac:dyDescent="0.2">
      <c r="A91" s="360" t="s">
        <v>76</v>
      </c>
      <c r="B91" s="398">
        <f t="shared" ref="B91:B99" si="20">SUM(C91:E91)</f>
        <v>0</v>
      </c>
      <c r="C91" s="428"/>
      <c r="D91" s="428"/>
      <c r="E91" s="428"/>
      <c r="F91" s="326" t="str">
        <f t="shared" si="19"/>
        <v/>
      </c>
      <c r="H91" s="317"/>
      <c r="I91" s="317"/>
      <c r="J91" s="317"/>
      <c r="K91" s="315"/>
      <c r="L91" s="315"/>
      <c r="M91" s="315"/>
      <c r="N91" s="315"/>
      <c r="O91" s="315"/>
      <c r="P91" s="315"/>
      <c r="Q91" s="315"/>
      <c r="R91" s="315"/>
      <c r="S91" s="315"/>
      <c r="X91" s="315"/>
      <c r="Y91" s="315"/>
      <c r="Z91" s="315"/>
      <c r="AA91" s="315"/>
      <c r="AB91" s="315"/>
      <c r="AC91" s="315"/>
      <c r="AD91" s="315"/>
      <c r="AE91" s="315"/>
      <c r="AF91" s="315"/>
      <c r="AG91" s="315"/>
      <c r="AH91" s="315"/>
      <c r="AI91" s="315"/>
      <c r="AJ91" s="315"/>
      <c r="AK91" s="315"/>
      <c r="AL91" s="315"/>
      <c r="AM91" s="315"/>
      <c r="AN91" s="315"/>
      <c r="AO91" s="315"/>
      <c r="AT91" s="322"/>
      <c r="AU91" s="322"/>
      <c r="AX91" s="322"/>
      <c r="AY91" s="322"/>
      <c r="BA91" s="339" t="str">
        <f t="shared" ref="BA91:BA99" si="21">IF(B91&lt;&gt;SUM(C91:E91)," NO ALTERE LAS FÓRMULAS, la suma de los actos transfusionales NO ES IGUAL al Total. ","")</f>
        <v/>
      </c>
      <c r="BB91" s="315"/>
      <c r="BC91" s="441">
        <f t="shared" ref="BC91:BC99" si="22">IF(B91&lt;&gt;SUM(C91:E91),1,0)</f>
        <v>0</v>
      </c>
      <c r="BD91" s="315"/>
    </row>
    <row r="92" spans="1:56" s="338" customFormat="1" ht="23.25" customHeight="1" x14ac:dyDescent="0.2">
      <c r="A92" s="360" t="s">
        <v>77</v>
      </c>
      <c r="B92" s="398">
        <f t="shared" si="20"/>
        <v>0</v>
      </c>
      <c r="C92" s="428"/>
      <c r="D92" s="428"/>
      <c r="E92" s="428"/>
      <c r="F92" s="326" t="str">
        <f t="shared" si="19"/>
        <v/>
      </c>
      <c r="H92" s="317"/>
      <c r="I92" s="317"/>
      <c r="J92" s="317"/>
      <c r="K92" s="315"/>
      <c r="L92" s="315"/>
      <c r="M92" s="315"/>
      <c r="N92" s="315"/>
      <c r="O92" s="315"/>
      <c r="P92" s="315"/>
      <c r="Q92" s="315"/>
      <c r="R92" s="315"/>
      <c r="S92" s="315"/>
      <c r="X92" s="315"/>
      <c r="Y92" s="315"/>
      <c r="Z92" s="315"/>
      <c r="AA92" s="315"/>
      <c r="AB92" s="315"/>
      <c r="AC92" s="315"/>
      <c r="AD92" s="315"/>
      <c r="AE92" s="315"/>
      <c r="AF92" s="315"/>
      <c r="AG92" s="315"/>
      <c r="AH92" s="315"/>
      <c r="AI92" s="315"/>
      <c r="AJ92" s="315"/>
      <c r="AK92" s="315"/>
      <c r="AL92" s="315"/>
      <c r="AM92" s="315"/>
      <c r="AN92" s="315"/>
      <c r="AO92" s="315"/>
      <c r="AT92" s="322"/>
      <c r="AU92" s="322"/>
      <c r="AX92" s="322"/>
      <c r="AY92" s="322"/>
      <c r="BA92" s="339" t="str">
        <f t="shared" si="21"/>
        <v/>
      </c>
      <c r="BB92" s="315"/>
      <c r="BC92" s="441">
        <f t="shared" si="22"/>
        <v>0</v>
      </c>
      <c r="BD92" s="315"/>
    </row>
    <row r="93" spans="1:56" s="338" customFormat="1" ht="36" customHeight="1" x14ac:dyDescent="0.2">
      <c r="A93" s="372" t="s">
        <v>78</v>
      </c>
      <c r="B93" s="398">
        <f t="shared" si="20"/>
        <v>0</v>
      </c>
      <c r="C93" s="428"/>
      <c r="D93" s="428"/>
      <c r="E93" s="428"/>
      <c r="F93" s="326" t="str">
        <f t="shared" si="19"/>
        <v/>
      </c>
      <c r="H93" s="317"/>
      <c r="I93" s="317"/>
      <c r="J93" s="317"/>
      <c r="K93" s="315"/>
      <c r="L93" s="315"/>
      <c r="M93" s="315"/>
      <c r="N93" s="315"/>
      <c r="O93" s="315"/>
      <c r="P93" s="315"/>
      <c r="Q93" s="315"/>
      <c r="R93" s="315"/>
      <c r="S93" s="315"/>
      <c r="X93" s="315"/>
      <c r="Y93" s="315"/>
      <c r="Z93" s="315"/>
      <c r="AA93" s="315"/>
      <c r="AB93" s="315"/>
      <c r="AC93" s="315"/>
      <c r="AD93" s="315"/>
      <c r="AE93" s="315"/>
      <c r="AF93" s="315"/>
      <c r="AG93" s="315"/>
      <c r="AH93" s="315"/>
      <c r="AI93" s="315"/>
      <c r="AJ93" s="315"/>
      <c r="AK93" s="315"/>
      <c r="AL93" s="315"/>
      <c r="AM93" s="315"/>
      <c r="AN93" s="315"/>
      <c r="AO93" s="315"/>
      <c r="AT93" s="322"/>
      <c r="AU93" s="322"/>
      <c r="AX93" s="322"/>
      <c r="AY93" s="322"/>
      <c r="BA93" s="339" t="str">
        <f t="shared" si="21"/>
        <v/>
      </c>
      <c r="BB93" s="315"/>
      <c r="BC93" s="441">
        <f t="shared" si="22"/>
        <v>0</v>
      </c>
      <c r="BD93" s="315"/>
    </row>
    <row r="94" spans="1:56" s="338" customFormat="1" ht="24.75" customHeight="1" x14ac:dyDescent="0.2">
      <c r="A94" s="360" t="s">
        <v>79</v>
      </c>
      <c r="B94" s="398">
        <f t="shared" si="20"/>
        <v>0</v>
      </c>
      <c r="C94" s="428"/>
      <c r="D94" s="428"/>
      <c r="E94" s="428"/>
      <c r="F94" s="326" t="str">
        <f t="shared" si="19"/>
        <v/>
      </c>
      <c r="H94" s="317"/>
      <c r="I94" s="317"/>
      <c r="J94" s="317"/>
      <c r="K94" s="315"/>
      <c r="L94" s="315"/>
      <c r="M94" s="315"/>
      <c r="N94" s="315"/>
      <c r="O94" s="315"/>
      <c r="P94" s="315"/>
      <c r="Q94" s="315"/>
      <c r="R94" s="315"/>
      <c r="S94" s="315"/>
      <c r="X94" s="315"/>
      <c r="Y94" s="315"/>
      <c r="Z94" s="315"/>
      <c r="AA94" s="315"/>
      <c r="AB94" s="315"/>
      <c r="AC94" s="315"/>
      <c r="AD94" s="315"/>
      <c r="AE94" s="315"/>
      <c r="AF94" s="315"/>
      <c r="AG94" s="315"/>
      <c r="AH94" s="315"/>
      <c r="AI94" s="315"/>
      <c r="AJ94" s="315"/>
      <c r="AK94" s="315"/>
      <c r="AL94" s="315"/>
      <c r="AM94" s="315"/>
      <c r="AN94" s="315"/>
      <c r="AO94" s="315"/>
      <c r="AT94" s="322"/>
      <c r="AU94" s="322"/>
      <c r="AX94" s="322"/>
      <c r="AY94" s="322"/>
      <c r="BA94" s="339" t="str">
        <f t="shared" si="21"/>
        <v/>
      </c>
      <c r="BB94" s="315"/>
      <c r="BC94" s="441">
        <f t="shared" si="22"/>
        <v>0</v>
      </c>
      <c r="BD94" s="315"/>
    </row>
    <row r="95" spans="1:56" s="324" customFormat="1" ht="15" customHeight="1" x14ac:dyDescent="0.15">
      <c r="A95" s="360" t="s">
        <v>80</v>
      </c>
      <c r="B95" s="398">
        <f t="shared" si="20"/>
        <v>0</v>
      </c>
      <c r="C95" s="428"/>
      <c r="D95" s="428"/>
      <c r="E95" s="428"/>
      <c r="F95" s="326" t="str">
        <f t="shared" si="19"/>
        <v/>
      </c>
      <c r="H95" s="330"/>
      <c r="I95" s="330"/>
      <c r="J95" s="330"/>
      <c r="K95" s="312"/>
      <c r="L95" s="312"/>
      <c r="M95" s="312"/>
      <c r="N95" s="312"/>
      <c r="O95" s="312"/>
      <c r="P95" s="323"/>
      <c r="Q95" s="323"/>
      <c r="R95" s="323"/>
      <c r="S95" s="323"/>
      <c r="X95" s="323"/>
      <c r="Y95" s="323"/>
      <c r="Z95" s="323"/>
      <c r="AA95" s="323"/>
      <c r="AB95" s="323"/>
      <c r="AC95" s="323"/>
      <c r="AD95" s="323"/>
      <c r="AE95" s="323"/>
      <c r="AF95" s="323"/>
      <c r="AG95" s="323"/>
      <c r="AH95" s="323"/>
      <c r="AI95" s="323"/>
      <c r="AJ95" s="323"/>
      <c r="AK95" s="323"/>
      <c r="AL95" s="323"/>
      <c r="AM95" s="323"/>
      <c r="AN95" s="323"/>
      <c r="AO95" s="323"/>
      <c r="BA95" s="339" t="str">
        <f t="shared" si="21"/>
        <v/>
      </c>
      <c r="BB95" s="315"/>
      <c r="BC95" s="441">
        <f t="shared" si="22"/>
        <v>0</v>
      </c>
      <c r="BD95" s="323"/>
    </row>
    <row r="96" spans="1:56" s="324" customFormat="1" ht="22.5" customHeight="1" x14ac:dyDescent="0.15">
      <c r="A96" s="360" t="s">
        <v>81</v>
      </c>
      <c r="B96" s="398">
        <f t="shared" si="20"/>
        <v>0</v>
      </c>
      <c r="C96" s="428"/>
      <c r="D96" s="428"/>
      <c r="E96" s="428"/>
      <c r="F96" s="326" t="str">
        <f t="shared" si="19"/>
        <v/>
      </c>
      <c r="H96" s="330"/>
      <c r="I96" s="330"/>
      <c r="J96" s="330"/>
      <c r="K96" s="312"/>
      <c r="L96" s="312"/>
      <c r="M96" s="312"/>
      <c r="N96" s="312"/>
      <c r="O96" s="312"/>
      <c r="P96" s="323"/>
      <c r="Q96" s="323"/>
      <c r="R96" s="323"/>
      <c r="S96" s="323"/>
      <c r="X96" s="323"/>
      <c r="Y96" s="323"/>
      <c r="Z96" s="323"/>
      <c r="AA96" s="323"/>
      <c r="AB96" s="323"/>
      <c r="AC96" s="323"/>
      <c r="AD96" s="323"/>
      <c r="AE96" s="323"/>
      <c r="AF96" s="323"/>
      <c r="AG96" s="323"/>
      <c r="AH96" s="323"/>
      <c r="AI96" s="323"/>
      <c r="AJ96" s="323"/>
      <c r="AK96" s="323"/>
      <c r="AL96" s="323"/>
      <c r="AM96" s="323"/>
      <c r="AN96" s="323"/>
      <c r="AO96" s="323"/>
      <c r="BA96" s="339" t="str">
        <f t="shared" si="21"/>
        <v/>
      </c>
      <c r="BB96" s="315"/>
      <c r="BC96" s="441">
        <f t="shared" si="22"/>
        <v>0</v>
      </c>
      <c r="BD96" s="323"/>
    </row>
    <row r="97" spans="1:56" s="324" customFormat="1" ht="15" customHeight="1" x14ac:dyDescent="0.15">
      <c r="A97" s="360" t="s">
        <v>82</v>
      </c>
      <c r="B97" s="398">
        <f t="shared" si="20"/>
        <v>0</v>
      </c>
      <c r="C97" s="428"/>
      <c r="D97" s="428"/>
      <c r="E97" s="428"/>
      <c r="F97" s="326" t="str">
        <f t="shared" si="19"/>
        <v/>
      </c>
      <c r="H97" s="330"/>
      <c r="I97" s="330"/>
      <c r="J97" s="330"/>
      <c r="K97" s="312"/>
      <c r="L97" s="312"/>
      <c r="M97" s="312"/>
      <c r="N97" s="312"/>
      <c r="O97" s="312"/>
      <c r="P97" s="323"/>
      <c r="Q97" s="323"/>
      <c r="R97" s="323"/>
      <c r="S97" s="323"/>
      <c r="X97" s="323"/>
      <c r="Y97" s="323"/>
      <c r="Z97" s="323"/>
      <c r="AA97" s="323"/>
      <c r="AB97" s="323"/>
      <c r="AC97" s="323"/>
      <c r="AD97" s="323"/>
      <c r="AE97" s="323"/>
      <c r="AF97" s="323"/>
      <c r="AG97" s="323"/>
      <c r="AH97" s="323"/>
      <c r="AI97" s="323"/>
      <c r="AJ97" s="323"/>
      <c r="AK97" s="323"/>
      <c r="AL97" s="323"/>
      <c r="AM97" s="323"/>
      <c r="AN97" s="323"/>
      <c r="AO97" s="323"/>
      <c r="BA97" s="339" t="str">
        <f t="shared" si="21"/>
        <v/>
      </c>
      <c r="BB97" s="315"/>
      <c r="BC97" s="441">
        <f t="shared" si="22"/>
        <v>0</v>
      </c>
      <c r="BD97" s="323"/>
    </row>
    <row r="98" spans="1:56" s="324" customFormat="1" ht="15" customHeight="1" x14ac:dyDescent="0.15">
      <c r="A98" s="360" t="s">
        <v>83</v>
      </c>
      <c r="B98" s="398">
        <f t="shared" si="20"/>
        <v>0</v>
      </c>
      <c r="C98" s="428"/>
      <c r="D98" s="428"/>
      <c r="E98" s="428"/>
      <c r="F98" s="326" t="str">
        <f t="shared" si="19"/>
        <v/>
      </c>
      <c r="H98" s="330"/>
      <c r="I98" s="330"/>
      <c r="J98" s="330"/>
      <c r="K98" s="312"/>
      <c r="L98" s="312"/>
      <c r="M98" s="312"/>
      <c r="N98" s="312"/>
      <c r="O98" s="312"/>
      <c r="P98" s="323"/>
      <c r="Q98" s="323"/>
      <c r="R98" s="323"/>
      <c r="S98" s="323"/>
      <c r="X98" s="323"/>
      <c r="Y98" s="323"/>
      <c r="Z98" s="323"/>
      <c r="AA98" s="323"/>
      <c r="AB98" s="323"/>
      <c r="AC98" s="323"/>
      <c r="AD98" s="323"/>
      <c r="AE98" s="323"/>
      <c r="AF98" s="323"/>
      <c r="AG98" s="323"/>
      <c r="AH98" s="323"/>
      <c r="AI98" s="323"/>
      <c r="AJ98" s="323"/>
      <c r="AK98" s="323"/>
      <c r="AL98" s="323"/>
      <c r="AM98" s="323"/>
      <c r="AN98" s="323"/>
      <c r="AO98" s="323"/>
      <c r="BA98" s="339" t="str">
        <f t="shared" si="21"/>
        <v/>
      </c>
      <c r="BB98" s="315"/>
      <c r="BC98" s="441">
        <f t="shared" si="22"/>
        <v>0</v>
      </c>
      <c r="BD98" s="323"/>
    </row>
    <row r="99" spans="1:56" s="324" customFormat="1" ht="15" customHeight="1" x14ac:dyDescent="0.15">
      <c r="A99" s="361" t="s">
        <v>84</v>
      </c>
      <c r="B99" s="399">
        <f t="shared" si="20"/>
        <v>0</v>
      </c>
      <c r="C99" s="430"/>
      <c r="D99" s="430"/>
      <c r="E99" s="430"/>
      <c r="F99" s="326" t="str">
        <f t="shared" si="19"/>
        <v/>
      </c>
      <c r="H99" s="330"/>
      <c r="I99" s="330"/>
      <c r="J99" s="330"/>
      <c r="K99" s="312"/>
      <c r="L99" s="312"/>
      <c r="M99" s="312"/>
      <c r="N99" s="312"/>
      <c r="O99" s="312"/>
      <c r="P99" s="323"/>
      <c r="Q99" s="323"/>
      <c r="R99" s="323"/>
      <c r="S99" s="323"/>
      <c r="X99" s="323"/>
      <c r="Y99" s="323"/>
      <c r="Z99" s="323"/>
      <c r="AA99" s="323"/>
      <c r="AB99" s="323"/>
      <c r="AC99" s="323"/>
      <c r="AD99" s="323"/>
      <c r="AE99" s="323"/>
      <c r="AF99" s="323"/>
      <c r="AG99" s="323"/>
      <c r="AH99" s="323"/>
      <c r="AI99" s="323"/>
      <c r="AJ99" s="323"/>
      <c r="AK99" s="323"/>
      <c r="AL99" s="323"/>
      <c r="AM99" s="323"/>
      <c r="AN99" s="323"/>
      <c r="AO99" s="323"/>
      <c r="BA99" s="339" t="str">
        <f t="shared" si="21"/>
        <v/>
      </c>
      <c r="BB99" s="315"/>
      <c r="BC99" s="441">
        <f t="shared" si="22"/>
        <v>0</v>
      </c>
      <c r="BD99" s="323"/>
    </row>
    <row r="100" spans="1:56" x14ac:dyDescent="0.15">
      <c r="A100" s="444"/>
    </row>
    <row r="200" spans="1:55" hidden="1" x14ac:dyDescent="0.15">
      <c r="A200" s="445">
        <f>SUM(A7:J99)</f>
        <v>1554</v>
      </c>
      <c r="BC200" s="442">
        <v>0</v>
      </c>
    </row>
    <row r="245" hidden="1" x14ac:dyDescent="0.15"/>
    <row r="246" hidden="1" x14ac:dyDescent="0.15"/>
    <row r="247" hidden="1" x14ac:dyDescent="0.15"/>
    <row r="248" hidden="1" x14ac:dyDescent="0.15"/>
  </sheetData>
  <mergeCells count="70">
    <mergeCell ref="D21:D22"/>
    <mergeCell ref="A10:A15"/>
    <mergeCell ref="B10:B12"/>
    <mergeCell ref="A16:B18"/>
    <mergeCell ref="A19:C19"/>
    <mergeCell ref="A21:A22"/>
    <mergeCell ref="B21:B22"/>
    <mergeCell ref="C21:C22"/>
    <mergeCell ref="B13:B15"/>
    <mergeCell ref="A28:A29"/>
    <mergeCell ref="B28:B29"/>
    <mergeCell ref="C28:C29"/>
    <mergeCell ref="E46:G46"/>
    <mergeCell ref="D28:D29"/>
    <mergeCell ref="A6:I6"/>
    <mergeCell ref="A8:A9"/>
    <mergeCell ref="B8:C9"/>
    <mergeCell ref="D8:D9"/>
    <mergeCell ref="E8:G8"/>
    <mergeCell ref="H8:I8"/>
    <mergeCell ref="H46:H47"/>
    <mergeCell ref="A34:A35"/>
    <mergeCell ref="B34:B35"/>
    <mergeCell ref="C34:C35"/>
    <mergeCell ref="D34:D35"/>
    <mergeCell ref="E34:E35"/>
    <mergeCell ref="A36:A38"/>
    <mergeCell ref="A39:A41"/>
    <mergeCell ref="A42:A43"/>
    <mergeCell ref="A44:B44"/>
    <mergeCell ref="D46:D47"/>
    <mergeCell ref="A48:B48"/>
    <mergeCell ref="A49:B49"/>
    <mergeCell ref="A50:B50"/>
    <mergeCell ref="A46:B47"/>
    <mergeCell ref="C46:C47"/>
    <mergeCell ref="J63:J64"/>
    <mergeCell ref="A65:B65"/>
    <mergeCell ref="A66:A68"/>
    <mergeCell ref="A51:B51"/>
    <mergeCell ref="A52:B52"/>
    <mergeCell ref="A54:B55"/>
    <mergeCell ref="F63:G63"/>
    <mergeCell ref="C54:C55"/>
    <mergeCell ref="A56:B56"/>
    <mergeCell ref="A57:A59"/>
    <mergeCell ref="A61:B61"/>
    <mergeCell ref="A60:B60"/>
    <mergeCell ref="F73:G73"/>
    <mergeCell ref="A75:B75"/>
    <mergeCell ref="A76:A78"/>
    <mergeCell ref="H63:I63"/>
    <mergeCell ref="D63:E63"/>
    <mergeCell ref="A63:B64"/>
    <mergeCell ref="C63:C64"/>
    <mergeCell ref="A69:A70"/>
    <mergeCell ref="A79:A80"/>
    <mergeCell ref="D73:E73"/>
    <mergeCell ref="A71:B71"/>
    <mergeCell ref="A73:B74"/>
    <mergeCell ref="C73:C74"/>
    <mergeCell ref="A81:B81"/>
    <mergeCell ref="A82:B82"/>
    <mergeCell ref="E88:E89"/>
    <mergeCell ref="A84:B84"/>
    <mergeCell ref="A85:A86"/>
    <mergeCell ref="A88:A89"/>
    <mergeCell ref="B88:B89"/>
    <mergeCell ref="C88:C89"/>
    <mergeCell ref="D88:D8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48"/>
  <sheetViews>
    <sheetView workbookViewId="0">
      <selection activeCell="G23" sqref="G23"/>
    </sheetView>
  </sheetViews>
  <sheetFormatPr baseColWidth="10" defaultRowHeight="11.25" x14ac:dyDescent="0.15"/>
  <cols>
    <col min="1" max="1" width="17.42578125" style="134" customWidth="1"/>
    <col min="2" max="2" width="13.140625" style="134" customWidth="1"/>
    <col min="3" max="3" width="12.42578125" style="134" customWidth="1"/>
    <col min="4" max="10" width="12.7109375" style="134" customWidth="1"/>
    <col min="11" max="14" width="12.28515625" style="135" customWidth="1"/>
    <col min="15" max="15" width="9.28515625" style="135" customWidth="1"/>
    <col min="16" max="18" width="9" style="136" customWidth="1"/>
    <col min="19" max="19" width="11.42578125" style="136"/>
    <col min="20" max="20" width="13.85546875" style="136" customWidth="1"/>
    <col min="21" max="21" width="11.42578125" style="136"/>
    <col min="22" max="26" width="12.42578125" style="136" customWidth="1"/>
    <col min="27" max="52" width="11.42578125" style="136"/>
    <col min="53" max="56" width="11.42578125" style="136" hidden="1" customWidth="1"/>
    <col min="57" max="256" width="11.42578125" style="136"/>
    <col min="257" max="257" width="17.42578125" style="136" customWidth="1"/>
    <col min="258" max="258" width="13.140625" style="136" customWidth="1"/>
    <col min="259" max="259" width="12.42578125" style="136" customWidth="1"/>
    <col min="260" max="266" width="12.7109375" style="136" customWidth="1"/>
    <col min="267" max="270" width="12.28515625" style="136" customWidth="1"/>
    <col min="271" max="271" width="9.28515625" style="136" customWidth="1"/>
    <col min="272" max="274" width="9" style="136" customWidth="1"/>
    <col min="275" max="275" width="11.42578125" style="136"/>
    <col min="276" max="276" width="13.85546875" style="136" customWidth="1"/>
    <col min="277" max="277" width="11.42578125" style="136"/>
    <col min="278" max="282" width="12.42578125" style="136" customWidth="1"/>
    <col min="283" max="308" width="11.42578125" style="136"/>
    <col min="309" max="312" width="0" style="136" hidden="1" customWidth="1"/>
    <col min="313" max="512" width="11.42578125" style="136"/>
    <col min="513" max="513" width="17.42578125" style="136" customWidth="1"/>
    <col min="514" max="514" width="13.140625" style="136" customWidth="1"/>
    <col min="515" max="515" width="12.42578125" style="136" customWidth="1"/>
    <col min="516" max="522" width="12.7109375" style="136" customWidth="1"/>
    <col min="523" max="526" width="12.28515625" style="136" customWidth="1"/>
    <col min="527" max="527" width="9.28515625" style="136" customWidth="1"/>
    <col min="528" max="530" width="9" style="136" customWidth="1"/>
    <col min="531" max="531" width="11.42578125" style="136"/>
    <col min="532" max="532" width="13.85546875" style="136" customWidth="1"/>
    <col min="533" max="533" width="11.42578125" style="136"/>
    <col min="534" max="538" width="12.42578125" style="136" customWidth="1"/>
    <col min="539" max="564" width="11.42578125" style="136"/>
    <col min="565" max="568" width="0" style="136" hidden="1" customWidth="1"/>
    <col min="569" max="768" width="11.42578125" style="136"/>
    <col min="769" max="769" width="17.42578125" style="136" customWidth="1"/>
    <col min="770" max="770" width="13.140625" style="136" customWidth="1"/>
    <col min="771" max="771" width="12.42578125" style="136" customWidth="1"/>
    <col min="772" max="778" width="12.7109375" style="136" customWidth="1"/>
    <col min="779" max="782" width="12.28515625" style="136" customWidth="1"/>
    <col min="783" max="783" width="9.28515625" style="136" customWidth="1"/>
    <col min="784" max="786" width="9" style="136" customWidth="1"/>
    <col min="787" max="787" width="11.42578125" style="136"/>
    <col min="788" max="788" width="13.85546875" style="136" customWidth="1"/>
    <col min="789" max="789" width="11.42578125" style="136"/>
    <col min="790" max="794" width="12.42578125" style="136" customWidth="1"/>
    <col min="795" max="820" width="11.42578125" style="136"/>
    <col min="821" max="824" width="0" style="136" hidden="1" customWidth="1"/>
    <col min="825" max="1024" width="11.42578125" style="136"/>
    <col min="1025" max="1025" width="17.42578125" style="136" customWidth="1"/>
    <col min="1026" max="1026" width="13.140625" style="136" customWidth="1"/>
    <col min="1027" max="1027" width="12.42578125" style="136" customWidth="1"/>
    <col min="1028" max="1034" width="12.7109375" style="136" customWidth="1"/>
    <col min="1035" max="1038" width="12.28515625" style="136" customWidth="1"/>
    <col min="1039" max="1039" width="9.28515625" style="136" customWidth="1"/>
    <col min="1040" max="1042" width="9" style="136" customWidth="1"/>
    <col min="1043" max="1043" width="11.42578125" style="136"/>
    <col min="1044" max="1044" width="13.85546875" style="136" customWidth="1"/>
    <col min="1045" max="1045" width="11.42578125" style="136"/>
    <col min="1046" max="1050" width="12.42578125" style="136" customWidth="1"/>
    <col min="1051" max="1076" width="11.42578125" style="136"/>
    <col min="1077" max="1080" width="0" style="136" hidden="1" customWidth="1"/>
    <col min="1081" max="1280" width="11.42578125" style="136"/>
    <col min="1281" max="1281" width="17.42578125" style="136" customWidth="1"/>
    <col min="1282" max="1282" width="13.140625" style="136" customWidth="1"/>
    <col min="1283" max="1283" width="12.42578125" style="136" customWidth="1"/>
    <col min="1284" max="1290" width="12.7109375" style="136" customWidth="1"/>
    <col min="1291" max="1294" width="12.28515625" style="136" customWidth="1"/>
    <col min="1295" max="1295" width="9.28515625" style="136" customWidth="1"/>
    <col min="1296" max="1298" width="9" style="136" customWidth="1"/>
    <col min="1299" max="1299" width="11.42578125" style="136"/>
    <col min="1300" max="1300" width="13.85546875" style="136" customWidth="1"/>
    <col min="1301" max="1301" width="11.42578125" style="136"/>
    <col min="1302" max="1306" width="12.42578125" style="136" customWidth="1"/>
    <col min="1307" max="1332" width="11.42578125" style="136"/>
    <col min="1333" max="1336" width="0" style="136" hidden="1" customWidth="1"/>
    <col min="1337" max="1536" width="11.42578125" style="136"/>
    <col min="1537" max="1537" width="17.42578125" style="136" customWidth="1"/>
    <col min="1538" max="1538" width="13.140625" style="136" customWidth="1"/>
    <col min="1539" max="1539" width="12.42578125" style="136" customWidth="1"/>
    <col min="1540" max="1546" width="12.7109375" style="136" customWidth="1"/>
    <col min="1547" max="1550" width="12.28515625" style="136" customWidth="1"/>
    <col min="1551" max="1551" width="9.28515625" style="136" customWidth="1"/>
    <col min="1552" max="1554" width="9" style="136" customWidth="1"/>
    <col min="1555" max="1555" width="11.42578125" style="136"/>
    <col min="1556" max="1556" width="13.85546875" style="136" customWidth="1"/>
    <col min="1557" max="1557" width="11.42578125" style="136"/>
    <col min="1558" max="1562" width="12.42578125" style="136" customWidth="1"/>
    <col min="1563" max="1588" width="11.42578125" style="136"/>
    <col min="1589" max="1592" width="0" style="136" hidden="1" customWidth="1"/>
    <col min="1593" max="1792" width="11.42578125" style="136"/>
    <col min="1793" max="1793" width="17.42578125" style="136" customWidth="1"/>
    <col min="1794" max="1794" width="13.140625" style="136" customWidth="1"/>
    <col min="1795" max="1795" width="12.42578125" style="136" customWidth="1"/>
    <col min="1796" max="1802" width="12.7109375" style="136" customWidth="1"/>
    <col min="1803" max="1806" width="12.28515625" style="136" customWidth="1"/>
    <col min="1807" max="1807" width="9.28515625" style="136" customWidth="1"/>
    <col min="1808" max="1810" width="9" style="136" customWidth="1"/>
    <col min="1811" max="1811" width="11.42578125" style="136"/>
    <col min="1812" max="1812" width="13.85546875" style="136" customWidth="1"/>
    <col min="1813" max="1813" width="11.42578125" style="136"/>
    <col min="1814" max="1818" width="12.42578125" style="136" customWidth="1"/>
    <col min="1819" max="1844" width="11.42578125" style="136"/>
    <col min="1845" max="1848" width="0" style="136" hidden="1" customWidth="1"/>
    <col min="1849" max="2048" width="11.42578125" style="136"/>
    <col min="2049" max="2049" width="17.42578125" style="136" customWidth="1"/>
    <col min="2050" max="2050" width="13.140625" style="136" customWidth="1"/>
    <col min="2051" max="2051" width="12.42578125" style="136" customWidth="1"/>
    <col min="2052" max="2058" width="12.7109375" style="136" customWidth="1"/>
    <col min="2059" max="2062" width="12.28515625" style="136" customWidth="1"/>
    <col min="2063" max="2063" width="9.28515625" style="136" customWidth="1"/>
    <col min="2064" max="2066" width="9" style="136" customWidth="1"/>
    <col min="2067" max="2067" width="11.42578125" style="136"/>
    <col min="2068" max="2068" width="13.85546875" style="136" customWidth="1"/>
    <col min="2069" max="2069" width="11.42578125" style="136"/>
    <col min="2070" max="2074" width="12.42578125" style="136" customWidth="1"/>
    <col min="2075" max="2100" width="11.42578125" style="136"/>
    <col min="2101" max="2104" width="0" style="136" hidden="1" customWidth="1"/>
    <col min="2105" max="2304" width="11.42578125" style="136"/>
    <col min="2305" max="2305" width="17.42578125" style="136" customWidth="1"/>
    <col min="2306" max="2306" width="13.140625" style="136" customWidth="1"/>
    <col min="2307" max="2307" width="12.42578125" style="136" customWidth="1"/>
    <col min="2308" max="2314" width="12.7109375" style="136" customWidth="1"/>
    <col min="2315" max="2318" width="12.28515625" style="136" customWidth="1"/>
    <col min="2319" max="2319" width="9.28515625" style="136" customWidth="1"/>
    <col min="2320" max="2322" width="9" style="136" customWidth="1"/>
    <col min="2323" max="2323" width="11.42578125" style="136"/>
    <col min="2324" max="2324" width="13.85546875" style="136" customWidth="1"/>
    <col min="2325" max="2325" width="11.42578125" style="136"/>
    <col min="2326" max="2330" width="12.42578125" style="136" customWidth="1"/>
    <col min="2331" max="2356" width="11.42578125" style="136"/>
    <col min="2357" max="2360" width="0" style="136" hidden="1" customWidth="1"/>
    <col min="2361" max="2560" width="11.42578125" style="136"/>
    <col min="2561" max="2561" width="17.42578125" style="136" customWidth="1"/>
    <col min="2562" max="2562" width="13.140625" style="136" customWidth="1"/>
    <col min="2563" max="2563" width="12.42578125" style="136" customWidth="1"/>
    <col min="2564" max="2570" width="12.7109375" style="136" customWidth="1"/>
    <col min="2571" max="2574" width="12.28515625" style="136" customWidth="1"/>
    <col min="2575" max="2575" width="9.28515625" style="136" customWidth="1"/>
    <col min="2576" max="2578" width="9" style="136" customWidth="1"/>
    <col min="2579" max="2579" width="11.42578125" style="136"/>
    <col min="2580" max="2580" width="13.85546875" style="136" customWidth="1"/>
    <col min="2581" max="2581" width="11.42578125" style="136"/>
    <col min="2582" max="2586" width="12.42578125" style="136" customWidth="1"/>
    <col min="2587" max="2612" width="11.42578125" style="136"/>
    <col min="2613" max="2616" width="0" style="136" hidden="1" customWidth="1"/>
    <col min="2617" max="2816" width="11.42578125" style="136"/>
    <col min="2817" max="2817" width="17.42578125" style="136" customWidth="1"/>
    <col min="2818" max="2818" width="13.140625" style="136" customWidth="1"/>
    <col min="2819" max="2819" width="12.42578125" style="136" customWidth="1"/>
    <col min="2820" max="2826" width="12.7109375" style="136" customWidth="1"/>
    <col min="2827" max="2830" width="12.28515625" style="136" customWidth="1"/>
    <col min="2831" max="2831" width="9.28515625" style="136" customWidth="1"/>
    <col min="2832" max="2834" width="9" style="136" customWidth="1"/>
    <col min="2835" max="2835" width="11.42578125" style="136"/>
    <col min="2836" max="2836" width="13.85546875" style="136" customWidth="1"/>
    <col min="2837" max="2837" width="11.42578125" style="136"/>
    <col min="2838" max="2842" width="12.42578125" style="136" customWidth="1"/>
    <col min="2843" max="2868" width="11.42578125" style="136"/>
    <col min="2869" max="2872" width="0" style="136" hidden="1" customWidth="1"/>
    <col min="2873" max="3072" width="11.42578125" style="136"/>
    <col min="3073" max="3073" width="17.42578125" style="136" customWidth="1"/>
    <col min="3074" max="3074" width="13.140625" style="136" customWidth="1"/>
    <col min="3075" max="3075" width="12.42578125" style="136" customWidth="1"/>
    <col min="3076" max="3082" width="12.7109375" style="136" customWidth="1"/>
    <col min="3083" max="3086" width="12.28515625" style="136" customWidth="1"/>
    <col min="3087" max="3087" width="9.28515625" style="136" customWidth="1"/>
    <col min="3088" max="3090" width="9" style="136" customWidth="1"/>
    <col min="3091" max="3091" width="11.42578125" style="136"/>
    <col min="3092" max="3092" width="13.85546875" style="136" customWidth="1"/>
    <col min="3093" max="3093" width="11.42578125" style="136"/>
    <col min="3094" max="3098" width="12.42578125" style="136" customWidth="1"/>
    <col min="3099" max="3124" width="11.42578125" style="136"/>
    <col min="3125" max="3128" width="0" style="136" hidden="1" customWidth="1"/>
    <col min="3129" max="3328" width="11.42578125" style="136"/>
    <col min="3329" max="3329" width="17.42578125" style="136" customWidth="1"/>
    <col min="3330" max="3330" width="13.140625" style="136" customWidth="1"/>
    <col min="3331" max="3331" width="12.42578125" style="136" customWidth="1"/>
    <col min="3332" max="3338" width="12.7109375" style="136" customWidth="1"/>
    <col min="3339" max="3342" width="12.28515625" style="136" customWidth="1"/>
    <col min="3343" max="3343" width="9.28515625" style="136" customWidth="1"/>
    <col min="3344" max="3346" width="9" style="136" customWidth="1"/>
    <col min="3347" max="3347" width="11.42578125" style="136"/>
    <col min="3348" max="3348" width="13.85546875" style="136" customWidth="1"/>
    <col min="3349" max="3349" width="11.42578125" style="136"/>
    <col min="3350" max="3354" width="12.42578125" style="136" customWidth="1"/>
    <col min="3355" max="3380" width="11.42578125" style="136"/>
    <col min="3381" max="3384" width="0" style="136" hidden="1" customWidth="1"/>
    <col min="3385" max="3584" width="11.42578125" style="136"/>
    <col min="3585" max="3585" width="17.42578125" style="136" customWidth="1"/>
    <col min="3586" max="3586" width="13.140625" style="136" customWidth="1"/>
    <col min="3587" max="3587" width="12.42578125" style="136" customWidth="1"/>
    <col min="3588" max="3594" width="12.7109375" style="136" customWidth="1"/>
    <col min="3595" max="3598" width="12.28515625" style="136" customWidth="1"/>
    <col min="3599" max="3599" width="9.28515625" style="136" customWidth="1"/>
    <col min="3600" max="3602" width="9" style="136" customWidth="1"/>
    <col min="3603" max="3603" width="11.42578125" style="136"/>
    <col min="3604" max="3604" width="13.85546875" style="136" customWidth="1"/>
    <col min="3605" max="3605" width="11.42578125" style="136"/>
    <col min="3606" max="3610" width="12.42578125" style="136" customWidth="1"/>
    <col min="3611" max="3636" width="11.42578125" style="136"/>
    <col min="3637" max="3640" width="0" style="136" hidden="1" customWidth="1"/>
    <col min="3641" max="3840" width="11.42578125" style="136"/>
    <col min="3841" max="3841" width="17.42578125" style="136" customWidth="1"/>
    <col min="3842" max="3842" width="13.140625" style="136" customWidth="1"/>
    <col min="3843" max="3843" width="12.42578125" style="136" customWidth="1"/>
    <col min="3844" max="3850" width="12.7109375" style="136" customWidth="1"/>
    <col min="3851" max="3854" width="12.28515625" style="136" customWidth="1"/>
    <col min="3855" max="3855" width="9.28515625" style="136" customWidth="1"/>
    <col min="3856" max="3858" width="9" style="136" customWidth="1"/>
    <col min="3859" max="3859" width="11.42578125" style="136"/>
    <col min="3860" max="3860" width="13.85546875" style="136" customWidth="1"/>
    <col min="3861" max="3861" width="11.42578125" style="136"/>
    <col min="3862" max="3866" width="12.42578125" style="136" customWidth="1"/>
    <col min="3867" max="3892" width="11.42578125" style="136"/>
    <col min="3893" max="3896" width="0" style="136" hidden="1" customWidth="1"/>
    <col min="3897" max="4096" width="11.42578125" style="136"/>
    <col min="4097" max="4097" width="17.42578125" style="136" customWidth="1"/>
    <col min="4098" max="4098" width="13.140625" style="136" customWidth="1"/>
    <col min="4099" max="4099" width="12.42578125" style="136" customWidth="1"/>
    <col min="4100" max="4106" width="12.7109375" style="136" customWidth="1"/>
    <col min="4107" max="4110" width="12.28515625" style="136" customWidth="1"/>
    <col min="4111" max="4111" width="9.28515625" style="136" customWidth="1"/>
    <col min="4112" max="4114" width="9" style="136" customWidth="1"/>
    <col min="4115" max="4115" width="11.42578125" style="136"/>
    <col min="4116" max="4116" width="13.85546875" style="136" customWidth="1"/>
    <col min="4117" max="4117" width="11.42578125" style="136"/>
    <col min="4118" max="4122" width="12.42578125" style="136" customWidth="1"/>
    <col min="4123" max="4148" width="11.42578125" style="136"/>
    <col min="4149" max="4152" width="0" style="136" hidden="1" customWidth="1"/>
    <col min="4153" max="4352" width="11.42578125" style="136"/>
    <col min="4353" max="4353" width="17.42578125" style="136" customWidth="1"/>
    <col min="4354" max="4354" width="13.140625" style="136" customWidth="1"/>
    <col min="4355" max="4355" width="12.42578125" style="136" customWidth="1"/>
    <col min="4356" max="4362" width="12.7109375" style="136" customWidth="1"/>
    <col min="4363" max="4366" width="12.28515625" style="136" customWidth="1"/>
    <col min="4367" max="4367" width="9.28515625" style="136" customWidth="1"/>
    <col min="4368" max="4370" width="9" style="136" customWidth="1"/>
    <col min="4371" max="4371" width="11.42578125" style="136"/>
    <col min="4372" max="4372" width="13.85546875" style="136" customWidth="1"/>
    <col min="4373" max="4373" width="11.42578125" style="136"/>
    <col min="4374" max="4378" width="12.42578125" style="136" customWidth="1"/>
    <col min="4379" max="4404" width="11.42578125" style="136"/>
    <col min="4405" max="4408" width="0" style="136" hidden="1" customWidth="1"/>
    <col min="4409" max="4608" width="11.42578125" style="136"/>
    <col min="4609" max="4609" width="17.42578125" style="136" customWidth="1"/>
    <col min="4610" max="4610" width="13.140625" style="136" customWidth="1"/>
    <col min="4611" max="4611" width="12.42578125" style="136" customWidth="1"/>
    <col min="4612" max="4618" width="12.7109375" style="136" customWidth="1"/>
    <col min="4619" max="4622" width="12.28515625" style="136" customWidth="1"/>
    <col min="4623" max="4623" width="9.28515625" style="136" customWidth="1"/>
    <col min="4624" max="4626" width="9" style="136" customWidth="1"/>
    <col min="4627" max="4627" width="11.42578125" style="136"/>
    <col min="4628" max="4628" width="13.85546875" style="136" customWidth="1"/>
    <col min="4629" max="4629" width="11.42578125" style="136"/>
    <col min="4630" max="4634" width="12.42578125" style="136" customWidth="1"/>
    <col min="4635" max="4660" width="11.42578125" style="136"/>
    <col min="4661" max="4664" width="0" style="136" hidden="1" customWidth="1"/>
    <col min="4665" max="4864" width="11.42578125" style="136"/>
    <col min="4865" max="4865" width="17.42578125" style="136" customWidth="1"/>
    <col min="4866" max="4866" width="13.140625" style="136" customWidth="1"/>
    <col min="4867" max="4867" width="12.42578125" style="136" customWidth="1"/>
    <col min="4868" max="4874" width="12.7109375" style="136" customWidth="1"/>
    <col min="4875" max="4878" width="12.28515625" style="136" customWidth="1"/>
    <col min="4879" max="4879" width="9.28515625" style="136" customWidth="1"/>
    <col min="4880" max="4882" width="9" style="136" customWidth="1"/>
    <col min="4883" max="4883" width="11.42578125" style="136"/>
    <col min="4884" max="4884" width="13.85546875" style="136" customWidth="1"/>
    <col min="4885" max="4885" width="11.42578125" style="136"/>
    <col min="4886" max="4890" width="12.42578125" style="136" customWidth="1"/>
    <col min="4891" max="4916" width="11.42578125" style="136"/>
    <col min="4917" max="4920" width="0" style="136" hidden="1" customWidth="1"/>
    <col min="4921" max="5120" width="11.42578125" style="136"/>
    <col min="5121" max="5121" width="17.42578125" style="136" customWidth="1"/>
    <col min="5122" max="5122" width="13.140625" style="136" customWidth="1"/>
    <col min="5123" max="5123" width="12.42578125" style="136" customWidth="1"/>
    <col min="5124" max="5130" width="12.7109375" style="136" customWidth="1"/>
    <col min="5131" max="5134" width="12.28515625" style="136" customWidth="1"/>
    <col min="5135" max="5135" width="9.28515625" style="136" customWidth="1"/>
    <col min="5136" max="5138" width="9" style="136" customWidth="1"/>
    <col min="5139" max="5139" width="11.42578125" style="136"/>
    <col min="5140" max="5140" width="13.85546875" style="136" customWidth="1"/>
    <col min="5141" max="5141" width="11.42578125" style="136"/>
    <col min="5142" max="5146" width="12.42578125" style="136" customWidth="1"/>
    <col min="5147" max="5172" width="11.42578125" style="136"/>
    <col min="5173" max="5176" width="0" style="136" hidden="1" customWidth="1"/>
    <col min="5177" max="5376" width="11.42578125" style="136"/>
    <col min="5377" max="5377" width="17.42578125" style="136" customWidth="1"/>
    <col min="5378" max="5378" width="13.140625" style="136" customWidth="1"/>
    <col min="5379" max="5379" width="12.42578125" style="136" customWidth="1"/>
    <col min="5380" max="5386" width="12.7109375" style="136" customWidth="1"/>
    <col min="5387" max="5390" width="12.28515625" style="136" customWidth="1"/>
    <col min="5391" max="5391" width="9.28515625" style="136" customWidth="1"/>
    <col min="5392" max="5394" width="9" style="136" customWidth="1"/>
    <col min="5395" max="5395" width="11.42578125" style="136"/>
    <col min="5396" max="5396" width="13.85546875" style="136" customWidth="1"/>
    <col min="5397" max="5397" width="11.42578125" style="136"/>
    <col min="5398" max="5402" width="12.42578125" style="136" customWidth="1"/>
    <col min="5403" max="5428" width="11.42578125" style="136"/>
    <col min="5429" max="5432" width="0" style="136" hidden="1" customWidth="1"/>
    <col min="5433" max="5632" width="11.42578125" style="136"/>
    <col min="5633" max="5633" width="17.42578125" style="136" customWidth="1"/>
    <col min="5634" max="5634" width="13.140625" style="136" customWidth="1"/>
    <col min="5635" max="5635" width="12.42578125" style="136" customWidth="1"/>
    <col min="5636" max="5642" width="12.7109375" style="136" customWidth="1"/>
    <col min="5643" max="5646" width="12.28515625" style="136" customWidth="1"/>
    <col min="5647" max="5647" width="9.28515625" style="136" customWidth="1"/>
    <col min="5648" max="5650" width="9" style="136" customWidth="1"/>
    <col min="5651" max="5651" width="11.42578125" style="136"/>
    <col min="5652" max="5652" width="13.85546875" style="136" customWidth="1"/>
    <col min="5653" max="5653" width="11.42578125" style="136"/>
    <col min="5654" max="5658" width="12.42578125" style="136" customWidth="1"/>
    <col min="5659" max="5684" width="11.42578125" style="136"/>
    <col min="5685" max="5688" width="0" style="136" hidden="1" customWidth="1"/>
    <col min="5689" max="5888" width="11.42578125" style="136"/>
    <col min="5889" max="5889" width="17.42578125" style="136" customWidth="1"/>
    <col min="5890" max="5890" width="13.140625" style="136" customWidth="1"/>
    <col min="5891" max="5891" width="12.42578125" style="136" customWidth="1"/>
    <col min="5892" max="5898" width="12.7109375" style="136" customWidth="1"/>
    <col min="5899" max="5902" width="12.28515625" style="136" customWidth="1"/>
    <col min="5903" max="5903" width="9.28515625" style="136" customWidth="1"/>
    <col min="5904" max="5906" width="9" style="136" customWidth="1"/>
    <col min="5907" max="5907" width="11.42578125" style="136"/>
    <col min="5908" max="5908" width="13.85546875" style="136" customWidth="1"/>
    <col min="5909" max="5909" width="11.42578125" style="136"/>
    <col min="5910" max="5914" width="12.42578125" style="136" customWidth="1"/>
    <col min="5915" max="5940" width="11.42578125" style="136"/>
    <col min="5941" max="5944" width="0" style="136" hidden="1" customWidth="1"/>
    <col min="5945" max="6144" width="11.42578125" style="136"/>
    <col min="6145" max="6145" width="17.42578125" style="136" customWidth="1"/>
    <col min="6146" max="6146" width="13.140625" style="136" customWidth="1"/>
    <col min="6147" max="6147" width="12.42578125" style="136" customWidth="1"/>
    <col min="6148" max="6154" width="12.7109375" style="136" customWidth="1"/>
    <col min="6155" max="6158" width="12.28515625" style="136" customWidth="1"/>
    <col min="6159" max="6159" width="9.28515625" style="136" customWidth="1"/>
    <col min="6160" max="6162" width="9" style="136" customWidth="1"/>
    <col min="6163" max="6163" width="11.42578125" style="136"/>
    <col min="6164" max="6164" width="13.85546875" style="136" customWidth="1"/>
    <col min="6165" max="6165" width="11.42578125" style="136"/>
    <col min="6166" max="6170" width="12.42578125" style="136" customWidth="1"/>
    <col min="6171" max="6196" width="11.42578125" style="136"/>
    <col min="6197" max="6200" width="0" style="136" hidden="1" customWidth="1"/>
    <col min="6201" max="6400" width="11.42578125" style="136"/>
    <col min="6401" max="6401" width="17.42578125" style="136" customWidth="1"/>
    <col min="6402" max="6402" width="13.140625" style="136" customWidth="1"/>
    <col min="6403" max="6403" width="12.42578125" style="136" customWidth="1"/>
    <col min="6404" max="6410" width="12.7109375" style="136" customWidth="1"/>
    <col min="6411" max="6414" width="12.28515625" style="136" customWidth="1"/>
    <col min="6415" max="6415" width="9.28515625" style="136" customWidth="1"/>
    <col min="6416" max="6418" width="9" style="136" customWidth="1"/>
    <col min="6419" max="6419" width="11.42578125" style="136"/>
    <col min="6420" max="6420" width="13.85546875" style="136" customWidth="1"/>
    <col min="6421" max="6421" width="11.42578125" style="136"/>
    <col min="6422" max="6426" width="12.42578125" style="136" customWidth="1"/>
    <col min="6427" max="6452" width="11.42578125" style="136"/>
    <col min="6453" max="6456" width="0" style="136" hidden="1" customWidth="1"/>
    <col min="6457" max="6656" width="11.42578125" style="136"/>
    <col min="6657" max="6657" width="17.42578125" style="136" customWidth="1"/>
    <col min="6658" max="6658" width="13.140625" style="136" customWidth="1"/>
    <col min="6659" max="6659" width="12.42578125" style="136" customWidth="1"/>
    <col min="6660" max="6666" width="12.7109375" style="136" customWidth="1"/>
    <col min="6667" max="6670" width="12.28515625" style="136" customWidth="1"/>
    <col min="6671" max="6671" width="9.28515625" style="136" customWidth="1"/>
    <col min="6672" max="6674" width="9" style="136" customWidth="1"/>
    <col min="6675" max="6675" width="11.42578125" style="136"/>
    <col min="6676" max="6676" width="13.85546875" style="136" customWidth="1"/>
    <col min="6677" max="6677" width="11.42578125" style="136"/>
    <col min="6678" max="6682" width="12.42578125" style="136" customWidth="1"/>
    <col min="6683" max="6708" width="11.42578125" style="136"/>
    <col min="6709" max="6712" width="0" style="136" hidden="1" customWidth="1"/>
    <col min="6713" max="6912" width="11.42578125" style="136"/>
    <col min="6913" max="6913" width="17.42578125" style="136" customWidth="1"/>
    <col min="6914" max="6914" width="13.140625" style="136" customWidth="1"/>
    <col min="6915" max="6915" width="12.42578125" style="136" customWidth="1"/>
    <col min="6916" max="6922" width="12.7109375" style="136" customWidth="1"/>
    <col min="6923" max="6926" width="12.28515625" style="136" customWidth="1"/>
    <col min="6927" max="6927" width="9.28515625" style="136" customWidth="1"/>
    <col min="6928" max="6930" width="9" style="136" customWidth="1"/>
    <col min="6931" max="6931" width="11.42578125" style="136"/>
    <col min="6932" max="6932" width="13.85546875" style="136" customWidth="1"/>
    <col min="6933" max="6933" width="11.42578125" style="136"/>
    <col min="6934" max="6938" width="12.42578125" style="136" customWidth="1"/>
    <col min="6939" max="6964" width="11.42578125" style="136"/>
    <col min="6965" max="6968" width="0" style="136" hidden="1" customWidth="1"/>
    <col min="6969" max="7168" width="11.42578125" style="136"/>
    <col min="7169" max="7169" width="17.42578125" style="136" customWidth="1"/>
    <col min="7170" max="7170" width="13.140625" style="136" customWidth="1"/>
    <col min="7171" max="7171" width="12.42578125" style="136" customWidth="1"/>
    <col min="7172" max="7178" width="12.7109375" style="136" customWidth="1"/>
    <col min="7179" max="7182" width="12.28515625" style="136" customWidth="1"/>
    <col min="7183" max="7183" width="9.28515625" style="136" customWidth="1"/>
    <col min="7184" max="7186" width="9" style="136" customWidth="1"/>
    <col min="7187" max="7187" width="11.42578125" style="136"/>
    <col min="7188" max="7188" width="13.85546875" style="136" customWidth="1"/>
    <col min="7189" max="7189" width="11.42578125" style="136"/>
    <col min="7190" max="7194" width="12.42578125" style="136" customWidth="1"/>
    <col min="7195" max="7220" width="11.42578125" style="136"/>
    <col min="7221" max="7224" width="0" style="136" hidden="1" customWidth="1"/>
    <col min="7225" max="7424" width="11.42578125" style="136"/>
    <col min="7425" max="7425" width="17.42578125" style="136" customWidth="1"/>
    <col min="7426" max="7426" width="13.140625" style="136" customWidth="1"/>
    <col min="7427" max="7427" width="12.42578125" style="136" customWidth="1"/>
    <col min="7428" max="7434" width="12.7109375" style="136" customWidth="1"/>
    <col min="7435" max="7438" width="12.28515625" style="136" customWidth="1"/>
    <col min="7439" max="7439" width="9.28515625" style="136" customWidth="1"/>
    <col min="7440" max="7442" width="9" style="136" customWidth="1"/>
    <col min="7443" max="7443" width="11.42578125" style="136"/>
    <col min="7444" max="7444" width="13.85546875" style="136" customWidth="1"/>
    <col min="7445" max="7445" width="11.42578125" style="136"/>
    <col min="7446" max="7450" width="12.42578125" style="136" customWidth="1"/>
    <col min="7451" max="7476" width="11.42578125" style="136"/>
    <col min="7477" max="7480" width="0" style="136" hidden="1" customWidth="1"/>
    <col min="7481" max="7680" width="11.42578125" style="136"/>
    <col min="7681" max="7681" width="17.42578125" style="136" customWidth="1"/>
    <col min="7682" max="7682" width="13.140625" style="136" customWidth="1"/>
    <col min="7683" max="7683" width="12.42578125" style="136" customWidth="1"/>
    <col min="7684" max="7690" width="12.7109375" style="136" customWidth="1"/>
    <col min="7691" max="7694" width="12.28515625" style="136" customWidth="1"/>
    <col min="7695" max="7695" width="9.28515625" style="136" customWidth="1"/>
    <col min="7696" max="7698" width="9" style="136" customWidth="1"/>
    <col min="7699" max="7699" width="11.42578125" style="136"/>
    <col min="7700" max="7700" width="13.85546875" style="136" customWidth="1"/>
    <col min="7701" max="7701" width="11.42578125" style="136"/>
    <col min="7702" max="7706" width="12.42578125" style="136" customWidth="1"/>
    <col min="7707" max="7732" width="11.42578125" style="136"/>
    <col min="7733" max="7736" width="0" style="136" hidden="1" customWidth="1"/>
    <col min="7737" max="7936" width="11.42578125" style="136"/>
    <col min="7937" max="7937" width="17.42578125" style="136" customWidth="1"/>
    <col min="7938" max="7938" width="13.140625" style="136" customWidth="1"/>
    <col min="7939" max="7939" width="12.42578125" style="136" customWidth="1"/>
    <col min="7940" max="7946" width="12.7109375" style="136" customWidth="1"/>
    <col min="7947" max="7950" width="12.28515625" style="136" customWidth="1"/>
    <col min="7951" max="7951" width="9.28515625" style="136" customWidth="1"/>
    <col min="7952" max="7954" width="9" style="136" customWidth="1"/>
    <col min="7955" max="7955" width="11.42578125" style="136"/>
    <col min="7956" max="7956" width="13.85546875" style="136" customWidth="1"/>
    <col min="7957" max="7957" width="11.42578125" style="136"/>
    <col min="7958" max="7962" width="12.42578125" style="136" customWidth="1"/>
    <col min="7963" max="7988" width="11.42578125" style="136"/>
    <col min="7989" max="7992" width="0" style="136" hidden="1" customWidth="1"/>
    <col min="7993" max="8192" width="11.42578125" style="136"/>
    <col min="8193" max="8193" width="17.42578125" style="136" customWidth="1"/>
    <col min="8194" max="8194" width="13.140625" style="136" customWidth="1"/>
    <col min="8195" max="8195" width="12.42578125" style="136" customWidth="1"/>
    <col min="8196" max="8202" width="12.7109375" style="136" customWidth="1"/>
    <col min="8203" max="8206" width="12.28515625" style="136" customWidth="1"/>
    <col min="8207" max="8207" width="9.28515625" style="136" customWidth="1"/>
    <col min="8208" max="8210" width="9" style="136" customWidth="1"/>
    <col min="8211" max="8211" width="11.42578125" style="136"/>
    <col min="8212" max="8212" width="13.85546875" style="136" customWidth="1"/>
    <col min="8213" max="8213" width="11.42578125" style="136"/>
    <col min="8214" max="8218" width="12.42578125" style="136" customWidth="1"/>
    <col min="8219" max="8244" width="11.42578125" style="136"/>
    <col min="8245" max="8248" width="0" style="136" hidden="1" customWidth="1"/>
    <col min="8249" max="8448" width="11.42578125" style="136"/>
    <col min="8449" max="8449" width="17.42578125" style="136" customWidth="1"/>
    <col min="8450" max="8450" width="13.140625" style="136" customWidth="1"/>
    <col min="8451" max="8451" width="12.42578125" style="136" customWidth="1"/>
    <col min="8452" max="8458" width="12.7109375" style="136" customWidth="1"/>
    <col min="8459" max="8462" width="12.28515625" style="136" customWidth="1"/>
    <col min="8463" max="8463" width="9.28515625" style="136" customWidth="1"/>
    <col min="8464" max="8466" width="9" style="136" customWidth="1"/>
    <col min="8467" max="8467" width="11.42578125" style="136"/>
    <col min="8468" max="8468" width="13.85546875" style="136" customWidth="1"/>
    <col min="8469" max="8469" width="11.42578125" style="136"/>
    <col min="8470" max="8474" width="12.42578125" style="136" customWidth="1"/>
    <col min="8475" max="8500" width="11.42578125" style="136"/>
    <col min="8501" max="8504" width="0" style="136" hidden="1" customWidth="1"/>
    <col min="8505" max="8704" width="11.42578125" style="136"/>
    <col min="8705" max="8705" width="17.42578125" style="136" customWidth="1"/>
    <col min="8706" max="8706" width="13.140625" style="136" customWidth="1"/>
    <col min="8707" max="8707" width="12.42578125" style="136" customWidth="1"/>
    <col min="8708" max="8714" width="12.7109375" style="136" customWidth="1"/>
    <col min="8715" max="8718" width="12.28515625" style="136" customWidth="1"/>
    <col min="8719" max="8719" width="9.28515625" style="136" customWidth="1"/>
    <col min="8720" max="8722" width="9" style="136" customWidth="1"/>
    <col min="8723" max="8723" width="11.42578125" style="136"/>
    <col min="8724" max="8724" width="13.85546875" style="136" customWidth="1"/>
    <col min="8725" max="8725" width="11.42578125" style="136"/>
    <col min="8726" max="8730" width="12.42578125" style="136" customWidth="1"/>
    <col min="8731" max="8756" width="11.42578125" style="136"/>
    <col min="8757" max="8760" width="0" style="136" hidden="1" customWidth="1"/>
    <col min="8761" max="8960" width="11.42578125" style="136"/>
    <col min="8961" max="8961" width="17.42578125" style="136" customWidth="1"/>
    <col min="8962" max="8962" width="13.140625" style="136" customWidth="1"/>
    <col min="8963" max="8963" width="12.42578125" style="136" customWidth="1"/>
    <col min="8964" max="8970" width="12.7109375" style="136" customWidth="1"/>
    <col min="8971" max="8974" width="12.28515625" style="136" customWidth="1"/>
    <col min="8975" max="8975" width="9.28515625" style="136" customWidth="1"/>
    <col min="8976" max="8978" width="9" style="136" customWidth="1"/>
    <col min="8979" max="8979" width="11.42578125" style="136"/>
    <col min="8980" max="8980" width="13.85546875" style="136" customWidth="1"/>
    <col min="8981" max="8981" width="11.42578125" style="136"/>
    <col min="8982" max="8986" width="12.42578125" style="136" customWidth="1"/>
    <col min="8987" max="9012" width="11.42578125" style="136"/>
    <col min="9013" max="9016" width="0" style="136" hidden="1" customWidth="1"/>
    <col min="9017" max="9216" width="11.42578125" style="136"/>
    <col min="9217" max="9217" width="17.42578125" style="136" customWidth="1"/>
    <col min="9218" max="9218" width="13.140625" style="136" customWidth="1"/>
    <col min="9219" max="9219" width="12.42578125" style="136" customWidth="1"/>
    <col min="9220" max="9226" width="12.7109375" style="136" customWidth="1"/>
    <col min="9227" max="9230" width="12.28515625" style="136" customWidth="1"/>
    <col min="9231" max="9231" width="9.28515625" style="136" customWidth="1"/>
    <col min="9232" max="9234" width="9" style="136" customWidth="1"/>
    <col min="9235" max="9235" width="11.42578125" style="136"/>
    <col min="9236" max="9236" width="13.85546875" style="136" customWidth="1"/>
    <col min="9237" max="9237" width="11.42578125" style="136"/>
    <col min="9238" max="9242" width="12.42578125" style="136" customWidth="1"/>
    <col min="9243" max="9268" width="11.42578125" style="136"/>
    <col min="9269" max="9272" width="0" style="136" hidden="1" customWidth="1"/>
    <col min="9273" max="9472" width="11.42578125" style="136"/>
    <col min="9473" max="9473" width="17.42578125" style="136" customWidth="1"/>
    <col min="9474" max="9474" width="13.140625" style="136" customWidth="1"/>
    <col min="9475" max="9475" width="12.42578125" style="136" customWidth="1"/>
    <col min="9476" max="9482" width="12.7109375" style="136" customWidth="1"/>
    <col min="9483" max="9486" width="12.28515625" style="136" customWidth="1"/>
    <col min="9487" max="9487" width="9.28515625" style="136" customWidth="1"/>
    <col min="9488" max="9490" width="9" style="136" customWidth="1"/>
    <col min="9491" max="9491" width="11.42578125" style="136"/>
    <col min="9492" max="9492" width="13.85546875" style="136" customWidth="1"/>
    <col min="9493" max="9493" width="11.42578125" style="136"/>
    <col min="9494" max="9498" width="12.42578125" style="136" customWidth="1"/>
    <col min="9499" max="9524" width="11.42578125" style="136"/>
    <col min="9525" max="9528" width="0" style="136" hidden="1" customWidth="1"/>
    <col min="9529" max="9728" width="11.42578125" style="136"/>
    <col min="9729" max="9729" width="17.42578125" style="136" customWidth="1"/>
    <col min="9730" max="9730" width="13.140625" style="136" customWidth="1"/>
    <col min="9731" max="9731" width="12.42578125" style="136" customWidth="1"/>
    <col min="9732" max="9738" width="12.7109375" style="136" customWidth="1"/>
    <col min="9739" max="9742" width="12.28515625" style="136" customWidth="1"/>
    <col min="9743" max="9743" width="9.28515625" style="136" customWidth="1"/>
    <col min="9744" max="9746" width="9" style="136" customWidth="1"/>
    <col min="9747" max="9747" width="11.42578125" style="136"/>
    <col min="9748" max="9748" width="13.85546875" style="136" customWidth="1"/>
    <col min="9749" max="9749" width="11.42578125" style="136"/>
    <col min="9750" max="9754" width="12.42578125" style="136" customWidth="1"/>
    <col min="9755" max="9780" width="11.42578125" style="136"/>
    <col min="9781" max="9784" width="0" style="136" hidden="1" customWidth="1"/>
    <col min="9785" max="9984" width="11.42578125" style="136"/>
    <col min="9985" max="9985" width="17.42578125" style="136" customWidth="1"/>
    <col min="9986" max="9986" width="13.140625" style="136" customWidth="1"/>
    <col min="9987" max="9987" width="12.42578125" style="136" customWidth="1"/>
    <col min="9988" max="9994" width="12.7109375" style="136" customWidth="1"/>
    <col min="9995" max="9998" width="12.28515625" style="136" customWidth="1"/>
    <col min="9999" max="9999" width="9.28515625" style="136" customWidth="1"/>
    <col min="10000" max="10002" width="9" style="136" customWidth="1"/>
    <col min="10003" max="10003" width="11.42578125" style="136"/>
    <col min="10004" max="10004" width="13.85546875" style="136" customWidth="1"/>
    <col min="10005" max="10005" width="11.42578125" style="136"/>
    <col min="10006" max="10010" width="12.42578125" style="136" customWidth="1"/>
    <col min="10011" max="10036" width="11.42578125" style="136"/>
    <col min="10037" max="10040" width="0" style="136" hidden="1" customWidth="1"/>
    <col min="10041" max="10240" width="11.42578125" style="136"/>
    <col min="10241" max="10241" width="17.42578125" style="136" customWidth="1"/>
    <col min="10242" max="10242" width="13.140625" style="136" customWidth="1"/>
    <col min="10243" max="10243" width="12.42578125" style="136" customWidth="1"/>
    <col min="10244" max="10250" width="12.7109375" style="136" customWidth="1"/>
    <col min="10251" max="10254" width="12.28515625" style="136" customWidth="1"/>
    <col min="10255" max="10255" width="9.28515625" style="136" customWidth="1"/>
    <col min="10256" max="10258" width="9" style="136" customWidth="1"/>
    <col min="10259" max="10259" width="11.42578125" style="136"/>
    <col min="10260" max="10260" width="13.85546875" style="136" customWidth="1"/>
    <col min="10261" max="10261" width="11.42578125" style="136"/>
    <col min="10262" max="10266" width="12.42578125" style="136" customWidth="1"/>
    <col min="10267" max="10292" width="11.42578125" style="136"/>
    <col min="10293" max="10296" width="0" style="136" hidden="1" customWidth="1"/>
    <col min="10297" max="10496" width="11.42578125" style="136"/>
    <col min="10497" max="10497" width="17.42578125" style="136" customWidth="1"/>
    <col min="10498" max="10498" width="13.140625" style="136" customWidth="1"/>
    <col min="10499" max="10499" width="12.42578125" style="136" customWidth="1"/>
    <col min="10500" max="10506" width="12.7109375" style="136" customWidth="1"/>
    <col min="10507" max="10510" width="12.28515625" style="136" customWidth="1"/>
    <col min="10511" max="10511" width="9.28515625" style="136" customWidth="1"/>
    <col min="10512" max="10514" width="9" style="136" customWidth="1"/>
    <col min="10515" max="10515" width="11.42578125" style="136"/>
    <col min="10516" max="10516" width="13.85546875" style="136" customWidth="1"/>
    <col min="10517" max="10517" width="11.42578125" style="136"/>
    <col min="10518" max="10522" width="12.42578125" style="136" customWidth="1"/>
    <col min="10523" max="10548" width="11.42578125" style="136"/>
    <col min="10549" max="10552" width="0" style="136" hidden="1" customWidth="1"/>
    <col min="10553" max="10752" width="11.42578125" style="136"/>
    <col min="10753" max="10753" width="17.42578125" style="136" customWidth="1"/>
    <col min="10754" max="10754" width="13.140625" style="136" customWidth="1"/>
    <col min="10755" max="10755" width="12.42578125" style="136" customWidth="1"/>
    <col min="10756" max="10762" width="12.7109375" style="136" customWidth="1"/>
    <col min="10763" max="10766" width="12.28515625" style="136" customWidth="1"/>
    <col min="10767" max="10767" width="9.28515625" style="136" customWidth="1"/>
    <col min="10768" max="10770" width="9" style="136" customWidth="1"/>
    <col min="10771" max="10771" width="11.42578125" style="136"/>
    <col min="10772" max="10772" width="13.85546875" style="136" customWidth="1"/>
    <col min="10773" max="10773" width="11.42578125" style="136"/>
    <col min="10774" max="10778" width="12.42578125" style="136" customWidth="1"/>
    <col min="10779" max="10804" width="11.42578125" style="136"/>
    <col min="10805" max="10808" width="0" style="136" hidden="1" customWidth="1"/>
    <col min="10809" max="11008" width="11.42578125" style="136"/>
    <col min="11009" max="11009" width="17.42578125" style="136" customWidth="1"/>
    <col min="11010" max="11010" width="13.140625" style="136" customWidth="1"/>
    <col min="11011" max="11011" width="12.42578125" style="136" customWidth="1"/>
    <col min="11012" max="11018" width="12.7109375" style="136" customWidth="1"/>
    <col min="11019" max="11022" width="12.28515625" style="136" customWidth="1"/>
    <col min="11023" max="11023" width="9.28515625" style="136" customWidth="1"/>
    <col min="11024" max="11026" width="9" style="136" customWidth="1"/>
    <col min="11027" max="11027" width="11.42578125" style="136"/>
    <col min="11028" max="11028" width="13.85546875" style="136" customWidth="1"/>
    <col min="11029" max="11029" width="11.42578125" style="136"/>
    <col min="11030" max="11034" width="12.42578125" style="136" customWidth="1"/>
    <col min="11035" max="11060" width="11.42578125" style="136"/>
    <col min="11061" max="11064" width="0" style="136" hidden="1" customWidth="1"/>
    <col min="11065" max="11264" width="11.42578125" style="136"/>
    <col min="11265" max="11265" width="17.42578125" style="136" customWidth="1"/>
    <col min="11266" max="11266" width="13.140625" style="136" customWidth="1"/>
    <col min="11267" max="11267" width="12.42578125" style="136" customWidth="1"/>
    <col min="11268" max="11274" width="12.7109375" style="136" customWidth="1"/>
    <col min="11275" max="11278" width="12.28515625" style="136" customWidth="1"/>
    <col min="11279" max="11279" width="9.28515625" style="136" customWidth="1"/>
    <col min="11280" max="11282" width="9" style="136" customWidth="1"/>
    <col min="11283" max="11283" width="11.42578125" style="136"/>
    <col min="11284" max="11284" width="13.85546875" style="136" customWidth="1"/>
    <col min="11285" max="11285" width="11.42578125" style="136"/>
    <col min="11286" max="11290" width="12.42578125" style="136" customWidth="1"/>
    <col min="11291" max="11316" width="11.42578125" style="136"/>
    <col min="11317" max="11320" width="0" style="136" hidden="1" customWidth="1"/>
    <col min="11321" max="11520" width="11.42578125" style="136"/>
    <col min="11521" max="11521" width="17.42578125" style="136" customWidth="1"/>
    <col min="11522" max="11522" width="13.140625" style="136" customWidth="1"/>
    <col min="11523" max="11523" width="12.42578125" style="136" customWidth="1"/>
    <col min="11524" max="11530" width="12.7109375" style="136" customWidth="1"/>
    <col min="11531" max="11534" width="12.28515625" style="136" customWidth="1"/>
    <col min="11535" max="11535" width="9.28515625" style="136" customWidth="1"/>
    <col min="11536" max="11538" width="9" style="136" customWidth="1"/>
    <col min="11539" max="11539" width="11.42578125" style="136"/>
    <col min="11540" max="11540" width="13.85546875" style="136" customWidth="1"/>
    <col min="11541" max="11541" width="11.42578125" style="136"/>
    <col min="11542" max="11546" width="12.42578125" style="136" customWidth="1"/>
    <col min="11547" max="11572" width="11.42578125" style="136"/>
    <col min="11573" max="11576" width="0" style="136" hidden="1" customWidth="1"/>
    <col min="11577" max="11776" width="11.42578125" style="136"/>
    <col min="11777" max="11777" width="17.42578125" style="136" customWidth="1"/>
    <col min="11778" max="11778" width="13.140625" style="136" customWidth="1"/>
    <col min="11779" max="11779" width="12.42578125" style="136" customWidth="1"/>
    <col min="11780" max="11786" width="12.7109375" style="136" customWidth="1"/>
    <col min="11787" max="11790" width="12.28515625" style="136" customWidth="1"/>
    <col min="11791" max="11791" width="9.28515625" style="136" customWidth="1"/>
    <col min="11792" max="11794" width="9" style="136" customWidth="1"/>
    <col min="11795" max="11795" width="11.42578125" style="136"/>
    <col min="11796" max="11796" width="13.85546875" style="136" customWidth="1"/>
    <col min="11797" max="11797" width="11.42578125" style="136"/>
    <col min="11798" max="11802" width="12.42578125" style="136" customWidth="1"/>
    <col min="11803" max="11828" width="11.42578125" style="136"/>
    <col min="11829" max="11832" width="0" style="136" hidden="1" customWidth="1"/>
    <col min="11833" max="12032" width="11.42578125" style="136"/>
    <col min="12033" max="12033" width="17.42578125" style="136" customWidth="1"/>
    <col min="12034" max="12034" width="13.140625" style="136" customWidth="1"/>
    <col min="12035" max="12035" width="12.42578125" style="136" customWidth="1"/>
    <col min="12036" max="12042" width="12.7109375" style="136" customWidth="1"/>
    <col min="12043" max="12046" width="12.28515625" style="136" customWidth="1"/>
    <col min="12047" max="12047" width="9.28515625" style="136" customWidth="1"/>
    <col min="12048" max="12050" width="9" style="136" customWidth="1"/>
    <col min="12051" max="12051" width="11.42578125" style="136"/>
    <col min="12052" max="12052" width="13.85546875" style="136" customWidth="1"/>
    <col min="12053" max="12053" width="11.42578125" style="136"/>
    <col min="12054" max="12058" width="12.42578125" style="136" customWidth="1"/>
    <col min="12059" max="12084" width="11.42578125" style="136"/>
    <col min="12085" max="12088" width="0" style="136" hidden="1" customWidth="1"/>
    <col min="12089" max="12288" width="11.42578125" style="136"/>
    <col min="12289" max="12289" width="17.42578125" style="136" customWidth="1"/>
    <col min="12290" max="12290" width="13.140625" style="136" customWidth="1"/>
    <col min="12291" max="12291" width="12.42578125" style="136" customWidth="1"/>
    <col min="12292" max="12298" width="12.7109375" style="136" customWidth="1"/>
    <col min="12299" max="12302" width="12.28515625" style="136" customWidth="1"/>
    <col min="12303" max="12303" width="9.28515625" style="136" customWidth="1"/>
    <col min="12304" max="12306" width="9" style="136" customWidth="1"/>
    <col min="12307" max="12307" width="11.42578125" style="136"/>
    <col min="12308" max="12308" width="13.85546875" style="136" customWidth="1"/>
    <col min="12309" max="12309" width="11.42578125" style="136"/>
    <col min="12310" max="12314" width="12.42578125" style="136" customWidth="1"/>
    <col min="12315" max="12340" width="11.42578125" style="136"/>
    <col min="12341" max="12344" width="0" style="136" hidden="1" customWidth="1"/>
    <col min="12345" max="12544" width="11.42578125" style="136"/>
    <col min="12545" max="12545" width="17.42578125" style="136" customWidth="1"/>
    <col min="12546" max="12546" width="13.140625" style="136" customWidth="1"/>
    <col min="12547" max="12547" width="12.42578125" style="136" customWidth="1"/>
    <col min="12548" max="12554" width="12.7109375" style="136" customWidth="1"/>
    <col min="12555" max="12558" width="12.28515625" style="136" customWidth="1"/>
    <col min="12559" max="12559" width="9.28515625" style="136" customWidth="1"/>
    <col min="12560" max="12562" width="9" style="136" customWidth="1"/>
    <col min="12563" max="12563" width="11.42578125" style="136"/>
    <col min="12564" max="12564" width="13.85546875" style="136" customWidth="1"/>
    <col min="12565" max="12565" width="11.42578125" style="136"/>
    <col min="12566" max="12570" width="12.42578125" style="136" customWidth="1"/>
    <col min="12571" max="12596" width="11.42578125" style="136"/>
    <col min="12597" max="12600" width="0" style="136" hidden="1" customWidth="1"/>
    <col min="12601" max="12800" width="11.42578125" style="136"/>
    <col min="12801" max="12801" width="17.42578125" style="136" customWidth="1"/>
    <col min="12802" max="12802" width="13.140625" style="136" customWidth="1"/>
    <col min="12803" max="12803" width="12.42578125" style="136" customWidth="1"/>
    <col min="12804" max="12810" width="12.7109375" style="136" customWidth="1"/>
    <col min="12811" max="12814" width="12.28515625" style="136" customWidth="1"/>
    <col min="12815" max="12815" width="9.28515625" style="136" customWidth="1"/>
    <col min="12816" max="12818" width="9" style="136" customWidth="1"/>
    <col min="12819" max="12819" width="11.42578125" style="136"/>
    <col min="12820" max="12820" width="13.85546875" style="136" customWidth="1"/>
    <col min="12821" max="12821" width="11.42578125" style="136"/>
    <col min="12822" max="12826" width="12.42578125" style="136" customWidth="1"/>
    <col min="12827" max="12852" width="11.42578125" style="136"/>
    <col min="12853" max="12856" width="0" style="136" hidden="1" customWidth="1"/>
    <col min="12857" max="13056" width="11.42578125" style="136"/>
    <col min="13057" max="13057" width="17.42578125" style="136" customWidth="1"/>
    <col min="13058" max="13058" width="13.140625" style="136" customWidth="1"/>
    <col min="13059" max="13059" width="12.42578125" style="136" customWidth="1"/>
    <col min="13060" max="13066" width="12.7109375" style="136" customWidth="1"/>
    <col min="13067" max="13070" width="12.28515625" style="136" customWidth="1"/>
    <col min="13071" max="13071" width="9.28515625" style="136" customWidth="1"/>
    <col min="13072" max="13074" width="9" style="136" customWidth="1"/>
    <col min="13075" max="13075" width="11.42578125" style="136"/>
    <col min="13076" max="13076" width="13.85546875" style="136" customWidth="1"/>
    <col min="13077" max="13077" width="11.42578125" style="136"/>
    <col min="13078" max="13082" width="12.42578125" style="136" customWidth="1"/>
    <col min="13083" max="13108" width="11.42578125" style="136"/>
    <col min="13109" max="13112" width="0" style="136" hidden="1" customWidth="1"/>
    <col min="13113" max="13312" width="11.42578125" style="136"/>
    <col min="13313" max="13313" width="17.42578125" style="136" customWidth="1"/>
    <col min="13314" max="13314" width="13.140625" style="136" customWidth="1"/>
    <col min="13315" max="13315" width="12.42578125" style="136" customWidth="1"/>
    <col min="13316" max="13322" width="12.7109375" style="136" customWidth="1"/>
    <col min="13323" max="13326" width="12.28515625" style="136" customWidth="1"/>
    <col min="13327" max="13327" width="9.28515625" style="136" customWidth="1"/>
    <col min="13328" max="13330" width="9" style="136" customWidth="1"/>
    <col min="13331" max="13331" width="11.42578125" style="136"/>
    <col min="13332" max="13332" width="13.85546875" style="136" customWidth="1"/>
    <col min="13333" max="13333" width="11.42578125" style="136"/>
    <col min="13334" max="13338" width="12.42578125" style="136" customWidth="1"/>
    <col min="13339" max="13364" width="11.42578125" style="136"/>
    <col min="13365" max="13368" width="0" style="136" hidden="1" customWidth="1"/>
    <col min="13369" max="13568" width="11.42578125" style="136"/>
    <col min="13569" max="13569" width="17.42578125" style="136" customWidth="1"/>
    <col min="13570" max="13570" width="13.140625" style="136" customWidth="1"/>
    <col min="13571" max="13571" width="12.42578125" style="136" customWidth="1"/>
    <col min="13572" max="13578" width="12.7109375" style="136" customWidth="1"/>
    <col min="13579" max="13582" width="12.28515625" style="136" customWidth="1"/>
    <col min="13583" max="13583" width="9.28515625" style="136" customWidth="1"/>
    <col min="13584" max="13586" width="9" style="136" customWidth="1"/>
    <col min="13587" max="13587" width="11.42578125" style="136"/>
    <col min="13588" max="13588" width="13.85546875" style="136" customWidth="1"/>
    <col min="13589" max="13589" width="11.42578125" style="136"/>
    <col min="13590" max="13594" width="12.42578125" style="136" customWidth="1"/>
    <col min="13595" max="13620" width="11.42578125" style="136"/>
    <col min="13621" max="13624" width="0" style="136" hidden="1" customWidth="1"/>
    <col min="13625" max="13824" width="11.42578125" style="136"/>
    <col min="13825" max="13825" width="17.42578125" style="136" customWidth="1"/>
    <col min="13826" max="13826" width="13.140625" style="136" customWidth="1"/>
    <col min="13827" max="13827" width="12.42578125" style="136" customWidth="1"/>
    <col min="13828" max="13834" width="12.7109375" style="136" customWidth="1"/>
    <col min="13835" max="13838" width="12.28515625" style="136" customWidth="1"/>
    <col min="13839" max="13839" width="9.28515625" style="136" customWidth="1"/>
    <col min="13840" max="13842" width="9" style="136" customWidth="1"/>
    <col min="13843" max="13843" width="11.42578125" style="136"/>
    <col min="13844" max="13844" width="13.85546875" style="136" customWidth="1"/>
    <col min="13845" max="13845" width="11.42578125" style="136"/>
    <col min="13846" max="13850" width="12.42578125" style="136" customWidth="1"/>
    <col min="13851" max="13876" width="11.42578125" style="136"/>
    <col min="13877" max="13880" width="0" style="136" hidden="1" customWidth="1"/>
    <col min="13881" max="14080" width="11.42578125" style="136"/>
    <col min="14081" max="14081" width="17.42578125" style="136" customWidth="1"/>
    <col min="14082" max="14082" width="13.140625" style="136" customWidth="1"/>
    <col min="14083" max="14083" width="12.42578125" style="136" customWidth="1"/>
    <col min="14084" max="14090" width="12.7109375" style="136" customWidth="1"/>
    <col min="14091" max="14094" width="12.28515625" style="136" customWidth="1"/>
    <col min="14095" max="14095" width="9.28515625" style="136" customWidth="1"/>
    <col min="14096" max="14098" width="9" style="136" customWidth="1"/>
    <col min="14099" max="14099" width="11.42578125" style="136"/>
    <col min="14100" max="14100" width="13.85546875" style="136" customWidth="1"/>
    <col min="14101" max="14101" width="11.42578125" style="136"/>
    <col min="14102" max="14106" width="12.42578125" style="136" customWidth="1"/>
    <col min="14107" max="14132" width="11.42578125" style="136"/>
    <col min="14133" max="14136" width="0" style="136" hidden="1" customWidth="1"/>
    <col min="14137" max="14336" width="11.42578125" style="136"/>
    <col min="14337" max="14337" width="17.42578125" style="136" customWidth="1"/>
    <col min="14338" max="14338" width="13.140625" style="136" customWidth="1"/>
    <col min="14339" max="14339" width="12.42578125" style="136" customWidth="1"/>
    <col min="14340" max="14346" width="12.7109375" style="136" customWidth="1"/>
    <col min="14347" max="14350" width="12.28515625" style="136" customWidth="1"/>
    <col min="14351" max="14351" width="9.28515625" style="136" customWidth="1"/>
    <col min="14352" max="14354" width="9" style="136" customWidth="1"/>
    <col min="14355" max="14355" width="11.42578125" style="136"/>
    <col min="14356" max="14356" width="13.85546875" style="136" customWidth="1"/>
    <col min="14357" max="14357" width="11.42578125" style="136"/>
    <col min="14358" max="14362" width="12.42578125" style="136" customWidth="1"/>
    <col min="14363" max="14388" width="11.42578125" style="136"/>
    <col min="14389" max="14392" width="0" style="136" hidden="1" customWidth="1"/>
    <col min="14393" max="14592" width="11.42578125" style="136"/>
    <col min="14593" max="14593" width="17.42578125" style="136" customWidth="1"/>
    <col min="14594" max="14594" width="13.140625" style="136" customWidth="1"/>
    <col min="14595" max="14595" width="12.42578125" style="136" customWidth="1"/>
    <col min="14596" max="14602" width="12.7109375" style="136" customWidth="1"/>
    <col min="14603" max="14606" width="12.28515625" style="136" customWidth="1"/>
    <col min="14607" max="14607" width="9.28515625" style="136" customWidth="1"/>
    <col min="14608" max="14610" width="9" style="136" customWidth="1"/>
    <col min="14611" max="14611" width="11.42578125" style="136"/>
    <col min="14612" max="14612" width="13.85546875" style="136" customWidth="1"/>
    <col min="14613" max="14613" width="11.42578125" style="136"/>
    <col min="14614" max="14618" width="12.42578125" style="136" customWidth="1"/>
    <col min="14619" max="14644" width="11.42578125" style="136"/>
    <col min="14645" max="14648" width="0" style="136" hidden="1" customWidth="1"/>
    <col min="14649" max="14848" width="11.42578125" style="136"/>
    <col min="14849" max="14849" width="17.42578125" style="136" customWidth="1"/>
    <col min="14850" max="14850" width="13.140625" style="136" customWidth="1"/>
    <col min="14851" max="14851" width="12.42578125" style="136" customWidth="1"/>
    <col min="14852" max="14858" width="12.7109375" style="136" customWidth="1"/>
    <col min="14859" max="14862" width="12.28515625" style="136" customWidth="1"/>
    <col min="14863" max="14863" width="9.28515625" style="136" customWidth="1"/>
    <col min="14864" max="14866" width="9" style="136" customWidth="1"/>
    <col min="14867" max="14867" width="11.42578125" style="136"/>
    <col min="14868" max="14868" width="13.85546875" style="136" customWidth="1"/>
    <col min="14869" max="14869" width="11.42578125" style="136"/>
    <col min="14870" max="14874" width="12.42578125" style="136" customWidth="1"/>
    <col min="14875" max="14900" width="11.42578125" style="136"/>
    <col min="14901" max="14904" width="0" style="136" hidden="1" customWidth="1"/>
    <col min="14905" max="15104" width="11.42578125" style="136"/>
    <col min="15105" max="15105" width="17.42578125" style="136" customWidth="1"/>
    <col min="15106" max="15106" width="13.140625" style="136" customWidth="1"/>
    <col min="15107" max="15107" width="12.42578125" style="136" customWidth="1"/>
    <col min="15108" max="15114" width="12.7109375" style="136" customWidth="1"/>
    <col min="15115" max="15118" width="12.28515625" style="136" customWidth="1"/>
    <col min="15119" max="15119" width="9.28515625" style="136" customWidth="1"/>
    <col min="15120" max="15122" width="9" style="136" customWidth="1"/>
    <col min="15123" max="15123" width="11.42578125" style="136"/>
    <col min="15124" max="15124" width="13.85546875" style="136" customWidth="1"/>
    <col min="15125" max="15125" width="11.42578125" style="136"/>
    <col min="15126" max="15130" width="12.42578125" style="136" customWidth="1"/>
    <col min="15131" max="15156" width="11.42578125" style="136"/>
    <col min="15157" max="15160" width="0" style="136" hidden="1" customWidth="1"/>
    <col min="15161" max="15360" width="11.42578125" style="136"/>
    <col min="15361" max="15361" width="17.42578125" style="136" customWidth="1"/>
    <col min="15362" max="15362" width="13.140625" style="136" customWidth="1"/>
    <col min="15363" max="15363" width="12.42578125" style="136" customWidth="1"/>
    <col min="15364" max="15370" width="12.7109375" style="136" customWidth="1"/>
    <col min="15371" max="15374" width="12.28515625" style="136" customWidth="1"/>
    <col min="15375" max="15375" width="9.28515625" style="136" customWidth="1"/>
    <col min="15376" max="15378" width="9" style="136" customWidth="1"/>
    <col min="15379" max="15379" width="11.42578125" style="136"/>
    <col min="15380" max="15380" width="13.85546875" style="136" customWidth="1"/>
    <col min="15381" max="15381" width="11.42578125" style="136"/>
    <col min="15382" max="15386" width="12.42578125" style="136" customWidth="1"/>
    <col min="15387" max="15412" width="11.42578125" style="136"/>
    <col min="15413" max="15416" width="0" style="136" hidden="1" customWidth="1"/>
    <col min="15417" max="15616" width="11.42578125" style="136"/>
    <col min="15617" max="15617" width="17.42578125" style="136" customWidth="1"/>
    <col min="15618" max="15618" width="13.140625" style="136" customWidth="1"/>
    <col min="15619" max="15619" width="12.42578125" style="136" customWidth="1"/>
    <col min="15620" max="15626" width="12.7109375" style="136" customWidth="1"/>
    <col min="15627" max="15630" width="12.28515625" style="136" customWidth="1"/>
    <col min="15631" max="15631" width="9.28515625" style="136" customWidth="1"/>
    <col min="15632" max="15634" width="9" style="136" customWidth="1"/>
    <col min="15635" max="15635" width="11.42578125" style="136"/>
    <col min="15636" max="15636" width="13.85546875" style="136" customWidth="1"/>
    <col min="15637" max="15637" width="11.42578125" style="136"/>
    <col min="15638" max="15642" width="12.42578125" style="136" customWidth="1"/>
    <col min="15643" max="15668" width="11.42578125" style="136"/>
    <col min="15669" max="15672" width="0" style="136" hidden="1" customWidth="1"/>
    <col min="15673" max="15872" width="11.42578125" style="136"/>
    <col min="15873" max="15873" width="17.42578125" style="136" customWidth="1"/>
    <col min="15874" max="15874" width="13.140625" style="136" customWidth="1"/>
    <col min="15875" max="15875" width="12.42578125" style="136" customWidth="1"/>
    <col min="15876" max="15882" width="12.7109375" style="136" customWidth="1"/>
    <col min="15883" max="15886" width="12.28515625" style="136" customWidth="1"/>
    <col min="15887" max="15887" width="9.28515625" style="136" customWidth="1"/>
    <col min="15888" max="15890" width="9" style="136" customWidth="1"/>
    <col min="15891" max="15891" width="11.42578125" style="136"/>
    <col min="15892" max="15892" width="13.85546875" style="136" customWidth="1"/>
    <col min="15893" max="15893" width="11.42578125" style="136"/>
    <col min="15894" max="15898" width="12.42578125" style="136" customWidth="1"/>
    <col min="15899" max="15924" width="11.42578125" style="136"/>
    <col min="15925" max="15928" width="0" style="136" hidden="1" customWidth="1"/>
    <col min="15929" max="16128" width="11.42578125" style="136"/>
    <col min="16129" max="16129" width="17.42578125" style="136" customWidth="1"/>
    <col min="16130" max="16130" width="13.140625" style="136" customWidth="1"/>
    <col min="16131" max="16131" width="12.42578125" style="136" customWidth="1"/>
    <col min="16132" max="16138" width="12.7109375" style="136" customWidth="1"/>
    <col min="16139" max="16142" width="12.28515625" style="136" customWidth="1"/>
    <col min="16143" max="16143" width="9.28515625" style="136" customWidth="1"/>
    <col min="16144" max="16146" width="9" style="136" customWidth="1"/>
    <col min="16147" max="16147" width="11.42578125" style="136"/>
    <col min="16148" max="16148" width="13.85546875" style="136" customWidth="1"/>
    <col min="16149" max="16149" width="11.42578125" style="136"/>
    <col min="16150" max="16154" width="12.42578125" style="136" customWidth="1"/>
    <col min="16155" max="16180" width="11.42578125" style="136"/>
    <col min="16181" max="16184" width="0" style="136" hidden="1" customWidth="1"/>
    <col min="16185" max="16384" width="11.42578125" style="136"/>
  </cols>
  <sheetData>
    <row r="1" spans="1:56" s="315" customFormat="1" ht="12.75" customHeight="1" x14ac:dyDescent="0.15">
      <c r="A1" s="437" t="s">
        <v>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56" s="315" customFormat="1" ht="12.75" customHeight="1" x14ac:dyDescent="0.15">
      <c r="A2" s="437" t="str">
        <f>CONCATENATE("COMUNA: ",[6]NOMBRE!B2," - ","( ",[6]NOMBRE!C2,[6]NOMBRE!D2,[6]NOMBRE!E2,[6]NOMBRE!F2,[6]NOMBRE!G2," )")</f>
        <v>COMUNA: LINARES  - ( 07401 )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</row>
    <row r="3" spans="1:56" s="315" customFormat="1" ht="12.75" customHeight="1" x14ac:dyDescent="0.2">
      <c r="A3" s="437" t="str">
        <f>CONCATENATE("ESTABLECIMIENTO: ",[6]NOMBRE!B3," - ","( ",[6]NOMBRE!C3,[6]NOMBRE!D3,[6]NOMBRE!E3,[6]NOMBRE!F3,[6]NOMBRE!G3," )")</f>
        <v>ESTABLECIMIENTO: HOSPITAL DE LINARES  - ( 16108 )</v>
      </c>
      <c r="B3" s="314"/>
      <c r="C3" s="314"/>
      <c r="D3" s="316"/>
      <c r="E3" s="314"/>
      <c r="F3" s="314"/>
      <c r="G3" s="314"/>
      <c r="H3" s="440"/>
      <c r="I3" s="314"/>
      <c r="J3" s="314"/>
      <c r="K3" s="314"/>
    </row>
    <row r="4" spans="1:56" s="315" customFormat="1" ht="12.75" customHeight="1" x14ac:dyDescent="0.15">
      <c r="A4" s="437" t="str">
        <f>CONCATENATE("MES: ",[6]NOMBRE!B6," - ","( ",[6]NOMBRE!C6,[6]NOMBRE!D6," )")</f>
        <v>MES: JUNIO - ( 06 )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</row>
    <row r="5" spans="1:56" s="315" customFormat="1" ht="12.75" customHeight="1" x14ac:dyDescent="0.15">
      <c r="A5" s="313" t="str">
        <f>CONCATENATE("AÑO: ",[6]NOMBRE!B7)</f>
        <v>AÑO: 2013</v>
      </c>
      <c r="B5" s="314"/>
      <c r="C5" s="314"/>
      <c r="D5" s="314"/>
      <c r="E5" s="314"/>
      <c r="F5" s="314"/>
      <c r="G5" s="314"/>
      <c r="H5" s="314"/>
      <c r="I5" s="314"/>
      <c r="J5" s="314"/>
      <c r="K5" s="314"/>
    </row>
    <row r="6" spans="1:56" s="315" customFormat="1" ht="39.950000000000003" customHeight="1" x14ac:dyDescent="0.15">
      <c r="A6" s="517" t="s">
        <v>1</v>
      </c>
      <c r="B6" s="517"/>
      <c r="C6" s="517"/>
      <c r="D6" s="517"/>
      <c r="E6" s="517"/>
      <c r="F6" s="517"/>
      <c r="G6" s="517"/>
      <c r="H6" s="517"/>
      <c r="I6" s="517"/>
      <c r="J6" s="472"/>
      <c r="K6" s="337"/>
    </row>
    <row r="7" spans="1:56" s="315" customFormat="1" ht="30" customHeight="1" x14ac:dyDescent="0.2">
      <c r="A7" s="331" t="s">
        <v>2</v>
      </c>
      <c r="B7" s="331"/>
      <c r="C7" s="331"/>
      <c r="D7" s="331"/>
      <c r="E7" s="331"/>
      <c r="F7" s="331"/>
      <c r="G7" s="331"/>
      <c r="H7" s="331"/>
      <c r="I7" s="331"/>
      <c r="J7" s="320"/>
    </row>
    <row r="8" spans="1:56" s="338" customFormat="1" ht="10.5" x14ac:dyDescent="0.15">
      <c r="A8" s="518" t="s">
        <v>3</v>
      </c>
      <c r="B8" s="490" t="s">
        <v>4</v>
      </c>
      <c r="C8" s="520"/>
      <c r="D8" s="523" t="s">
        <v>5</v>
      </c>
      <c r="E8" s="511" t="s">
        <v>6</v>
      </c>
      <c r="F8" s="511"/>
      <c r="G8" s="511"/>
      <c r="H8" s="525" t="s">
        <v>7</v>
      </c>
      <c r="I8" s="526"/>
      <c r="J8" s="315"/>
      <c r="K8" s="315"/>
      <c r="L8" s="315"/>
      <c r="M8" s="315"/>
      <c r="N8" s="315"/>
      <c r="O8" s="315"/>
      <c r="P8" s="315"/>
      <c r="Q8" s="315"/>
      <c r="R8" s="315"/>
      <c r="S8" s="315"/>
      <c r="T8" s="315"/>
      <c r="U8" s="315"/>
      <c r="V8" s="315"/>
      <c r="W8" s="315"/>
      <c r="X8" s="315"/>
      <c r="Y8" s="315"/>
      <c r="Z8" s="315"/>
      <c r="AA8" s="315"/>
      <c r="AB8" s="315"/>
      <c r="AC8" s="315"/>
      <c r="AD8" s="315"/>
      <c r="AE8" s="315"/>
      <c r="AF8" s="315"/>
      <c r="AG8" s="315"/>
      <c r="AH8" s="315"/>
      <c r="AI8" s="315"/>
      <c r="AJ8" s="315"/>
      <c r="AK8" s="315"/>
      <c r="AL8" s="315"/>
      <c r="AM8" s="315"/>
      <c r="AN8" s="315"/>
      <c r="AO8" s="315"/>
      <c r="AT8" s="322"/>
      <c r="AU8" s="322"/>
      <c r="AX8" s="322"/>
      <c r="AY8" s="322"/>
    </row>
    <row r="9" spans="1:56" s="338" customFormat="1" ht="10.5" x14ac:dyDescent="0.15">
      <c r="A9" s="519"/>
      <c r="B9" s="521"/>
      <c r="C9" s="522"/>
      <c r="D9" s="524"/>
      <c r="E9" s="340" t="s">
        <v>8</v>
      </c>
      <c r="F9" s="341" t="s">
        <v>9</v>
      </c>
      <c r="G9" s="342" t="s">
        <v>10</v>
      </c>
      <c r="H9" s="343" t="s">
        <v>11</v>
      </c>
      <c r="I9" s="342" t="s">
        <v>12</v>
      </c>
      <c r="J9" s="315"/>
      <c r="K9" s="315"/>
      <c r="L9" s="315"/>
      <c r="M9" s="315"/>
      <c r="N9" s="315"/>
      <c r="O9" s="315"/>
      <c r="P9" s="315"/>
      <c r="Q9" s="315"/>
      <c r="R9" s="315"/>
      <c r="S9" s="315"/>
      <c r="T9" s="315"/>
      <c r="U9" s="315"/>
      <c r="V9" s="315"/>
      <c r="W9" s="315"/>
      <c r="X9" s="315"/>
      <c r="Y9" s="315"/>
      <c r="Z9" s="315"/>
      <c r="AA9" s="315"/>
      <c r="AB9" s="315"/>
      <c r="AC9" s="315"/>
      <c r="AD9" s="315"/>
      <c r="AE9" s="315"/>
      <c r="AF9" s="315"/>
      <c r="AG9" s="315"/>
      <c r="AH9" s="315"/>
      <c r="AI9" s="315"/>
      <c r="AJ9" s="315"/>
      <c r="AK9" s="315"/>
      <c r="AL9" s="315"/>
      <c r="AM9" s="315"/>
      <c r="AN9" s="315"/>
      <c r="AO9" s="315"/>
      <c r="AT9" s="322"/>
      <c r="AU9" s="322"/>
      <c r="AX9" s="322"/>
      <c r="AY9" s="322"/>
    </row>
    <row r="10" spans="1:56" s="338" customFormat="1" ht="15.95" customHeight="1" x14ac:dyDescent="0.15">
      <c r="A10" s="534" t="s">
        <v>13</v>
      </c>
      <c r="B10" s="490" t="s">
        <v>14</v>
      </c>
      <c r="C10" s="344" t="s">
        <v>15</v>
      </c>
      <c r="D10" s="400">
        <f>SUM(E10:G10)</f>
        <v>0</v>
      </c>
      <c r="E10" s="447"/>
      <c r="F10" s="390"/>
      <c r="G10" s="393"/>
      <c r="H10" s="401"/>
      <c r="I10" s="393"/>
      <c r="J10" s="438" t="str">
        <f>$BA10&amp;" "&amp;$BB10</f>
        <v xml:space="preserve"> </v>
      </c>
      <c r="K10" s="319"/>
      <c r="L10" s="319"/>
      <c r="M10" s="319"/>
      <c r="N10" s="319"/>
      <c r="O10" s="319"/>
      <c r="P10" s="319"/>
      <c r="Q10" s="319"/>
      <c r="R10" s="319"/>
      <c r="S10" s="319"/>
      <c r="X10" s="315"/>
      <c r="Y10" s="315"/>
      <c r="Z10" s="315"/>
      <c r="AA10" s="315"/>
      <c r="AB10" s="315"/>
      <c r="AC10" s="315"/>
      <c r="AD10" s="315"/>
      <c r="AE10" s="315"/>
      <c r="AF10" s="315"/>
      <c r="AG10" s="315"/>
      <c r="AH10" s="315"/>
      <c r="AI10" s="315"/>
      <c r="AJ10" s="315"/>
      <c r="AK10" s="315"/>
      <c r="AL10" s="315"/>
      <c r="AM10" s="315"/>
      <c r="AN10" s="315"/>
      <c r="AO10" s="315"/>
      <c r="AT10" s="322"/>
      <c r="AU10" s="322"/>
      <c r="AX10" s="322"/>
      <c r="AY10" s="322"/>
      <c r="BA10" s="339" t="str">
        <f>IF($D10&lt;&gt;($H10+$I10)," El número de donantes según sexo NO puede ser diferente al Total.","")</f>
        <v/>
      </c>
      <c r="BB10" s="339" t="str">
        <f>IF(D10&lt;&gt;SUM(E10:G10)," NO ALTERE LAS FÓRMULAS, la suma de los grupos de edad NO ES IGUAL al Total. ","")</f>
        <v/>
      </c>
      <c r="BC10" s="441">
        <f t="shared" ref="BC10:BC19" si="0">IF($D10&lt;&gt;($H10+$I10),1,0)</f>
        <v>0</v>
      </c>
      <c r="BD10" s="441">
        <f>IF(D10&lt;&gt;SUM(E10:G10),1,0)</f>
        <v>0</v>
      </c>
    </row>
    <row r="11" spans="1:56" s="338" customFormat="1" ht="21" x14ac:dyDescent="0.15">
      <c r="A11" s="535"/>
      <c r="B11" s="521"/>
      <c r="C11" s="355" t="s">
        <v>16</v>
      </c>
      <c r="D11" s="402">
        <f t="shared" ref="D11:D19" si="1">SUM(E11:G11)</f>
        <v>0</v>
      </c>
      <c r="E11" s="381"/>
      <c r="F11" s="382"/>
      <c r="G11" s="394"/>
      <c r="H11" s="403"/>
      <c r="I11" s="379"/>
      <c r="J11" s="438" t="str">
        <f t="shared" ref="J11:J19" si="2">$BA11&amp;" "&amp;$BB11</f>
        <v xml:space="preserve"> </v>
      </c>
      <c r="K11" s="319"/>
      <c r="L11" s="319"/>
      <c r="M11" s="319"/>
      <c r="N11" s="319"/>
      <c r="O11" s="319"/>
      <c r="P11" s="319"/>
      <c r="Q11" s="319"/>
      <c r="R11" s="319"/>
      <c r="S11" s="319"/>
      <c r="X11" s="315"/>
      <c r="Y11" s="315"/>
      <c r="Z11" s="315"/>
      <c r="AA11" s="315"/>
      <c r="AB11" s="315"/>
      <c r="AC11" s="315"/>
      <c r="AD11" s="315"/>
      <c r="AE11" s="315"/>
      <c r="AF11" s="315"/>
      <c r="AG11" s="315"/>
      <c r="AH11" s="315"/>
      <c r="AI11" s="315"/>
      <c r="AJ11" s="315"/>
      <c r="AK11" s="315"/>
      <c r="AL11" s="315"/>
      <c r="AM11" s="315"/>
      <c r="AN11" s="315"/>
      <c r="AO11" s="315"/>
      <c r="AT11" s="322"/>
      <c r="AU11" s="322"/>
      <c r="AX11" s="322"/>
      <c r="AY11" s="322"/>
      <c r="BA11" s="339" t="str">
        <f t="shared" ref="BA11:BA19" si="3">IF($D11&lt;&gt;($H11+$I11)," El número de donantes según sexo NO puede ser diferente al Total.","")</f>
        <v/>
      </c>
      <c r="BB11" s="339" t="str">
        <f t="shared" ref="BB11:BB19" si="4">IF(D11&lt;&gt;SUM(E11:G11)," NO ALTERE LAS FÓRMULAS, la suma de los grupos de edad NO ES IGUAL al Total. ","")</f>
        <v/>
      </c>
      <c r="BC11" s="441">
        <f t="shared" si="0"/>
        <v>0</v>
      </c>
      <c r="BD11" s="441">
        <f t="shared" ref="BD11:BD19" si="5">IF(D11&lt;&gt;SUM(E11:G11),1,0)</f>
        <v>0</v>
      </c>
    </row>
    <row r="12" spans="1:56" s="338" customFormat="1" ht="21" x14ac:dyDescent="0.15">
      <c r="A12" s="535"/>
      <c r="B12" s="501"/>
      <c r="C12" s="356" t="s">
        <v>17</v>
      </c>
      <c r="D12" s="404">
        <f t="shared" si="1"/>
        <v>0</v>
      </c>
      <c r="E12" s="384"/>
      <c r="F12" s="385"/>
      <c r="G12" s="405"/>
      <c r="H12" s="406"/>
      <c r="I12" s="387"/>
      <c r="J12" s="438" t="str">
        <f t="shared" si="2"/>
        <v xml:space="preserve"> </v>
      </c>
      <c r="K12" s="319"/>
      <c r="L12" s="319"/>
      <c r="M12" s="319"/>
      <c r="N12" s="319"/>
      <c r="O12" s="319"/>
      <c r="P12" s="319"/>
      <c r="Q12" s="319"/>
      <c r="R12" s="319"/>
      <c r="S12" s="319"/>
      <c r="X12" s="315"/>
      <c r="Y12" s="315"/>
      <c r="Z12" s="315"/>
      <c r="AA12" s="315"/>
      <c r="AB12" s="315"/>
      <c r="AC12" s="315"/>
      <c r="AD12" s="315"/>
      <c r="AE12" s="315"/>
      <c r="AF12" s="315"/>
      <c r="AG12" s="315"/>
      <c r="AH12" s="315"/>
      <c r="AI12" s="315"/>
      <c r="AJ12" s="315"/>
      <c r="AK12" s="315"/>
      <c r="AL12" s="315"/>
      <c r="AM12" s="315"/>
      <c r="AN12" s="315"/>
      <c r="AO12" s="315"/>
      <c r="AT12" s="322"/>
      <c r="AU12" s="322"/>
      <c r="AX12" s="322"/>
      <c r="AY12" s="322"/>
      <c r="BA12" s="339" t="str">
        <f t="shared" si="3"/>
        <v/>
      </c>
      <c r="BB12" s="339" t="str">
        <f t="shared" si="4"/>
        <v/>
      </c>
      <c r="BC12" s="441">
        <f t="shared" si="0"/>
        <v>0</v>
      </c>
      <c r="BD12" s="441">
        <f t="shared" si="5"/>
        <v>0</v>
      </c>
    </row>
    <row r="13" spans="1:56" s="338" customFormat="1" ht="10.5" x14ac:dyDescent="0.15">
      <c r="A13" s="535"/>
      <c r="B13" s="505" t="s">
        <v>18</v>
      </c>
      <c r="C13" s="327" t="s">
        <v>15</v>
      </c>
      <c r="D13" s="400">
        <f t="shared" si="1"/>
        <v>0</v>
      </c>
      <c r="E13" s="447"/>
      <c r="F13" s="390"/>
      <c r="G13" s="393"/>
      <c r="H13" s="407"/>
      <c r="I13" s="394"/>
      <c r="J13" s="438" t="str">
        <f t="shared" si="2"/>
        <v xml:space="preserve"> </v>
      </c>
      <c r="K13" s="319"/>
      <c r="L13" s="319"/>
      <c r="M13" s="319"/>
      <c r="N13" s="319"/>
      <c r="O13" s="319"/>
      <c r="P13" s="319"/>
      <c r="Q13" s="319"/>
      <c r="R13" s="319"/>
      <c r="S13" s="319"/>
      <c r="X13" s="315"/>
      <c r="Y13" s="315"/>
      <c r="Z13" s="315"/>
      <c r="AA13" s="315"/>
      <c r="AB13" s="315"/>
      <c r="AC13" s="315"/>
      <c r="AD13" s="315"/>
      <c r="AE13" s="315"/>
      <c r="AF13" s="315"/>
      <c r="AG13" s="315"/>
      <c r="AH13" s="315"/>
      <c r="AI13" s="315"/>
      <c r="AJ13" s="315"/>
      <c r="AK13" s="315"/>
      <c r="AL13" s="315"/>
      <c r="AM13" s="315"/>
      <c r="AN13" s="315"/>
      <c r="AO13" s="315"/>
      <c r="AT13" s="322"/>
      <c r="AU13" s="322"/>
      <c r="AX13" s="322"/>
      <c r="AY13" s="322"/>
      <c r="BA13" s="339" t="str">
        <f t="shared" si="3"/>
        <v/>
      </c>
      <c r="BB13" s="339" t="str">
        <f t="shared" si="4"/>
        <v/>
      </c>
      <c r="BC13" s="441">
        <f t="shared" si="0"/>
        <v>0</v>
      </c>
      <c r="BD13" s="441">
        <f t="shared" si="5"/>
        <v>0</v>
      </c>
    </row>
    <row r="14" spans="1:56" s="338" customFormat="1" ht="21" x14ac:dyDescent="0.15">
      <c r="A14" s="535"/>
      <c r="B14" s="505"/>
      <c r="C14" s="362" t="s">
        <v>16</v>
      </c>
      <c r="D14" s="402">
        <f t="shared" si="1"/>
        <v>0</v>
      </c>
      <c r="E14" s="381"/>
      <c r="F14" s="382"/>
      <c r="G14" s="379"/>
      <c r="H14" s="403"/>
      <c r="I14" s="379"/>
      <c r="J14" s="438" t="str">
        <f t="shared" si="2"/>
        <v xml:space="preserve"> </v>
      </c>
      <c r="K14" s="319"/>
      <c r="L14" s="319"/>
      <c r="M14" s="319"/>
      <c r="N14" s="319"/>
      <c r="O14" s="319"/>
      <c r="P14" s="319"/>
      <c r="Q14" s="319"/>
      <c r="R14" s="319"/>
      <c r="S14" s="319"/>
      <c r="X14" s="315"/>
      <c r="Y14" s="315"/>
      <c r="Z14" s="315"/>
      <c r="AA14" s="315"/>
      <c r="AB14" s="315"/>
      <c r="AC14" s="315"/>
      <c r="AD14" s="315"/>
      <c r="AE14" s="315"/>
      <c r="AF14" s="315"/>
      <c r="AG14" s="315"/>
      <c r="AH14" s="315"/>
      <c r="AI14" s="315"/>
      <c r="AJ14" s="315"/>
      <c r="AK14" s="315"/>
      <c r="AL14" s="315"/>
      <c r="AM14" s="315"/>
      <c r="AN14" s="315"/>
      <c r="AO14" s="315"/>
      <c r="AT14" s="322"/>
      <c r="AU14" s="322"/>
      <c r="AX14" s="322"/>
      <c r="AY14" s="322"/>
      <c r="BA14" s="339" t="str">
        <f t="shared" si="3"/>
        <v/>
      </c>
      <c r="BB14" s="339" t="str">
        <f t="shared" si="4"/>
        <v/>
      </c>
      <c r="BC14" s="441">
        <f t="shared" si="0"/>
        <v>0</v>
      </c>
      <c r="BD14" s="441">
        <f t="shared" si="5"/>
        <v>0</v>
      </c>
    </row>
    <row r="15" spans="1:56" s="338" customFormat="1" ht="21" x14ac:dyDescent="0.15">
      <c r="A15" s="536"/>
      <c r="B15" s="495"/>
      <c r="C15" s="363" t="s">
        <v>17</v>
      </c>
      <c r="D15" s="404">
        <f t="shared" si="1"/>
        <v>0</v>
      </c>
      <c r="E15" s="384"/>
      <c r="F15" s="385"/>
      <c r="G15" s="387"/>
      <c r="H15" s="406"/>
      <c r="I15" s="387"/>
      <c r="J15" s="438" t="str">
        <f t="shared" si="2"/>
        <v xml:space="preserve"> </v>
      </c>
      <c r="K15" s="319"/>
      <c r="L15" s="319"/>
      <c r="M15" s="319"/>
      <c r="N15" s="319"/>
      <c r="O15" s="319"/>
      <c r="P15" s="319"/>
      <c r="Q15" s="319"/>
      <c r="R15" s="319"/>
      <c r="S15" s="319"/>
      <c r="X15" s="315"/>
      <c r="Y15" s="315"/>
      <c r="Z15" s="315"/>
      <c r="AA15" s="315"/>
      <c r="AB15" s="315"/>
      <c r="AC15" s="315"/>
      <c r="AD15" s="315"/>
      <c r="AE15" s="315"/>
      <c r="AF15" s="315"/>
      <c r="AG15" s="315"/>
      <c r="AH15" s="315"/>
      <c r="AI15" s="315"/>
      <c r="AJ15" s="315"/>
      <c r="AK15" s="315"/>
      <c r="AL15" s="315"/>
      <c r="AM15" s="315"/>
      <c r="AN15" s="315"/>
      <c r="AO15" s="315"/>
      <c r="AT15" s="322"/>
      <c r="AU15" s="322"/>
      <c r="AX15" s="322"/>
      <c r="AY15" s="322"/>
      <c r="BA15" s="339" t="str">
        <f t="shared" si="3"/>
        <v/>
      </c>
      <c r="BB15" s="339" t="str">
        <f t="shared" si="4"/>
        <v/>
      </c>
      <c r="BC15" s="441">
        <f t="shared" si="0"/>
        <v>0</v>
      </c>
      <c r="BD15" s="441">
        <f t="shared" si="5"/>
        <v>0</v>
      </c>
    </row>
    <row r="16" spans="1:56" s="338" customFormat="1" ht="15.95" customHeight="1" x14ac:dyDescent="0.15">
      <c r="A16" s="490" t="s">
        <v>19</v>
      </c>
      <c r="B16" s="500"/>
      <c r="C16" s="327" t="s">
        <v>15</v>
      </c>
      <c r="D16" s="400">
        <f t="shared" si="1"/>
        <v>0</v>
      </c>
      <c r="E16" s="408"/>
      <c r="F16" s="409"/>
      <c r="G16" s="410"/>
      <c r="H16" s="408"/>
      <c r="I16" s="410"/>
      <c r="J16" s="438" t="str">
        <f t="shared" si="2"/>
        <v xml:space="preserve"> </v>
      </c>
      <c r="K16" s="319"/>
      <c r="L16" s="319"/>
      <c r="M16" s="319"/>
      <c r="N16" s="319"/>
      <c r="O16" s="319"/>
      <c r="P16" s="319"/>
      <c r="Q16" s="319"/>
      <c r="R16" s="319"/>
      <c r="S16" s="319"/>
      <c r="X16" s="315"/>
      <c r="Y16" s="315"/>
      <c r="Z16" s="315"/>
      <c r="AA16" s="315"/>
      <c r="AB16" s="315"/>
      <c r="AC16" s="315"/>
      <c r="AD16" s="315"/>
      <c r="AE16" s="315"/>
      <c r="AF16" s="315"/>
      <c r="AG16" s="315"/>
      <c r="AH16" s="315"/>
      <c r="AI16" s="315"/>
      <c r="AJ16" s="315"/>
      <c r="AK16" s="315"/>
      <c r="AL16" s="315"/>
      <c r="AM16" s="315"/>
      <c r="AN16" s="315"/>
      <c r="AO16" s="315"/>
      <c r="AT16" s="322"/>
      <c r="AU16" s="322"/>
      <c r="AX16" s="322"/>
      <c r="AY16" s="322"/>
      <c r="BA16" s="339" t="str">
        <f t="shared" si="3"/>
        <v/>
      </c>
      <c r="BB16" s="339" t="str">
        <f t="shared" si="4"/>
        <v/>
      </c>
      <c r="BC16" s="441">
        <f t="shared" si="0"/>
        <v>0</v>
      </c>
      <c r="BD16" s="441">
        <f t="shared" si="5"/>
        <v>0</v>
      </c>
    </row>
    <row r="17" spans="1:56" s="338" customFormat="1" ht="21" x14ac:dyDescent="0.15">
      <c r="A17" s="521"/>
      <c r="B17" s="528"/>
      <c r="C17" s="362" t="s">
        <v>16</v>
      </c>
      <c r="D17" s="411">
        <f t="shared" si="1"/>
        <v>0</v>
      </c>
      <c r="E17" s="412"/>
      <c r="F17" s="413"/>
      <c r="G17" s="414"/>
      <c r="H17" s="412"/>
      <c r="I17" s="414"/>
      <c r="J17" s="438" t="str">
        <f t="shared" si="2"/>
        <v xml:space="preserve"> </v>
      </c>
      <c r="K17" s="319"/>
      <c r="L17" s="319"/>
      <c r="M17" s="319"/>
      <c r="N17" s="319"/>
      <c r="O17" s="319"/>
      <c r="P17" s="319"/>
      <c r="Q17" s="319"/>
      <c r="R17" s="319"/>
      <c r="S17" s="319"/>
      <c r="X17" s="315"/>
      <c r="Y17" s="315"/>
      <c r="Z17" s="315"/>
      <c r="AA17" s="315"/>
      <c r="AB17" s="315"/>
      <c r="AC17" s="315"/>
      <c r="AD17" s="315"/>
      <c r="AE17" s="315"/>
      <c r="AF17" s="315"/>
      <c r="AG17" s="315"/>
      <c r="AH17" s="315"/>
      <c r="AI17" s="315"/>
      <c r="AJ17" s="315"/>
      <c r="AK17" s="315"/>
      <c r="AL17" s="315"/>
      <c r="AM17" s="315"/>
      <c r="AN17" s="315"/>
      <c r="AO17" s="315"/>
      <c r="AT17" s="322"/>
      <c r="AU17" s="322"/>
      <c r="AX17" s="322"/>
      <c r="AY17" s="322"/>
      <c r="BA17" s="339" t="str">
        <f t="shared" si="3"/>
        <v/>
      </c>
      <c r="BB17" s="339" t="str">
        <f t="shared" si="4"/>
        <v/>
      </c>
      <c r="BC17" s="441">
        <f t="shared" si="0"/>
        <v>0</v>
      </c>
      <c r="BD17" s="441">
        <f t="shared" si="5"/>
        <v>0</v>
      </c>
    </row>
    <row r="18" spans="1:56" s="338" customFormat="1" ht="21" x14ac:dyDescent="0.15">
      <c r="A18" s="501"/>
      <c r="B18" s="502"/>
      <c r="C18" s="363" t="s">
        <v>17</v>
      </c>
      <c r="D18" s="404">
        <f t="shared" si="1"/>
        <v>0</v>
      </c>
      <c r="E18" s="415"/>
      <c r="F18" s="386"/>
      <c r="G18" s="387"/>
      <c r="H18" s="415"/>
      <c r="I18" s="387"/>
      <c r="J18" s="438" t="str">
        <f t="shared" si="2"/>
        <v xml:space="preserve"> </v>
      </c>
      <c r="K18" s="319"/>
      <c r="L18" s="319"/>
      <c r="M18" s="319"/>
      <c r="N18" s="319"/>
      <c r="O18" s="319"/>
      <c r="P18" s="319"/>
      <c r="Q18" s="319"/>
      <c r="R18" s="319"/>
      <c r="S18" s="319"/>
      <c r="X18" s="315"/>
      <c r="Y18" s="315"/>
      <c r="Z18" s="315"/>
      <c r="AA18" s="315"/>
      <c r="AB18" s="315"/>
      <c r="AC18" s="315"/>
      <c r="AD18" s="315"/>
      <c r="AE18" s="315"/>
      <c r="AF18" s="315"/>
      <c r="AG18" s="315"/>
      <c r="AH18" s="315"/>
      <c r="AI18" s="315"/>
      <c r="AJ18" s="315"/>
      <c r="AK18" s="315"/>
      <c r="AL18" s="315"/>
      <c r="AM18" s="315"/>
      <c r="AN18" s="315"/>
      <c r="AO18" s="315"/>
      <c r="AT18" s="322"/>
      <c r="AU18" s="322"/>
      <c r="AX18" s="322"/>
      <c r="AY18" s="322"/>
      <c r="BA18" s="339" t="str">
        <f t="shared" si="3"/>
        <v/>
      </c>
      <c r="BB18" s="339" t="str">
        <f t="shared" si="4"/>
        <v/>
      </c>
      <c r="BC18" s="441">
        <f t="shared" si="0"/>
        <v>0</v>
      </c>
      <c r="BD18" s="441">
        <f t="shared" si="5"/>
        <v>0</v>
      </c>
    </row>
    <row r="19" spans="1:56" s="338" customFormat="1" ht="15.95" customHeight="1" x14ac:dyDescent="0.15">
      <c r="A19" s="529" t="s">
        <v>5</v>
      </c>
      <c r="B19" s="530"/>
      <c r="C19" s="531"/>
      <c r="D19" s="416">
        <f t="shared" si="1"/>
        <v>0</v>
      </c>
      <c r="E19" s="417">
        <f>SUM(E10:E18)</f>
        <v>0</v>
      </c>
      <c r="F19" s="418">
        <f>SUM(F10:F18)</f>
        <v>0</v>
      </c>
      <c r="G19" s="419">
        <f>SUM(G10:G18)</f>
        <v>0</v>
      </c>
      <c r="H19" s="417">
        <f>SUM(H10:H18)</f>
        <v>0</v>
      </c>
      <c r="I19" s="419">
        <f>SUM(I10:I18)</f>
        <v>0</v>
      </c>
      <c r="J19" s="438" t="str">
        <f t="shared" si="2"/>
        <v xml:space="preserve"> </v>
      </c>
      <c r="K19" s="319"/>
      <c r="L19" s="319"/>
      <c r="M19" s="319"/>
      <c r="N19" s="319"/>
      <c r="O19" s="319"/>
      <c r="P19" s="319"/>
      <c r="Q19" s="319"/>
      <c r="R19" s="319"/>
      <c r="S19" s="319"/>
      <c r="X19" s="315"/>
      <c r="Y19" s="315"/>
      <c r="Z19" s="315"/>
      <c r="AA19" s="315"/>
      <c r="AB19" s="315"/>
      <c r="AC19" s="315"/>
      <c r="AD19" s="315"/>
      <c r="AE19" s="315"/>
      <c r="AF19" s="315"/>
      <c r="AG19" s="315"/>
      <c r="AH19" s="315"/>
      <c r="AI19" s="315"/>
      <c r="AJ19" s="315"/>
      <c r="AK19" s="315"/>
      <c r="AL19" s="315"/>
      <c r="AM19" s="315"/>
      <c r="AN19" s="315"/>
      <c r="AO19" s="315"/>
      <c r="AT19" s="322"/>
      <c r="AU19" s="322"/>
      <c r="AX19" s="322"/>
      <c r="AY19" s="322"/>
      <c r="BA19" s="339" t="str">
        <f t="shared" si="3"/>
        <v/>
      </c>
      <c r="BB19" s="339" t="str">
        <f t="shared" si="4"/>
        <v/>
      </c>
      <c r="BC19" s="441">
        <f t="shared" si="0"/>
        <v>0</v>
      </c>
      <c r="BD19" s="441">
        <f t="shared" si="5"/>
        <v>0</v>
      </c>
    </row>
    <row r="20" spans="1:56" s="315" customFormat="1" ht="30" customHeight="1" x14ac:dyDescent="0.2">
      <c r="A20" s="332" t="s">
        <v>20</v>
      </c>
      <c r="B20" s="332"/>
      <c r="C20" s="332"/>
      <c r="D20" s="332"/>
      <c r="E20" s="332"/>
      <c r="F20" s="332"/>
      <c r="G20" s="332"/>
      <c r="H20" s="332"/>
      <c r="I20" s="332"/>
      <c r="J20" s="320"/>
    </row>
    <row r="21" spans="1:56" s="314" customFormat="1" ht="15.95" customHeight="1" x14ac:dyDescent="0.15">
      <c r="A21" s="532" t="s">
        <v>21</v>
      </c>
      <c r="B21" s="488" t="s">
        <v>5</v>
      </c>
      <c r="C21" s="488" t="s">
        <v>22</v>
      </c>
      <c r="D21" s="488" t="s">
        <v>23</v>
      </c>
      <c r="E21" s="364"/>
      <c r="F21" s="364"/>
      <c r="I21" s="345"/>
      <c r="J21" s="345"/>
      <c r="K21" s="345"/>
      <c r="L21" s="345"/>
      <c r="M21" s="439"/>
      <c r="N21" s="439"/>
      <c r="O21" s="439"/>
      <c r="P21" s="319"/>
      <c r="Q21" s="319"/>
      <c r="R21" s="319"/>
      <c r="S21" s="319"/>
      <c r="BB21" s="325"/>
      <c r="BC21" s="325"/>
    </row>
    <row r="22" spans="1:56" s="314" customFormat="1" ht="10.5" x14ac:dyDescent="0.15">
      <c r="A22" s="533"/>
      <c r="B22" s="489"/>
      <c r="C22" s="489"/>
      <c r="D22" s="489"/>
      <c r="E22" s="364"/>
      <c r="F22" s="364"/>
      <c r="I22" s="345"/>
      <c r="J22" s="345"/>
      <c r="K22" s="345"/>
      <c r="L22" s="345"/>
      <c r="M22" s="439"/>
      <c r="N22" s="439"/>
      <c r="O22" s="439"/>
      <c r="P22" s="319"/>
      <c r="Q22" s="319"/>
      <c r="R22" s="319"/>
      <c r="S22" s="319"/>
      <c r="BB22" s="325"/>
      <c r="BC22" s="325"/>
    </row>
    <row r="23" spans="1:56" s="314" customFormat="1" ht="21" x14ac:dyDescent="0.15">
      <c r="A23" s="359" t="s">
        <v>24</v>
      </c>
      <c r="B23" s="420">
        <f>SUM(C23:D23)</f>
        <v>0</v>
      </c>
      <c r="C23" s="381"/>
      <c r="D23" s="376"/>
      <c r="E23" s="438" t="str">
        <f>+BA23</f>
        <v/>
      </c>
      <c r="F23" s="365"/>
      <c r="H23" s="346"/>
      <c r="L23" s="347"/>
      <c r="M23" s="348"/>
      <c r="N23" s="348"/>
      <c r="O23" s="348"/>
      <c r="P23" s="319"/>
      <c r="Q23" s="319"/>
      <c r="R23" s="319"/>
      <c r="S23" s="319"/>
      <c r="BA23" s="339" t="str">
        <f>IF(B23&lt;&gt;SUM(C23:D23)," NO ALTERE LAS FÓRMULAS, la suma de los donantes NO ES IGUAL al Total. ","")</f>
        <v/>
      </c>
      <c r="BB23" s="325"/>
      <c r="BC23" s="441">
        <f>IF(B23&lt;&gt;SUM(C23:D23),1,0)</f>
        <v>0</v>
      </c>
    </row>
    <row r="24" spans="1:56" s="314" customFormat="1" ht="37.5" customHeight="1" x14ac:dyDescent="0.15">
      <c r="A24" s="360" t="s">
        <v>25</v>
      </c>
      <c r="B24" s="402">
        <f>SUM(C24:D24)</f>
        <v>0</v>
      </c>
      <c r="C24" s="381"/>
      <c r="D24" s="376"/>
      <c r="E24" s="438" t="str">
        <f>+BA24</f>
        <v/>
      </c>
      <c r="F24" s="365"/>
      <c r="H24" s="346"/>
      <c r="L24" s="347"/>
      <c r="M24" s="348"/>
      <c r="N24" s="348"/>
      <c r="O24" s="348"/>
      <c r="P24" s="319"/>
      <c r="Q24" s="319"/>
      <c r="R24" s="319"/>
      <c r="S24" s="319"/>
      <c r="BA24" s="339" t="str">
        <f>IF(B24&lt;&gt;SUM(C24:D24)," NO ALTERE LAS FÓRMULAS, la suma de los donantes NO ES IGUAL al Total. ","")</f>
        <v/>
      </c>
      <c r="BB24" s="325"/>
      <c r="BC24" s="441">
        <f>IF(B24&lt;&gt;SUM(C24:D24),1,0)</f>
        <v>0</v>
      </c>
    </row>
    <row r="25" spans="1:56" s="314" customFormat="1" ht="31.5" x14ac:dyDescent="0.15">
      <c r="A25" s="360" t="s">
        <v>26</v>
      </c>
      <c r="B25" s="402">
        <f>SUM(C25:D25)</f>
        <v>0</v>
      </c>
      <c r="C25" s="381"/>
      <c r="D25" s="376"/>
      <c r="E25" s="438" t="str">
        <f>+BA25</f>
        <v/>
      </c>
      <c r="F25" s="365"/>
      <c r="H25" s="346"/>
      <c r="L25" s="347"/>
      <c r="M25" s="348"/>
      <c r="N25" s="348"/>
      <c r="O25" s="348"/>
      <c r="P25" s="319"/>
      <c r="Q25" s="319"/>
      <c r="R25" s="319"/>
      <c r="S25" s="319"/>
      <c r="BA25" s="339" t="str">
        <f>IF(B25&lt;&gt;SUM(C25:D25)," NO ALTERE LAS FÓRMULAS, la suma de los donantes NO ES IGUAL al Total. ","")</f>
        <v/>
      </c>
      <c r="BB25" s="325"/>
      <c r="BC25" s="441">
        <f>IF(B25&lt;&gt;SUM(C25:D25),1,0)</f>
        <v>0</v>
      </c>
    </row>
    <row r="26" spans="1:56" s="314" customFormat="1" ht="15.95" customHeight="1" x14ac:dyDescent="0.15">
      <c r="A26" s="361" t="s">
        <v>27</v>
      </c>
      <c r="B26" s="404">
        <f>SUM(C26:D26)</f>
        <v>0</v>
      </c>
      <c r="C26" s="384"/>
      <c r="D26" s="378"/>
      <c r="E26" s="438" t="str">
        <f>+BA26</f>
        <v/>
      </c>
      <c r="F26" s="365"/>
      <c r="L26" s="348"/>
      <c r="M26" s="348"/>
      <c r="N26" s="348"/>
      <c r="O26" s="348"/>
      <c r="P26" s="319"/>
      <c r="Q26" s="319"/>
      <c r="R26" s="319"/>
      <c r="S26" s="319"/>
      <c r="BA26" s="339" t="str">
        <f>IF(B26&lt;&gt;SUM(C26:D26)," NO ALTERE LAS FÓRMULAS, la suma de los donantes NO ES IGUAL al Total. ","")</f>
        <v/>
      </c>
      <c r="BB26" s="325"/>
      <c r="BC26" s="441">
        <f>IF(B26&lt;&gt;SUM(C26:D26),1,0)</f>
        <v>0</v>
      </c>
    </row>
    <row r="27" spans="1:56" s="315" customFormat="1" ht="30" customHeight="1" x14ac:dyDescent="0.2">
      <c r="A27" s="354" t="s">
        <v>28</v>
      </c>
      <c r="B27" s="354"/>
      <c r="C27" s="354"/>
      <c r="D27" s="354"/>
      <c r="E27" s="349"/>
      <c r="F27" s="349"/>
      <c r="G27" s="349"/>
      <c r="H27" s="349"/>
      <c r="I27" s="349"/>
      <c r="J27" s="320"/>
    </row>
    <row r="28" spans="1:56" s="338" customFormat="1" ht="12.75" customHeight="1" x14ac:dyDescent="0.15">
      <c r="A28" s="494" t="s">
        <v>29</v>
      </c>
      <c r="B28" s="488" t="s">
        <v>5</v>
      </c>
      <c r="C28" s="488" t="s">
        <v>22</v>
      </c>
      <c r="D28" s="488" t="s">
        <v>23</v>
      </c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S28" s="322"/>
      <c r="AT28" s="322"/>
      <c r="AW28" s="322"/>
      <c r="AX28" s="322"/>
      <c r="BA28" s="315"/>
      <c r="BB28" s="315"/>
      <c r="BC28" s="315"/>
      <c r="BD28" s="315"/>
    </row>
    <row r="29" spans="1:56" s="338" customFormat="1" ht="10.5" x14ac:dyDescent="0.15">
      <c r="A29" s="495"/>
      <c r="B29" s="489"/>
      <c r="C29" s="489"/>
      <c r="D29" s="489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S29" s="322"/>
      <c r="AT29" s="322"/>
      <c r="AW29" s="322"/>
      <c r="AX29" s="322"/>
      <c r="BA29" s="315"/>
      <c r="BB29" s="315"/>
      <c r="BC29" s="315"/>
      <c r="BD29" s="315"/>
    </row>
    <row r="30" spans="1:56" s="338" customFormat="1" ht="15.95" customHeight="1" x14ac:dyDescent="0.15">
      <c r="A30" s="366" t="s">
        <v>30</v>
      </c>
      <c r="B30" s="421">
        <f>SUM(C30:D30)</f>
        <v>0</v>
      </c>
      <c r="C30" s="375"/>
      <c r="D30" s="375"/>
      <c r="E30" s="438" t="str">
        <f>+BA30</f>
        <v/>
      </c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S30" s="322"/>
      <c r="AT30" s="322"/>
      <c r="AW30" s="322"/>
      <c r="AX30" s="322"/>
      <c r="BA30" s="339" t="str">
        <f>IF(B30&lt;&gt;SUM(C30:D30)," NO ALTERE LAS FÓRMULAS, la suma de los donantes NO ES IGUAL al Total. ","")</f>
        <v/>
      </c>
      <c r="BB30" s="325"/>
      <c r="BC30" s="441">
        <f>IF(B30&lt;&gt;SUM(C30:D30),1,0)</f>
        <v>0</v>
      </c>
      <c r="BD30" s="315"/>
    </row>
    <row r="31" spans="1:56" s="338" customFormat="1" ht="15.95" customHeight="1" x14ac:dyDescent="0.15">
      <c r="A31" s="367" t="s">
        <v>31</v>
      </c>
      <c r="B31" s="422">
        <f>SUM(C31:D31)</f>
        <v>0</v>
      </c>
      <c r="C31" s="377"/>
      <c r="D31" s="377"/>
      <c r="E31" s="438" t="str">
        <f>+BA31</f>
        <v/>
      </c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S31" s="322"/>
      <c r="AT31" s="322"/>
      <c r="AW31" s="322"/>
      <c r="AX31" s="322"/>
      <c r="BA31" s="339" t="str">
        <f>IF(B31&lt;&gt;SUM(C31:D31)," NO ALTERE LAS FÓRMULAS, la suma de los donantes NO ES IGUAL al Total. ","")</f>
        <v/>
      </c>
      <c r="BB31" s="325"/>
      <c r="BC31" s="441">
        <f>IF(B31&lt;&gt;SUM(C31:D31),1,0)</f>
        <v>0</v>
      </c>
      <c r="BD31" s="315"/>
    </row>
    <row r="32" spans="1:56" s="338" customFormat="1" ht="15.95" customHeight="1" x14ac:dyDescent="0.15">
      <c r="A32" s="350" t="s">
        <v>5</v>
      </c>
      <c r="B32" s="396">
        <f>SUM(C32:D32)</f>
        <v>0</v>
      </c>
      <c r="C32" s="396">
        <f>SUM(C30:C31)</f>
        <v>0</v>
      </c>
      <c r="D32" s="392">
        <f>SUM(D30:D31)</f>
        <v>0</v>
      </c>
      <c r="E32" s="438" t="str">
        <f>+BA32</f>
        <v/>
      </c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S32" s="322"/>
      <c r="AT32" s="322"/>
      <c r="AW32" s="322"/>
      <c r="AX32" s="322"/>
      <c r="BA32" s="339" t="str">
        <f>IF(B32&lt;&gt;SUM(C32:D32)," NO ALTERE LAS FÓRMULAS, la suma de los donantes NO ES IGUAL al Total. ","")</f>
        <v/>
      </c>
      <c r="BB32" s="325"/>
      <c r="BC32" s="441">
        <f>IF(B32&lt;&gt;SUM(C32:D32),1,0)</f>
        <v>0</v>
      </c>
      <c r="BD32" s="315"/>
    </row>
    <row r="33" spans="1:56" s="338" customFormat="1" ht="30" customHeight="1" x14ac:dyDescent="0.2">
      <c r="A33" s="334" t="s">
        <v>32</v>
      </c>
      <c r="B33" s="334"/>
      <c r="C33" s="334"/>
      <c r="D33" s="334"/>
      <c r="E33" s="334"/>
      <c r="F33" s="334"/>
      <c r="G33" s="334"/>
      <c r="H33" s="334"/>
      <c r="I33" s="334"/>
      <c r="J33" s="320"/>
      <c r="K33" s="315"/>
      <c r="L33" s="315"/>
      <c r="M33" s="315"/>
      <c r="N33" s="315"/>
      <c r="O33" s="315"/>
      <c r="P33" s="315"/>
      <c r="Q33" s="315"/>
      <c r="R33" s="315"/>
      <c r="S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T33" s="322"/>
      <c r="AU33" s="322"/>
      <c r="AX33" s="322"/>
      <c r="AY33" s="322"/>
      <c r="BA33" s="315"/>
      <c r="BB33" s="315"/>
      <c r="BC33" s="315"/>
      <c r="BD33" s="315"/>
    </row>
    <row r="34" spans="1:56" s="338" customFormat="1" ht="15.95" customHeight="1" x14ac:dyDescent="0.15">
      <c r="A34" s="494" t="s">
        <v>33</v>
      </c>
      <c r="B34" s="500" t="s">
        <v>4</v>
      </c>
      <c r="C34" s="488" t="s">
        <v>5</v>
      </c>
      <c r="D34" s="488" t="s">
        <v>34</v>
      </c>
      <c r="E34" s="488" t="s">
        <v>35</v>
      </c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T34" s="322"/>
      <c r="AU34" s="322"/>
      <c r="AX34" s="322"/>
      <c r="AY34" s="322"/>
      <c r="BA34" s="315"/>
      <c r="BB34" s="315"/>
      <c r="BC34" s="315"/>
      <c r="BD34" s="315"/>
    </row>
    <row r="35" spans="1:56" s="338" customFormat="1" ht="15.95" customHeight="1" x14ac:dyDescent="0.15">
      <c r="A35" s="495"/>
      <c r="B35" s="502"/>
      <c r="C35" s="489"/>
      <c r="D35" s="489"/>
      <c r="E35" s="489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T35" s="322"/>
      <c r="AU35" s="322"/>
      <c r="AX35" s="322"/>
      <c r="AY35" s="322"/>
      <c r="BA35" s="315"/>
      <c r="BB35" s="315"/>
      <c r="BC35" s="315"/>
      <c r="BD35" s="315"/>
    </row>
    <row r="36" spans="1:56" s="338" customFormat="1" ht="15.95" customHeight="1" x14ac:dyDescent="0.15">
      <c r="A36" s="494" t="s">
        <v>36</v>
      </c>
      <c r="B36" s="357" t="s">
        <v>37</v>
      </c>
      <c r="C36" s="425">
        <f>SUM(D36:E36)</f>
        <v>0</v>
      </c>
      <c r="D36" s="426"/>
      <c r="E36" s="426"/>
      <c r="F36" s="438" t="str">
        <f>+BA36</f>
        <v/>
      </c>
      <c r="G36" s="438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T36" s="322"/>
      <c r="AU36" s="322"/>
      <c r="AX36" s="322"/>
      <c r="AY36" s="322"/>
      <c r="BA36" s="339" t="str">
        <f>IF(C36&lt;&gt;SUM(D36:E36)," NO ALTERE LAS FÓRMULAS, la suma de los componentes sanguíneos NO ES IGUAL al Total. ","")</f>
        <v/>
      </c>
      <c r="BB36" s="315"/>
      <c r="BC36" s="441">
        <f>IF(C36&lt;&gt;SUM(D36:E36),1,0)</f>
        <v>0</v>
      </c>
      <c r="BD36" s="315"/>
    </row>
    <row r="37" spans="1:56" s="338" customFormat="1" ht="15.95" customHeight="1" x14ac:dyDescent="0.15">
      <c r="A37" s="505"/>
      <c r="B37" s="368" t="s">
        <v>38</v>
      </c>
      <c r="C37" s="427">
        <f t="shared" ref="C37:C44" si="6">SUM(D37:E37)</f>
        <v>0</v>
      </c>
      <c r="D37" s="428"/>
      <c r="E37" s="428"/>
      <c r="F37" s="438" t="str">
        <f t="shared" ref="F37:F44" si="7">+BA37</f>
        <v/>
      </c>
      <c r="G37" s="438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T37" s="322"/>
      <c r="AU37" s="322"/>
      <c r="AX37" s="322"/>
      <c r="AY37" s="322"/>
      <c r="BA37" s="339" t="str">
        <f t="shared" ref="BA37:BA44" si="8">IF(C37&lt;&gt;SUM(D37:E37)," NO ALTERE LAS FÓRMULAS, la suma de los componentes sanguíneos NO ES IGUAL al Total. ","")</f>
        <v/>
      </c>
      <c r="BB37" s="315"/>
      <c r="BC37" s="441">
        <f t="shared" ref="BC37:BC44" si="9">IF(C37&lt;&gt;SUM(D37:E37),1,0)</f>
        <v>0</v>
      </c>
      <c r="BD37" s="315"/>
    </row>
    <row r="38" spans="1:56" s="338" customFormat="1" ht="15.95" customHeight="1" x14ac:dyDescent="0.15">
      <c r="A38" s="495"/>
      <c r="B38" s="369" t="s">
        <v>39</v>
      </c>
      <c r="C38" s="429">
        <f t="shared" si="6"/>
        <v>0</v>
      </c>
      <c r="D38" s="430"/>
      <c r="E38" s="430"/>
      <c r="F38" s="438" t="str">
        <f t="shared" si="7"/>
        <v/>
      </c>
      <c r="G38" s="438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T38" s="322"/>
      <c r="AU38" s="322"/>
      <c r="AX38" s="322"/>
      <c r="AY38" s="322"/>
      <c r="BA38" s="339" t="str">
        <f t="shared" si="8"/>
        <v/>
      </c>
      <c r="BB38" s="315"/>
      <c r="BC38" s="441">
        <f t="shared" si="9"/>
        <v>0</v>
      </c>
      <c r="BD38" s="315"/>
    </row>
    <row r="39" spans="1:56" s="338" customFormat="1" ht="15.95" customHeight="1" x14ac:dyDescent="0.15">
      <c r="A39" s="494" t="s">
        <v>40</v>
      </c>
      <c r="B39" s="358" t="s">
        <v>41</v>
      </c>
      <c r="C39" s="425">
        <f t="shared" si="6"/>
        <v>0</v>
      </c>
      <c r="D39" s="426"/>
      <c r="E39" s="426"/>
      <c r="F39" s="438" t="str">
        <f t="shared" si="7"/>
        <v/>
      </c>
      <c r="G39" s="438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T39" s="322"/>
      <c r="AU39" s="322"/>
      <c r="AX39" s="322"/>
      <c r="AY39" s="322"/>
      <c r="BA39" s="339" t="str">
        <f t="shared" si="8"/>
        <v/>
      </c>
      <c r="BB39" s="315"/>
      <c r="BC39" s="441">
        <f t="shared" si="9"/>
        <v>0</v>
      </c>
      <c r="BD39" s="315"/>
    </row>
    <row r="40" spans="1:56" s="338" customFormat="1" ht="15.95" customHeight="1" x14ac:dyDescent="0.15">
      <c r="A40" s="505"/>
      <c r="B40" s="368" t="s">
        <v>42</v>
      </c>
      <c r="C40" s="427">
        <f t="shared" si="6"/>
        <v>0</v>
      </c>
      <c r="D40" s="428"/>
      <c r="E40" s="428"/>
      <c r="F40" s="438" t="str">
        <f t="shared" si="7"/>
        <v/>
      </c>
      <c r="G40" s="438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T40" s="322"/>
      <c r="AU40" s="322"/>
      <c r="AX40" s="322"/>
      <c r="AY40" s="322"/>
      <c r="BA40" s="339" t="str">
        <f t="shared" si="8"/>
        <v/>
      </c>
      <c r="BB40" s="315"/>
      <c r="BC40" s="441">
        <f t="shared" si="9"/>
        <v>0</v>
      </c>
      <c r="BD40" s="315"/>
    </row>
    <row r="41" spans="1:56" s="338" customFormat="1" ht="15.95" customHeight="1" x14ac:dyDescent="0.15">
      <c r="A41" s="495"/>
      <c r="B41" s="369" t="s">
        <v>43</v>
      </c>
      <c r="C41" s="429">
        <f t="shared" si="6"/>
        <v>0</v>
      </c>
      <c r="D41" s="430"/>
      <c r="E41" s="430"/>
      <c r="F41" s="438" t="str">
        <f t="shared" si="7"/>
        <v/>
      </c>
      <c r="G41" s="438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T41" s="322"/>
      <c r="AU41" s="322"/>
      <c r="AX41" s="322"/>
      <c r="AY41" s="322"/>
      <c r="BA41" s="339" t="str">
        <f t="shared" si="8"/>
        <v/>
      </c>
      <c r="BB41" s="315"/>
      <c r="BC41" s="441">
        <f t="shared" si="9"/>
        <v>0</v>
      </c>
      <c r="BD41" s="315"/>
    </row>
    <row r="42" spans="1:56" s="338" customFormat="1" ht="21" x14ac:dyDescent="0.15">
      <c r="A42" s="494" t="s">
        <v>44</v>
      </c>
      <c r="B42" s="370" t="s">
        <v>45</v>
      </c>
      <c r="C42" s="423">
        <f t="shared" si="6"/>
        <v>0</v>
      </c>
      <c r="D42" s="375"/>
      <c r="E42" s="375"/>
      <c r="F42" s="438" t="str">
        <f t="shared" si="7"/>
        <v/>
      </c>
      <c r="G42" s="438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T42" s="322"/>
      <c r="AU42" s="322"/>
      <c r="AX42" s="322"/>
      <c r="AY42" s="322"/>
      <c r="BA42" s="339" t="str">
        <f t="shared" si="8"/>
        <v/>
      </c>
      <c r="BB42" s="315"/>
      <c r="BC42" s="441">
        <f t="shared" si="9"/>
        <v>0</v>
      </c>
      <c r="BD42" s="315"/>
    </row>
    <row r="43" spans="1:56" s="338" customFormat="1" ht="15.95" customHeight="1" x14ac:dyDescent="0.15">
      <c r="A43" s="495"/>
      <c r="B43" s="336" t="s">
        <v>46</v>
      </c>
      <c r="C43" s="383">
        <f t="shared" si="6"/>
        <v>0</v>
      </c>
      <c r="D43" s="378"/>
      <c r="E43" s="378"/>
      <c r="F43" s="438" t="str">
        <f t="shared" si="7"/>
        <v/>
      </c>
      <c r="G43" s="438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T43" s="322"/>
      <c r="AU43" s="322"/>
      <c r="AX43" s="322"/>
      <c r="AY43" s="322"/>
      <c r="BA43" s="339" t="str">
        <f t="shared" si="8"/>
        <v/>
      </c>
      <c r="BB43" s="315"/>
      <c r="BC43" s="441">
        <f t="shared" si="9"/>
        <v>0</v>
      </c>
      <c r="BD43" s="315"/>
    </row>
    <row r="44" spans="1:56" s="338" customFormat="1" ht="15.95" customHeight="1" x14ac:dyDescent="0.15">
      <c r="A44" s="498" t="s">
        <v>47</v>
      </c>
      <c r="B44" s="499"/>
      <c r="C44" s="424">
        <f t="shared" si="6"/>
        <v>0</v>
      </c>
      <c r="D44" s="380"/>
      <c r="E44" s="380"/>
      <c r="F44" s="438" t="str">
        <f t="shared" si="7"/>
        <v/>
      </c>
      <c r="G44" s="438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T44" s="322"/>
      <c r="AU44" s="322"/>
      <c r="AX44" s="322"/>
      <c r="AY44" s="322"/>
      <c r="BA44" s="339" t="str">
        <f t="shared" si="8"/>
        <v/>
      </c>
      <c r="BB44" s="315"/>
      <c r="BC44" s="441">
        <f t="shared" si="9"/>
        <v>0</v>
      </c>
      <c r="BD44" s="315"/>
    </row>
    <row r="45" spans="1:56" s="315" customFormat="1" ht="30" customHeight="1" x14ac:dyDescent="0.2">
      <c r="A45" s="335" t="s">
        <v>48</v>
      </c>
      <c r="B45" s="335"/>
      <c r="C45" s="335"/>
      <c r="D45" s="335"/>
      <c r="E45" s="335"/>
      <c r="F45" s="335"/>
      <c r="G45" s="335"/>
      <c r="H45" s="335"/>
      <c r="I45" s="335"/>
      <c r="J45" s="320"/>
    </row>
    <row r="46" spans="1:56" s="338" customFormat="1" ht="15.95" customHeight="1" x14ac:dyDescent="0.15">
      <c r="A46" s="510" t="s">
        <v>49</v>
      </c>
      <c r="B46" s="510"/>
      <c r="C46" s="511" t="s">
        <v>50</v>
      </c>
      <c r="D46" s="511" t="s">
        <v>44</v>
      </c>
      <c r="E46" s="497" t="s">
        <v>51</v>
      </c>
      <c r="F46" s="511"/>
      <c r="G46" s="511"/>
      <c r="H46" s="511" t="s">
        <v>52</v>
      </c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T46" s="322"/>
      <c r="AU46" s="322"/>
      <c r="AX46" s="322"/>
      <c r="AY46" s="322"/>
      <c r="BA46" s="315"/>
      <c r="BB46" s="315"/>
      <c r="BC46" s="315"/>
      <c r="BD46" s="315"/>
    </row>
    <row r="47" spans="1:56" s="338" customFormat="1" ht="15.95" customHeight="1" x14ac:dyDescent="0.15">
      <c r="A47" s="510"/>
      <c r="B47" s="510"/>
      <c r="C47" s="511"/>
      <c r="D47" s="511"/>
      <c r="E47" s="471" t="s">
        <v>53</v>
      </c>
      <c r="F47" s="471" t="s">
        <v>42</v>
      </c>
      <c r="G47" s="471" t="s">
        <v>43</v>
      </c>
      <c r="H47" s="497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T47" s="322"/>
      <c r="AU47" s="322"/>
      <c r="AX47" s="322"/>
      <c r="AY47" s="322"/>
      <c r="BA47" s="315"/>
      <c r="BB47" s="315"/>
      <c r="BC47" s="315"/>
      <c r="BD47" s="315"/>
    </row>
    <row r="48" spans="1:56" s="338" customFormat="1" ht="22.5" customHeight="1" x14ac:dyDescent="0.15">
      <c r="A48" s="515" t="s">
        <v>54</v>
      </c>
      <c r="B48" s="515"/>
      <c r="C48" s="433"/>
      <c r="D48" s="433"/>
      <c r="E48" s="433"/>
      <c r="F48" s="433"/>
      <c r="G48" s="433"/>
      <c r="H48" s="426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W48" s="322"/>
      <c r="AX48" s="322"/>
      <c r="BA48" s="315"/>
      <c r="BB48" s="315"/>
      <c r="BC48" s="315"/>
      <c r="BD48" s="315"/>
    </row>
    <row r="49" spans="1:56" s="338" customFormat="1" ht="15" customHeight="1" x14ac:dyDescent="0.15">
      <c r="A49" s="516" t="s">
        <v>55</v>
      </c>
      <c r="B49" s="516"/>
      <c r="C49" s="373">
        <v>1</v>
      </c>
      <c r="D49" s="373">
        <v>2</v>
      </c>
      <c r="E49" s="373"/>
      <c r="F49" s="373"/>
      <c r="G49" s="373"/>
      <c r="H49" s="428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W49" s="322"/>
      <c r="AX49" s="322"/>
      <c r="BA49" s="315"/>
      <c r="BB49" s="315"/>
      <c r="BC49" s="315"/>
      <c r="BD49" s="315"/>
    </row>
    <row r="50" spans="1:56" s="338" customFormat="1" ht="15" customHeight="1" x14ac:dyDescent="0.15">
      <c r="A50" s="516" t="s">
        <v>56</v>
      </c>
      <c r="B50" s="516"/>
      <c r="C50" s="376">
        <v>2</v>
      </c>
      <c r="D50" s="376"/>
      <c r="E50" s="376">
        <v>109</v>
      </c>
      <c r="F50" s="376"/>
      <c r="G50" s="376"/>
      <c r="H50" s="391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W50" s="322"/>
      <c r="AX50" s="322"/>
      <c r="BA50" s="315"/>
      <c r="BB50" s="315"/>
      <c r="BC50" s="315"/>
      <c r="BD50" s="315"/>
    </row>
    <row r="51" spans="1:56" s="338" customFormat="1" ht="15" customHeight="1" x14ac:dyDescent="0.15">
      <c r="A51" s="508" t="s">
        <v>57</v>
      </c>
      <c r="B51" s="508"/>
      <c r="C51" s="378"/>
      <c r="D51" s="378"/>
      <c r="E51" s="378"/>
      <c r="F51" s="378"/>
      <c r="G51" s="378"/>
      <c r="H51" s="39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W51" s="322"/>
      <c r="AX51" s="322"/>
      <c r="BA51" s="315"/>
      <c r="BB51" s="315"/>
      <c r="BC51" s="315"/>
      <c r="BD51" s="315"/>
    </row>
    <row r="52" spans="1:56" s="338" customFormat="1" ht="15" customHeight="1" x14ac:dyDescent="0.15">
      <c r="A52" s="509" t="s">
        <v>5</v>
      </c>
      <c r="B52" s="509"/>
      <c r="C52" s="388">
        <f t="shared" ref="C52:H52" si="10">SUM(C48:C51)</f>
        <v>3</v>
      </c>
      <c r="D52" s="388">
        <f t="shared" si="10"/>
        <v>2</v>
      </c>
      <c r="E52" s="388">
        <f t="shared" si="10"/>
        <v>109</v>
      </c>
      <c r="F52" s="388">
        <f t="shared" si="10"/>
        <v>0</v>
      </c>
      <c r="G52" s="388">
        <f t="shared" si="10"/>
        <v>0</v>
      </c>
      <c r="H52" s="436">
        <f t="shared" si="10"/>
        <v>0</v>
      </c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W52" s="322"/>
      <c r="AX52" s="322"/>
      <c r="BA52" s="315"/>
      <c r="BB52" s="315"/>
      <c r="BC52" s="315"/>
      <c r="BD52" s="315"/>
    </row>
    <row r="53" spans="1:56" s="315" customFormat="1" ht="30" customHeight="1" x14ac:dyDescent="0.2">
      <c r="A53" s="335" t="s">
        <v>58</v>
      </c>
      <c r="B53" s="335"/>
      <c r="C53" s="335"/>
      <c r="D53" s="371"/>
      <c r="E53" s="371"/>
      <c r="F53" s="371"/>
      <c r="G53" s="371"/>
      <c r="H53" s="371"/>
      <c r="I53" s="371"/>
      <c r="J53" s="320"/>
    </row>
    <row r="54" spans="1:56" s="338" customFormat="1" ht="15.95" customHeight="1" x14ac:dyDescent="0.2">
      <c r="A54" s="510" t="s">
        <v>49</v>
      </c>
      <c r="B54" s="510"/>
      <c r="C54" s="511" t="s">
        <v>5</v>
      </c>
      <c r="D54" s="315"/>
      <c r="E54" s="315"/>
      <c r="F54" s="315"/>
      <c r="G54" s="317"/>
      <c r="H54" s="317"/>
      <c r="I54" s="317"/>
      <c r="J54" s="317"/>
      <c r="K54" s="315"/>
      <c r="L54" s="315"/>
      <c r="M54" s="315"/>
      <c r="N54" s="315"/>
      <c r="O54" s="315"/>
      <c r="P54" s="315"/>
      <c r="Q54" s="315"/>
      <c r="R54" s="315"/>
      <c r="S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22"/>
      <c r="AS54" s="322"/>
      <c r="AT54" s="322"/>
      <c r="BA54" s="315"/>
      <c r="BB54" s="315"/>
      <c r="BC54" s="315"/>
      <c r="BD54" s="315"/>
    </row>
    <row r="55" spans="1:56" s="338" customFormat="1" ht="15.95" customHeight="1" x14ac:dyDescent="0.2">
      <c r="A55" s="510"/>
      <c r="B55" s="510"/>
      <c r="C55" s="511"/>
      <c r="D55" s="315"/>
      <c r="E55" s="315"/>
      <c r="F55" s="315"/>
      <c r="G55" s="317"/>
      <c r="H55" s="317"/>
      <c r="I55" s="317"/>
      <c r="J55" s="317"/>
      <c r="K55" s="315"/>
      <c r="L55" s="315"/>
      <c r="M55" s="315"/>
      <c r="N55" s="315"/>
      <c r="O55" s="315"/>
      <c r="P55" s="315"/>
      <c r="Q55" s="315"/>
      <c r="R55" s="315"/>
      <c r="S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22"/>
      <c r="AS55" s="322"/>
      <c r="AT55" s="322"/>
      <c r="BA55" s="315"/>
      <c r="BB55" s="315"/>
      <c r="BC55" s="315"/>
      <c r="BD55" s="315"/>
    </row>
    <row r="56" spans="1:56" s="338" customFormat="1" ht="15" customHeight="1" x14ac:dyDescent="0.2">
      <c r="A56" s="512" t="s">
        <v>59</v>
      </c>
      <c r="B56" s="512"/>
      <c r="C56" s="432"/>
      <c r="D56" s="315"/>
      <c r="E56" s="315"/>
      <c r="F56" s="315"/>
      <c r="G56" s="315"/>
      <c r="H56" s="315"/>
      <c r="I56" s="315"/>
      <c r="J56" s="317"/>
      <c r="K56" s="315"/>
      <c r="L56" s="315"/>
      <c r="M56" s="315"/>
      <c r="N56" s="315"/>
      <c r="O56" s="315"/>
      <c r="P56" s="315"/>
      <c r="Q56" s="315"/>
      <c r="R56" s="315"/>
      <c r="S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R56" s="322"/>
      <c r="AS56" s="322"/>
      <c r="AV56" s="322"/>
      <c r="AW56" s="322"/>
      <c r="BA56" s="315"/>
      <c r="BB56" s="315"/>
      <c r="BC56" s="315"/>
      <c r="BD56" s="315"/>
    </row>
    <row r="57" spans="1:56" s="338" customFormat="1" ht="15" customHeight="1" x14ac:dyDescent="0.2">
      <c r="A57" s="492" t="s">
        <v>40</v>
      </c>
      <c r="B57" s="358" t="s">
        <v>41</v>
      </c>
      <c r="C57" s="433"/>
      <c r="D57" s="315"/>
      <c r="E57" s="315"/>
      <c r="F57" s="315"/>
      <c r="G57" s="317"/>
      <c r="H57" s="317"/>
      <c r="I57" s="317"/>
      <c r="J57" s="317"/>
      <c r="K57" s="315"/>
      <c r="L57" s="315"/>
      <c r="M57" s="315"/>
      <c r="N57" s="315"/>
      <c r="O57" s="315"/>
      <c r="P57" s="315"/>
      <c r="Q57" s="315"/>
      <c r="R57" s="315"/>
      <c r="S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22"/>
      <c r="AS57" s="322"/>
      <c r="AT57" s="322"/>
      <c r="BA57" s="315"/>
      <c r="BB57" s="315"/>
      <c r="BC57" s="315"/>
      <c r="BD57" s="315"/>
    </row>
    <row r="58" spans="1:56" s="338" customFormat="1" ht="15" customHeight="1" x14ac:dyDescent="0.2">
      <c r="A58" s="513"/>
      <c r="B58" s="368" t="s">
        <v>42</v>
      </c>
      <c r="C58" s="373"/>
      <c r="D58" s="315"/>
      <c r="E58" s="315"/>
      <c r="F58" s="315"/>
      <c r="G58" s="317"/>
      <c r="H58" s="317"/>
      <c r="I58" s="317"/>
      <c r="J58" s="317"/>
      <c r="K58" s="315"/>
      <c r="L58" s="315"/>
      <c r="M58" s="315"/>
      <c r="N58" s="315"/>
      <c r="O58" s="315"/>
      <c r="P58" s="315"/>
      <c r="Q58" s="315"/>
      <c r="R58" s="315"/>
      <c r="S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22"/>
      <c r="AS58" s="322"/>
      <c r="AT58" s="322"/>
      <c r="BA58" s="315"/>
      <c r="BB58" s="315"/>
      <c r="BC58" s="315"/>
      <c r="BD58" s="315"/>
    </row>
    <row r="59" spans="1:56" s="338" customFormat="1" ht="15" customHeight="1" x14ac:dyDescent="0.2">
      <c r="A59" s="493"/>
      <c r="B59" s="369" t="s">
        <v>43</v>
      </c>
      <c r="C59" s="374"/>
      <c r="D59" s="315"/>
      <c r="E59" s="315"/>
      <c r="F59" s="315"/>
      <c r="G59" s="317"/>
      <c r="H59" s="317"/>
      <c r="I59" s="317"/>
      <c r="J59" s="317"/>
      <c r="K59" s="315"/>
      <c r="L59" s="315"/>
      <c r="M59" s="315"/>
      <c r="N59" s="315"/>
      <c r="O59" s="315"/>
      <c r="P59" s="315"/>
      <c r="Q59" s="315"/>
      <c r="R59" s="315"/>
      <c r="S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22"/>
      <c r="AS59" s="322"/>
      <c r="AT59" s="322"/>
      <c r="BA59" s="315"/>
      <c r="BB59" s="315"/>
      <c r="BC59" s="315"/>
      <c r="BD59" s="315"/>
    </row>
    <row r="60" spans="1:56" s="338" customFormat="1" ht="15" customHeight="1" x14ac:dyDescent="0.2">
      <c r="A60" s="514" t="s">
        <v>44</v>
      </c>
      <c r="B60" s="514"/>
      <c r="C60" s="432"/>
      <c r="D60" s="315"/>
      <c r="E60" s="315"/>
      <c r="F60" s="315"/>
      <c r="G60" s="315"/>
      <c r="H60" s="315"/>
      <c r="I60" s="315"/>
      <c r="J60" s="317"/>
      <c r="K60" s="315"/>
      <c r="L60" s="315"/>
      <c r="M60" s="315"/>
      <c r="N60" s="315"/>
      <c r="O60" s="315"/>
      <c r="P60" s="315"/>
      <c r="Q60" s="315"/>
      <c r="R60" s="315"/>
      <c r="S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R60" s="322"/>
      <c r="AS60" s="322"/>
      <c r="AV60" s="322"/>
      <c r="AW60" s="322"/>
      <c r="BA60" s="315"/>
      <c r="BB60" s="315"/>
      <c r="BC60" s="315"/>
      <c r="BD60" s="315"/>
    </row>
    <row r="61" spans="1:56" s="338" customFormat="1" ht="15" customHeight="1" x14ac:dyDescent="0.2">
      <c r="A61" s="498" t="s">
        <v>47</v>
      </c>
      <c r="B61" s="499"/>
      <c r="C61" s="434"/>
      <c r="D61" s="315"/>
      <c r="E61" s="315"/>
      <c r="F61" s="315"/>
      <c r="G61" s="315"/>
      <c r="H61" s="315"/>
      <c r="I61" s="315"/>
      <c r="J61" s="317"/>
      <c r="K61" s="315"/>
      <c r="L61" s="315"/>
      <c r="M61" s="315"/>
      <c r="N61" s="315"/>
      <c r="O61" s="315"/>
      <c r="P61" s="315"/>
      <c r="Q61" s="315"/>
      <c r="R61" s="315"/>
      <c r="S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R61" s="322"/>
      <c r="AS61" s="322"/>
      <c r="AV61" s="322"/>
      <c r="AW61" s="322"/>
      <c r="BA61" s="315"/>
      <c r="BB61" s="315"/>
      <c r="BC61" s="315"/>
      <c r="BD61" s="315"/>
    </row>
    <row r="62" spans="1:56" s="315" customFormat="1" ht="30" customHeight="1" x14ac:dyDescent="0.2">
      <c r="A62" s="331" t="s">
        <v>60</v>
      </c>
      <c r="B62" s="331"/>
      <c r="C62" s="331"/>
      <c r="D62" s="331"/>
      <c r="E62" s="331"/>
      <c r="F62" s="331"/>
      <c r="G62" s="331"/>
      <c r="H62" s="331"/>
      <c r="I62" s="331"/>
      <c r="J62" s="320"/>
    </row>
    <row r="63" spans="1:56" s="338" customFormat="1" ht="15.95" customHeight="1" x14ac:dyDescent="0.15">
      <c r="A63" s="490" t="s">
        <v>4</v>
      </c>
      <c r="B63" s="500"/>
      <c r="C63" s="488" t="s">
        <v>5</v>
      </c>
      <c r="D63" s="496" t="s">
        <v>61</v>
      </c>
      <c r="E63" s="497"/>
      <c r="F63" s="496" t="s">
        <v>62</v>
      </c>
      <c r="G63" s="497"/>
      <c r="H63" s="537" t="s">
        <v>63</v>
      </c>
      <c r="I63" s="538"/>
      <c r="J63" s="506" t="s">
        <v>64</v>
      </c>
      <c r="K63" s="315"/>
      <c r="L63" s="315"/>
      <c r="M63" s="315"/>
      <c r="N63" s="315"/>
      <c r="O63" s="315"/>
      <c r="P63" s="315"/>
      <c r="Q63" s="315"/>
      <c r="R63" s="315"/>
      <c r="S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T63" s="322"/>
      <c r="AU63" s="322"/>
      <c r="AX63" s="322"/>
      <c r="AY63" s="322"/>
      <c r="BA63" s="315"/>
      <c r="BB63" s="315"/>
      <c r="BC63" s="315"/>
      <c r="BD63" s="315"/>
    </row>
    <row r="64" spans="1:56" s="338" customFormat="1" ht="15.95" customHeight="1" x14ac:dyDescent="0.15">
      <c r="A64" s="501"/>
      <c r="B64" s="502"/>
      <c r="C64" s="489"/>
      <c r="D64" s="471" t="s">
        <v>34</v>
      </c>
      <c r="E64" s="471" t="s">
        <v>35</v>
      </c>
      <c r="F64" s="471" t="s">
        <v>34</v>
      </c>
      <c r="G64" s="471" t="s">
        <v>35</v>
      </c>
      <c r="H64" s="471" t="s">
        <v>34</v>
      </c>
      <c r="I64" s="471" t="s">
        <v>35</v>
      </c>
      <c r="J64" s="507"/>
      <c r="K64" s="315"/>
      <c r="L64" s="315"/>
      <c r="M64" s="315"/>
      <c r="N64" s="315"/>
      <c r="O64" s="315"/>
      <c r="P64" s="315"/>
      <c r="Q64" s="315"/>
      <c r="R64" s="315"/>
      <c r="S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T64" s="322"/>
      <c r="AU64" s="322"/>
      <c r="AX64" s="322"/>
      <c r="AY64" s="322"/>
      <c r="BA64" s="315"/>
      <c r="BB64" s="315"/>
      <c r="BC64" s="315"/>
      <c r="BD64" s="315"/>
    </row>
    <row r="65" spans="1:56" s="338" customFormat="1" ht="15" customHeight="1" x14ac:dyDescent="0.15">
      <c r="A65" s="503" t="s">
        <v>36</v>
      </c>
      <c r="B65" s="504"/>
      <c r="C65" s="425">
        <f>SUM(D65:J65)</f>
        <v>0</v>
      </c>
      <c r="D65" s="426"/>
      <c r="E65" s="426"/>
      <c r="F65" s="426"/>
      <c r="G65" s="426"/>
      <c r="H65" s="426"/>
      <c r="I65" s="426"/>
      <c r="J65" s="426"/>
      <c r="K65" s="326" t="str">
        <f>BA65</f>
        <v/>
      </c>
      <c r="L65" s="315"/>
      <c r="M65" s="315"/>
      <c r="N65" s="315"/>
      <c r="O65" s="315"/>
      <c r="P65" s="315"/>
      <c r="Q65" s="315"/>
      <c r="R65" s="315"/>
      <c r="S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T65" s="322"/>
      <c r="AU65" s="322"/>
      <c r="AX65" s="322"/>
      <c r="AY65" s="322"/>
      <c r="BA65" s="339" t="str">
        <f>IF(C65&lt;&gt;SUM(D65:J65)," NO ALTERE LAS FÓRMULAS, la suma de los componentes sanguíneos distribuídos o transferidos NO ES IGUAL al Total. ","")</f>
        <v/>
      </c>
      <c r="BB65" s="315"/>
      <c r="BC65" s="441">
        <f>IF(C65&lt;&gt;SUM(D65:J65),1,0)</f>
        <v>0</v>
      </c>
      <c r="BD65" s="315"/>
    </row>
    <row r="66" spans="1:56" s="338" customFormat="1" ht="15" customHeight="1" x14ac:dyDescent="0.15">
      <c r="A66" s="494" t="s">
        <v>40</v>
      </c>
      <c r="B66" s="358" t="s">
        <v>41</v>
      </c>
      <c r="C66" s="425">
        <f t="shared" ref="C66:C71" si="11">SUM(D66:J66)</f>
        <v>0</v>
      </c>
      <c r="D66" s="426"/>
      <c r="E66" s="426"/>
      <c r="F66" s="426"/>
      <c r="G66" s="426"/>
      <c r="H66" s="426"/>
      <c r="I66" s="426"/>
      <c r="J66" s="426"/>
      <c r="K66" s="326" t="str">
        <f t="shared" ref="K66:K71" si="12">BA66</f>
        <v/>
      </c>
      <c r="L66" s="315"/>
      <c r="M66" s="315"/>
      <c r="N66" s="315"/>
      <c r="O66" s="315"/>
      <c r="P66" s="315"/>
      <c r="Q66" s="315"/>
      <c r="R66" s="315"/>
      <c r="S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T66" s="322"/>
      <c r="AU66" s="322"/>
      <c r="AX66" s="322"/>
      <c r="AY66" s="322"/>
      <c r="BA66" s="339" t="str">
        <f t="shared" ref="BA66:BA71" si="13">IF(C66&lt;&gt;SUM(D66:J66)," NO ALTERE LAS FÓRMULAS, la suma de los componentes sanguíneos distribuídos o transferidos NO ES IGUAL al Total. ","")</f>
        <v/>
      </c>
      <c r="BB66" s="315"/>
      <c r="BC66" s="441">
        <f t="shared" ref="BC66:BC71" si="14">IF(C66&lt;&gt;SUM(D66:J66),1,0)</f>
        <v>0</v>
      </c>
      <c r="BD66" s="315"/>
    </row>
    <row r="67" spans="1:56" s="338" customFormat="1" ht="15" customHeight="1" x14ac:dyDescent="0.15">
      <c r="A67" s="505"/>
      <c r="B67" s="368" t="s">
        <v>42</v>
      </c>
      <c r="C67" s="427">
        <f t="shared" si="11"/>
        <v>0</v>
      </c>
      <c r="D67" s="428"/>
      <c r="E67" s="428"/>
      <c r="F67" s="428"/>
      <c r="G67" s="428"/>
      <c r="H67" s="428"/>
      <c r="I67" s="428"/>
      <c r="J67" s="428"/>
      <c r="K67" s="326" t="str">
        <f t="shared" si="12"/>
        <v/>
      </c>
      <c r="L67" s="315"/>
      <c r="M67" s="315"/>
      <c r="N67" s="315"/>
      <c r="O67" s="315"/>
      <c r="P67" s="315"/>
      <c r="Q67" s="315"/>
      <c r="R67" s="315"/>
      <c r="S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T67" s="322"/>
      <c r="AU67" s="322"/>
      <c r="AX67" s="322"/>
      <c r="AY67" s="322"/>
      <c r="BA67" s="339" t="str">
        <f t="shared" si="13"/>
        <v/>
      </c>
      <c r="BB67" s="315"/>
      <c r="BC67" s="441">
        <f t="shared" si="14"/>
        <v>0</v>
      </c>
      <c r="BD67" s="315"/>
    </row>
    <row r="68" spans="1:56" s="338" customFormat="1" ht="15" customHeight="1" x14ac:dyDescent="0.15">
      <c r="A68" s="495"/>
      <c r="B68" s="369" t="s">
        <v>43</v>
      </c>
      <c r="C68" s="429">
        <f t="shared" si="11"/>
        <v>0</v>
      </c>
      <c r="D68" s="430"/>
      <c r="E68" s="430"/>
      <c r="F68" s="430"/>
      <c r="G68" s="430"/>
      <c r="H68" s="430"/>
      <c r="I68" s="430"/>
      <c r="J68" s="430"/>
      <c r="K68" s="326" t="str">
        <f t="shared" si="12"/>
        <v/>
      </c>
      <c r="L68" s="315"/>
      <c r="M68" s="315"/>
      <c r="N68" s="315"/>
      <c r="O68" s="315"/>
      <c r="P68" s="315"/>
      <c r="Q68" s="315"/>
      <c r="R68" s="315"/>
      <c r="S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T68" s="322"/>
      <c r="AU68" s="322"/>
      <c r="AX68" s="322"/>
      <c r="AY68" s="322"/>
      <c r="BA68" s="339" t="str">
        <f t="shared" si="13"/>
        <v/>
      </c>
      <c r="BB68" s="315"/>
      <c r="BC68" s="441">
        <f t="shared" si="14"/>
        <v>0</v>
      </c>
      <c r="BD68" s="315"/>
    </row>
    <row r="69" spans="1:56" s="338" customFormat="1" ht="15" customHeight="1" x14ac:dyDescent="0.15">
      <c r="A69" s="494" t="s">
        <v>44</v>
      </c>
      <c r="B69" s="370" t="s">
        <v>65</v>
      </c>
      <c r="C69" s="423">
        <f t="shared" si="11"/>
        <v>0</v>
      </c>
      <c r="D69" s="375"/>
      <c r="E69" s="375"/>
      <c r="F69" s="375"/>
      <c r="G69" s="375"/>
      <c r="H69" s="375"/>
      <c r="I69" s="375"/>
      <c r="J69" s="375"/>
      <c r="K69" s="326" t="str">
        <f t="shared" si="12"/>
        <v/>
      </c>
      <c r="L69" s="315"/>
      <c r="M69" s="315"/>
      <c r="N69" s="315"/>
      <c r="O69" s="315"/>
      <c r="P69" s="315"/>
      <c r="Q69" s="315"/>
      <c r="R69" s="315"/>
      <c r="S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T69" s="322"/>
      <c r="AU69" s="322"/>
      <c r="AX69" s="322"/>
      <c r="AY69" s="322"/>
      <c r="BA69" s="339" t="str">
        <f t="shared" si="13"/>
        <v/>
      </c>
      <c r="BB69" s="315"/>
      <c r="BC69" s="441">
        <f t="shared" si="14"/>
        <v>0</v>
      </c>
      <c r="BD69" s="315"/>
    </row>
    <row r="70" spans="1:56" s="338" customFormat="1" ht="15" customHeight="1" x14ac:dyDescent="0.15">
      <c r="A70" s="495"/>
      <c r="B70" s="336" t="s">
        <v>46</v>
      </c>
      <c r="C70" s="383">
        <f t="shared" si="11"/>
        <v>0</v>
      </c>
      <c r="D70" s="378"/>
      <c r="E70" s="378"/>
      <c r="F70" s="378"/>
      <c r="G70" s="378"/>
      <c r="H70" s="378"/>
      <c r="I70" s="378"/>
      <c r="J70" s="378"/>
      <c r="K70" s="326" t="str">
        <f t="shared" si="12"/>
        <v/>
      </c>
      <c r="L70" s="315"/>
      <c r="M70" s="315"/>
      <c r="N70" s="315"/>
      <c r="O70" s="315"/>
      <c r="P70" s="315"/>
      <c r="Q70" s="315"/>
      <c r="R70" s="315"/>
      <c r="S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T70" s="322"/>
      <c r="AU70" s="322"/>
      <c r="AX70" s="322"/>
      <c r="AY70" s="322"/>
      <c r="BA70" s="339" t="str">
        <f t="shared" si="13"/>
        <v/>
      </c>
      <c r="BB70" s="315"/>
      <c r="BC70" s="441">
        <f t="shared" si="14"/>
        <v>0</v>
      </c>
      <c r="BD70" s="315"/>
    </row>
    <row r="71" spans="1:56" s="338" customFormat="1" ht="15" customHeight="1" x14ac:dyDescent="0.15">
      <c r="A71" s="498" t="s">
        <v>47</v>
      </c>
      <c r="B71" s="499"/>
      <c r="C71" s="424">
        <f t="shared" si="11"/>
        <v>0</v>
      </c>
      <c r="D71" s="380"/>
      <c r="E71" s="380"/>
      <c r="F71" s="380"/>
      <c r="G71" s="380"/>
      <c r="H71" s="380"/>
      <c r="I71" s="380"/>
      <c r="J71" s="380"/>
      <c r="K71" s="326" t="str">
        <f t="shared" si="12"/>
        <v/>
      </c>
      <c r="L71" s="315"/>
      <c r="M71" s="315"/>
      <c r="N71" s="315"/>
      <c r="O71" s="315"/>
      <c r="P71" s="315"/>
      <c r="Q71" s="315"/>
      <c r="R71" s="315"/>
      <c r="S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T71" s="322"/>
      <c r="AU71" s="322"/>
      <c r="AX71" s="322"/>
      <c r="AY71" s="322"/>
      <c r="BA71" s="339" t="str">
        <f t="shared" si="13"/>
        <v/>
      </c>
      <c r="BB71" s="315"/>
      <c r="BC71" s="441">
        <f t="shared" si="14"/>
        <v>0</v>
      </c>
      <c r="BD71" s="315"/>
    </row>
    <row r="72" spans="1:56" s="315" customFormat="1" ht="30" customHeight="1" x14ac:dyDescent="0.2">
      <c r="A72" s="354" t="s">
        <v>66</v>
      </c>
      <c r="B72" s="354"/>
      <c r="C72" s="354"/>
      <c r="D72" s="354"/>
      <c r="E72" s="354"/>
      <c r="F72" s="351"/>
      <c r="G72" s="351"/>
      <c r="H72" s="351"/>
      <c r="I72" s="351"/>
      <c r="J72" s="320"/>
    </row>
    <row r="73" spans="1:56" s="338" customFormat="1" ht="15.95" customHeight="1" x14ac:dyDescent="0.2">
      <c r="A73" s="490" t="s">
        <v>67</v>
      </c>
      <c r="B73" s="500"/>
      <c r="C73" s="488" t="s">
        <v>5</v>
      </c>
      <c r="D73" s="496" t="s">
        <v>68</v>
      </c>
      <c r="E73" s="497"/>
      <c r="F73" s="496" t="s">
        <v>69</v>
      </c>
      <c r="G73" s="497"/>
      <c r="H73" s="315"/>
      <c r="I73" s="317"/>
      <c r="J73" s="317"/>
      <c r="K73" s="315"/>
      <c r="L73" s="315"/>
      <c r="M73" s="315"/>
      <c r="N73" s="315"/>
      <c r="O73" s="315"/>
      <c r="P73" s="315"/>
      <c r="Q73" s="315"/>
      <c r="R73" s="315"/>
      <c r="S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Q73" s="322"/>
      <c r="AR73" s="322"/>
      <c r="AU73" s="322"/>
      <c r="AV73" s="322"/>
      <c r="BA73" s="315"/>
      <c r="BB73" s="315"/>
      <c r="BC73" s="315"/>
      <c r="BD73" s="315"/>
    </row>
    <row r="74" spans="1:56" s="338" customFormat="1" ht="15.95" customHeight="1" x14ac:dyDescent="0.2">
      <c r="A74" s="501"/>
      <c r="B74" s="502"/>
      <c r="C74" s="489"/>
      <c r="D74" s="471" t="s">
        <v>34</v>
      </c>
      <c r="E74" s="471" t="s">
        <v>35</v>
      </c>
      <c r="F74" s="471" t="s">
        <v>34</v>
      </c>
      <c r="G74" s="471" t="s">
        <v>35</v>
      </c>
      <c r="H74" s="315"/>
      <c r="I74" s="317"/>
      <c r="J74" s="317"/>
      <c r="K74" s="315"/>
      <c r="L74" s="315"/>
      <c r="M74" s="315"/>
      <c r="N74" s="315"/>
      <c r="O74" s="315"/>
      <c r="P74" s="315"/>
      <c r="Q74" s="315"/>
      <c r="R74" s="315"/>
      <c r="S74" s="315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  <c r="AI74" s="315"/>
      <c r="AJ74" s="315"/>
      <c r="AK74" s="315"/>
      <c r="AL74" s="315"/>
      <c r="AM74" s="315"/>
      <c r="AN74" s="315"/>
      <c r="AO74" s="315"/>
      <c r="AQ74" s="322"/>
      <c r="AR74" s="322"/>
      <c r="AU74" s="322"/>
      <c r="AV74" s="322"/>
      <c r="BA74" s="315"/>
      <c r="BB74" s="315"/>
      <c r="BC74" s="315"/>
      <c r="BD74" s="315"/>
    </row>
    <row r="75" spans="1:56" s="338" customFormat="1" ht="15" customHeight="1" x14ac:dyDescent="0.2">
      <c r="A75" s="503" t="s">
        <v>36</v>
      </c>
      <c r="B75" s="504"/>
      <c r="C75" s="425">
        <f>SUM(D75:G75)</f>
        <v>130</v>
      </c>
      <c r="D75" s="426">
        <v>2</v>
      </c>
      <c r="E75" s="426"/>
      <c r="F75" s="426">
        <v>128</v>
      </c>
      <c r="G75" s="426"/>
      <c r="H75" s="326" t="str">
        <f t="shared" ref="H75:H82" si="15">BA75</f>
        <v/>
      </c>
      <c r="I75" s="317"/>
      <c r="K75" s="315"/>
      <c r="L75" s="315"/>
      <c r="M75" s="315"/>
      <c r="N75" s="315"/>
      <c r="O75" s="315"/>
      <c r="P75" s="315"/>
      <c r="Q75" s="315"/>
      <c r="R75" s="315"/>
      <c r="S75" s="315"/>
      <c r="X75" s="315"/>
      <c r="Y75" s="315"/>
      <c r="Z75" s="315"/>
      <c r="AA75" s="315"/>
      <c r="AB75" s="315"/>
      <c r="AC75" s="315"/>
      <c r="AD75" s="315"/>
      <c r="AE75" s="315"/>
      <c r="AF75" s="315"/>
      <c r="AG75" s="315"/>
      <c r="AH75" s="315"/>
      <c r="AI75" s="315"/>
      <c r="AJ75" s="315"/>
      <c r="AK75" s="315"/>
      <c r="AL75" s="315"/>
      <c r="AM75" s="315"/>
      <c r="AN75" s="315"/>
      <c r="AO75" s="315"/>
      <c r="AQ75" s="322"/>
      <c r="AR75" s="322"/>
      <c r="AU75" s="322"/>
      <c r="AV75" s="322"/>
      <c r="BA75" s="339" t="str">
        <f>IF(C75&lt;&gt;SUM(D75:G75)," NO ALTERE LAS FÓRMULAS, la suma de las transfusiones NO ES IGUAL al Total. ","")</f>
        <v/>
      </c>
      <c r="BB75" s="315"/>
      <c r="BC75" s="441">
        <f>IF(C75&lt;&gt;SUM(D75:G75),1,0)</f>
        <v>0</v>
      </c>
      <c r="BD75" s="315"/>
    </row>
    <row r="76" spans="1:56" s="338" customFormat="1" ht="15" customHeight="1" x14ac:dyDescent="0.2">
      <c r="A76" s="494" t="s">
        <v>40</v>
      </c>
      <c r="B76" s="358" t="s">
        <v>41</v>
      </c>
      <c r="C76" s="425">
        <f t="shared" ref="C76:C82" si="16">SUM(D76:G76)</f>
        <v>56</v>
      </c>
      <c r="D76" s="426"/>
      <c r="E76" s="426"/>
      <c r="F76" s="426">
        <v>56</v>
      </c>
      <c r="G76" s="426"/>
      <c r="H76" s="326" t="str">
        <f t="shared" si="15"/>
        <v/>
      </c>
      <c r="I76" s="317"/>
      <c r="K76" s="315"/>
      <c r="L76" s="315"/>
      <c r="M76" s="315"/>
      <c r="N76" s="315"/>
      <c r="O76" s="315"/>
      <c r="P76" s="315"/>
      <c r="Q76" s="315"/>
      <c r="R76" s="315"/>
      <c r="S76" s="315"/>
      <c r="X76" s="315"/>
      <c r="Y76" s="315"/>
      <c r="Z76" s="315"/>
      <c r="AA76" s="315"/>
      <c r="AB76" s="315"/>
      <c r="AC76" s="315"/>
      <c r="AD76" s="315"/>
      <c r="AE76" s="315"/>
      <c r="AF76" s="315"/>
      <c r="AG76" s="315"/>
      <c r="AH76" s="315"/>
      <c r="AI76" s="315"/>
      <c r="AJ76" s="315"/>
      <c r="AK76" s="315"/>
      <c r="AL76" s="315"/>
      <c r="AM76" s="315"/>
      <c r="AN76" s="315"/>
      <c r="AO76" s="315"/>
      <c r="AQ76" s="322"/>
      <c r="AR76" s="322"/>
      <c r="AU76" s="322"/>
      <c r="AV76" s="322"/>
      <c r="BA76" s="339" t="str">
        <f t="shared" ref="BA76:BA82" si="17">IF(C76&lt;&gt;SUM(D76:G76)," NO ALTERE LAS FÓRMULAS, la suma de las transfusiones NO ES IGUAL al Total. ","")</f>
        <v/>
      </c>
      <c r="BB76" s="315"/>
      <c r="BC76" s="441">
        <f t="shared" ref="BC76:BC81" si="18">IF(C76&lt;&gt;SUM(D76:G76),1,0)</f>
        <v>0</v>
      </c>
      <c r="BD76" s="315"/>
    </row>
    <row r="77" spans="1:56" s="338" customFormat="1" ht="15" customHeight="1" x14ac:dyDescent="0.2">
      <c r="A77" s="505"/>
      <c r="B77" s="368" t="s">
        <v>42</v>
      </c>
      <c r="C77" s="427">
        <f t="shared" si="16"/>
        <v>0</v>
      </c>
      <c r="D77" s="428"/>
      <c r="E77" s="428"/>
      <c r="F77" s="428"/>
      <c r="G77" s="428"/>
      <c r="H77" s="326" t="str">
        <f t="shared" si="15"/>
        <v/>
      </c>
      <c r="I77" s="317"/>
      <c r="K77" s="315"/>
      <c r="L77" s="315"/>
      <c r="M77" s="315"/>
      <c r="N77" s="315"/>
      <c r="O77" s="315"/>
      <c r="P77" s="315"/>
      <c r="Q77" s="315"/>
      <c r="R77" s="315"/>
      <c r="S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315"/>
      <c r="AM77" s="315"/>
      <c r="AN77" s="315"/>
      <c r="AO77" s="315"/>
      <c r="AQ77" s="322"/>
      <c r="AR77" s="322"/>
      <c r="AU77" s="322"/>
      <c r="AV77" s="322"/>
      <c r="BA77" s="339" t="str">
        <f t="shared" si="17"/>
        <v/>
      </c>
      <c r="BB77" s="315"/>
      <c r="BC77" s="441">
        <f t="shared" si="18"/>
        <v>0</v>
      </c>
      <c r="BD77" s="315"/>
    </row>
    <row r="78" spans="1:56" s="338" customFormat="1" ht="15" customHeight="1" x14ac:dyDescent="0.2">
      <c r="A78" s="495"/>
      <c r="B78" s="369" t="s">
        <v>43</v>
      </c>
      <c r="C78" s="429">
        <f t="shared" si="16"/>
        <v>0</v>
      </c>
      <c r="D78" s="430"/>
      <c r="E78" s="430"/>
      <c r="F78" s="430"/>
      <c r="G78" s="430"/>
      <c r="H78" s="326" t="str">
        <f t="shared" si="15"/>
        <v/>
      </c>
      <c r="I78" s="317"/>
      <c r="K78" s="315"/>
      <c r="L78" s="315"/>
      <c r="M78" s="315"/>
      <c r="N78" s="315"/>
      <c r="O78" s="315"/>
      <c r="P78" s="315"/>
      <c r="Q78" s="315"/>
      <c r="R78" s="315"/>
      <c r="S78" s="315"/>
      <c r="X78" s="315"/>
      <c r="Y78" s="315"/>
      <c r="Z78" s="315"/>
      <c r="AA78" s="315"/>
      <c r="AB78" s="315"/>
      <c r="AC78" s="315"/>
      <c r="AD78" s="315"/>
      <c r="AE78" s="315"/>
      <c r="AF78" s="315"/>
      <c r="AG78" s="315"/>
      <c r="AH78" s="315"/>
      <c r="AI78" s="315"/>
      <c r="AJ78" s="315"/>
      <c r="AK78" s="315"/>
      <c r="AL78" s="315"/>
      <c r="AM78" s="315"/>
      <c r="AN78" s="315"/>
      <c r="AO78" s="315"/>
      <c r="AQ78" s="322"/>
      <c r="AR78" s="322"/>
      <c r="AU78" s="322"/>
      <c r="AV78" s="322"/>
      <c r="BA78" s="339" t="str">
        <f t="shared" si="17"/>
        <v/>
      </c>
      <c r="BB78" s="315"/>
      <c r="BC78" s="441">
        <f t="shared" si="18"/>
        <v>0</v>
      </c>
      <c r="BD78" s="315"/>
    </row>
    <row r="79" spans="1:56" s="338" customFormat="1" ht="15" customHeight="1" x14ac:dyDescent="0.2">
      <c r="A79" s="494" t="s">
        <v>44</v>
      </c>
      <c r="B79" s="370" t="s">
        <v>65</v>
      </c>
      <c r="C79" s="423">
        <f t="shared" si="16"/>
        <v>64</v>
      </c>
      <c r="D79" s="375"/>
      <c r="E79" s="375"/>
      <c r="F79" s="375">
        <v>64</v>
      </c>
      <c r="G79" s="375"/>
      <c r="H79" s="326" t="str">
        <f t="shared" si="15"/>
        <v/>
      </c>
      <c r="I79" s="317"/>
      <c r="K79" s="315"/>
      <c r="L79" s="315"/>
      <c r="M79" s="315"/>
      <c r="N79" s="315"/>
      <c r="O79" s="315"/>
      <c r="P79" s="315"/>
      <c r="Q79" s="315"/>
      <c r="R79" s="315"/>
      <c r="S79" s="315"/>
      <c r="X79" s="315"/>
      <c r="Y79" s="315"/>
      <c r="Z79" s="315"/>
      <c r="AA79" s="315"/>
      <c r="AB79" s="315"/>
      <c r="AC79" s="315"/>
      <c r="AD79" s="315"/>
      <c r="AE79" s="315"/>
      <c r="AF79" s="315"/>
      <c r="AG79" s="315"/>
      <c r="AH79" s="315"/>
      <c r="AI79" s="315"/>
      <c r="AJ79" s="315"/>
      <c r="AK79" s="315"/>
      <c r="AL79" s="315"/>
      <c r="AM79" s="315"/>
      <c r="AN79" s="315"/>
      <c r="AO79" s="315"/>
      <c r="AQ79" s="322"/>
      <c r="AR79" s="322"/>
      <c r="AU79" s="322"/>
      <c r="AV79" s="322"/>
      <c r="BA79" s="339" t="str">
        <f t="shared" si="17"/>
        <v/>
      </c>
      <c r="BB79" s="315"/>
      <c r="BC79" s="441">
        <f t="shared" si="18"/>
        <v>0</v>
      </c>
      <c r="BD79" s="315"/>
    </row>
    <row r="80" spans="1:56" s="338" customFormat="1" ht="15" customHeight="1" x14ac:dyDescent="0.2">
      <c r="A80" s="495"/>
      <c r="B80" s="336" t="s">
        <v>46</v>
      </c>
      <c r="C80" s="383">
        <f t="shared" si="16"/>
        <v>0</v>
      </c>
      <c r="D80" s="378"/>
      <c r="E80" s="378"/>
      <c r="F80" s="378"/>
      <c r="G80" s="378"/>
      <c r="H80" s="326" t="str">
        <f t="shared" si="15"/>
        <v/>
      </c>
      <c r="I80" s="317"/>
      <c r="K80" s="315"/>
      <c r="L80" s="315"/>
      <c r="M80" s="315"/>
      <c r="N80" s="315"/>
      <c r="O80" s="315"/>
      <c r="P80" s="315"/>
      <c r="Q80" s="315"/>
      <c r="R80" s="315"/>
      <c r="S80" s="315"/>
      <c r="X80" s="315"/>
      <c r="Y80" s="315"/>
      <c r="Z80" s="315"/>
      <c r="AA80" s="315"/>
      <c r="AB80" s="315"/>
      <c r="AC80" s="315"/>
      <c r="AD80" s="315"/>
      <c r="AE80" s="315"/>
      <c r="AF80" s="315"/>
      <c r="AG80" s="315"/>
      <c r="AH80" s="315"/>
      <c r="AI80" s="315"/>
      <c r="AJ80" s="315"/>
      <c r="AK80" s="315"/>
      <c r="AL80" s="315"/>
      <c r="AM80" s="315"/>
      <c r="AN80" s="315"/>
      <c r="AO80" s="315"/>
      <c r="AQ80" s="322"/>
      <c r="AR80" s="322"/>
      <c r="AU80" s="322"/>
      <c r="AV80" s="322"/>
      <c r="BA80" s="339" t="str">
        <f t="shared" si="17"/>
        <v/>
      </c>
      <c r="BB80" s="315"/>
      <c r="BC80" s="441">
        <f t="shared" si="18"/>
        <v>0</v>
      </c>
      <c r="BD80" s="315"/>
    </row>
    <row r="81" spans="1:56" s="338" customFormat="1" ht="15" customHeight="1" x14ac:dyDescent="0.2">
      <c r="A81" s="485" t="s">
        <v>47</v>
      </c>
      <c r="B81" s="485"/>
      <c r="C81" s="388">
        <f t="shared" si="16"/>
        <v>0</v>
      </c>
      <c r="D81" s="380"/>
      <c r="E81" s="380"/>
      <c r="F81" s="380"/>
      <c r="G81" s="380"/>
      <c r="H81" s="326" t="str">
        <f t="shared" si="15"/>
        <v/>
      </c>
      <c r="I81" s="317"/>
      <c r="K81" s="315"/>
      <c r="L81" s="315"/>
      <c r="M81" s="315"/>
      <c r="N81" s="315"/>
      <c r="O81" s="315"/>
      <c r="P81" s="315"/>
      <c r="Q81" s="315"/>
      <c r="R81" s="315"/>
      <c r="S81" s="315"/>
      <c r="X81" s="315"/>
      <c r="Y81" s="315"/>
      <c r="Z81" s="315"/>
      <c r="AA81" s="315"/>
      <c r="AB81" s="315"/>
      <c r="AC81" s="315"/>
      <c r="AD81" s="315"/>
      <c r="AE81" s="315"/>
      <c r="AF81" s="315"/>
      <c r="AG81" s="315"/>
      <c r="AH81" s="315"/>
      <c r="AI81" s="315"/>
      <c r="AJ81" s="315"/>
      <c r="AK81" s="315"/>
      <c r="AL81" s="315"/>
      <c r="AM81" s="315"/>
      <c r="AN81" s="315"/>
      <c r="AO81" s="315"/>
      <c r="AQ81" s="322"/>
      <c r="AR81" s="322"/>
      <c r="AU81" s="322"/>
      <c r="AV81" s="322"/>
      <c r="BA81" s="339" t="str">
        <f t="shared" si="17"/>
        <v/>
      </c>
      <c r="BB81" s="315"/>
      <c r="BC81" s="441">
        <f t="shared" si="18"/>
        <v>0</v>
      </c>
      <c r="BD81" s="315"/>
    </row>
    <row r="82" spans="1:56" s="446" customFormat="1" ht="15" customHeight="1" x14ac:dyDescent="0.15">
      <c r="A82" s="486" t="s">
        <v>5</v>
      </c>
      <c r="B82" s="487"/>
      <c r="C82" s="396">
        <f t="shared" si="16"/>
        <v>250</v>
      </c>
      <c r="D82" s="397">
        <f>SUM(D75:D81)</f>
        <v>2</v>
      </c>
      <c r="E82" s="397">
        <f>SUM(E75:E81)</f>
        <v>0</v>
      </c>
      <c r="F82" s="397">
        <f>SUM(F75:F81)</f>
        <v>248</v>
      </c>
      <c r="G82" s="397">
        <f>SUM(G75:G81)</f>
        <v>0</v>
      </c>
      <c r="H82" s="326" t="str">
        <f t="shared" si="15"/>
        <v/>
      </c>
      <c r="I82" s="314"/>
      <c r="K82" s="314"/>
      <c r="L82" s="314"/>
      <c r="M82" s="314"/>
      <c r="N82" s="314"/>
      <c r="O82" s="314"/>
      <c r="P82" s="314"/>
      <c r="Q82" s="314"/>
      <c r="R82" s="314"/>
      <c r="S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W82" s="443"/>
      <c r="AX82" s="443"/>
      <c r="BA82" s="339" t="str">
        <f t="shared" si="17"/>
        <v/>
      </c>
      <c r="BB82" s="315"/>
      <c r="BC82" s="441">
        <f>IF(C82&lt;&gt;SUM(D82:G82),1,0)</f>
        <v>0</v>
      </c>
      <c r="BD82" s="314"/>
    </row>
    <row r="83" spans="1:56" s="315" customFormat="1" ht="30" customHeight="1" x14ac:dyDescent="0.2">
      <c r="A83" s="328" t="s">
        <v>70</v>
      </c>
      <c r="B83" s="328"/>
      <c r="C83" s="328"/>
      <c r="D83" s="351"/>
      <c r="E83" s="351"/>
      <c r="F83" s="351"/>
      <c r="G83" s="351"/>
      <c r="H83" s="351"/>
      <c r="I83" s="351"/>
      <c r="J83" s="320"/>
    </row>
    <row r="84" spans="1:56" s="338" customFormat="1" ht="30" customHeight="1" x14ac:dyDescent="0.15">
      <c r="A84" s="490" t="s">
        <v>21</v>
      </c>
      <c r="B84" s="491"/>
      <c r="C84" s="470" t="s">
        <v>5</v>
      </c>
      <c r="D84" s="315"/>
      <c r="E84" s="315"/>
      <c r="F84" s="315"/>
      <c r="G84" s="315"/>
      <c r="H84" s="315"/>
      <c r="I84" s="315"/>
      <c r="J84" s="315"/>
      <c r="K84" s="315"/>
      <c r="L84" s="315"/>
      <c r="M84" s="315"/>
      <c r="N84" s="315"/>
      <c r="O84" s="315"/>
      <c r="P84" s="315"/>
      <c r="Q84" s="315"/>
      <c r="R84" s="315"/>
      <c r="S84" s="315"/>
      <c r="X84" s="315"/>
      <c r="Y84" s="315"/>
      <c r="Z84" s="315"/>
      <c r="AA84" s="315"/>
      <c r="AB84" s="315"/>
      <c r="AC84" s="315"/>
      <c r="AD84" s="315"/>
      <c r="AE84" s="315"/>
      <c r="AF84" s="315"/>
      <c r="AG84" s="315"/>
      <c r="AH84" s="315"/>
      <c r="AI84" s="315"/>
      <c r="AJ84" s="315"/>
      <c r="AK84" s="315"/>
      <c r="AL84" s="315"/>
      <c r="AM84" s="315"/>
      <c r="AN84" s="315"/>
      <c r="AO84" s="315"/>
      <c r="AT84" s="322"/>
      <c r="AU84" s="322"/>
      <c r="AX84" s="322"/>
      <c r="AY84" s="322"/>
      <c r="BA84" s="315"/>
      <c r="BB84" s="315"/>
      <c r="BC84" s="315"/>
      <c r="BD84" s="315"/>
    </row>
    <row r="85" spans="1:56" s="338" customFormat="1" ht="15" customHeight="1" x14ac:dyDescent="0.15">
      <c r="A85" s="492" t="s">
        <v>71</v>
      </c>
      <c r="B85" s="352" t="s">
        <v>72</v>
      </c>
      <c r="C85" s="431">
        <v>130</v>
      </c>
      <c r="D85" s="315"/>
      <c r="E85" s="315"/>
      <c r="F85" s="315"/>
      <c r="G85" s="315"/>
      <c r="H85" s="315"/>
      <c r="I85" s="315"/>
      <c r="J85" s="315"/>
      <c r="K85" s="315"/>
      <c r="L85" s="315"/>
      <c r="M85" s="315"/>
      <c r="N85" s="315"/>
      <c r="O85" s="315"/>
      <c r="P85" s="315"/>
      <c r="Q85" s="315"/>
      <c r="R85" s="315"/>
      <c r="S85" s="315"/>
      <c r="X85" s="315"/>
      <c r="Y85" s="315"/>
      <c r="Z85" s="315"/>
      <c r="AA85" s="315"/>
      <c r="AB85" s="315"/>
      <c r="AC85" s="315"/>
      <c r="AD85" s="315"/>
      <c r="AE85" s="315"/>
      <c r="AF85" s="315"/>
      <c r="AG85" s="315"/>
      <c r="AH85" s="315"/>
      <c r="AI85" s="315"/>
      <c r="AJ85" s="315"/>
      <c r="AK85" s="315"/>
      <c r="AL85" s="315"/>
      <c r="AM85" s="315"/>
      <c r="AN85" s="315"/>
      <c r="AO85" s="315"/>
      <c r="AT85" s="322"/>
      <c r="AU85" s="322"/>
      <c r="AX85" s="322"/>
      <c r="AY85" s="322"/>
      <c r="BA85" s="315"/>
      <c r="BB85" s="315"/>
      <c r="BC85" s="315"/>
      <c r="BD85" s="315"/>
    </row>
    <row r="86" spans="1:56" s="338" customFormat="1" ht="15" customHeight="1" x14ac:dyDescent="0.15">
      <c r="A86" s="493"/>
      <c r="B86" s="353" t="s">
        <v>73</v>
      </c>
      <c r="C86" s="435">
        <v>130</v>
      </c>
      <c r="D86" s="315"/>
      <c r="E86" s="315"/>
      <c r="F86" s="315"/>
      <c r="G86" s="315"/>
      <c r="H86" s="315"/>
      <c r="I86" s="315"/>
      <c r="J86" s="315"/>
      <c r="K86" s="315"/>
      <c r="L86" s="315"/>
      <c r="M86" s="315"/>
      <c r="N86" s="315"/>
      <c r="O86" s="315"/>
      <c r="P86" s="315"/>
      <c r="Q86" s="315"/>
      <c r="R86" s="315"/>
      <c r="S86" s="315"/>
      <c r="X86" s="315"/>
      <c r="Y86" s="315"/>
      <c r="Z86" s="315"/>
      <c r="AA86" s="315"/>
      <c r="AB86" s="315"/>
      <c r="AC86" s="315"/>
      <c r="AD86" s="315"/>
      <c r="AE86" s="315"/>
      <c r="AF86" s="315"/>
      <c r="AG86" s="315"/>
      <c r="AH86" s="315"/>
      <c r="AI86" s="315"/>
      <c r="AJ86" s="315"/>
      <c r="AK86" s="315"/>
      <c r="AL86" s="315"/>
      <c r="AM86" s="315"/>
      <c r="AN86" s="315"/>
      <c r="AO86" s="315"/>
      <c r="AT86" s="322"/>
      <c r="AU86" s="322"/>
      <c r="AX86" s="322"/>
      <c r="AY86" s="322"/>
      <c r="BA86" s="315"/>
      <c r="BB86" s="315"/>
      <c r="BC86" s="315"/>
      <c r="BD86" s="315"/>
    </row>
    <row r="87" spans="1:56" s="315" customFormat="1" ht="30" customHeight="1" x14ac:dyDescent="0.2">
      <c r="A87" s="333" t="s">
        <v>74</v>
      </c>
      <c r="B87" s="333"/>
      <c r="C87" s="333"/>
      <c r="D87" s="351"/>
      <c r="E87" s="351"/>
      <c r="F87" s="351"/>
      <c r="G87" s="351"/>
      <c r="H87" s="351"/>
      <c r="I87" s="351"/>
      <c r="J87" s="320"/>
    </row>
    <row r="88" spans="1:56" s="338" customFormat="1" ht="10.5" x14ac:dyDescent="0.15">
      <c r="A88" s="488" t="s">
        <v>21</v>
      </c>
      <c r="B88" s="488" t="s">
        <v>5</v>
      </c>
      <c r="C88" s="488" t="s">
        <v>36</v>
      </c>
      <c r="D88" s="488" t="s">
        <v>44</v>
      </c>
      <c r="E88" s="488" t="s">
        <v>51</v>
      </c>
      <c r="F88" s="315"/>
      <c r="G88" s="315"/>
      <c r="H88" s="315"/>
      <c r="I88" s="315"/>
      <c r="J88" s="315"/>
      <c r="K88" s="315"/>
      <c r="L88" s="315"/>
      <c r="M88" s="315"/>
      <c r="N88" s="315"/>
      <c r="O88" s="315"/>
      <c r="P88" s="315"/>
      <c r="Q88" s="315"/>
      <c r="R88" s="315"/>
      <c r="S88" s="315"/>
      <c r="X88" s="315"/>
      <c r="Y88" s="315"/>
      <c r="Z88" s="315"/>
      <c r="AA88" s="315"/>
      <c r="AB88" s="315"/>
      <c r="AC88" s="315"/>
      <c r="AD88" s="315"/>
      <c r="AE88" s="315"/>
      <c r="AF88" s="315"/>
      <c r="AG88" s="315"/>
      <c r="AH88" s="315"/>
      <c r="AI88" s="315"/>
      <c r="AJ88" s="315"/>
      <c r="AK88" s="315"/>
      <c r="AL88" s="315"/>
      <c r="AM88" s="315"/>
      <c r="AN88" s="315"/>
      <c r="AO88" s="315"/>
      <c r="AT88" s="322"/>
      <c r="AU88" s="322"/>
      <c r="AX88" s="322"/>
      <c r="AY88" s="322"/>
      <c r="BA88" s="315"/>
      <c r="BB88" s="315"/>
      <c r="BC88" s="315"/>
      <c r="BD88" s="315"/>
    </row>
    <row r="89" spans="1:56" s="338" customFormat="1" ht="12.75" x14ac:dyDescent="0.2">
      <c r="A89" s="489"/>
      <c r="B89" s="489"/>
      <c r="C89" s="489"/>
      <c r="D89" s="489"/>
      <c r="E89" s="489"/>
      <c r="F89" s="317"/>
      <c r="G89" s="317"/>
      <c r="H89" s="317"/>
      <c r="I89" s="317"/>
      <c r="J89" s="317"/>
      <c r="K89" s="315"/>
      <c r="L89" s="315"/>
      <c r="M89" s="315"/>
      <c r="N89" s="315"/>
      <c r="O89" s="315"/>
      <c r="P89" s="315"/>
      <c r="Q89" s="315"/>
      <c r="R89" s="315"/>
      <c r="S89" s="315"/>
      <c r="X89" s="315"/>
      <c r="Y89" s="315"/>
      <c r="Z89" s="315"/>
      <c r="AA89" s="315"/>
      <c r="AB89" s="315"/>
      <c r="AC89" s="315"/>
      <c r="AD89" s="315"/>
      <c r="AE89" s="315"/>
      <c r="AF89" s="315"/>
      <c r="AG89" s="315"/>
      <c r="AH89" s="315"/>
      <c r="AI89" s="315"/>
      <c r="AJ89" s="315"/>
      <c r="AK89" s="315"/>
      <c r="AL89" s="315"/>
      <c r="AM89" s="315"/>
      <c r="AN89" s="315"/>
      <c r="AO89" s="315"/>
      <c r="AT89" s="322"/>
      <c r="AU89" s="322"/>
      <c r="AX89" s="322"/>
      <c r="AY89" s="322"/>
      <c r="BA89" s="315"/>
      <c r="BB89" s="315"/>
      <c r="BC89" s="315"/>
      <c r="BD89" s="315"/>
    </row>
    <row r="90" spans="1:56" s="338" customFormat="1" ht="15" customHeight="1" x14ac:dyDescent="0.2">
      <c r="A90" s="360" t="s">
        <v>75</v>
      </c>
      <c r="B90" s="398">
        <f>SUM(C90:E90)</f>
        <v>0</v>
      </c>
      <c r="C90" s="428"/>
      <c r="D90" s="428"/>
      <c r="E90" s="428"/>
      <c r="F90" s="326" t="str">
        <f t="shared" ref="F90:F99" si="19">BA90</f>
        <v/>
      </c>
      <c r="H90" s="317"/>
      <c r="I90" s="317"/>
      <c r="J90" s="317"/>
      <c r="K90" s="315"/>
      <c r="L90" s="315"/>
      <c r="M90" s="315"/>
      <c r="N90" s="315"/>
      <c r="O90" s="315"/>
      <c r="P90" s="315"/>
      <c r="Q90" s="315"/>
      <c r="R90" s="315"/>
      <c r="S90" s="315"/>
      <c r="X90" s="315"/>
      <c r="Y90" s="315"/>
      <c r="Z90" s="315"/>
      <c r="AA90" s="315"/>
      <c r="AB90" s="315"/>
      <c r="AC90" s="315"/>
      <c r="AD90" s="315"/>
      <c r="AE90" s="315"/>
      <c r="AF90" s="315"/>
      <c r="AG90" s="315"/>
      <c r="AH90" s="315"/>
      <c r="AI90" s="315"/>
      <c r="AJ90" s="315"/>
      <c r="AK90" s="315"/>
      <c r="AL90" s="315"/>
      <c r="AM90" s="315"/>
      <c r="AN90" s="315"/>
      <c r="AO90" s="315"/>
      <c r="AT90" s="322"/>
      <c r="AU90" s="322"/>
      <c r="AX90" s="322"/>
      <c r="AY90" s="322"/>
      <c r="BA90" s="339" t="str">
        <f>IF(B90&lt;&gt;SUM(C90:E90)," NO ALTERE LAS FÓRMULAS, la suma de los actos transfusionales NO ES IGUAL al Total. ","")</f>
        <v/>
      </c>
      <c r="BB90" s="315"/>
      <c r="BC90" s="441">
        <f>IF(B90&lt;&gt;SUM(C90:E90),1,0)</f>
        <v>0</v>
      </c>
      <c r="BD90" s="315"/>
    </row>
    <row r="91" spans="1:56" s="338" customFormat="1" ht="15" customHeight="1" x14ac:dyDescent="0.2">
      <c r="A91" s="360" t="s">
        <v>76</v>
      </c>
      <c r="B91" s="398">
        <f t="shared" ref="B91:B99" si="20">SUM(C91:E91)</f>
        <v>0</v>
      </c>
      <c r="C91" s="428"/>
      <c r="D91" s="428"/>
      <c r="E91" s="428"/>
      <c r="F91" s="326" t="str">
        <f t="shared" si="19"/>
        <v/>
      </c>
      <c r="H91" s="317"/>
      <c r="I91" s="317"/>
      <c r="J91" s="317"/>
      <c r="K91" s="315"/>
      <c r="L91" s="315"/>
      <c r="M91" s="315"/>
      <c r="N91" s="315"/>
      <c r="O91" s="315"/>
      <c r="P91" s="315"/>
      <c r="Q91" s="315"/>
      <c r="R91" s="315"/>
      <c r="S91" s="315"/>
      <c r="X91" s="315"/>
      <c r="Y91" s="315"/>
      <c r="Z91" s="315"/>
      <c r="AA91" s="315"/>
      <c r="AB91" s="315"/>
      <c r="AC91" s="315"/>
      <c r="AD91" s="315"/>
      <c r="AE91" s="315"/>
      <c r="AF91" s="315"/>
      <c r="AG91" s="315"/>
      <c r="AH91" s="315"/>
      <c r="AI91" s="315"/>
      <c r="AJ91" s="315"/>
      <c r="AK91" s="315"/>
      <c r="AL91" s="315"/>
      <c r="AM91" s="315"/>
      <c r="AN91" s="315"/>
      <c r="AO91" s="315"/>
      <c r="AT91" s="322"/>
      <c r="AU91" s="322"/>
      <c r="AX91" s="322"/>
      <c r="AY91" s="322"/>
      <c r="BA91" s="339" t="str">
        <f t="shared" ref="BA91:BA99" si="21">IF(B91&lt;&gt;SUM(C91:E91)," NO ALTERE LAS FÓRMULAS, la suma de los actos transfusionales NO ES IGUAL al Total. ","")</f>
        <v/>
      </c>
      <c r="BB91" s="315"/>
      <c r="BC91" s="441">
        <f t="shared" ref="BC91:BC99" si="22">IF(B91&lt;&gt;SUM(C91:E91),1,0)</f>
        <v>0</v>
      </c>
      <c r="BD91" s="315"/>
    </row>
    <row r="92" spans="1:56" s="338" customFormat="1" ht="23.25" customHeight="1" x14ac:dyDescent="0.2">
      <c r="A92" s="360" t="s">
        <v>77</v>
      </c>
      <c r="B92" s="398">
        <f t="shared" si="20"/>
        <v>1</v>
      </c>
      <c r="C92" s="428">
        <v>1</v>
      </c>
      <c r="D92" s="428"/>
      <c r="E92" s="428"/>
      <c r="F92" s="326" t="str">
        <f t="shared" si="19"/>
        <v/>
      </c>
      <c r="H92" s="317"/>
      <c r="I92" s="317"/>
      <c r="J92" s="317"/>
      <c r="K92" s="315"/>
      <c r="L92" s="315"/>
      <c r="M92" s="315"/>
      <c r="N92" s="315"/>
      <c r="O92" s="315"/>
      <c r="P92" s="315"/>
      <c r="Q92" s="315"/>
      <c r="R92" s="315"/>
      <c r="S92" s="315"/>
      <c r="X92" s="315"/>
      <c r="Y92" s="315"/>
      <c r="Z92" s="315"/>
      <c r="AA92" s="315"/>
      <c r="AB92" s="315"/>
      <c r="AC92" s="315"/>
      <c r="AD92" s="315"/>
      <c r="AE92" s="315"/>
      <c r="AF92" s="315"/>
      <c r="AG92" s="315"/>
      <c r="AH92" s="315"/>
      <c r="AI92" s="315"/>
      <c r="AJ92" s="315"/>
      <c r="AK92" s="315"/>
      <c r="AL92" s="315"/>
      <c r="AM92" s="315"/>
      <c r="AN92" s="315"/>
      <c r="AO92" s="315"/>
      <c r="AT92" s="322"/>
      <c r="AU92" s="322"/>
      <c r="AX92" s="322"/>
      <c r="AY92" s="322"/>
      <c r="BA92" s="339" t="str">
        <f t="shared" si="21"/>
        <v/>
      </c>
      <c r="BB92" s="315"/>
      <c r="BC92" s="441">
        <f t="shared" si="22"/>
        <v>0</v>
      </c>
      <c r="BD92" s="315"/>
    </row>
    <row r="93" spans="1:56" s="338" customFormat="1" ht="36" customHeight="1" x14ac:dyDescent="0.2">
      <c r="A93" s="372" t="s">
        <v>78</v>
      </c>
      <c r="B93" s="398">
        <f t="shared" si="20"/>
        <v>0</v>
      </c>
      <c r="C93" s="428"/>
      <c r="D93" s="428"/>
      <c r="E93" s="428"/>
      <c r="F93" s="326" t="str">
        <f t="shared" si="19"/>
        <v/>
      </c>
      <c r="H93" s="317"/>
      <c r="I93" s="317"/>
      <c r="J93" s="317"/>
      <c r="K93" s="315"/>
      <c r="L93" s="315"/>
      <c r="M93" s="315"/>
      <c r="N93" s="315"/>
      <c r="O93" s="315"/>
      <c r="P93" s="315"/>
      <c r="Q93" s="315"/>
      <c r="R93" s="315"/>
      <c r="S93" s="315"/>
      <c r="X93" s="315"/>
      <c r="Y93" s="315"/>
      <c r="Z93" s="315"/>
      <c r="AA93" s="315"/>
      <c r="AB93" s="315"/>
      <c r="AC93" s="315"/>
      <c r="AD93" s="315"/>
      <c r="AE93" s="315"/>
      <c r="AF93" s="315"/>
      <c r="AG93" s="315"/>
      <c r="AH93" s="315"/>
      <c r="AI93" s="315"/>
      <c r="AJ93" s="315"/>
      <c r="AK93" s="315"/>
      <c r="AL93" s="315"/>
      <c r="AM93" s="315"/>
      <c r="AN93" s="315"/>
      <c r="AO93" s="315"/>
      <c r="AT93" s="322"/>
      <c r="AU93" s="322"/>
      <c r="AX93" s="322"/>
      <c r="AY93" s="322"/>
      <c r="BA93" s="339" t="str">
        <f t="shared" si="21"/>
        <v/>
      </c>
      <c r="BB93" s="315"/>
      <c r="BC93" s="441">
        <f t="shared" si="22"/>
        <v>0</v>
      </c>
      <c r="BD93" s="315"/>
    </row>
    <row r="94" spans="1:56" s="338" customFormat="1" ht="24.75" customHeight="1" x14ac:dyDescent="0.2">
      <c r="A94" s="360" t="s">
        <v>79</v>
      </c>
      <c r="B94" s="398">
        <f t="shared" si="20"/>
        <v>0</v>
      </c>
      <c r="C94" s="428"/>
      <c r="D94" s="428"/>
      <c r="E94" s="428"/>
      <c r="F94" s="326" t="str">
        <f t="shared" si="19"/>
        <v/>
      </c>
      <c r="H94" s="317"/>
      <c r="I94" s="317"/>
      <c r="J94" s="317"/>
      <c r="K94" s="315"/>
      <c r="L94" s="315"/>
      <c r="M94" s="315"/>
      <c r="N94" s="315"/>
      <c r="O94" s="315"/>
      <c r="P94" s="315"/>
      <c r="Q94" s="315"/>
      <c r="R94" s="315"/>
      <c r="S94" s="315"/>
      <c r="X94" s="315"/>
      <c r="Y94" s="315"/>
      <c r="Z94" s="315"/>
      <c r="AA94" s="315"/>
      <c r="AB94" s="315"/>
      <c r="AC94" s="315"/>
      <c r="AD94" s="315"/>
      <c r="AE94" s="315"/>
      <c r="AF94" s="315"/>
      <c r="AG94" s="315"/>
      <c r="AH94" s="315"/>
      <c r="AI94" s="315"/>
      <c r="AJ94" s="315"/>
      <c r="AK94" s="315"/>
      <c r="AL94" s="315"/>
      <c r="AM94" s="315"/>
      <c r="AN94" s="315"/>
      <c r="AO94" s="315"/>
      <c r="AT94" s="322"/>
      <c r="AU94" s="322"/>
      <c r="AX94" s="322"/>
      <c r="AY94" s="322"/>
      <c r="BA94" s="339" t="str">
        <f t="shared" si="21"/>
        <v/>
      </c>
      <c r="BB94" s="315"/>
      <c r="BC94" s="441">
        <f t="shared" si="22"/>
        <v>0</v>
      </c>
      <c r="BD94" s="315"/>
    </row>
    <row r="95" spans="1:56" s="324" customFormat="1" ht="15" customHeight="1" x14ac:dyDescent="0.15">
      <c r="A95" s="360" t="s">
        <v>80</v>
      </c>
      <c r="B95" s="398">
        <f t="shared" si="20"/>
        <v>0</v>
      </c>
      <c r="C95" s="428"/>
      <c r="D95" s="428"/>
      <c r="E95" s="428"/>
      <c r="F95" s="326" t="str">
        <f t="shared" si="19"/>
        <v/>
      </c>
      <c r="H95" s="330"/>
      <c r="I95" s="330"/>
      <c r="J95" s="330"/>
      <c r="K95" s="312"/>
      <c r="L95" s="312"/>
      <c r="M95" s="312"/>
      <c r="N95" s="312"/>
      <c r="O95" s="312"/>
      <c r="P95" s="323"/>
      <c r="Q95" s="323"/>
      <c r="R95" s="323"/>
      <c r="S95" s="323"/>
      <c r="X95" s="323"/>
      <c r="Y95" s="323"/>
      <c r="Z95" s="323"/>
      <c r="AA95" s="323"/>
      <c r="AB95" s="323"/>
      <c r="AC95" s="323"/>
      <c r="AD95" s="323"/>
      <c r="AE95" s="323"/>
      <c r="AF95" s="323"/>
      <c r="AG95" s="323"/>
      <c r="AH95" s="323"/>
      <c r="AI95" s="323"/>
      <c r="AJ95" s="323"/>
      <c r="AK95" s="323"/>
      <c r="AL95" s="323"/>
      <c r="AM95" s="323"/>
      <c r="AN95" s="323"/>
      <c r="AO95" s="323"/>
      <c r="BA95" s="339" t="str">
        <f t="shared" si="21"/>
        <v/>
      </c>
      <c r="BB95" s="315"/>
      <c r="BC95" s="441">
        <f t="shared" si="22"/>
        <v>0</v>
      </c>
      <c r="BD95" s="323"/>
    </row>
    <row r="96" spans="1:56" s="324" customFormat="1" ht="22.5" customHeight="1" x14ac:dyDescent="0.15">
      <c r="A96" s="360" t="s">
        <v>81</v>
      </c>
      <c r="B96" s="398">
        <f t="shared" si="20"/>
        <v>0</v>
      </c>
      <c r="C96" s="428"/>
      <c r="D96" s="428"/>
      <c r="E96" s="428"/>
      <c r="F96" s="326" t="str">
        <f t="shared" si="19"/>
        <v/>
      </c>
      <c r="H96" s="330"/>
      <c r="I96" s="330"/>
      <c r="J96" s="330"/>
      <c r="K96" s="312"/>
      <c r="L96" s="312"/>
      <c r="M96" s="312"/>
      <c r="N96" s="312"/>
      <c r="O96" s="312"/>
      <c r="P96" s="323"/>
      <c r="Q96" s="323"/>
      <c r="R96" s="323"/>
      <c r="S96" s="323"/>
      <c r="X96" s="323"/>
      <c r="Y96" s="323"/>
      <c r="Z96" s="323"/>
      <c r="AA96" s="323"/>
      <c r="AB96" s="323"/>
      <c r="AC96" s="323"/>
      <c r="AD96" s="323"/>
      <c r="AE96" s="323"/>
      <c r="AF96" s="323"/>
      <c r="AG96" s="323"/>
      <c r="AH96" s="323"/>
      <c r="AI96" s="323"/>
      <c r="AJ96" s="323"/>
      <c r="AK96" s="323"/>
      <c r="AL96" s="323"/>
      <c r="AM96" s="323"/>
      <c r="AN96" s="323"/>
      <c r="AO96" s="323"/>
      <c r="BA96" s="339" t="str">
        <f t="shared" si="21"/>
        <v/>
      </c>
      <c r="BB96" s="315"/>
      <c r="BC96" s="441">
        <f t="shared" si="22"/>
        <v>0</v>
      </c>
      <c r="BD96" s="323"/>
    </row>
    <row r="97" spans="1:56" s="324" customFormat="1" ht="15" customHeight="1" x14ac:dyDescent="0.15">
      <c r="A97" s="360" t="s">
        <v>82</v>
      </c>
      <c r="B97" s="398">
        <f t="shared" si="20"/>
        <v>0</v>
      </c>
      <c r="C97" s="428"/>
      <c r="D97" s="428"/>
      <c r="E97" s="428"/>
      <c r="F97" s="326" t="str">
        <f t="shared" si="19"/>
        <v/>
      </c>
      <c r="H97" s="330"/>
      <c r="I97" s="330"/>
      <c r="J97" s="330"/>
      <c r="K97" s="312"/>
      <c r="L97" s="312"/>
      <c r="M97" s="312"/>
      <c r="N97" s="312"/>
      <c r="O97" s="312"/>
      <c r="P97" s="323"/>
      <c r="Q97" s="323"/>
      <c r="R97" s="323"/>
      <c r="S97" s="323"/>
      <c r="X97" s="323"/>
      <c r="Y97" s="323"/>
      <c r="Z97" s="323"/>
      <c r="AA97" s="323"/>
      <c r="AB97" s="323"/>
      <c r="AC97" s="323"/>
      <c r="AD97" s="323"/>
      <c r="AE97" s="323"/>
      <c r="AF97" s="323"/>
      <c r="AG97" s="323"/>
      <c r="AH97" s="323"/>
      <c r="AI97" s="323"/>
      <c r="AJ97" s="323"/>
      <c r="AK97" s="323"/>
      <c r="AL97" s="323"/>
      <c r="AM97" s="323"/>
      <c r="AN97" s="323"/>
      <c r="AO97" s="323"/>
      <c r="BA97" s="339" t="str">
        <f t="shared" si="21"/>
        <v/>
      </c>
      <c r="BB97" s="315"/>
      <c r="BC97" s="441">
        <f t="shared" si="22"/>
        <v>0</v>
      </c>
      <c r="BD97" s="323"/>
    </row>
    <row r="98" spans="1:56" s="324" customFormat="1" ht="15" customHeight="1" x14ac:dyDescent="0.15">
      <c r="A98" s="360" t="s">
        <v>83</v>
      </c>
      <c r="B98" s="398">
        <f t="shared" si="20"/>
        <v>0</v>
      </c>
      <c r="C98" s="428"/>
      <c r="D98" s="428"/>
      <c r="E98" s="428"/>
      <c r="F98" s="326" t="str">
        <f t="shared" si="19"/>
        <v/>
      </c>
      <c r="H98" s="330"/>
      <c r="I98" s="330"/>
      <c r="J98" s="330"/>
      <c r="K98" s="312"/>
      <c r="L98" s="312"/>
      <c r="M98" s="312"/>
      <c r="N98" s="312"/>
      <c r="O98" s="312"/>
      <c r="P98" s="323"/>
      <c r="Q98" s="323"/>
      <c r="R98" s="323"/>
      <c r="S98" s="323"/>
      <c r="X98" s="323"/>
      <c r="Y98" s="323"/>
      <c r="Z98" s="323"/>
      <c r="AA98" s="323"/>
      <c r="AB98" s="323"/>
      <c r="AC98" s="323"/>
      <c r="AD98" s="323"/>
      <c r="AE98" s="323"/>
      <c r="AF98" s="323"/>
      <c r="AG98" s="323"/>
      <c r="AH98" s="323"/>
      <c r="AI98" s="323"/>
      <c r="AJ98" s="323"/>
      <c r="AK98" s="323"/>
      <c r="AL98" s="323"/>
      <c r="AM98" s="323"/>
      <c r="AN98" s="323"/>
      <c r="AO98" s="323"/>
      <c r="BA98" s="339" t="str">
        <f t="shared" si="21"/>
        <v/>
      </c>
      <c r="BB98" s="315"/>
      <c r="BC98" s="441">
        <f t="shared" si="22"/>
        <v>0</v>
      </c>
      <c r="BD98" s="323"/>
    </row>
    <row r="99" spans="1:56" s="324" customFormat="1" ht="15" customHeight="1" x14ac:dyDescent="0.15">
      <c r="A99" s="361" t="s">
        <v>84</v>
      </c>
      <c r="B99" s="399">
        <f t="shared" si="20"/>
        <v>0</v>
      </c>
      <c r="C99" s="430"/>
      <c r="D99" s="430"/>
      <c r="E99" s="430"/>
      <c r="F99" s="326" t="str">
        <f t="shared" si="19"/>
        <v/>
      </c>
      <c r="H99" s="330"/>
      <c r="I99" s="330"/>
      <c r="J99" s="330"/>
      <c r="K99" s="312"/>
      <c r="L99" s="312"/>
      <c r="M99" s="312"/>
      <c r="N99" s="312"/>
      <c r="O99" s="312"/>
      <c r="P99" s="323"/>
      <c r="Q99" s="323"/>
      <c r="R99" s="323"/>
      <c r="S99" s="323"/>
      <c r="X99" s="323"/>
      <c r="Y99" s="323"/>
      <c r="Z99" s="323"/>
      <c r="AA99" s="323"/>
      <c r="AB99" s="323"/>
      <c r="AC99" s="323"/>
      <c r="AD99" s="323"/>
      <c r="AE99" s="323"/>
      <c r="AF99" s="323"/>
      <c r="AG99" s="323"/>
      <c r="AH99" s="323"/>
      <c r="AI99" s="323"/>
      <c r="AJ99" s="323"/>
      <c r="AK99" s="323"/>
      <c r="AL99" s="323"/>
      <c r="AM99" s="323"/>
      <c r="AN99" s="323"/>
      <c r="AO99" s="323"/>
      <c r="BA99" s="339" t="str">
        <f t="shared" si="21"/>
        <v/>
      </c>
      <c r="BB99" s="315"/>
      <c r="BC99" s="441">
        <f t="shared" si="22"/>
        <v>0</v>
      </c>
      <c r="BD99" s="323"/>
    </row>
    <row r="100" spans="1:56" x14ac:dyDescent="0.15">
      <c r="A100" s="444"/>
    </row>
    <row r="200" spans="1:55" hidden="1" x14ac:dyDescent="0.15">
      <c r="A200" s="445">
        <f>SUM(A7:J99)</f>
        <v>1490</v>
      </c>
      <c r="BC200" s="442">
        <v>0</v>
      </c>
    </row>
    <row r="245" hidden="1" x14ac:dyDescent="0.15"/>
    <row r="246" hidden="1" x14ac:dyDescent="0.15"/>
    <row r="247" hidden="1" x14ac:dyDescent="0.15"/>
    <row r="248" hidden="1" x14ac:dyDescent="0.15"/>
  </sheetData>
  <mergeCells count="70">
    <mergeCell ref="D21:D22"/>
    <mergeCell ref="A10:A15"/>
    <mergeCell ref="B10:B12"/>
    <mergeCell ref="A16:B18"/>
    <mergeCell ref="A19:C19"/>
    <mergeCell ref="A21:A22"/>
    <mergeCell ref="B21:B22"/>
    <mergeCell ref="C21:C22"/>
    <mergeCell ref="B13:B15"/>
    <mergeCell ref="A28:A29"/>
    <mergeCell ref="B28:B29"/>
    <mergeCell ref="C28:C29"/>
    <mergeCell ref="E46:G46"/>
    <mergeCell ref="D28:D29"/>
    <mergeCell ref="A6:I6"/>
    <mergeCell ref="A8:A9"/>
    <mergeCell ref="B8:C9"/>
    <mergeCell ref="D8:D9"/>
    <mergeCell ref="E8:G8"/>
    <mergeCell ref="H8:I8"/>
    <mergeCell ref="H46:H47"/>
    <mergeCell ref="A34:A35"/>
    <mergeCell ref="B34:B35"/>
    <mergeCell ref="C34:C35"/>
    <mergeCell ref="D34:D35"/>
    <mergeCell ref="E34:E35"/>
    <mergeCell ref="A36:A38"/>
    <mergeCell ref="A39:A41"/>
    <mergeCell ref="A42:A43"/>
    <mergeCell ref="A44:B44"/>
    <mergeCell ref="D46:D47"/>
    <mergeCell ref="A48:B48"/>
    <mergeCell ref="A49:B49"/>
    <mergeCell ref="A50:B50"/>
    <mergeCell ref="A46:B47"/>
    <mergeCell ref="C46:C47"/>
    <mergeCell ref="J63:J64"/>
    <mergeCell ref="A65:B65"/>
    <mergeCell ref="A66:A68"/>
    <mergeCell ref="A51:B51"/>
    <mergeCell ref="A52:B52"/>
    <mergeCell ref="A54:B55"/>
    <mergeCell ref="F63:G63"/>
    <mergeCell ref="C54:C55"/>
    <mergeCell ref="A56:B56"/>
    <mergeCell ref="A57:A59"/>
    <mergeCell ref="A61:B61"/>
    <mergeCell ref="A60:B60"/>
    <mergeCell ref="F73:G73"/>
    <mergeCell ref="A75:B75"/>
    <mergeCell ref="A76:A78"/>
    <mergeCell ref="H63:I63"/>
    <mergeCell ref="D63:E63"/>
    <mergeCell ref="A63:B64"/>
    <mergeCell ref="C63:C64"/>
    <mergeCell ref="A69:A70"/>
    <mergeCell ref="A79:A80"/>
    <mergeCell ref="D73:E73"/>
    <mergeCell ref="A71:B71"/>
    <mergeCell ref="A73:B74"/>
    <mergeCell ref="C73:C74"/>
    <mergeCell ref="A81:B81"/>
    <mergeCell ref="A82:B82"/>
    <mergeCell ref="E88:E89"/>
    <mergeCell ref="A84:B84"/>
    <mergeCell ref="A85:A86"/>
    <mergeCell ref="A88:A89"/>
    <mergeCell ref="B88:B89"/>
    <mergeCell ref="C88:C89"/>
    <mergeCell ref="D88:D8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48"/>
  <sheetViews>
    <sheetView workbookViewId="0">
      <selection activeCell="J8" sqref="J8"/>
    </sheetView>
  </sheetViews>
  <sheetFormatPr baseColWidth="10" defaultRowHeight="11.25" x14ac:dyDescent="0.15"/>
  <cols>
    <col min="1" max="1" width="17.42578125" style="134" customWidth="1"/>
    <col min="2" max="2" width="13.140625" style="134" customWidth="1"/>
    <col min="3" max="3" width="12.42578125" style="134" customWidth="1"/>
    <col min="4" max="10" width="12.7109375" style="134" customWidth="1"/>
    <col min="11" max="14" width="12.28515625" style="135" customWidth="1"/>
    <col min="15" max="15" width="9.28515625" style="135" customWidth="1"/>
    <col min="16" max="18" width="9" style="136" customWidth="1"/>
    <col min="19" max="19" width="11.42578125" style="136"/>
    <col min="20" max="20" width="13.85546875" style="136" customWidth="1"/>
    <col min="21" max="21" width="11.42578125" style="136"/>
    <col min="22" max="26" width="12.42578125" style="136" customWidth="1"/>
    <col min="27" max="52" width="11.42578125" style="136"/>
    <col min="53" max="56" width="11.42578125" style="136" hidden="1" customWidth="1"/>
    <col min="57" max="256" width="11.42578125" style="136"/>
    <col min="257" max="257" width="17.42578125" style="136" customWidth="1"/>
    <col min="258" max="258" width="13.140625" style="136" customWidth="1"/>
    <col min="259" max="259" width="12.42578125" style="136" customWidth="1"/>
    <col min="260" max="266" width="12.7109375" style="136" customWidth="1"/>
    <col min="267" max="270" width="12.28515625" style="136" customWidth="1"/>
    <col min="271" max="271" width="9.28515625" style="136" customWidth="1"/>
    <col min="272" max="274" width="9" style="136" customWidth="1"/>
    <col min="275" max="275" width="11.42578125" style="136"/>
    <col min="276" max="276" width="13.85546875" style="136" customWidth="1"/>
    <col min="277" max="277" width="11.42578125" style="136"/>
    <col min="278" max="282" width="12.42578125" style="136" customWidth="1"/>
    <col min="283" max="308" width="11.42578125" style="136"/>
    <col min="309" max="312" width="0" style="136" hidden="1" customWidth="1"/>
    <col min="313" max="512" width="11.42578125" style="136"/>
    <col min="513" max="513" width="17.42578125" style="136" customWidth="1"/>
    <col min="514" max="514" width="13.140625" style="136" customWidth="1"/>
    <col min="515" max="515" width="12.42578125" style="136" customWidth="1"/>
    <col min="516" max="522" width="12.7109375" style="136" customWidth="1"/>
    <col min="523" max="526" width="12.28515625" style="136" customWidth="1"/>
    <col min="527" max="527" width="9.28515625" style="136" customWidth="1"/>
    <col min="528" max="530" width="9" style="136" customWidth="1"/>
    <col min="531" max="531" width="11.42578125" style="136"/>
    <col min="532" max="532" width="13.85546875" style="136" customWidth="1"/>
    <col min="533" max="533" width="11.42578125" style="136"/>
    <col min="534" max="538" width="12.42578125" style="136" customWidth="1"/>
    <col min="539" max="564" width="11.42578125" style="136"/>
    <col min="565" max="568" width="0" style="136" hidden="1" customWidth="1"/>
    <col min="569" max="768" width="11.42578125" style="136"/>
    <col min="769" max="769" width="17.42578125" style="136" customWidth="1"/>
    <col min="770" max="770" width="13.140625" style="136" customWidth="1"/>
    <col min="771" max="771" width="12.42578125" style="136" customWidth="1"/>
    <col min="772" max="778" width="12.7109375" style="136" customWidth="1"/>
    <col min="779" max="782" width="12.28515625" style="136" customWidth="1"/>
    <col min="783" max="783" width="9.28515625" style="136" customWidth="1"/>
    <col min="784" max="786" width="9" style="136" customWidth="1"/>
    <col min="787" max="787" width="11.42578125" style="136"/>
    <col min="788" max="788" width="13.85546875" style="136" customWidth="1"/>
    <col min="789" max="789" width="11.42578125" style="136"/>
    <col min="790" max="794" width="12.42578125" style="136" customWidth="1"/>
    <col min="795" max="820" width="11.42578125" style="136"/>
    <col min="821" max="824" width="0" style="136" hidden="1" customWidth="1"/>
    <col min="825" max="1024" width="11.42578125" style="136"/>
    <col min="1025" max="1025" width="17.42578125" style="136" customWidth="1"/>
    <col min="1026" max="1026" width="13.140625" style="136" customWidth="1"/>
    <col min="1027" max="1027" width="12.42578125" style="136" customWidth="1"/>
    <col min="1028" max="1034" width="12.7109375" style="136" customWidth="1"/>
    <col min="1035" max="1038" width="12.28515625" style="136" customWidth="1"/>
    <col min="1039" max="1039" width="9.28515625" style="136" customWidth="1"/>
    <col min="1040" max="1042" width="9" style="136" customWidth="1"/>
    <col min="1043" max="1043" width="11.42578125" style="136"/>
    <col min="1044" max="1044" width="13.85546875" style="136" customWidth="1"/>
    <col min="1045" max="1045" width="11.42578125" style="136"/>
    <col min="1046" max="1050" width="12.42578125" style="136" customWidth="1"/>
    <col min="1051" max="1076" width="11.42578125" style="136"/>
    <col min="1077" max="1080" width="0" style="136" hidden="1" customWidth="1"/>
    <col min="1081" max="1280" width="11.42578125" style="136"/>
    <col min="1281" max="1281" width="17.42578125" style="136" customWidth="1"/>
    <col min="1282" max="1282" width="13.140625" style="136" customWidth="1"/>
    <col min="1283" max="1283" width="12.42578125" style="136" customWidth="1"/>
    <col min="1284" max="1290" width="12.7109375" style="136" customWidth="1"/>
    <col min="1291" max="1294" width="12.28515625" style="136" customWidth="1"/>
    <col min="1295" max="1295" width="9.28515625" style="136" customWidth="1"/>
    <col min="1296" max="1298" width="9" style="136" customWidth="1"/>
    <col min="1299" max="1299" width="11.42578125" style="136"/>
    <col min="1300" max="1300" width="13.85546875" style="136" customWidth="1"/>
    <col min="1301" max="1301" width="11.42578125" style="136"/>
    <col min="1302" max="1306" width="12.42578125" style="136" customWidth="1"/>
    <col min="1307" max="1332" width="11.42578125" style="136"/>
    <col min="1333" max="1336" width="0" style="136" hidden="1" customWidth="1"/>
    <col min="1337" max="1536" width="11.42578125" style="136"/>
    <col min="1537" max="1537" width="17.42578125" style="136" customWidth="1"/>
    <col min="1538" max="1538" width="13.140625" style="136" customWidth="1"/>
    <col min="1539" max="1539" width="12.42578125" style="136" customWidth="1"/>
    <col min="1540" max="1546" width="12.7109375" style="136" customWidth="1"/>
    <col min="1547" max="1550" width="12.28515625" style="136" customWidth="1"/>
    <col min="1551" max="1551" width="9.28515625" style="136" customWidth="1"/>
    <col min="1552" max="1554" width="9" style="136" customWidth="1"/>
    <col min="1555" max="1555" width="11.42578125" style="136"/>
    <col min="1556" max="1556" width="13.85546875" style="136" customWidth="1"/>
    <col min="1557" max="1557" width="11.42578125" style="136"/>
    <col min="1558" max="1562" width="12.42578125" style="136" customWidth="1"/>
    <col min="1563" max="1588" width="11.42578125" style="136"/>
    <col min="1589" max="1592" width="0" style="136" hidden="1" customWidth="1"/>
    <col min="1593" max="1792" width="11.42578125" style="136"/>
    <col min="1793" max="1793" width="17.42578125" style="136" customWidth="1"/>
    <col min="1794" max="1794" width="13.140625" style="136" customWidth="1"/>
    <col min="1795" max="1795" width="12.42578125" style="136" customWidth="1"/>
    <col min="1796" max="1802" width="12.7109375" style="136" customWidth="1"/>
    <col min="1803" max="1806" width="12.28515625" style="136" customWidth="1"/>
    <col min="1807" max="1807" width="9.28515625" style="136" customWidth="1"/>
    <col min="1808" max="1810" width="9" style="136" customWidth="1"/>
    <col min="1811" max="1811" width="11.42578125" style="136"/>
    <col min="1812" max="1812" width="13.85546875" style="136" customWidth="1"/>
    <col min="1813" max="1813" width="11.42578125" style="136"/>
    <col min="1814" max="1818" width="12.42578125" style="136" customWidth="1"/>
    <col min="1819" max="1844" width="11.42578125" style="136"/>
    <col min="1845" max="1848" width="0" style="136" hidden="1" customWidth="1"/>
    <col min="1849" max="2048" width="11.42578125" style="136"/>
    <col min="2049" max="2049" width="17.42578125" style="136" customWidth="1"/>
    <col min="2050" max="2050" width="13.140625" style="136" customWidth="1"/>
    <col min="2051" max="2051" width="12.42578125" style="136" customWidth="1"/>
    <col min="2052" max="2058" width="12.7109375" style="136" customWidth="1"/>
    <col min="2059" max="2062" width="12.28515625" style="136" customWidth="1"/>
    <col min="2063" max="2063" width="9.28515625" style="136" customWidth="1"/>
    <col min="2064" max="2066" width="9" style="136" customWidth="1"/>
    <col min="2067" max="2067" width="11.42578125" style="136"/>
    <col min="2068" max="2068" width="13.85546875" style="136" customWidth="1"/>
    <col min="2069" max="2069" width="11.42578125" style="136"/>
    <col min="2070" max="2074" width="12.42578125" style="136" customWidth="1"/>
    <col min="2075" max="2100" width="11.42578125" style="136"/>
    <col min="2101" max="2104" width="0" style="136" hidden="1" customWidth="1"/>
    <col min="2105" max="2304" width="11.42578125" style="136"/>
    <col min="2305" max="2305" width="17.42578125" style="136" customWidth="1"/>
    <col min="2306" max="2306" width="13.140625" style="136" customWidth="1"/>
    <col min="2307" max="2307" width="12.42578125" style="136" customWidth="1"/>
    <col min="2308" max="2314" width="12.7109375" style="136" customWidth="1"/>
    <col min="2315" max="2318" width="12.28515625" style="136" customWidth="1"/>
    <col min="2319" max="2319" width="9.28515625" style="136" customWidth="1"/>
    <col min="2320" max="2322" width="9" style="136" customWidth="1"/>
    <col min="2323" max="2323" width="11.42578125" style="136"/>
    <col min="2324" max="2324" width="13.85546875" style="136" customWidth="1"/>
    <col min="2325" max="2325" width="11.42578125" style="136"/>
    <col min="2326" max="2330" width="12.42578125" style="136" customWidth="1"/>
    <col min="2331" max="2356" width="11.42578125" style="136"/>
    <col min="2357" max="2360" width="0" style="136" hidden="1" customWidth="1"/>
    <col min="2361" max="2560" width="11.42578125" style="136"/>
    <col min="2561" max="2561" width="17.42578125" style="136" customWidth="1"/>
    <col min="2562" max="2562" width="13.140625" style="136" customWidth="1"/>
    <col min="2563" max="2563" width="12.42578125" style="136" customWidth="1"/>
    <col min="2564" max="2570" width="12.7109375" style="136" customWidth="1"/>
    <col min="2571" max="2574" width="12.28515625" style="136" customWidth="1"/>
    <col min="2575" max="2575" width="9.28515625" style="136" customWidth="1"/>
    <col min="2576" max="2578" width="9" style="136" customWidth="1"/>
    <col min="2579" max="2579" width="11.42578125" style="136"/>
    <col min="2580" max="2580" width="13.85546875" style="136" customWidth="1"/>
    <col min="2581" max="2581" width="11.42578125" style="136"/>
    <col min="2582" max="2586" width="12.42578125" style="136" customWidth="1"/>
    <col min="2587" max="2612" width="11.42578125" style="136"/>
    <col min="2613" max="2616" width="0" style="136" hidden="1" customWidth="1"/>
    <col min="2617" max="2816" width="11.42578125" style="136"/>
    <col min="2817" max="2817" width="17.42578125" style="136" customWidth="1"/>
    <col min="2818" max="2818" width="13.140625" style="136" customWidth="1"/>
    <col min="2819" max="2819" width="12.42578125" style="136" customWidth="1"/>
    <col min="2820" max="2826" width="12.7109375" style="136" customWidth="1"/>
    <col min="2827" max="2830" width="12.28515625" style="136" customWidth="1"/>
    <col min="2831" max="2831" width="9.28515625" style="136" customWidth="1"/>
    <col min="2832" max="2834" width="9" style="136" customWidth="1"/>
    <col min="2835" max="2835" width="11.42578125" style="136"/>
    <col min="2836" max="2836" width="13.85546875" style="136" customWidth="1"/>
    <col min="2837" max="2837" width="11.42578125" style="136"/>
    <col min="2838" max="2842" width="12.42578125" style="136" customWidth="1"/>
    <col min="2843" max="2868" width="11.42578125" style="136"/>
    <col min="2869" max="2872" width="0" style="136" hidden="1" customWidth="1"/>
    <col min="2873" max="3072" width="11.42578125" style="136"/>
    <col min="3073" max="3073" width="17.42578125" style="136" customWidth="1"/>
    <col min="3074" max="3074" width="13.140625" style="136" customWidth="1"/>
    <col min="3075" max="3075" width="12.42578125" style="136" customWidth="1"/>
    <col min="3076" max="3082" width="12.7109375" style="136" customWidth="1"/>
    <col min="3083" max="3086" width="12.28515625" style="136" customWidth="1"/>
    <col min="3087" max="3087" width="9.28515625" style="136" customWidth="1"/>
    <col min="3088" max="3090" width="9" style="136" customWidth="1"/>
    <col min="3091" max="3091" width="11.42578125" style="136"/>
    <col min="3092" max="3092" width="13.85546875" style="136" customWidth="1"/>
    <col min="3093" max="3093" width="11.42578125" style="136"/>
    <col min="3094" max="3098" width="12.42578125" style="136" customWidth="1"/>
    <col min="3099" max="3124" width="11.42578125" style="136"/>
    <col min="3125" max="3128" width="0" style="136" hidden="1" customWidth="1"/>
    <col min="3129" max="3328" width="11.42578125" style="136"/>
    <col min="3329" max="3329" width="17.42578125" style="136" customWidth="1"/>
    <col min="3330" max="3330" width="13.140625" style="136" customWidth="1"/>
    <col min="3331" max="3331" width="12.42578125" style="136" customWidth="1"/>
    <col min="3332" max="3338" width="12.7109375" style="136" customWidth="1"/>
    <col min="3339" max="3342" width="12.28515625" style="136" customWidth="1"/>
    <col min="3343" max="3343" width="9.28515625" style="136" customWidth="1"/>
    <col min="3344" max="3346" width="9" style="136" customWidth="1"/>
    <col min="3347" max="3347" width="11.42578125" style="136"/>
    <col min="3348" max="3348" width="13.85546875" style="136" customWidth="1"/>
    <col min="3349" max="3349" width="11.42578125" style="136"/>
    <col min="3350" max="3354" width="12.42578125" style="136" customWidth="1"/>
    <col min="3355" max="3380" width="11.42578125" style="136"/>
    <col min="3381" max="3384" width="0" style="136" hidden="1" customWidth="1"/>
    <col min="3385" max="3584" width="11.42578125" style="136"/>
    <col min="3585" max="3585" width="17.42578125" style="136" customWidth="1"/>
    <col min="3586" max="3586" width="13.140625" style="136" customWidth="1"/>
    <col min="3587" max="3587" width="12.42578125" style="136" customWidth="1"/>
    <col min="3588" max="3594" width="12.7109375" style="136" customWidth="1"/>
    <col min="3595" max="3598" width="12.28515625" style="136" customWidth="1"/>
    <col min="3599" max="3599" width="9.28515625" style="136" customWidth="1"/>
    <col min="3600" max="3602" width="9" style="136" customWidth="1"/>
    <col min="3603" max="3603" width="11.42578125" style="136"/>
    <col min="3604" max="3604" width="13.85546875" style="136" customWidth="1"/>
    <col min="3605" max="3605" width="11.42578125" style="136"/>
    <col min="3606" max="3610" width="12.42578125" style="136" customWidth="1"/>
    <col min="3611" max="3636" width="11.42578125" style="136"/>
    <col min="3637" max="3640" width="0" style="136" hidden="1" customWidth="1"/>
    <col min="3641" max="3840" width="11.42578125" style="136"/>
    <col min="3841" max="3841" width="17.42578125" style="136" customWidth="1"/>
    <col min="3842" max="3842" width="13.140625" style="136" customWidth="1"/>
    <col min="3843" max="3843" width="12.42578125" style="136" customWidth="1"/>
    <col min="3844" max="3850" width="12.7109375" style="136" customWidth="1"/>
    <col min="3851" max="3854" width="12.28515625" style="136" customWidth="1"/>
    <col min="3855" max="3855" width="9.28515625" style="136" customWidth="1"/>
    <col min="3856" max="3858" width="9" style="136" customWidth="1"/>
    <col min="3859" max="3859" width="11.42578125" style="136"/>
    <col min="3860" max="3860" width="13.85546875" style="136" customWidth="1"/>
    <col min="3861" max="3861" width="11.42578125" style="136"/>
    <col min="3862" max="3866" width="12.42578125" style="136" customWidth="1"/>
    <col min="3867" max="3892" width="11.42578125" style="136"/>
    <col min="3893" max="3896" width="0" style="136" hidden="1" customWidth="1"/>
    <col min="3897" max="4096" width="11.42578125" style="136"/>
    <col min="4097" max="4097" width="17.42578125" style="136" customWidth="1"/>
    <col min="4098" max="4098" width="13.140625" style="136" customWidth="1"/>
    <col min="4099" max="4099" width="12.42578125" style="136" customWidth="1"/>
    <col min="4100" max="4106" width="12.7109375" style="136" customWidth="1"/>
    <col min="4107" max="4110" width="12.28515625" style="136" customWidth="1"/>
    <col min="4111" max="4111" width="9.28515625" style="136" customWidth="1"/>
    <col min="4112" max="4114" width="9" style="136" customWidth="1"/>
    <col min="4115" max="4115" width="11.42578125" style="136"/>
    <col min="4116" max="4116" width="13.85546875" style="136" customWidth="1"/>
    <col min="4117" max="4117" width="11.42578125" style="136"/>
    <col min="4118" max="4122" width="12.42578125" style="136" customWidth="1"/>
    <col min="4123" max="4148" width="11.42578125" style="136"/>
    <col min="4149" max="4152" width="0" style="136" hidden="1" customWidth="1"/>
    <col min="4153" max="4352" width="11.42578125" style="136"/>
    <col min="4353" max="4353" width="17.42578125" style="136" customWidth="1"/>
    <col min="4354" max="4354" width="13.140625" style="136" customWidth="1"/>
    <col min="4355" max="4355" width="12.42578125" style="136" customWidth="1"/>
    <col min="4356" max="4362" width="12.7109375" style="136" customWidth="1"/>
    <col min="4363" max="4366" width="12.28515625" style="136" customWidth="1"/>
    <col min="4367" max="4367" width="9.28515625" style="136" customWidth="1"/>
    <col min="4368" max="4370" width="9" style="136" customWidth="1"/>
    <col min="4371" max="4371" width="11.42578125" style="136"/>
    <col min="4372" max="4372" width="13.85546875" style="136" customWidth="1"/>
    <col min="4373" max="4373" width="11.42578125" style="136"/>
    <col min="4374" max="4378" width="12.42578125" style="136" customWidth="1"/>
    <col min="4379" max="4404" width="11.42578125" style="136"/>
    <col min="4405" max="4408" width="0" style="136" hidden="1" customWidth="1"/>
    <col min="4409" max="4608" width="11.42578125" style="136"/>
    <col min="4609" max="4609" width="17.42578125" style="136" customWidth="1"/>
    <col min="4610" max="4610" width="13.140625" style="136" customWidth="1"/>
    <col min="4611" max="4611" width="12.42578125" style="136" customWidth="1"/>
    <col min="4612" max="4618" width="12.7109375" style="136" customWidth="1"/>
    <col min="4619" max="4622" width="12.28515625" style="136" customWidth="1"/>
    <col min="4623" max="4623" width="9.28515625" style="136" customWidth="1"/>
    <col min="4624" max="4626" width="9" style="136" customWidth="1"/>
    <col min="4627" max="4627" width="11.42578125" style="136"/>
    <col min="4628" max="4628" width="13.85546875" style="136" customWidth="1"/>
    <col min="4629" max="4629" width="11.42578125" style="136"/>
    <col min="4630" max="4634" width="12.42578125" style="136" customWidth="1"/>
    <col min="4635" max="4660" width="11.42578125" style="136"/>
    <col min="4661" max="4664" width="0" style="136" hidden="1" customWidth="1"/>
    <col min="4665" max="4864" width="11.42578125" style="136"/>
    <col min="4865" max="4865" width="17.42578125" style="136" customWidth="1"/>
    <col min="4866" max="4866" width="13.140625" style="136" customWidth="1"/>
    <col min="4867" max="4867" width="12.42578125" style="136" customWidth="1"/>
    <col min="4868" max="4874" width="12.7109375" style="136" customWidth="1"/>
    <col min="4875" max="4878" width="12.28515625" style="136" customWidth="1"/>
    <col min="4879" max="4879" width="9.28515625" style="136" customWidth="1"/>
    <col min="4880" max="4882" width="9" style="136" customWidth="1"/>
    <col min="4883" max="4883" width="11.42578125" style="136"/>
    <col min="4884" max="4884" width="13.85546875" style="136" customWidth="1"/>
    <col min="4885" max="4885" width="11.42578125" style="136"/>
    <col min="4886" max="4890" width="12.42578125" style="136" customWidth="1"/>
    <col min="4891" max="4916" width="11.42578125" style="136"/>
    <col min="4917" max="4920" width="0" style="136" hidden="1" customWidth="1"/>
    <col min="4921" max="5120" width="11.42578125" style="136"/>
    <col min="5121" max="5121" width="17.42578125" style="136" customWidth="1"/>
    <col min="5122" max="5122" width="13.140625" style="136" customWidth="1"/>
    <col min="5123" max="5123" width="12.42578125" style="136" customWidth="1"/>
    <col min="5124" max="5130" width="12.7109375" style="136" customWidth="1"/>
    <col min="5131" max="5134" width="12.28515625" style="136" customWidth="1"/>
    <col min="5135" max="5135" width="9.28515625" style="136" customWidth="1"/>
    <col min="5136" max="5138" width="9" style="136" customWidth="1"/>
    <col min="5139" max="5139" width="11.42578125" style="136"/>
    <col min="5140" max="5140" width="13.85546875" style="136" customWidth="1"/>
    <col min="5141" max="5141" width="11.42578125" style="136"/>
    <col min="5142" max="5146" width="12.42578125" style="136" customWidth="1"/>
    <col min="5147" max="5172" width="11.42578125" style="136"/>
    <col min="5173" max="5176" width="0" style="136" hidden="1" customWidth="1"/>
    <col min="5177" max="5376" width="11.42578125" style="136"/>
    <col min="5377" max="5377" width="17.42578125" style="136" customWidth="1"/>
    <col min="5378" max="5378" width="13.140625" style="136" customWidth="1"/>
    <col min="5379" max="5379" width="12.42578125" style="136" customWidth="1"/>
    <col min="5380" max="5386" width="12.7109375" style="136" customWidth="1"/>
    <col min="5387" max="5390" width="12.28515625" style="136" customWidth="1"/>
    <col min="5391" max="5391" width="9.28515625" style="136" customWidth="1"/>
    <col min="5392" max="5394" width="9" style="136" customWidth="1"/>
    <col min="5395" max="5395" width="11.42578125" style="136"/>
    <col min="5396" max="5396" width="13.85546875" style="136" customWidth="1"/>
    <col min="5397" max="5397" width="11.42578125" style="136"/>
    <col min="5398" max="5402" width="12.42578125" style="136" customWidth="1"/>
    <col min="5403" max="5428" width="11.42578125" style="136"/>
    <col min="5429" max="5432" width="0" style="136" hidden="1" customWidth="1"/>
    <col min="5433" max="5632" width="11.42578125" style="136"/>
    <col min="5633" max="5633" width="17.42578125" style="136" customWidth="1"/>
    <col min="5634" max="5634" width="13.140625" style="136" customWidth="1"/>
    <col min="5635" max="5635" width="12.42578125" style="136" customWidth="1"/>
    <col min="5636" max="5642" width="12.7109375" style="136" customWidth="1"/>
    <col min="5643" max="5646" width="12.28515625" style="136" customWidth="1"/>
    <col min="5647" max="5647" width="9.28515625" style="136" customWidth="1"/>
    <col min="5648" max="5650" width="9" style="136" customWidth="1"/>
    <col min="5651" max="5651" width="11.42578125" style="136"/>
    <col min="5652" max="5652" width="13.85546875" style="136" customWidth="1"/>
    <col min="5653" max="5653" width="11.42578125" style="136"/>
    <col min="5654" max="5658" width="12.42578125" style="136" customWidth="1"/>
    <col min="5659" max="5684" width="11.42578125" style="136"/>
    <col min="5685" max="5688" width="0" style="136" hidden="1" customWidth="1"/>
    <col min="5689" max="5888" width="11.42578125" style="136"/>
    <col min="5889" max="5889" width="17.42578125" style="136" customWidth="1"/>
    <col min="5890" max="5890" width="13.140625" style="136" customWidth="1"/>
    <col min="5891" max="5891" width="12.42578125" style="136" customWidth="1"/>
    <col min="5892" max="5898" width="12.7109375" style="136" customWidth="1"/>
    <col min="5899" max="5902" width="12.28515625" style="136" customWidth="1"/>
    <col min="5903" max="5903" width="9.28515625" style="136" customWidth="1"/>
    <col min="5904" max="5906" width="9" style="136" customWidth="1"/>
    <col min="5907" max="5907" width="11.42578125" style="136"/>
    <col min="5908" max="5908" width="13.85546875" style="136" customWidth="1"/>
    <col min="5909" max="5909" width="11.42578125" style="136"/>
    <col min="5910" max="5914" width="12.42578125" style="136" customWidth="1"/>
    <col min="5915" max="5940" width="11.42578125" style="136"/>
    <col min="5941" max="5944" width="0" style="136" hidden="1" customWidth="1"/>
    <col min="5945" max="6144" width="11.42578125" style="136"/>
    <col min="6145" max="6145" width="17.42578125" style="136" customWidth="1"/>
    <col min="6146" max="6146" width="13.140625" style="136" customWidth="1"/>
    <col min="6147" max="6147" width="12.42578125" style="136" customWidth="1"/>
    <col min="6148" max="6154" width="12.7109375" style="136" customWidth="1"/>
    <col min="6155" max="6158" width="12.28515625" style="136" customWidth="1"/>
    <col min="6159" max="6159" width="9.28515625" style="136" customWidth="1"/>
    <col min="6160" max="6162" width="9" style="136" customWidth="1"/>
    <col min="6163" max="6163" width="11.42578125" style="136"/>
    <col min="6164" max="6164" width="13.85546875" style="136" customWidth="1"/>
    <col min="6165" max="6165" width="11.42578125" style="136"/>
    <col min="6166" max="6170" width="12.42578125" style="136" customWidth="1"/>
    <col min="6171" max="6196" width="11.42578125" style="136"/>
    <col min="6197" max="6200" width="0" style="136" hidden="1" customWidth="1"/>
    <col min="6201" max="6400" width="11.42578125" style="136"/>
    <col min="6401" max="6401" width="17.42578125" style="136" customWidth="1"/>
    <col min="6402" max="6402" width="13.140625" style="136" customWidth="1"/>
    <col min="6403" max="6403" width="12.42578125" style="136" customWidth="1"/>
    <col min="6404" max="6410" width="12.7109375" style="136" customWidth="1"/>
    <col min="6411" max="6414" width="12.28515625" style="136" customWidth="1"/>
    <col min="6415" max="6415" width="9.28515625" style="136" customWidth="1"/>
    <col min="6416" max="6418" width="9" style="136" customWidth="1"/>
    <col min="6419" max="6419" width="11.42578125" style="136"/>
    <col min="6420" max="6420" width="13.85546875" style="136" customWidth="1"/>
    <col min="6421" max="6421" width="11.42578125" style="136"/>
    <col min="6422" max="6426" width="12.42578125" style="136" customWidth="1"/>
    <col min="6427" max="6452" width="11.42578125" style="136"/>
    <col min="6453" max="6456" width="0" style="136" hidden="1" customWidth="1"/>
    <col min="6457" max="6656" width="11.42578125" style="136"/>
    <col min="6657" max="6657" width="17.42578125" style="136" customWidth="1"/>
    <col min="6658" max="6658" width="13.140625" style="136" customWidth="1"/>
    <col min="6659" max="6659" width="12.42578125" style="136" customWidth="1"/>
    <col min="6660" max="6666" width="12.7109375" style="136" customWidth="1"/>
    <col min="6667" max="6670" width="12.28515625" style="136" customWidth="1"/>
    <col min="6671" max="6671" width="9.28515625" style="136" customWidth="1"/>
    <col min="6672" max="6674" width="9" style="136" customWidth="1"/>
    <col min="6675" max="6675" width="11.42578125" style="136"/>
    <col min="6676" max="6676" width="13.85546875" style="136" customWidth="1"/>
    <col min="6677" max="6677" width="11.42578125" style="136"/>
    <col min="6678" max="6682" width="12.42578125" style="136" customWidth="1"/>
    <col min="6683" max="6708" width="11.42578125" style="136"/>
    <col min="6709" max="6712" width="0" style="136" hidden="1" customWidth="1"/>
    <col min="6713" max="6912" width="11.42578125" style="136"/>
    <col min="6913" max="6913" width="17.42578125" style="136" customWidth="1"/>
    <col min="6914" max="6914" width="13.140625" style="136" customWidth="1"/>
    <col min="6915" max="6915" width="12.42578125" style="136" customWidth="1"/>
    <col min="6916" max="6922" width="12.7109375" style="136" customWidth="1"/>
    <col min="6923" max="6926" width="12.28515625" style="136" customWidth="1"/>
    <col min="6927" max="6927" width="9.28515625" style="136" customWidth="1"/>
    <col min="6928" max="6930" width="9" style="136" customWidth="1"/>
    <col min="6931" max="6931" width="11.42578125" style="136"/>
    <col min="6932" max="6932" width="13.85546875" style="136" customWidth="1"/>
    <col min="6933" max="6933" width="11.42578125" style="136"/>
    <col min="6934" max="6938" width="12.42578125" style="136" customWidth="1"/>
    <col min="6939" max="6964" width="11.42578125" style="136"/>
    <col min="6965" max="6968" width="0" style="136" hidden="1" customWidth="1"/>
    <col min="6969" max="7168" width="11.42578125" style="136"/>
    <col min="7169" max="7169" width="17.42578125" style="136" customWidth="1"/>
    <col min="7170" max="7170" width="13.140625" style="136" customWidth="1"/>
    <col min="7171" max="7171" width="12.42578125" style="136" customWidth="1"/>
    <col min="7172" max="7178" width="12.7109375" style="136" customWidth="1"/>
    <col min="7179" max="7182" width="12.28515625" style="136" customWidth="1"/>
    <col min="7183" max="7183" width="9.28515625" style="136" customWidth="1"/>
    <col min="7184" max="7186" width="9" style="136" customWidth="1"/>
    <col min="7187" max="7187" width="11.42578125" style="136"/>
    <col min="7188" max="7188" width="13.85546875" style="136" customWidth="1"/>
    <col min="7189" max="7189" width="11.42578125" style="136"/>
    <col min="7190" max="7194" width="12.42578125" style="136" customWidth="1"/>
    <col min="7195" max="7220" width="11.42578125" style="136"/>
    <col min="7221" max="7224" width="0" style="136" hidden="1" customWidth="1"/>
    <col min="7225" max="7424" width="11.42578125" style="136"/>
    <col min="7425" max="7425" width="17.42578125" style="136" customWidth="1"/>
    <col min="7426" max="7426" width="13.140625" style="136" customWidth="1"/>
    <col min="7427" max="7427" width="12.42578125" style="136" customWidth="1"/>
    <col min="7428" max="7434" width="12.7109375" style="136" customWidth="1"/>
    <col min="7435" max="7438" width="12.28515625" style="136" customWidth="1"/>
    <col min="7439" max="7439" width="9.28515625" style="136" customWidth="1"/>
    <col min="7440" max="7442" width="9" style="136" customWidth="1"/>
    <col min="7443" max="7443" width="11.42578125" style="136"/>
    <col min="7444" max="7444" width="13.85546875" style="136" customWidth="1"/>
    <col min="7445" max="7445" width="11.42578125" style="136"/>
    <col min="7446" max="7450" width="12.42578125" style="136" customWidth="1"/>
    <col min="7451" max="7476" width="11.42578125" style="136"/>
    <col min="7477" max="7480" width="0" style="136" hidden="1" customWidth="1"/>
    <col min="7481" max="7680" width="11.42578125" style="136"/>
    <col min="7681" max="7681" width="17.42578125" style="136" customWidth="1"/>
    <col min="7682" max="7682" width="13.140625" style="136" customWidth="1"/>
    <col min="7683" max="7683" width="12.42578125" style="136" customWidth="1"/>
    <col min="7684" max="7690" width="12.7109375" style="136" customWidth="1"/>
    <col min="7691" max="7694" width="12.28515625" style="136" customWidth="1"/>
    <col min="7695" max="7695" width="9.28515625" style="136" customWidth="1"/>
    <col min="7696" max="7698" width="9" style="136" customWidth="1"/>
    <col min="7699" max="7699" width="11.42578125" style="136"/>
    <col min="7700" max="7700" width="13.85546875" style="136" customWidth="1"/>
    <col min="7701" max="7701" width="11.42578125" style="136"/>
    <col min="7702" max="7706" width="12.42578125" style="136" customWidth="1"/>
    <col min="7707" max="7732" width="11.42578125" style="136"/>
    <col min="7733" max="7736" width="0" style="136" hidden="1" customWidth="1"/>
    <col min="7737" max="7936" width="11.42578125" style="136"/>
    <col min="7937" max="7937" width="17.42578125" style="136" customWidth="1"/>
    <col min="7938" max="7938" width="13.140625" style="136" customWidth="1"/>
    <col min="7939" max="7939" width="12.42578125" style="136" customWidth="1"/>
    <col min="7940" max="7946" width="12.7109375" style="136" customWidth="1"/>
    <col min="7947" max="7950" width="12.28515625" style="136" customWidth="1"/>
    <col min="7951" max="7951" width="9.28515625" style="136" customWidth="1"/>
    <col min="7952" max="7954" width="9" style="136" customWidth="1"/>
    <col min="7955" max="7955" width="11.42578125" style="136"/>
    <col min="7956" max="7956" width="13.85546875" style="136" customWidth="1"/>
    <col min="7957" max="7957" width="11.42578125" style="136"/>
    <col min="7958" max="7962" width="12.42578125" style="136" customWidth="1"/>
    <col min="7963" max="7988" width="11.42578125" style="136"/>
    <col min="7989" max="7992" width="0" style="136" hidden="1" customWidth="1"/>
    <col min="7993" max="8192" width="11.42578125" style="136"/>
    <col min="8193" max="8193" width="17.42578125" style="136" customWidth="1"/>
    <col min="8194" max="8194" width="13.140625" style="136" customWidth="1"/>
    <col min="8195" max="8195" width="12.42578125" style="136" customWidth="1"/>
    <col min="8196" max="8202" width="12.7109375" style="136" customWidth="1"/>
    <col min="8203" max="8206" width="12.28515625" style="136" customWidth="1"/>
    <col min="8207" max="8207" width="9.28515625" style="136" customWidth="1"/>
    <col min="8208" max="8210" width="9" style="136" customWidth="1"/>
    <col min="8211" max="8211" width="11.42578125" style="136"/>
    <col min="8212" max="8212" width="13.85546875" style="136" customWidth="1"/>
    <col min="8213" max="8213" width="11.42578125" style="136"/>
    <col min="8214" max="8218" width="12.42578125" style="136" customWidth="1"/>
    <col min="8219" max="8244" width="11.42578125" style="136"/>
    <col min="8245" max="8248" width="0" style="136" hidden="1" customWidth="1"/>
    <col min="8249" max="8448" width="11.42578125" style="136"/>
    <col min="8449" max="8449" width="17.42578125" style="136" customWidth="1"/>
    <col min="8450" max="8450" width="13.140625" style="136" customWidth="1"/>
    <col min="8451" max="8451" width="12.42578125" style="136" customWidth="1"/>
    <col min="8452" max="8458" width="12.7109375" style="136" customWidth="1"/>
    <col min="8459" max="8462" width="12.28515625" style="136" customWidth="1"/>
    <col min="8463" max="8463" width="9.28515625" style="136" customWidth="1"/>
    <col min="8464" max="8466" width="9" style="136" customWidth="1"/>
    <col min="8467" max="8467" width="11.42578125" style="136"/>
    <col min="8468" max="8468" width="13.85546875" style="136" customWidth="1"/>
    <col min="8469" max="8469" width="11.42578125" style="136"/>
    <col min="8470" max="8474" width="12.42578125" style="136" customWidth="1"/>
    <col min="8475" max="8500" width="11.42578125" style="136"/>
    <col min="8501" max="8504" width="0" style="136" hidden="1" customWidth="1"/>
    <col min="8505" max="8704" width="11.42578125" style="136"/>
    <col min="8705" max="8705" width="17.42578125" style="136" customWidth="1"/>
    <col min="8706" max="8706" width="13.140625" style="136" customWidth="1"/>
    <col min="8707" max="8707" width="12.42578125" style="136" customWidth="1"/>
    <col min="8708" max="8714" width="12.7109375" style="136" customWidth="1"/>
    <col min="8715" max="8718" width="12.28515625" style="136" customWidth="1"/>
    <col min="8719" max="8719" width="9.28515625" style="136" customWidth="1"/>
    <col min="8720" max="8722" width="9" style="136" customWidth="1"/>
    <col min="8723" max="8723" width="11.42578125" style="136"/>
    <col min="8724" max="8724" width="13.85546875" style="136" customWidth="1"/>
    <col min="8725" max="8725" width="11.42578125" style="136"/>
    <col min="8726" max="8730" width="12.42578125" style="136" customWidth="1"/>
    <col min="8731" max="8756" width="11.42578125" style="136"/>
    <col min="8757" max="8760" width="0" style="136" hidden="1" customWidth="1"/>
    <col min="8761" max="8960" width="11.42578125" style="136"/>
    <col min="8961" max="8961" width="17.42578125" style="136" customWidth="1"/>
    <col min="8962" max="8962" width="13.140625" style="136" customWidth="1"/>
    <col min="8963" max="8963" width="12.42578125" style="136" customWidth="1"/>
    <col min="8964" max="8970" width="12.7109375" style="136" customWidth="1"/>
    <col min="8971" max="8974" width="12.28515625" style="136" customWidth="1"/>
    <col min="8975" max="8975" width="9.28515625" style="136" customWidth="1"/>
    <col min="8976" max="8978" width="9" style="136" customWidth="1"/>
    <col min="8979" max="8979" width="11.42578125" style="136"/>
    <col min="8980" max="8980" width="13.85546875" style="136" customWidth="1"/>
    <col min="8981" max="8981" width="11.42578125" style="136"/>
    <col min="8982" max="8986" width="12.42578125" style="136" customWidth="1"/>
    <col min="8987" max="9012" width="11.42578125" style="136"/>
    <col min="9013" max="9016" width="0" style="136" hidden="1" customWidth="1"/>
    <col min="9017" max="9216" width="11.42578125" style="136"/>
    <col min="9217" max="9217" width="17.42578125" style="136" customWidth="1"/>
    <col min="9218" max="9218" width="13.140625" style="136" customWidth="1"/>
    <col min="9219" max="9219" width="12.42578125" style="136" customWidth="1"/>
    <col min="9220" max="9226" width="12.7109375" style="136" customWidth="1"/>
    <col min="9227" max="9230" width="12.28515625" style="136" customWidth="1"/>
    <col min="9231" max="9231" width="9.28515625" style="136" customWidth="1"/>
    <col min="9232" max="9234" width="9" style="136" customWidth="1"/>
    <col min="9235" max="9235" width="11.42578125" style="136"/>
    <col min="9236" max="9236" width="13.85546875" style="136" customWidth="1"/>
    <col min="9237" max="9237" width="11.42578125" style="136"/>
    <col min="9238" max="9242" width="12.42578125" style="136" customWidth="1"/>
    <col min="9243" max="9268" width="11.42578125" style="136"/>
    <col min="9269" max="9272" width="0" style="136" hidden="1" customWidth="1"/>
    <col min="9273" max="9472" width="11.42578125" style="136"/>
    <col min="9473" max="9473" width="17.42578125" style="136" customWidth="1"/>
    <col min="9474" max="9474" width="13.140625" style="136" customWidth="1"/>
    <col min="9475" max="9475" width="12.42578125" style="136" customWidth="1"/>
    <col min="9476" max="9482" width="12.7109375" style="136" customWidth="1"/>
    <col min="9483" max="9486" width="12.28515625" style="136" customWidth="1"/>
    <col min="9487" max="9487" width="9.28515625" style="136" customWidth="1"/>
    <col min="9488" max="9490" width="9" style="136" customWidth="1"/>
    <col min="9491" max="9491" width="11.42578125" style="136"/>
    <col min="9492" max="9492" width="13.85546875" style="136" customWidth="1"/>
    <col min="9493" max="9493" width="11.42578125" style="136"/>
    <col min="9494" max="9498" width="12.42578125" style="136" customWidth="1"/>
    <col min="9499" max="9524" width="11.42578125" style="136"/>
    <col min="9525" max="9528" width="0" style="136" hidden="1" customWidth="1"/>
    <col min="9529" max="9728" width="11.42578125" style="136"/>
    <col min="9729" max="9729" width="17.42578125" style="136" customWidth="1"/>
    <col min="9730" max="9730" width="13.140625" style="136" customWidth="1"/>
    <col min="9731" max="9731" width="12.42578125" style="136" customWidth="1"/>
    <col min="9732" max="9738" width="12.7109375" style="136" customWidth="1"/>
    <col min="9739" max="9742" width="12.28515625" style="136" customWidth="1"/>
    <col min="9743" max="9743" width="9.28515625" style="136" customWidth="1"/>
    <col min="9744" max="9746" width="9" style="136" customWidth="1"/>
    <col min="9747" max="9747" width="11.42578125" style="136"/>
    <col min="9748" max="9748" width="13.85546875" style="136" customWidth="1"/>
    <col min="9749" max="9749" width="11.42578125" style="136"/>
    <col min="9750" max="9754" width="12.42578125" style="136" customWidth="1"/>
    <col min="9755" max="9780" width="11.42578125" style="136"/>
    <col min="9781" max="9784" width="0" style="136" hidden="1" customWidth="1"/>
    <col min="9785" max="9984" width="11.42578125" style="136"/>
    <col min="9985" max="9985" width="17.42578125" style="136" customWidth="1"/>
    <col min="9986" max="9986" width="13.140625" style="136" customWidth="1"/>
    <col min="9987" max="9987" width="12.42578125" style="136" customWidth="1"/>
    <col min="9988" max="9994" width="12.7109375" style="136" customWidth="1"/>
    <col min="9995" max="9998" width="12.28515625" style="136" customWidth="1"/>
    <col min="9999" max="9999" width="9.28515625" style="136" customWidth="1"/>
    <col min="10000" max="10002" width="9" style="136" customWidth="1"/>
    <col min="10003" max="10003" width="11.42578125" style="136"/>
    <col min="10004" max="10004" width="13.85546875" style="136" customWidth="1"/>
    <col min="10005" max="10005" width="11.42578125" style="136"/>
    <col min="10006" max="10010" width="12.42578125" style="136" customWidth="1"/>
    <col min="10011" max="10036" width="11.42578125" style="136"/>
    <col min="10037" max="10040" width="0" style="136" hidden="1" customWidth="1"/>
    <col min="10041" max="10240" width="11.42578125" style="136"/>
    <col min="10241" max="10241" width="17.42578125" style="136" customWidth="1"/>
    <col min="10242" max="10242" width="13.140625" style="136" customWidth="1"/>
    <col min="10243" max="10243" width="12.42578125" style="136" customWidth="1"/>
    <col min="10244" max="10250" width="12.7109375" style="136" customWidth="1"/>
    <col min="10251" max="10254" width="12.28515625" style="136" customWidth="1"/>
    <col min="10255" max="10255" width="9.28515625" style="136" customWidth="1"/>
    <col min="10256" max="10258" width="9" style="136" customWidth="1"/>
    <col min="10259" max="10259" width="11.42578125" style="136"/>
    <col min="10260" max="10260" width="13.85546875" style="136" customWidth="1"/>
    <col min="10261" max="10261" width="11.42578125" style="136"/>
    <col min="10262" max="10266" width="12.42578125" style="136" customWidth="1"/>
    <col min="10267" max="10292" width="11.42578125" style="136"/>
    <col min="10293" max="10296" width="0" style="136" hidden="1" customWidth="1"/>
    <col min="10297" max="10496" width="11.42578125" style="136"/>
    <col min="10497" max="10497" width="17.42578125" style="136" customWidth="1"/>
    <col min="10498" max="10498" width="13.140625" style="136" customWidth="1"/>
    <col min="10499" max="10499" width="12.42578125" style="136" customWidth="1"/>
    <col min="10500" max="10506" width="12.7109375" style="136" customWidth="1"/>
    <col min="10507" max="10510" width="12.28515625" style="136" customWidth="1"/>
    <col min="10511" max="10511" width="9.28515625" style="136" customWidth="1"/>
    <col min="10512" max="10514" width="9" style="136" customWidth="1"/>
    <col min="10515" max="10515" width="11.42578125" style="136"/>
    <col min="10516" max="10516" width="13.85546875" style="136" customWidth="1"/>
    <col min="10517" max="10517" width="11.42578125" style="136"/>
    <col min="10518" max="10522" width="12.42578125" style="136" customWidth="1"/>
    <col min="10523" max="10548" width="11.42578125" style="136"/>
    <col min="10549" max="10552" width="0" style="136" hidden="1" customWidth="1"/>
    <col min="10553" max="10752" width="11.42578125" style="136"/>
    <col min="10753" max="10753" width="17.42578125" style="136" customWidth="1"/>
    <col min="10754" max="10754" width="13.140625" style="136" customWidth="1"/>
    <col min="10755" max="10755" width="12.42578125" style="136" customWidth="1"/>
    <col min="10756" max="10762" width="12.7109375" style="136" customWidth="1"/>
    <col min="10763" max="10766" width="12.28515625" style="136" customWidth="1"/>
    <col min="10767" max="10767" width="9.28515625" style="136" customWidth="1"/>
    <col min="10768" max="10770" width="9" style="136" customWidth="1"/>
    <col min="10771" max="10771" width="11.42578125" style="136"/>
    <col min="10772" max="10772" width="13.85546875" style="136" customWidth="1"/>
    <col min="10773" max="10773" width="11.42578125" style="136"/>
    <col min="10774" max="10778" width="12.42578125" style="136" customWidth="1"/>
    <col min="10779" max="10804" width="11.42578125" style="136"/>
    <col min="10805" max="10808" width="0" style="136" hidden="1" customWidth="1"/>
    <col min="10809" max="11008" width="11.42578125" style="136"/>
    <col min="11009" max="11009" width="17.42578125" style="136" customWidth="1"/>
    <col min="11010" max="11010" width="13.140625" style="136" customWidth="1"/>
    <col min="11011" max="11011" width="12.42578125" style="136" customWidth="1"/>
    <col min="11012" max="11018" width="12.7109375" style="136" customWidth="1"/>
    <col min="11019" max="11022" width="12.28515625" style="136" customWidth="1"/>
    <col min="11023" max="11023" width="9.28515625" style="136" customWidth="1"/>
    <col min="11024" max="11026" width="9" style="136" customWidth="1"/>
    <col min="11027" max="11027" width="11.42578125" style="136"/>
    <col min="11028" max="11028" width="13.85546875" style="136" customWidth="1"/>
    <col min="11029" max="11029" width="11.42578125" style="136"/>
    <col min="11030" max="11034" width="12.42578125" style="136" customWidth="1"/>
    <col min="11035" max="11060" width="11.42578125" style="136"/>
    <col min="11061" max="11064" width="0" style="136" hidden="1" customWidth="1"/>
    <col min="11065" max="11264" width="11.42578125" style="136"/>
    <col min="11265" max="11265" width="17.42578125" style="136" customWidth="1"/>
    <col min="11266" max="11266" width="13.140625" style="136" customWidth="1"/>
    <col min="11267" max="11267" width="12.42578125" style="136" customWidth="1"/>
    <col min="11268" max="11274" width="12.7109375" style="136" customWidth="1"/>
    <col min="11275" max="11278" width="12.28515625" style="136" customWidth="1"/>
    <col min="11279" max="11279" width="9.28515625" style="136" customWidth="1"/>
    <col min="11280" max="11282" width="9" style="136" customWidth="1"/>
    <col min="11283" max="11283" width="11.42578125" style="136"/>
    <col min="11284" max="11284" width="13.85546875" style="136" customWidth="1"/>
    <col min="11285" max="11285" width="11.42578125" style="136"/>
    <col min="11286" max="11290" width="12.42578125" style="136" customWidth="1"/>
    <col min="11291" max="11316" width="11.42578125" style="136"/>
    <col min="11317" max="11320" width="0" style="136" hidden="1" customWidth="1"/>
    <col min="11321" max="11520" width="11.42578125" style="136"/>
    <col min="11521" max="11521" width="17.42578125" style="136" customWidth="1"/>
    <col min="11522" max="11522" width="13.140625" style="136" customWidth="1"/>
    <col min="11523" max="11523" width="12.42578125" style="136" customWidth="1"/>
    <col min="11524" max="11530" width="12.7109375" style="136" customWidth="1"/>
    <col min="11531" max="11534" width="12.28515625" style="136" customWidth="1"/>
    <col min="11535" max="11535" width="9.28515625" style="136" customWidth="1"/>
    <col min="11536" max="11538" width="9" style="136" customWidth="1"/>
    <col min="11539" max="11539" width="11.42578125" style="136"/>
    <col min="11540" max="11540" width="13.85546875" style="136" customWidth="1"/>
    <col min="11541" max="11541" width="11.42578125" style="136"/>
    <col min="11542" max="11546" width="12.42578125" style="136" customWidth="1"/>
    <col min="11547" max="11572" width="11.42578125" style="136"/>
    <col min="11573" max="11576" width="0" style="136" hidden="1" customWidth="1"/>
    <col min="11577" max="11776" width="11.42578125" style="136"/>
    <col min="11777" max="11777" width="17.42578125" style="136" customWidth="1"/>
    <col min="11778" max="11778" width="13.140625" style="136" customWidth="1"/>
    <col min="11779" max="11779" width="12.42578125" style="136" customWidth="1"/>
    <col min="11780" max="11786" width="12.7109375" style="136" customWidth="1"/>
    <col min="11787" max="11790" width="12.28515625" style="136" customWidth="1"/>
    <col min="11791" max="11791" width="9.28515625" style="136" customWidth="1"/>
    <col min="11792" max="11794" width="9" style="136" customWidth="1"/>
    <col min="11795" max="11795" width="11.42578125" style="136"/>
    <col min="11796" max="11796" width="13.85546875" style="136" customWidth="1"/>
    <col min="11797" max="11797" width="11.42578125" style="136"/>
    <col min="11798" max="11802" width="12.42578125" style="136" customWidth="1"/>
    <col min="11803" max="11828" width="11.42578125" style="136"/>
    <col min="11829" max="11832" width="0" style="136" hidden="1" customWidth="1"/>
    <col min="11833" max="12032" width="11.42578125" style="136"/>
    <col min="12033" max="12033" width="17.42578125" style="136" customWidth="1"/>
    <col min="12034" max="12034" width="13.140625" style="136" customWidth="1"/>
    <col min="12035" max="12035" width="12.42578125" style="136" customWidth="1"/>
    <col min="12036" max="12042" width="12.7109375" style="136" customWidth="1"/>
    <col min="12043" max="12046" width="12.28515625" style="136" customWidth="1"/>
    <col min="12047" max="12047" width="9.28515625" style="136" customWidth="1"/>
    <col min="12048" max="12050" width="9" style="136" customWidth="1"/>
    <col min="12051" max="12051" width="11.42578125" style="136"/>
    <col min="12052" max="12052" width="13.85546875" style="136" customWidth="1"/>
    <col min="12053" max="12053" width="11.42578125" style="136"/>
    <col min="12054" max="12058" width="12.42578125" style="136" customWidth="1"/>
    <col min="12059" max="12084" width="11.42578125" style="136"/>
    <col min="12085" max="12088" width="0" style="136" hidden="1" customWidth="1"/>
    <col min="12089" max="12288" width="11.42578125" style="136"/>
    <col min="12289" max="12289" width="17.42578125" style="136" customWidth="1"/>
    <col min="12290" max="12290" width="13.140625" style="136" customWidth="1"/>
    <col min="12291" max="12291" width="12.42578125" style="136" customWidth="1"/>
    <col min="12292" max="12298" width="12.7109375" style="136" customWidth="1"/>
    <col min="12299" max="12302" width="12.28515625" style="136" customWidth="1"/>
    <col min="12303" max="12303" width="9.28515625" style="136" customWidth="1"/>
    <col min="12304" max="12306" width="9" style="136" customWidth="1"/>
    <col min="12307" max="12307" width="11.42578125" style="136"/>
    <col min="12308" max="12308" width="13.85546875" style="136" customWidth="1"/>
    <col min="12309" max="12309" width="11.42578125" style="136"/>
    <col min="12310" max="12314" width="12.42578125" style="136" customWidth="1"/>
    <col min="12315" max="12340" width="11.42578125" style="136"/>
    <col min="12341" max="12344" width="0" style="136" hidden="1" customWidth="1"/>
    <col min="12345" max="12544" width="11.42578125" style="136"/>
    <col min="12545" max="12545" width="17.42578125" style="136" customWidth="1"/>
    <col min="12546" max="12546" width="13.140625" style="136" customWidth="1"/>
    <col min="12547" max="12547" width="12.42578125" style="136" customWidth="1"/>
    <col min="12548" max="12554" width="12.7109375" style="136" customWidth="1"/>
    <col min="12555" max="12558" width="12.28515625" style="136" customWidth="1"/>
    <col min="12559" max="12559" width="9.28515625" style="136" customWidth="1"/>
    <col min="12560" max="12562" width="9" style="136" customWidth="1"/>
    <col min="12563" max="12563" width="11.42578125" style="136"/>
    <col min="12564" max="12564" width="13.85546875" style="136" customWidth="1"/>
    <col min="12565" max="12565" width="11.42578125" style="136"/>
    <col min="12566" max="12570" width="12.42578125" style="136" customWidth="1"/>
    <col min="12571" max="12596" width="11.42578125" style="136"/>
    <col min="12597" max="12600" width="0" style="136" hidden="1" customWidth="1"/>
    <col min="12601" max="12800" width="11.42578125" style="136"/>
    <col min="12801" max="12801" width="17.42578125" style="136" customWidth="1"/>
    <col min="12802" max="12802" width="13.140625" style="136" customWidth="1"/>
    <col min="12803" max="12803" width="12.42578125" style="136" customWidth="1"/>
    <col min="12804" max="12810" width="12.7109375" style="136" customWidth="1"/>
    <col min="12811" max="12814" width="12.28515625" style="136" customWidth="1"/>
    <col min="12815" max="12815" width="9.28515625" style="136" customWidth="1"/>
    <col min="12816" max="12818" width="9" style="136" customWidth="1"/>
    <col min="12819" max="12819" width="11.42578125" style="136"/>
    <col min="12820" max="12820" width="13.85546875" style="136" customWidth="1"/>
    <col min="12821" max="12821" width="11.42578125" style="136"/>
    <col min="12822" max="12826" width="12.42578125" style="136" customWidth="1"/>
    <col min="12827" max="12852" width="11.42578125" style="136"/>
    <col min="12853" max="12856" width="0" style="136" hidden="1" customWidth="1"/>
    <col min="12857" max="13056" width="11.42578125" style="136"/>
    <col min="13057" max="13057" width="17.42578125" style="136" customWidth="1"/>
    <col min="13058" max="13058" width="13.140625" style="136" customWidth="1"/>
    <col min="13059" max="13059" width="12.42578125" style="136" customWidth="1"/>
    <col min="13060" max="13066" width="12.7109375" style="136" customWidth="1"/>
    <col min="13067" max="13070" width="12.28515625" style="136" customWidth="1"/>
    <col min="13071" max="13071" width="9.28515625" style="136" customWidth="1"/>
    <col min="13072" max="13074" width="9" style="136" customWidth="1"/>
    <col min="13075" max="13075" width="11.42578125" style="136"/>
    <col min="13076" max="13076" width="13.85546875" style="136" customWidth="1"/>
    <col min="13077" max="13077" width="11.42578125" style="136"/>
    <col min="13078" max="13082" width="12.42578125" style="136" customWidth="1"/>
    <col min="13083" max="13108" width="11.42578125" style="136"/>
    <col min="13109" max="13112" width="0" style="136" hidden="1" customWidth="1"/>
    <col min="13113" max="13312" width="11.42578125" style="136"/>
    <col min="13313" max="13313" width="17.42578125" style="136" customWidth="1"/>
    <col min="13314" max="13314" width="13.140625" style="136" customWidth="1"/>
    <col min="13315" max="13315" width="12.42578125" style="136" customWidth="1"/>
    <col min="13316" max="13322" width="12.7109375" style="136" customWidth="1"/>
    <col min="13323" max="13326" width="12.28515625" style="136" customWidth="1"/>
    <col min="13327" max="13327" width="9.28515625" style="136" customWidth="1"/>
    <col min="13328" max="13330" width="9" style="136" customWidth="1"/>
    <col min="13331" max="13331" width="11.42578125" style="136"/>
    <col min="13332" max="13332" width="13.85546875" style="136" customWidth="1"/>
    <col min="13333" max="13333" width="11.42578125" style="136"/>
    <col min="13334" max="13338" width="12.42578125" style="136" customWidth="1"/>
    <col min="13339" max="13364" width="11.42578125" style="136"/>
    <col min="13365" max="13368" width="0" style="136" hidden="1" customWidth="1"/>
    <col min="13369" max="13568" width="11.42578125" style="136"/>
    <col min="13569" max="13569" width="17.42578125" style="136" customWidth="1"/>
    <col min="13570" max="13570" width="13.140625" style="136" customWidth="1"/>
    <col min="13571" max="13571" width="12.42578125" style="136" customWidth="1"/>
    <col min="13572" max="13578" width="12.7109375" style="136" customWidth="1"/>
    <col min="13579" max="13582" width="12.28515625" style="136" customWidth="1"/>
    <col min="13583" max="13583" width="9.28515625" style="136" customWidth="1"/>
    <col min="13584" max="13586" width="9" style="136" customWidth="1"/>
    <col min="13587" max="13587" width="11.42578125" style="136"/>
    <col min="13588" max="13588" width="13.85546875" style="136" customWidth="1"/>
    <col min="13589" max="13589" width="11.42578125" style="136"/>
    <col min="13590" max="13594" width="12.42578125" style="136" customWidth="1"/>
    <col min="13595" max="13620" width="11.42578125" style="136"/>
    <col min="13621" max="13624" width="0" style="136" hidden="1" customWidth="1"/>
    <col min="13625" max="13824" width="11.42578125" style="136"/>
    <col min="13825" max="13825" width="17.42578125" style="136" customWidth="1"/>
    <col min="13826" max="13826" width="13.140625" style="136" customWidth="1"/>
    <col min="13827" max="13827" width="12.42578125" style="136" customWidth="1"/>
    <col min="13828" max="13834" width="12.7109375" style="136" customWidth="1"/>
    <col min="13835" max="13838" width="12.28515625" style="136" customWidth="1"/>
    <col min="13839" max="13839" width="9.28515625" style="136" customWidth="1"/>
    <col min="13840" max="13842" width="9" style="136" customWidth="1"/>
    <col min="13843" max="13843" width="11.42578125" style="136"/>
    <col min="13844" max="13844" width="13.85546875" style="136" customWidth="1"/>
    <col min="13845" max="13845" width="11.42578125" style="136"/>
    <col min="13846" max="13850" width="12.42578125" style="136" customWidth="1"/>
    <col min="13851" max="13876" width="11.42578125" style="136"/>
    <col min="13877" max="13880" width="0" style="136" hidden="1" customWidth="1"/>
    <col min="13881" max="14080" width="11.42578125" style="136"/>
    <col min="14081" max="14081" width="17.42578125" style="136" customWidth="1"/>
    <col min="14082" max="14082" width="13.140625" style="136" customWidth="1"/>
    <col min="14083" max="14083" width="12.42578125" style="136" customWidth="1"/>
    <col min="14084" max="14090" width="12.7109375" style="136" customWidth="1"/>
    <col min="14091" max="14094" width="12.28515625" style="136" customWidth="1"/>
    <col min="14095" max="14095" width="9.28515625" style="136" customWidth="1"/>
    <col min="14096" max="14098" width="9" style="136" customWidth="1"/>
    <col min="14099" max="14099" width="11.42578125" style="136"/>
    <col min="14100" max="14100" width="13.85546875" style="136" customWidth="1"/>
    <col min="14101" max="14101" width="11.42578125" style="136"/>
    <col min="14102" max="14106" width="12.42578125" style="136" customWidth="1"/>
    <col min="14107" max="14132" width="11.42578125" style="136"/>
    <col min="14133" max="14136" width="0" style="136" hidden="1" customWidth="1"/>
    <col min="14137" max="14336" width="11.42578125" style="136"/>
    <col min="14337" max="14337" width="17.42578125" style="136" customWidth="1"/>
    <col min="14338" max="14338" width="13.140625" style="136" customWidth="1"/>
    <col min="14339" max="14339" width="12.42578125" style="136" customWidth="1"/>
    <col min="14340" max="14346" width="12.7109375" style="136" customWidth="1"/>
    <col min="14347" max="14350" width="12.28515625" style="136" customWidth="1"/>
    <col min="14351" max="14351" width="9.28515625" style="136" customWidth="1"/>
    <col min="14352" max="14354" width="9" style="136" customWidth="1"/>
    <col min="14355" max="14355" width="11.42578125" style="136"/>
    <col min="14356" max="14356" width="13.85546875" style="136" customWidth="1"/>
    <col min="14357" max="14357" width="11.42578125" style="136"/>
    <col min="14358" max="14362" width="12.42578125" style="136" customWidth="1"/>
    <col min="14363" max="14388" width="11.42578125" style="136"/>
    <col min="14389" max="14392" width="0" style="136" hidden="1" customWidth="1"/>
    <col min="14393" max="14592" width="11.42578125" style="136"/>
    <col min="14593" max="14593" width="17.42578125" style="136" customWidth="1"/>
    <col min="14594" max="14594" width="13.140625" style="136" customWidth="1"/>
    <col min="14595" max="14595" width="12.42578125" style="136" customWidth="1"/>
    <col min="14596" max="14602" width="12.7109375" style="136" customWidth="1"/>
    <col min="14603" max="14606" width="12.28515625" style="136" customWidth="1"/>
    <col min="14607" max="14607" width="9.28515625" style="136" customWidth="1"/>
    <col min="14608" max="14610" width="9" style="136" customWidth="1"/>
    <col min="14611" max="14611" width="11.42578125" style="136"/>
    <col min="14612" max="14612" width="13.85546875" style="136" customWidth="1"/>
    <col min="14613" max="14613" width="11.42578125" style="136"/>
    <col min="14614" max="14618" width="12.42578125" style="136" customWidth="1"/>
    <col min="14619" max="14644" width="11.42578125" style="136"/>
    <col min="14645" max="14648" width="0" style="136" hidden="1" customWidth="1"/>
    <col min="14649" max="14848" width="11.42578125" style="136"/>
    <col min="14849" max="14849" width="17.42578125" style="136" customWidth="1"/>
    <col min="14850" max="14850" width="13.140625" style="136" customWidth="1"/>
    <col min="14851" max="14851" width="12.42578125" style="136" customWidth="1"/>
    <col min="14852" max="14858" width="12.7109375" style="136" customWidth="1"/>
    <col min="14859" max="14862" width="12.28515625" style="136" customWidth="1"/>
    <col min="14863" max="14863" width="9.28515625" style="136" customWidth="1"/>
    <col min="14864" max="14866" width="9" style="136" customWidth="1"/>
    <col min="14867" max="14867" width="11.42578125" style="136"/>
    <col min="14868" max="14868" width="13.85546875" style="136" customWidth="1"/>
    <col min="14869" max="14869" width="11.42578125" style="136"/>
    <col min="14870" max="14874" width="12.42578125" style="136" customWidth="1"/>
    <col min="14875" max="14900" width="11.42578125" style="136"/>
    <col min="14901" max="14904" width="0" style="136" hidden="1" customWidth="1"/>
    <col min="14905" max="15104" width="11.42578125" style="136"/>
    <col min="15105" max="15105" width="17.42578125" style="136" customWidth="1"/>
    <col min="15106" max="15106" width="13.140625" style="136" customWidth="1"/>
    <col min="15107" max="15107" width="12.42578125" style="136" customWidth="1"/>
    <col min="15108" max="15114" width="12.7109375" style="136" customWidth="1"/>
    <col min="15115" max="15118" width="12.28515625" style="136" customWidth="1"/>
    <col min="15119" max="15119" width="9.28515625" style="136" customWidth="1"/>
    <col min="15120" max="15122" width="9" style="136" customWidth="1"/>
    <col min="15123" max="15123" width="11.42578125" style="136"/>
    <col min="15124" max="15124" width="13.85546875" style="136" customWidth="1"/>
    <col min="15125" max="15125" width="11.42578125" style="136"/>
    <col min="15126" max="15130" width="12.42578125" style="136" customWidth="1"/>
    <col min="15131" max="15156" width="11.42578125" style="136"/>
    <col min="15157" max="15160" width="0" style="136" hidden="1" customWidth="1"/>
    <col min="15161" max="15360" width="11.42578125" style="136"/>
    <col min="15361" max="15361" width="17.42578125" style="136" customWidth="1"/>
    <col min="15362" max="15362" width="13.140625" style="136" customWidth="1"/>
    <col min="15363" max="15363" width="12.42578125" style="136" customWidth="1"/>
    <col min="15364" max="15370" width="12.7109375" style="136" customWidth="1"/>
    <col min="15371" max="15374" width="12.28515625" style="136" customWidth="1"/>
    <col min="15375" max="15375" width="9.28515625" style="136" customWidth="1"/>
    <col min="15376" max="15378" width="9" style="136" customWidth="1"/>
    <col min="15379" max="15379" width="11.42578125" style="136"/>
    <col min="15380" max="15380" width="13.85546875" style="136" customWidth="1"/>
    <col min="15381" max="15381" width="11.42578125" style="136"/>
    <col min="15382" max="15386" width="12.42578125" style="136" customWidth="1"/>
    <col min="15387" max="15412" width="11.42578125" style="136"/>
    <col min="15413" max="15416" width="0" style="136" hidden="1" customWidth="1"/>
    <col min="15417" max="15616" width="11.42578125" style="136"/>
    <col min="15617" max="15617" width="17.42578125" style="136" customWidth="1"/>
    <col min="15618" max="15618" width="13.140625" style="136" customWidth="1"/>
    <col min="15619" max="15619" width="12.42578125" style="136" customWidth="1"/>
    <col min="15620" max="15626" width="12.7109375" style="136" customWidth="1"/>
    <col min="15627" max="15630" width="12.28515625" style="136" customWidth="1"/>
    <col min="15631" max="15631" width="9.28515625" style="136" customWidth="1"/>
    <col min="15632" max="15634" width="9" style="136" customWidth="1"/>
    <col min="15635" max="15635" width="11.42578125" style="136"/>
    <col min="15636" max="15636" width="13.85546875" style="136" customWidth="1"/>
    <col min="15637" max="15637" width="11.42578125" style="136"/>
    <col min="15638" max="15642" width="12.42578125" style="136" customWidth="1"/>
    <col min="15643" max="15668" width="11.42578125" style="136"/>
    <col min="15669" max="15672" width="0" style="136" hidden="1" customWidth="1"/>
    <col min="15673" max="15872" width="11.42578125" style="136"/>
    <col min="15873" max="15873" width="17.42578125" style="136" customWidth="1"/>
    <col min="15874" max="15874" width="13.140625" style="136" customWidth="1"/>
    <col min="15875" max="15875" width="12.42578125" style="136" customWidth="1"/>
    <col min="15876" max="15882" width="12.7109375" style="136" customWidth="1"/>
    <col min="15883" max="15886" width="12.28515625" style="136" customWidth="1"/>
    <col min="15887" max="15887" width="9.28515625" style="136" customWidth="1"/>
    <col min="15888" max="15890" width="9" style="136" customWidth="1"/>
    <col min="15891" max="15891" width="11.42578125" style="136"/>
    <col min="15892" max="15892" width="13.85546875" style="136" customWidth="1"/>
    <col min="15893" max="15893" width="11.42578125" style="136"/>
    <col min="15894" max="15898" width="12.42578125" style="136" customWidth="1"/>
    <col min="15899" max="15924" width="11.42578125" style="136"/>
    <col min="15925" max="15928" width="0" style="136" hidden="1" customWidth="1"/>
    <col min="15929" max="16128" width="11.42578125" style="136"/>
    <col min="16129" max="16129" width="17.42578125" style="136" customWidth="1"/>
    <col min="16130" max="16130" width="13.140625" style="136" customWidth="1"/>
    <col min="16131" max="16131" width="12.42578125" style="136" customWidth="1"/>
    <col min="16132" max="16138" width="12.7109375" style="136" customWidth="1"/>
    <col min="16139" max="16142" width="12.28515625" style="136" customWidth="1"/>
    <col min="16143" max="16143" width="9.28515625" style="136" customWidth="1"/>
    <col min="16144" max="16146" width="9" style="136" customWidth="1"/>
    <col min="16147" max="16147" width="11.42578125" style="136"/>
    <col min="16148" max="16148" width="13.85546875" style="136" customWidth="1"/>
    <col min="16149" max="16149" width="11.42578125" style="136"/>
    <col min="16150" max="16154" width="12.42578125" style="136" customWidth="1"/>
    <col min="16155" max="16180" width="11.42578125" style="136"/>
    <col min="16181" max="16184" width="0" style="136" hidden="1" customWidth="1"/>
    <col min="16185" max="16384" width="11.42578125" style="136"/>
  </cols>
  <sheetData>
    <row r="1" spans="1:56" s="315" customFormat="1" ht="12.75" customHeight="1" x14ac:dyDescent="0.15">
      <c r="A1" s="437" t="s">
        <v>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56" s="315" customFormat="1" ht="12.75" customHeight="1" x14ac:dyDescent="0.15">
      <c r="A2" s="437" t="str">
        <f>CONCATENATE("COMUNA: ",[7]NOMBRE!B2," - ","( ",[7]NOMBRE!C2,[7]NOMBRE!D2,[7]NOMBRE!E2,[7]NOMBRE!F2,[7]NOMBRE!G2," )")</f>
        <v>COMUNA: LINARES - ( 07401 )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</row>
    <row r="3" spans="1:56" s="315" customFormat="1" ht="12.75" customHeight="1" x14ac:dyDescent="0.2">
      <c r="A3" s="437" t="str">
        <f>CONCATENATE("ESTABLECIMIENTO: ",[7]NOMBRE!B3," - ","( ",[7]NOMBRE!C3,[7]NOMBRE!D3,[7]NOMBRE!E3,[7]NOMBRE!F3,[7]NOMBRE!G3," )")</f>
        <v>ESTABLECIMIENTO: HOSPITAL DE LINARES  - ( 16108 )</v>
      </c>
      <c r="B3" s="314"/>
      <c r="C3" s="314"/>
      <c r="D3" s="316"/>
      <c r="E3" s="314"/>
      <c r="F3" s="314"/>
      <c r="G3" s="314"/>
      <c r="H3" s="440"/>
      <c r="I3" s="314"/>
      <c r="J3" s="314"/>
      <c r="K3" s="314"/>
    </row>
    <row r="4" spans="1:56" s="315" customFormat="1" ht="12.75" customHeight="1" x14ac:dyDescent="0.15">
      <c r="A4" s="437" t="str">
        <f>CONCATENATE("MES: ",[7]NOMBRE!B6," - ","( ",[7]NOMBRE!C6,[7]NOMBRE!D6," )")</f>
        <v>MES: JULIO - ( 07 )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</row>
    <row r="5" spans="1:56" s="315" customFormat="1" ht="12.75" customHeight="1" x14ac:dyDescent="0.15">
      <c r="A5" s="313" t="str">
        <f>CONCATENATE("AÑO: ",[7]NOMBRE!B7)</f>
        <v>AÑO: 2013</v>
      </c>
      <c r="B5" s="314"/>
      <c r="C5" s="314"/>
      <c r="D5" s="314"/>
      <c r="E5" s="314"/>
      <c r="F5" s="314"/>
      <c r="G5" s="314"/>
      <c r="H5" s="314"/>
      <c r="I5" s="314"/>
      <c r="J5" s="314"/>
      <c r="K5" s="314"/>
    </row>
    <row r="6" spans="1:56" s="315" customFormat="1" ht="39.950000000000003" customHeight="1" x14ac:dyDescent="0.15">
      <c r="A6" s="517" t="s">
        <v>1</v>
      </c>
      <c r="B6" s="517"/>
      <c r="C6" s="517"/>
      <c r="D6" s="517"/>
      <c r="E6" s="517"/>
      <c r="F6" s="517"/>
      <c r="G6" s="517"/>
      <c r="H6" s="517"/>
      <c r="I6" s="517"/>
      <c r="J6" s="474"/>
      <c r="K6" s="337"/>
    </row>
    <row r="7" spans="1:56" s="315" customFormat="1" ht="30" customHeight="1" x14ac:dyDescent="0.2">
      <c r="A7" s="331" t="s">
        <v>2</v>
      </c>
      <c r="B7" s="331"/>
      <c r="C7" s="331"/>
      <c r="D7" s="331"/>
      <c r="E7" s="331"/>
      <c r="F7" s="331"/>
      <c r="G7" s="331"/>
      <c r="H7" s="331"/>
      <c r="I7" s="331"/>
      <c r="J7" s="320"/>
    </row>
    <row r="8" spans="1:56" s="338" customFormat="1" ht="10.5" x14ac:dyDescent="0.15">
      <c r="A8" s="518" t="s">
        <v>3</v>
      </c>
      <c r="B8" s="490" t="s">
        <v>4</v>
      </c>
      <c r="C8" s="520"/>
      <c r="D8" s="523" t="s">
        <v>5</v>
      </c>
      <c r="E8" s="511" t="s">
        <v>6</v>
      </c>
      <c r="F8" s="511"/>
      <c r="G8" s="511"/>
      <c r="H8" s="525" t="s">
        <v>7</v>
      </c>
      <c r="I8" s="526"/>
      <c r="J8" s="315"/>
      <c r="K8" s="315"/>
      <c r="L8" s="315"/>
      <c r="M8" s="315"/>
      <c r="N8" s="315"/>
      <c r="O8" s="315"/>
      <c r="P8" s="315"/>
      <c r="Q8" s="315"/>
      <c r="R8" s="315"/>
      <c r="S8" s="315"/>
      <c r="T8" s="315"/>
      <c r="U8" s="315"/>
      <c r="V8" s="315"/>
      <c r="W8" s="315"/>
      <c r="X8" s="315"/>
      <c r="Y8" s="315"/>
      <c r="Z8" s="315"/>
      <c r="AA8" s="315"/>
      <c r="AB8" s="315"/>
      <c r="AC8" s="315"/>
      <c r="AD8" s="315"/>
      <c r="AE8" s="315"/>
      <c r="AF8" s="315"/>
      <c r="AG8" s="315"/>
      <c r="AH8" s="315"/>
      <c r="AI8" s="315"/>
      <c r="AJ8" s="315"/>
      <c r="AK8" s="315"/>
      <c r="AL8" s="315"/>
      <c r="AM8" s="315"/>
      <c r="AN8" s="315"/>
      <c r="AO8" s="315"/>
      <c r="AT8" s="322"/>
      <c r="AU8" s="322"/>
      <c r="AX8" s="322"/>
      <c r="AY8" s="322"/>
    </row>
    <row r="9" spans="1:56" s="338" customFormat="1" ht="10.5" x14ac:dyDescent="0.15">
      <c r="A9" s="519"/>
      <c r="B9" s="521"/>
      <c r="C9" s="522"/>
      <c r="D9" s="524"/>
      <c r="E9" s="340" t="s">
        <v>8</v>
      </c>
      <c r="F9" s="341" t="s">
        <v>9</v>
      </c>
      <c r="G9" s="342" t="s">
        <v>10</v>
      </c>
      <c r="H9" s="343" t="s">
        <v>11</v>
      </c>
      <c r="I9" s="342" t="s">
        <v>12</v>
      </c>
      <c r="J9" s="315"/>
      <c r="K9" s="315"/>
      <c r="L9" s="315"/>
      <c r="M9" s="315"/>
      <c r="N9" s="315"/>
      <c r="O9" s="315"/>
      <c r="P9" s="315"/>
      <c r="Q9" s="315"/>
      <c r="R9" s="315"/>
      <c r="S9" s="315"/>
      <c r="T9" s="315"/>
      <c r="U9" s="315"/>
      <c r="V9" s="315"/>
      <c r="W9" s="315"/>
      <c r="X9" s="315"/>
      <c r="Y9" s="315"/>
      <c r="Z9" s="315"/>
      <c r="AA9" s="315"/>
      <c r="AB9" s="315"/>
      <c r="AC9" s="315"/>
      <c r="AD9" s="315"/>
      <c r="AE9" s="315"/>
      <c r="AF9" s="315"/>
      <c r="AG9" s="315"/>
      <c r="AH9" s="315"/>
      <c r="AI9" s="315"/>
      <c r="AJ9" s="315"/>
      <c r="AK9" s="315"/>
      <c r="AL9" s="315"/>
      <c r="AM9" s="315"/>
      <c r="AN9" s="315"/>
      <c r="AO9" s="315"/>
      <c r="AT9" s="322"/>
      <c r="AU9" s="322"/>
      <c r="AX9" s="322"/>
      <c r="AY9" s="322"/>
    </row>
    <row r="10" spans="1:56" s="338" customFormat="1" ht="15.95" customHeight="1" x14ac:dyDescent="0.15">
      <c r="A10" s="534" t="s">
        <v>13</v>
      </c>
      <c r="B10" s="490" t="s">
        <v>14</v>
      </c>
      <c r="C10" s="344" t="s">
        <v>15</v>
      </c>
      <c r="D10" s="400">
        <f>SUM(E10:G10)</f>
        <v>0</v>
      </c>
      <c r="E10" s="447"/>
      <c r="F10" s="390"/>
      <c r="G10" s="393"/>
      <c r="H10" s="401"/>
      <c r="I10" s="393"/>
      <c r="J10" s="438" t="str">
        <f>$BA10&amp;" "&amp;$BB10</f>
        <v xml:space="preserve"> </v>
      </c>
      <c r="K10" s="319"/>
      <c r="L10" s="319"/>
      <c r="M10" s="319"/>
      <c r="N10" s="319"/>
      <c r="O10" s="319"/>
      <c r="P10" s="319"/>
      <c r="Q10" s="319"/>
      <c r="R10" s="319"/>
      <c r="S10" s="319"/>
      <c r="X10" s="315"/>
      <c r="Y10" s="315"/>
      <c r="Z10" s="315"/>
      <c r="AA10" s="315"/>
      <c r="AB10" s="315"/>
      <c r="AC10" s="315"/>
      <c r="AD10" s="315"/>
      <c r="AE10" s="315"/>
      <c r="AF10" s="315"/>
      <c r="AG10" s="315"/>
      <c r="AH10" s="315"/>
      <c r="AI10" s="315"/>
      <c r="AJ10" s="315"/>
      <c r="AK10" s="315"/>
      <c r="AL10" s="315"/>
      <c r="AM10" s="315"/>
      <c r="AN10" s="315"/>
      <c r="AO10" s="315"/>
      <c r="AT10" s="322"/>
      <c r="AU10" s="322"/>
      <c r="AX10" s="322"/>
      <c r="AY10" s="322"/>
      <c r="BA10" s="339" t="str">
        <f>IF($D10&lt;&gt;($H10+$I10)," El número de donantes según sexo NO puede ser diferente al Total.","")</f>
        <v/>
      </c>
      <c r="BB10" s="339" t="str">
        <f>IF(D10&lt;&gt;SUM(E10:G10)," NO ALTERE LAS FÓRMULAS, la suma de los grupos de edad NO ES IGUAL al Total. ","")</f>
        <v/>
      </c>
      <c r="BC10" s="441">
        <f t="shared" ref="BC10:BC19" si="0">IF($D10&lt;&gt;($H10+$I10),1,0)</f>
        <v>0</v>
      </c>
      <c r="BD10" s="441">
        <f>IF(D10&lt;&gt;SUM(E10:G10),1,0)</f>
        <v>0</v>
      </c>
    </row>
    <row r="11" spans="1:56" s="338" customFormat="1" ht="21" x14ac:dyDescent="0.15">
      <c r="A11" s="535"/>
      <c r="B11" s="521"/>
      <c r="C11" s="355" t="s">
        <v>16</v>
      </c>
      <c r="D11" s="402">
        <f t="shared" ref="D11:D19" si="1">SUM(E11:G11)</f>
        <v>0</v>
      </c>
      <c r="E11" s="381"/>
      <c r="F11" s="382"/>
      <c r="G11" s="394"/>
      <c r="H11" s="403"/>
      <c r="I11" s="379"/>
      <c r="J11" s="438" t="str">
        <f t="shared" ref="J11:J19" si="2">$BA11&amp;" "&amp;$BB11</f>
        <v xml:space="preserve"> </v>
      </c>
      <c r="K11" s="319"/>
      <c r="L11" s="319"/>
      <c r="M11" s="319"/>
      <c r="N11" s="319"/>
      <c r="O11" s="319"/>
      <c r="P11" s="319"/>
      <c r="Q11" s="319"/>
      <c r="R11" s="319"/>
      <c r="S11" s="319"/>
      <c r="X11" s="315"/>
      <c r="Y11" s="315"/>
      <c r="Z11" s="315"/>
      <c r="AA11" s="315"/>
      <c r="AB11" s="315"/>
      <c r="AC11" s="315"/>
      <c r="AD11" s="315"/>
      <c r="AE11" s="315"/>
      <c r="AF11" s="315"/>
      <c r="AG11" s="315"/>
      <c r="AH11" s="315"/>
      <c r="AI11" s="315"/>
      <c r="AJ11" s="315"/>
      <c r="AK11" s="315"/>
      <c r="AL11" s="315"/>
      <c r="AM11" s="315"/>
      <c r="AN11" s="315"/>
      <c r="AO11" s="315"/>
      <c r="AT11" s="322"/>
      <c r="AU11" s="322"/>
      <c r="AX11" s="322"/>
      <c r="AY11" s="322"/>
      <c r="BA11" s="339" t="str">
        <f t="shared" ref="BA11:BA19" si="3">IF($D11&lt;&gt;($H11+$I11)," El número de donantes según sexo NO puede ser diferente al Total.","")</f>
        <v/>
      </c>
      <c r="BB11" s="339" t="str">
        <f t="shared" ref="BB11:BB19" si="4">IF(D11&lt;&gt;SUM(E11:G11)," NO ALTERE LAS FÓRMULAS, la suma de los grupos de edad NO ES IGUAL al Total. ","")</f>
        <v/>
      </c>
      <c r="BC11" s="441">
        <f t="shared" si="0"/>
        <v>0</v>
      </c>
      <c r="BD11" s="441">
        <f t="shared" ref="BD11:BD19" si="5">IF(D11&lt;&gt;SUM(E11:G11),1,0)</f>
        <v>0</v>
      </c>
    </row>
    <row r="12" spans="1:56" s="338" customFormat="1" ht="21" x14ac:dyDescent="0.15">
      <c r="A12" s="535"/>
      <c r="B12" s="501"/>
      <c r="C12" s="356" t="s">
        <v>17</v>
      </c>
      <c r="D12" s="404">
        <f t="shared" si="1"/>
        <v>0</v>
      </c>
      <c r="E12" s="384"/>
      <c r="F12" s="385"/>
      <c r="G12" s="405"/>
      <c r="H12" s="406"/>
      <c r="I12" s="387"/>
      <c r="J12" s="438" t="str">
        <f t="shared" si="2"/>
        <v xml:space="preserve"> </v>
      </c>
      <c r="K12" s="319"/>
      <c r="L12" s="319"/>
      <c r="M12" s="319"/>
      <c r="N12" s="319"/>
      <c r="O12" s="319"/>
      <c r="P12" s="319"/>
      <c r="Q12" s="319"/>
      <c r="R12" s="319"/>
      <c r="S12" s="319"/>
      <c r="X12" s="315"/>
      <c r="Y12" s="315"/>
      <c r="Z12" s="315"/>
      <c r="AA12" s="315"/>
      <c r="AB12" s="315"/>
      <c r="AC12" s="315"/>
      <c r="AD12" s="315"/>
      <c r="AE12" s="315"/>
      <c r="AF12" s="315"/>
      <c r="AG12" s="315"/>
      <c r="AH12" s="315"/>
      <c r="AI12" s="315"/>
      <c r="AJ12" s="315"/>
      <c r="AK12" s="315"/>
      <c r="AL12" s="315"/>
      <c r="AM12" s="315"/>
      <c r="AN12" s="315"/>
      <c r="AO12" s="315"/>
      <c r="AT12" s="322"/>
      <c r="AU12" s="322"/>
      <c r="AX12" s="322"/>
      <c r="AY12" s="322"/>
      <c r="BA12" s="339" t="str">
        <f t="shared" si="3"/>
        <v/>
      </c>
      <c r="BB12" s="339" t="str">
        <f t="shared" si="4"/>
        <v/>
      </c>
      <c r="BC12" s="441">
        <f t="shared" si="0"/>
        <v>0</v>
      </c>
      <c r="BD12" s="441">
        <f t="shared" si="5"/>
        <v>0</v>
      </c>
    </row>
    <row r="13" spans="1:56" s="338" customFormat="1" ht="10.5" x14ac:dyDescent="0.15">
      <c r="A13" s="535"/>
      <c r="B13" s="505" t="s">
        <v>18</v>
      </c>
      <c r="C13" s="327" t="s">
        <v>15</v>
      </c>
      <c r="D13" s="400">
        <f t="shared" si="1"/>
        <v>0</v>
      </c>
      <c r="E13" s="447"/>
      <c r="F13" s="390"/>
      <c r="G13" s="393"/>
      <c r="H13" s="407"/>
      <c r="I13" s="394"/>
      <c r="J13" s="438" t="str">
        <f t="shared" si="2"/>
        <v xml:space="preserve"> </v>
      </c>
      <c r="K13" s="319"/>
      <c r="L13" s="319"/>
      <c r="M13" s="319"/>
      <c r="N13" s="319"/>
      <c r="O13" s="319"/>
      <c r="P13" s="319"/>
      <c r="Q13" s="319"/>
      <c r="R13" s="319"/>
      <c r="S13" s="319"/>
      <c r="X13" s="315"/>
      <c r="Y13" s="315"/>
      <c r="Z13" s="315"/>
      <c r="AA13" s="315"/>
      <c r="AB13" s="315"/>
      <c r="AC13" s="315"/>
      <c r="AD13" s="315"/>
      <c r="AE13" s="315"/>
      <c r="AF13" s="315"/>
      <c r="AG13" s="315"/>
      <c r="AH13" s="315"/>
      <c r="AI13" s="315"/>
      <c r="AJ13" s="315"/>
      <c r="AK13" s="315"/>
      <c r="AL13" s="315"/>
      <c r="AM13" s="315"/>
      <c r="AN13" s="315"/>
      <c r="AO13" s="315"/>
      <c r="AT13" s="322"/>
      <c r="AU13" s="322"/>
      <c r="AX13" s="322"/>
      <c r="AY13" s="322"/>
      <c r="BA13" s="339" t="str">
        <f t="shared" si="3"/>
        <v/>
      </c>
      <c r="BB13" s="339" t="str">
        <f t="shared" si="4"/>
        <v/>
      </c>
      <c r="BC13" s="441">
        <f t="shared" si="0"/>
        <v>0</v>
      </c>
      <c r="BD13" s="441">
        <f t="shared" si="5"/>
        <v>0</v>
      </c>
    </row>
    <row r="14" spans="1:56" s="338" customFormat="1" ht="21" x14ac:dyDescent="0.15">
      <c r="A14" s="535"/>
      <c r="B14" s="505"/>
      <c r="C14" s="362" t="s">
        <v>16</v>
      </c>
      <c r="D14" s="402">
        <f t="shared" si="1"/>
        <v>0</v>
      </c>
      <c r="E14" s="381"/>
      <c r="F14" s="382"/>
      <c r="G14" s="379"/>
      <c r="H14" s="403"/>
      <c r="I14" s="379"/>
      <c r="J14" s="438" t="str">
        <f t="shared" si="2"/>
        <v xml:space="preserve"> </v>
      </c>
      <c r="K14" s="319"/>
      <c r="L14" s="319"/>
      <c r="M14" s="319"/>
      <c r="N14" s="319"/>
      <c r="O14" s="319"/>
      <c r="P14" s="319"/>
      <c r="Q14" s="319"/>
      <c r="R14" s="319"/>
      <c r="S14" s="319"/>
      <c r="X14" s="315"/>
      <c r="Y14" s="315"/>
      <c r="Z14" s="315"/>
      <c r="AA14" s="315"/>
      <c r="AB14" s="315"/>
      <c r="AC14" s="315"/>
      <c r="AD14" s="315"/>
      <c r="AE14" s="315"/>
      <c r="AF14" s="315"/>
      <c r="AG14" s="315"/>
      <c r="AH14" s="315"/>
      <c r="AI14" s="315"/>
      <c r="AJ14" s="315"/>
      <c r="AK14" s="315"/>
      <c r="AL14" s="315"/>
      <c r="AM14" s="315"/>
      <c r="AN14" s="315"/>
      <c r="AO14" s="315"/>
      <c r="AT14" s="322"/>
      <c r="AU14" s="322"/>
      <c r="AX14" s="322"/>
      <c r="AY14" s="322"/>
      <c r="BA14" s="339" t="str">
        <f t="shared" si="3"/>
        <v/>
      </c>
      <c r="BB14" s="339" t="str">
        <f t="shared" si="4"/>
        <v/>
      </c>
      <c r="BC14" s="441">
        <f t="shared" si="0"/>
        <v>0</v>
      </c>
      <c r="BD14" s="441">
        <f t="shared" si="5"/>
        <v>0</v>
      </c>
    </row>
    <row r="15" spans="1:56" s="338" customFormat="1" ht="21" x14ac:dyDescent="0.15">
      <c r="A15" s="536"/>
      <c r="B15" s="495"/>
      <c r="C15" s="363" t="s">
        <v>17</v>
      </c>
      <c r="D15" s="404">
        <f t="shared" si="1"/>
        <v>0</v>
      </c>
      <c r="E15" s="384"/>
      <c r="F15" s="385"/>
      <c r="G15" s="387"/>
      <c r="H15" s="406"/>
      <c r="I15" s="387"/>
      <c r="J15" s="438" t="str">
        <f t="shared" si="2"/>
        <v xml:space="preserve"> </v>
      </c>
      <c r="K15" s="319"/>
      <c r="L15" s="319"/>
      <c r="M15" s="319"/>
      <c r="N15" s="319"/>
      <c r="O15" s="319"/>
      <c r="P15" s="319"/>
      <c r="Q15" s="319"/>
      <c r="R15" s="319"/>
      <c r="S15" s="319"/>
      <c r="X15" s="315"/>
      <c r="Y15" s="315"/>
      <c r="Z15" s="315"/>
      <c r="AA15" s="315"/>
      <c r="AB15" s="315"/>
      <c r="AC15" s="315"/>
      <c r="AD15" s="315"/>
      <c r="AE15" s="315"/>
      <c r="AF15" s="315"/>
      <c r="AG15" s="315"/>
      <c r="AH15" s="315"/>
      <c r="AI15" s="315"/>
      <c r="AJ15" s="315"/>
      <c r="AK15" s="315"/>
      <c r="AL15" s="315"/>
      <c r="AM15" s="315"/>
      <c r="AN15" s="315"/>
      <c r="AO15" s="315"/>
      <c r="AT15" s="322"/>
      <c r="AU15" s="322"/>
      <c r="AX15" s="322"/>
      <c r="AY15" s="322"/>
      <c r="BA15" s="339" t="str">
        <f t="shared" si="3"/>
        <v/>
      </c>
      <c r="BB15" s="339" t="str">
        <f t="shared" si="4"/>
        <v/>
      </c>
      <c r="BC15" s="441">
        <f t="shared" si="0"/>
        <v>0</v>
      </c>
      <c r="BD15" s="441">
        <f t="shared" si="5"/>
        <v>0</v>
      </c>
    </row>
    <row r="16" spans="1:56" s="338" customFormat="1" ht="15.95" customHeight="1" x14ac:dyDescent="0.15">
      <c r="A16" s="490" t="s">
        <v>19</v>
      </c>
      <c r="B16" s="500"/>
      <c r="C16" s="327" t="s">
        <v>15</v>
      </c>
      <c r="D16" s="400">
        <f t="shared" si="1"/>
        <v>0</v>
      </c>
      <c r="E16" s="408"/>
      <c r="F16" s="409"/>
      <c r="G16" s="410"/>
      <c r="H16" s="408"/>
      <c r="I16" s="410"/>
      <c r="J16" s="438" t="str">
        <f t="shared" si="2"/>
        <v xml:space="preserve"> </v>
      </c>
      <c r="K16" s="319"/>
      <c r="L16" s="319"/>
      <c r="M16" s="319"/>
      <c r="N16" s="319"/>
      <c r="O16" s="319"/>
      <c r="P16" s="319"/>
      <c r="Q16" s="319"/>
      <c r="R16" s="319"/>
      <c r="S16" s="319"/>
      <c r="X16" s="315"/>
      <c r="Y16" s="315"/>
      <c r="Z16" s="315"/>
      <c r="AA16" s="315"/>
      <c r="AB16" s="315"/>
      <c r="AC16" s="315"/>
      <c r="AD16" s="315"/>
      <c r="AE16" s="315"/>
      <c r="AF16" s="315"/>
      <c r="AG16" s="315"/>
      <c r="AH16" s="315"/>
      <c r="AI16" s="315"/>
      <c r="AJ16" s="315"/>
      <c r="AK16" s="315"/>
      <c r="AL16" s="315"/>
      <c r="AM16" s="315"/>
      <c r="AN16" s="315"/>
      <c r="AO16" s="315"/>
      <c r="AT16" s="322"/>
      <c r="AU16" s="322"/>
      <c r="AX16" s="322"/>
      <c r="AY16" s="322"/>
      <c r="BA16" s="339" t="str">
        <f t="shared" si="3"/>
        <v/>
      </c>
      <c r="BB16" s="339" t="str">
        <f t="shared" si="4"/>
        <v/>
      </c>
      <c r="BC16" s="441">
        <f t="shared" si="0"/>
        <v>0</v>
      </c>
      <c r="BD16" s="441">
        <f t="shared" si="5"/>
        <v>0</v>
      </c>
    </row>
    <row r="17" spans="1:56" s="338" customFormat="1" ht="21" x14ac:dyDescent="0.15">
      <c r="A17" s="521"/>
      <c r="B17" s="528"/>
      <c r="C17" s="362" t="s">
        <v>16</v>
      </c>
      <c r="D17" s="411">
        <f t="shared" si="1"/>
        <v>0</v>
      </c>
      <c r="E17" s="412"/>
      <c r="F17" s="413"/>
      <c r="G17" s="414"/>
      <c r="H17" s="412"/>
      <c r="I17" s="414"/>
      <c r="J17" s="438" t="str">
        <f t="shared" si="2"/>
        <v xml:space="preserve"> </v>
      </c>
      <c r="K17" s="319"/>
      <c r="L17" s="319"/>
      <c r="M17" s="319"/>
      <c r="N17" s="319"/>
      <c r="O17" s="319"/>
      <c r="P17" s="319"/>
      <c r="Q17" s="319"/>
      <c r="R17" s="319"/>
      <c r="S17" s="319"/>
      <c r="X17" s="315"/>
      <c r="Y17" s="315"/>
      <c r="Z17" s="315"/>
      <c r="AA17" s="315"/>
      <c r="AB17" s="315"/>
      <c r="AC17" s="315"/>
      <c r="AD17" s="315"/>
      <c r="AE17" s="315"/>
      <c r="AF17" s="315"/>
      <c r="AG17" s="315"/>
      <c r="AH17" s="315"/>
      <c r="AI17" s="315"/>
      <c r="AJ17" s="315"/>
      <c r="AK17" s="315"/>
      <c r="AL17" s="315"/>
      <c r="AM17" s="315"/>
      <c r="AN17" s="315"/>
      <c r="AO17" s="315"/>
      <c r="AT17" s="322"/>
      <c r="AU17" s="322"/>
      <c r="AX17" s="322"/>
      <c r="AY17" s="322"/>
      <c r="BA17" s="339" t="str">
        <f t="shared" si="3"/>
        <v/>
      </c>
      <c r="BB17" s="339" t="str">
        <f t="shared" si="4"/>
        <v/>
      </c>
      <c r="BC17" s="441">
        <f t="shared" si="0"/>
        <v>0</v>
      </c>
      <c r="BD17" s="441">
        <f t="shared" si="5"/>
        <v>0</v>
      </c>
    </row>
    <row r="18" spans="1:56" s="338" customFormat="1" ht="21" x14ac:dyDescent="0.15">
      <c r="A18" s="501"/>
      <c r="B18" s="502"/>
      <c r="C18" s="363" t="s">
        <v>17</v>
      </c>
      <c r="D18" s="404">
        <f t="shared" si="1"/>
        <v>0</v>
      </c>
      <c r="E18" s="415"/>
      <c r="F18" s="386"/>
      <c r="G18" s="387"/>
      <c r="H18" s="415"/>
      <c r="I18" s="387"/>
      <c r="J18" s="438" t="str">
        <f t="shared" si="2"/>
        <v xml:space="preserve"> </v>
      </c>
      <c r="K18" s="319"/>
      <c r="L18" s="319"/>
      <c r="M18" s="319"/>
      <c r="N18" s="319"/>
      <c r="O18" s="319"/>
      <c r="P18" s="319"/>
      <c r="Q18" s="319"/>
      <c r="R18" s="319"/>
      <c r="S18" s="319"/>
      <c r="X18" s="315"/>
      <c r="Y18" s="315"/>
      <c r="Z18" s="315"/>
      <c r="AA18" s="315"/>
      <c r="AB18" s="315"/>
      <c r="AC18" s="315"/>
      <c r="AD18" s="315"/>
      <c r="AE18" s="315"/>
      <c r="AF18" s="315"/>
      <c r="AG18" s="315"/>
      <c r="AH18" s="315"/>
      <c r="AI18" s="315"/>
      <c r="AJ18" s="315"/>
      <c r="AK18" s="315"/>
      <c r="AL18" s="315"/>
      <c r="AM18" s="315"/>
      <c r="AN18" s="315"/>
      <c r="AO18" s="315"/>
      <c r="AT18" s="322"/>
      <c r="AU18" s="322"/>
      <c r="AX18" s="322"/>
      <c r="AY18" s="322"/>
      <c r="BA18" s="339" t="str">
        <f t="shared" si="3"/>
        <v/>
      </c>
      <c r="BB18" s="339" t="str">
        <f t="shared" si="4"/>
        <v/>
      </c>
      <c r="BC18" s="441">
        <f t="shared" si="0"/>
        <v>0</v>
      </c>
      <c r="BD18" s="441">
        <f t="shared" si="5"/>
        <v>0</v>
      </c>
    </row>
    <row r="19" spans="1:56" s="338" customFormat="1" ht="15.95" customHeight="1" x14ac:dyDescent="0.15">
      <c r="A19" s="529" t="s">
        <v>5</v>
      </c>
      <c r="B19" s="530"/>
      <c r="C19" s="531"/>
      <c r="D19" s="416">
        <f t="shared" si="1"/>
        <v>0</v>
      </c>
      <c r="E19" s="417">
        <f>SUM(E10:E18)</f>
        <v>0</v>
      </c>
      <c r="F19" s="418">
        <f>SUM(F10:F18)</f>
        <v>0</v>
      </c>
      <c r="G19" s="419">
        <f>SUM(G10:G18)</f>
        <v>0</v>
      </c>
      <c r="H19" s="417">
        <f>SUM(H10:H18)</f>
        <v>0</v>
      </c>
      <c r="I19" s="419">
        <f>SUM(I10:I18)</f>
        <v>0</v>
      </c>
      <c r="J19" s="438" t="str">
        <f t="shared" si="2"/>
        <v xml:space="preserve"> </v>
      </c>
      <c r="K19" s="319"/>
      <c r="L19" s="319"/>
      <c r="M19" s="319"/>
      <c r="N19" s="319"/>
      <c r="O19" s="319"/>
      <c r="P19" s="319"/>
      <c r="Q19" s="319"/>
      <c r="R19" s="319"/>
      <c r="S19" s="319"/>
      <c r="X19" s="315"/>
      <c r="Y19" s="315"/>
      <c r="Z19" s="315"/>
      <c r="AA19" s="315"/>
      <c r="AB19" s="315"/>
      <c r="AC19" s="315"/>
      <c r="AD19" s="315"/>
      <c r="AE19" s="315"/>
      <c r="AF19" s="315"/>
      <c r="AG19" s="315"/>
      <c r="AH19" s="315"/>
      <c r="AI19" s="315"/>
      <c r="AJ19" s="315"/>
      <c r="AK19" s="315"/>
      <c r="AL19" s="315"/>
      <c r="AM19" s="315"/>
      <c r="AN19" s="315"/>
      <c r="AO19" s="315"/>
      <c r="AT19" s="322"/>
      <c r="AU19" s="322"/>
      <c r="AX19" s="322"/>
      <c r="AY19" s="322"/>
      <c r="BA19" s="339" t="str">
        <f t="shared" si="3"/>
        <v/>
      </c>
      <c r="BB19" s="339" t="str">
        <f t="shared" si="4"/>
        <v/>
      </c>
      <c r="BC19" s="441">
        <f t="shared" si="0"/>
        <v>0</v>
      </c>
      <c r="BD19" s="441">
        <f t="shared" si="5"/>
        <v>0</v>
      </c>
    </row>
    <row r="20" spans="1:56" s="315" customFormat="1" ht="30" customHeight="1" x14ac:dyDescent="0.2">
      <c r="A20" s="332" t="s">
        <v>20</v>
      </c>
      <c r="B20" s="332"/>
      <c r="C20" s="332"/>
      <c r="D20" s="332"/>
      <c r="E20" s="332"/>
      <c r="F20" s="332"/>
      <c r="G20" s="332"/>
      <c r="H20" s="332"/>
      <c r="I20" s="332"/>
      <c r="J20" s="320"/>
    </row>
    <row r="21" spans="1:56" s="314" customFormat="1" ht="15.95" customHeight="1" x14ac:dyDescent="0.15">
      <c r="A21" s="532" t="s">
        <v>21</v>
      </c>
      <c r="B21" s="488" t="s">
        <v>5</v>
      </c>
      <c r="C21" s="488" t="s">
        <v>22</v>
      </c>
      <c r="D21" s="488" t="s">
        <v>23</v>
      </c>
      <c r="E21" s="364"/>
      <c r="F21" s="364"/>
      <c r="I21" s="345"/>
      <c r="J21" s="345"/>
      <c r="K21" s="345"/>
      <c r="L21" s="345"/>
      <c r="M21" s="439"/>
      <c r="N21" s="439"/>
      <c r="O21" s="439"/>
      <c r="P21" s="319"/>
      <c r="Q21" s="319"/>
      <c r="R21" s="319"/>
      <c r="S21" s="319"/>
      <c r="BB21" s="325"/>
      <c r="BC21" s="325"/>
    </row>
    <row r="22" spans="1:56" s="314" customFormat="1" ht="10.5" x14ac:dyDescent="0.15">
      <c r="A22" s="533"/>
      <c r="B22" s="489"/>
      <c r="C22" s="489"/>
      <c r="D22" s="489"/>
      <c r="E22" s="364"/>
      <c r="F22" s="364"/>
      <c r="I22" s="345"/>
      <c r="J22" s="345"/>
      <c r="K22" s="345"/>
      <c r="L22" s="345"/>
      <c r="M22" s="439"/>
      <c r="N22" s="439"/>
      <c r="O22" s="439"/>
      <c r="P22" s="319"/>
      <c r="Q22" s="319"/>
      <c r="R22" s="319"/>
      <c r="S22" s="319"/>
      <c r="BB22" s="325"/>
      <c r="BC22" s="325"/>
    </row>
    <row r="23" spans="1:56" s="314" customFormat="1" ht="21" x14ac:dyDescent="0.15">
      <c r="A23" s="359" t="s">
        <v>24</v>
      </c>
      <c r="B23" s="420">
        <f>SUM(C23:D23)</f>
        <v>0</v>
      </c>
      <c r="C23" s="381"/>
      <c r="D23" s="376"/>
      <c r="E23" s="438" t="str">
        <f>+BA23</f>
        <v/>
      </c>
      <c r="F23" s="365"/>
      <c r="H23" s="346"/>
      <c r="L23" s="347"/>
      <c r="M23" s="348"/>
      <c r="N23" s="348"/>
      <c r="O23" s="348"/>
      <c r="P23" s="319"/>
      <c r="Q23" s="319"/>
      <c r="R23" s="319"/>
      <c r="S23" s="319"/>
      <c r="BA23" s="339" t="str">
        <f>IF(B23&lt;&gt;SUM(C23:D23)," NO ALTERE LAS FÓRMULAS, la suma de los donantes NO ES IGUAL al Total. ","")</f>
        <v/>
      </c>
      <c r="BB23" s="325"/>
      <c r="BC23" s="441">
        <f>IF(B23&lt;&gt;SUM(C23:D23),1,0)</f>
        <v>0</v>
      </c>
    </row>
    <row r="24" spans="1:56" s="314" customFormat="1" ht="37.5" customHeight="1" x14ac:dyDescent="0.15">
      <c r="A24" s="360" t="s">
        <v>25</v>
      </c>
      <c r="B24" s="402">
        <f>SUM(C24:D24)</f>
        <v>0</v>
      </c>
      <c r="C24" s="381"/>
      <c r="D24" s="376"/>
      <c r="E24" s="438" t="str">
        <f>+BA24</f>
        <v/>
      </c>
      <c r="F24" s="365"/>
      <c r="H24" s="346"/>
      <c r="L24" s="347"/>
      <c r="M24" s="348"/>
      <c r="N24" s="348"/>
      <c r="O24" s="348"/>
      <c r="P24" s="319"/>
      <c r="Q24" s="319"/>
      <c r="R24" s="319"/>
      <c r="S24" s="319"/>
      <c r="BA24" s="339" t="str">
        <f>IF(B24&lt;&gt;SUM(C24:D24)," NO ALTERE LAS FÓRMULAS, la suma de los donantes NO ES IGUAL al Total. ","")</f>
        <v/>
      </c>
      <c r="BB24" s="325"/>
      <c r="BC24" s="441">
        <f>IF(B24&lt;&gt;SUM(C24:D24),1,0)</f>
        <v>0</v>
      </c>
    </row>
    <row r="25" spans="1:56" s="314" customFormat="1" ht="31.5" x14ac:dyDescent="0.15">
      <c r="A25" s="360" t="s">
        <v>26</v>
      </c>
      <c r="B25" s="402">
        <f>SUM(C25:D25)</f>
        <v>0</v>
      </c>
      <c r="C25" s="381"/>
      <c r="D25" s="376"/>
      <c r="E25" s="438" t="str">
        <f>+BA25</f>
        <v/>
      </c>
      <c r="F25" s="365"/>
      <c r="H25" s="346"/>
      <c r="L25" s="347"/>
      <c r="M25" s="348"/>
      <c r="N25" s="348"/>
      <c r="O25" s="348"/>
      <c r="P25" s="319"/>
      <c r="Q25" s="319"/>
      <c r="R25" s="319"/>
      <c r="S25" s="319"/>
      <c r="BA25" s="339" t="str">
        <f>IF(B25&lt;&gt;SUM(C25:D25)," NO ALTERE LAS FÓRMULAS, la suma de los donantes NO ES IGUAL al Total. ","")</f>
        <v/>
      </c>
      <c r="BB25" s="325"/>
      <c r="BC25" s="441">
        <f>IF(B25&lt;&gt;SUM(C25:D25),1,0)</f>
        <v>0</v>
      </c>
    </row>
    <row r="26" spans="1:56" s="314" customFormat="1" ht="15.95" customHeight="1" x14ac:dyDescent="0.15">
      <c r="A26" s="361" t="s">
        <v>27</v>
      </c>
      <c r="B26" s="404">
        <f>SUM(C26:D26)</f>
        <v>0</v>
      </c>
      <c r="C26" s="384"/>
      <c r="D26" s="378"/>
      <c r="E26" s="438" t="str">
        <f>+BA26</f>
        <v/>
      </c>
      <c r="F26" s="365"/>
      <c r="L26" s="348"/>
      <c r="M26" s="348"/>
      <c r="N26" s="348"/>
      <c r="O26" s="348"/>
      <c r="P26" s="319"/>
      <c r="Q26" s="319"/>
      <c r="R26" s="319"/>
      <c r="S26" s="319"/>
      <c r="BA26" s="339" t="str">
        <f>IF(B26&lt;&gt;SUM(C26:D26)," NO ALTERE LAS FÓRMULAS, la suma de los donantes NO ES IGUAL al Total. ","")</f>
        <v/>
      </c>
      <c r="BB26" s="325"/>
      <c r="BC26" s="441">
        <f>IF(B26&lt;&gt;SUM(C26:D26),1,0)</f>
        <v>0</v>
      </c>
    </row>
    <row r="27" spans="1:56" s="315" customFormat="1" ht="30" customHeight="1" x14ac:dyDescent="0.2">
      <c r="A27" s="354" t="s">
        <v>28</v>
      </c>
      <c r="B27" s="354"/>
      <c r="C27" s="354"/>
      <c r="D27" s="354"/>
      <c r="E27" s="349"/>
      <c r="F27" s="349"/>
      <c r="G27" s="349"/>
      <c r="H27" s="349"/>
      <c r="I27" s="349"/>
      <c r="J27" s="320"/>
    </row>
    <row r="28" spans="1:56" s="338" customFormat="1" ht="12.75" customHeight="1" x14ac:dyDescent="0.15">
      <c r="A28" s="494" t="s">
        <v>29</v>
      </c>
      <c r="B28" s="488" t="s">
        <v>5</v>
      </c>
      <c r="C28" s="488" t="s">
        <v>22</v>
      </c>
      <c r="D28" s="488" t="s">
        <v>23</v>
      </c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S28" s="322"/>
      <c r="AT28" s="322"/>
      <c r="AW28" s="322"/>
      <c r="AX28" s="322"/>
      <c r="BA28" s="315"/>
      <c r="BB28" s="315"/>
      <c r="BC28" s="315"/>
      <c r="BD28" s="315"/>
    </row>
    <row r="29" spans="1:56" s="338" customFormat="1" ht="10.5" x14ac:dyDescent="0.15">
      <c r="A29" s="495"/>
      <c r="B29" s="489"/>
      <c r="C29" s="489"/>
      <c r="D29" s="489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S29" s="322"/>
      <c r="AT29" s="322"/>
      <c r="AW29" s="322"/>
      <c r="AX29" s="322"/>
      <c r="BA29" s="315"/>
      <c r="BB29" s="315"/>
      <c r="BC29" s="315"/>
      <c r="BD29" s="315"/>
    </row>
    <row r="30" spans="1:56" s="338" customFormat="1" ht="15.95" customHeight="1" x14ac:dyDescent="0.15">
      <c r="A30" s="366" t="s">
        <v>30</v>
      </c>
      <c r="B30" s="421">
        <f>SUM(C30:D30)</f>
        <v>0</v>
      </c>
      <c r="C30" s="375"/>
      <c r="D30" s="375"/>
      <c r="E30" s="438" t="str">
        <f>+BA30</f>
        <v/>
      </c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S30" s="322"/>
      <c r="AT30" s="322"/>
      <c r="AW30" s="322"/>
      <c r="AX30" s="322"/>
      <c r="BA30" s="339" t="str">
        <f>IF(B30&lt;&gt;SUM(C30:D30)," NO ALTERE LAS FÓRMULAS, la suma de los donantes NO ES IGUAL al Total. ","")</f>
        <v/>
      </c>
      <c r="BB30" s="325"/>
      <c r="BC30" s="441">
        <f>IF(B30&lt;&gt;SUM(C30:D30),1,0)</f>
        <v>0</v>
      </c>
      <c r="BD30" s="315"/>
    </row>
    <row r="31" spans="1:56" s="338" customFormat="1" ht="15.95" customHeight="1" x14ac:dyDescent="0.15">
      <c r="A31" s="367" t="s">
        <v>31</v>
      </c>
      <c r="B31" s="422">
        <f>SUM(C31:D31)</f>
        <v>0</v>
      </c>
      <c r="C31" s="377"/>
      <c r="D31" s="377"/>
      <c r="E31" s="438" t="str">
        <f>+BA31</f>
        <v/>
      </c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S31" s="322"/>
      <c r="AT31" s="322"/>
      <c r="AW31" s="322"/>
      <c r="AX31" s="322"/>
      <c r="BA31" s="339" t="str">
        <f>IF(B31&lt;&gt;SUM(C31:D31)," NO ALTERE LAS FÓRMULAS, la suma de los donantes NO ES IGUAL al Total. ","")</f>
        <v/>
      </c>
      <c r="BB31" s="325"/>
      <c r="BC31" s="441">
        <f>IF(B31&lt;&gt;SUM(C31:D31),1,0)</f>
        <v>0</v>
      </c>
      <c r="BD31" s="315"/>
    </row>
    <row r="32" spans="1:56" s="338" customFormat="1" ht="15.95" customHeight="1" x14ac:dyDescent="0.15">
      <c r="A32" s="350" t="s">
        <v>5</v>
      </c>
      <c r="B32" s="396">
        <f>SUM(C32:D32)</f>
        <v>0</v>
      </c>
      <c r="C32" s="396">
        <f>SUM(C30:C31)</f>
        <v>0</v>
      </c>
      <c r="D32" s="392">
        <f>SUM(D30:D31)</f>
        <v>0</v>
      </c>
      <c r="E32" s="438" t="str">
        <f>+BA32</f>
        <v/>
      </c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S32" s="322"/>
      <c r="AT32" s="322"/>
      <c r="AW32" s="322"/>
      <c r="AX32" s="322"/>
      <c r="BA32" s="339" t="str">
        <f>IF(B32&lt;&gt;SUM(C32:D32)," NO ALTERE LAS FÓRMULAS, la suma de los donantes NO ES IGUAL al Total. ","")</f>
        <v/>
      </c>
      <c r="BB32" s="325"/>
      <c r="BC32" s="441">
        <f>IF(B32&lt;&gt;SUM(C32:D32),1,0)</f>
        <v>0</v>
      </c>
      <c r="BD32" s="315"/>
    </row>
    <row r="33" spans="1:56" s="338" customFormat="1" ht="30" customHeight="1" x14ac:dyDescent="0.2">
      <c r="A33" s="334" t="s">
        <v>32</v>
      </c>
      <c r="B33" s="334"/>
      <c r="C33" s="334"/>
      <c r="D33" s="334"/>
      <c r="E33" s="334"/>
      <c r="F33" s="334"/>
      <c r="G33" s="334"/>
      <c r="H33" s="334"/>
      <c r="I33" s="334"/>
      <c r="J33" s="320"/>
      <c r="K33" s="315"/>
      <c r="L33" s="315"/>
      <c r="M33" s="315"/>
      <c r="N33" s="315"/>
      <c r="O33" s="315"/>
      <c r="P33" s="315"/>
      <c r="Q33" s="315"/>
      <c r="R33" s="315"/>
      <c r="S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T33" s="322"/>
      <c r="AU33" s="322"/>
      <c r="AX33" s="322"/>
      <c r="AY33" s="322"/>
      <c r="BA33" s="315"/>
      <c r="BB33" s="315"/>
      <c r="BC33" s="315"/>
      <c r="BD33" s="315"/>
    </row>
    <row r="34" spans="1:56" s="338" customFormat="1" ht="15.95" customHeight="1" x14ac:dyDescent="0.15">
      <c r="A34" s="494" t="s">
        <v>33</v>
      </c>
      <c r="B34" s="500" t="s">
        <v>4</v>
      </c>
      <c r="C34" s="488" t="s">
        <v>5</v>
      </c>
      <c r="D34" s="488" t="s">
        <v>34</v>
      </c>
      <c r="E34" s="488" t="s">
        <v>35</v>
      </c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T34" s="322"/>
      <c r="AU34" s="322"/>
      <c r="AX34" s="322"/>
      <c r="AY34" s="322"/>
      <c r="BA34" s="315"/>
      <c r="BB34" s="315"/>
      <c r="BC34" s="315"/>
      <c r="BD34" s="315"/>
    </row>
    <row r="35" spans="1:56" s="338" customFormat="1" ht="15.95" customHeight="1" x14ac:dyDescent="0.15">
      <c r="A35" s="495"/>
      <c r="B35" s="502"/>
      <c r="C35" s="489"/>
      <c r="D35" s="489"/>
      <c r="E35" s="489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T35" s="322"/>
      <c r="AU35" s="322"/>
      <c r="AX35" s="322"/>
      <c r="AY35" s="322"/>
      <c r="BA35" s="315"/>
      <c r="BB35" s="315"/>
      <c r="BC35" s="315"/>
      <c r="BD35" s="315"/>
    </row>
    <row r="36" spans="1:56" s="338" customFormat="1" ht="15.95" customHeight="1" x14ac:dyDescent="0.15">
      <c r="A36" s="494" t="s">
        <v>36</v>
      </c>
      <c r="B36" s="357" t="s">
        <v>37</v>
      </c>
      <c r="C36" s="425">
        <f>SUM(D36:E36)</f>
        <v>0</v>
      </c>
      <c r="D36" s="426"/>
      <c r="E36" s="426"/>
      <c r="F36" s="438" t="str">
        <f>+BA36</f>
        <v/>
      </c>
      <c r="G36" s="438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T36" s="322"/>
      <c r="AU36" s="322"/>
      <c r="AX36" s="322"/>
      <c r="AY36" s="322"/>
      <c r="BA36" s="339" t="str">
        <f>IF(C36&lt;&gt;SUM(D36:E36)," NO ALTERE LAS FÓRMULAS, la suma de los componentes sanguíneos NO ES IGUAL al Total. ","")</f>
        <v/>
      </c>
      <c r="BB36" s="315"/>
      <c r="BC36" s="441">
        <f>IF(C36&lt;&gt;SUM(D36:E36),1,0)</f>
        <v>0</v>
      </c>
      <c r="BD36" s="315"/>
    </row>
    <row r="37" spans="1:56" s="338" customFormat="1" ht="15.95" customHeight="1" x14ac:dyDescent="0.15">
      <c r="A37" s="505"/>
      <c r="B37" s="368" t="s">
        <v>38</v>
      </c>
      <c r="C37" s="427">
        <f t="shared" ref="C37:C44" si="6">SUM(D37:E37)</f>
        <v>0</v>
      </c>
      <c r="D37" s="428"/>
      <c r="E37" s="428"/>
      <c r="F37" s="438" t="str">
        <f t="shared" ref="F37:F44" si="7">+BA37</f>
        <v/>
      </c>
      <c r="G37" s="438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T37" s="322"/>
      <c r="AU37" s="322"/>
      <c r="AX37" s="322"/>
      <c r="AY37" s="322"/>
      <c r="BA37" s="339" t="str">
        <f t="shared" ref="BA37:BA44" si="8">IF(C37&lt;&gt;SUM(D37:E37)," NO ALTERE LAS FÓRMULAS, la suma de los componentes sanguíneos NO ES IGUAL al Total. ","")</f>
        <v/>
      </c>
      <c r="BB37" s="315"/>
      <c r="BC37" s="441">
        <f t="shared" ref="BC37:BC44" si="9">IF(C37&lt;&gt;SUM(D37:E37),1,0)</f>
        <v>0</v>
      </c>
      <c r="BD37" s="315"/>
    </row>
    <row r="38" spans="1:56" s="338" customFormat="1" ht="15.95" customHeight="1" x14ac:dyDescent="0.15">
      <c r="A38" s="495"/>
      <c r="B38" s="369" t="s">
        <v>39</v>
      </c>
      <c r="C38" s="429">
        <f t="shared" si="6"/>
        <v>0</v>
      </c>
      <c r="D38" s="430"/>
      <c r="E38" s="430"/>
      <c r="F38" s="438" t="str">
        <f t="shared" si="7"/>
        <v/>
      </c>
      <c r="G38" s="438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T38" s="322"/>
      <c r="AU38" s="322"/>
      <c r="AX38" s="322"/>
      <c r="AY38" s="322"/>
      <c r="BA38" s="339" t="str">
        <f t="shared" si="8"/>
        <v/>
      </c>
      <c r="BB38" s="315"/>
      <c r="BC38" s="441">
        <f t="shared" si="9"/>
        <v>0</v>
      </c>
      <c r="BD38" s="315"/>
    </row>
    <row r="39" spans="1:56" s="338" customFormat="1" ht="15.95" customHeight="1" x14ac:dyDescent="0.15">
      <c r="A39" s="494" t="s">
        <v>40</v>
      </c>
      <c r="B39" s="358" t="s">
        <v>41</v>
      </c>
      <c r="C39" s="425">
        <f t="shared" si="6"/>
        <v>0</v>
      </c>
      <c r="D39" s="426"/>
      <c r="E39" s="426"/>
      <c r="F39" s="438" t="str">
        <f t="shared" si="7"/>
        <v/>
      </c>
      <c r="G39" s="438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T39" s="322"/>
      <c r="AU39" s="322"/>
      <c r="AX39" s="322"/>
      <c r="AY39" s="322"/>
      <c r="BA39" s="339" t="str">
        <f t="shared" si="8"/>
        <v/>
      </c>
      <c r="BB39" s="315"/>
      <c r="BC39" s="441">
        <f t="shared" si="9"/>
        <v>0</v>
      </c>
      <c r="BD39" s="315"/>
    </row>
    <row r="40" spans="1:56" s="338" customFormat="1" ht="15.95" customHeight="1" x14ac:dyDescent="0.15">
      <c r="A40" s="505"/>
      <c r="B40" s="368" t="s">
        <v>42</v>
      </c>
      <c r="C40" s="427">
        <f t="shared" si="6"/>
        <v>0</v>
      </c>
      <c r="D40" s="428"/>
      <c r="E40" s="428"/>
      <c r="F40" s="438" t="str">
        <f t="shared" si="7"/>
        <v/>
      </c>
      <c r="G40" s="438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T40" s="322"/>
      <c r="AU40" s="322"/>
      <c r="AX40" s="322"/>
      <c r="AY40" s="322"/>
      <c r="BA40" s="339" t="str">
        <f t="shared" si="8"/>
        <v/>
      </c>
      <c r="BB40" s="315"/>
      <c r="BC40" s="441">
        <f t="shared" si="9"/>
        <v>0</v>
      </c>
      <c r="BD40" s="315"/>
    </row>
    <row r="41" spans="1:56" s="338" customFormat="1" ht="15.95" customHeight="1" x14ac:dyDescent="0.15">
      <c r="A41" s="495"/>
      <c r="B41" s="369" t="s">
        <v>43</v>
      </c>
      <c r="C41" s="429">
        <f t="shared" si="6"/>
        <v>0</v>
      </c>
      <c r="D41" s="430"/>
      <c r="E41" s="430"/>
      <c r="F41" s="438" t="str">
        <f t="shared" si="7"/>
        <v/>
      </c>
      <c r="G41" s="438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T41" s="322"/>
      <c r="AU41" s="322"/>
      <c r="AX41" s="322"/>
      <c r="AY41" s="322"/>
      <c r="BA41" s="339" t="str">
        <f t="shared" si="8"/>
        <v/>
      </c>
      <c r="BB41" s="315"/>
      <c r="BC41" s="441">
        <f t="shared" si="9"/>
        <v>0</v>
      </c>
      <c r="BD41" s="315"/>
    </row>
    <row r="42" spans="1:56" s="338" customFormat="1" ht="21" x14ac:dyDescent="0.15">
      <c r="A42" s="494" t="s">
        <v>44</v>
      </c>
      <c r="B42" s="370" t="s">
        <v>45</v>
      </c>
      <c r="C42" s="423">
        <f t="shared" si="6"/>
        <v>0</v>
      </c>
      <c r="D42" s="375"/>
      <c r="E42" s="375"/>
      <c r="F42" s="438" t="str">
        <f t="shared" si="7"/>
        <v/>
      </c>
      <c r="G42" s="438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T42" s="322"/>
      <c r="AU42" s="322"/>
      <c r="AX42" s="322"/>
      <c r="AY42" s="322"/>
      <c r="BA42" s="339" t="str">
        <f t="shared" si="8"/>
        <v/>
      </c>
      <c r="BB42" s="315"/>
      <c r="BC42" s="441">
        <f t="shared" si="9"/>
        <v>0</v>
      </c>
      <c r="BD42" s="315"/>
    </row>
    <row r="43" spans="1:56" s="338" customFormat="1" ht="15.95" customHeight="1" x14ac:dyDescent="0.15">
      <c r="A43" s="495"/>
      <c r="B43" s="336" t="s">
        <v>46</v>
      </c>
      <c r="C43" s="383">
        <f t="shared" si="6"/>
        <v>0</v>
      </c>
      <c r="D43" s="378"/>
      <c r="E43" s="378"/>
      <c r="F43" s="438" t="str">
        <f t="shared" si="7"/>
        <v/>
      </c>
      <c r="G43" s="438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T43" s="322"/>
      <c r="AU43" s="322"/>
      <c r="AX43" s="322"/>
      <c r="AY43" s="322"/>
      <c r="BA43" s="339" t="str">
        <f t="shared" si="8"/>
        <v/>
      </c>
      <c r="BB43" s="315"/>
      <c r="BC43" s="441">
        <f t="shared" si="9"/>
        <v>0</v>
      </c>
      <c r="BD43" s="315"/>
    </row>
    <row r="44" spans="1:56" s="338" customFormat="1" ht="15.95" customHeight="1" x14ac:dyDescent="0.15">
      <c r="A44" s="498" t="s">
        <v>47</v>
      </c>
      <c r="B44" s="499"/>
      <c r="C44" s="424">
        <f t="shared" si="6"/>
        <v>0</v>
      </c>
      <c r="D44" s="380"/>
      <c r="E44" s="380"/>
      <c r="F44" s="438" t="str">
        <f t="shared" si="7"/>
        <v/>
      </c>
      <c r="G44" s="438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T44" s="322"/>
      <c r="AU44" s="322"/>
      <c r="AX44" s="322"/>
      <c r="AY44" s="322"/>
      <c r="BA44" s="339" t="str">
        <f t="shared" si="8"/>
        <v/>
      </c>
      <c r="BB44" s="315"/>
      <c r="BC44" s="441">
        <f t="shared" si="9"/>
        <v>0</v>
      </c>
      <c r="BD44" s="315"/>
    </row>
    <row r="45" spans="1:56" s="315" customFormat="1" ht="30" customHeight="1" x14ac:dyDescent="0.2">
      <c r="A45" s="335" t="s">
        <v>48</v>
      </c>
      <c r="B45" s="335"/>
      <c r="C45" s="335"/>
      <c r="D45" s="335"/>
      <c r="E45" s="335"/>
      <c r="F45" s="335"/>
      <c r="G45" s="335"/>
      <c r="H45" s="335"/>
      <c r="I45" s="335"/>
      <c r="J45" s="320"/>
    </row>
    <row r="46" spans="1:56" s="338" customFormat="1" ht="15.95" customHeight="1" x14ac:dyDescent="0.15">
      <c r="A46" s="510" t="s">
        <v>49</v>
      </c>
      <c r="B46" s="510"/>
      <c r="C46" s="511" t="s">
        <v>50</v>
      </c>
      <c r="D46" s="511" t="s">
        <v>44</v>
      </c>
      <c r="E46" s="497" t="s">
        <v>51</v>
      </c>
      <c r="F46" s="511"/>
      <c r="G46" s="511"/>
      <c r="H46" s="511" t="s">
        <v>52</v>
      </c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T46" s="322"/>
      <c r="AU46" s="322"/>
      <c r="AX46" s="322"/>
      <c r="AY46" s="322"/>
      <c r="BA46" s="315"/>
      <c r="BB46" s="315"/>
      <c r="BC46" s="315"/>
      <c r="BD46" s="315"/>
    </row>
    <row r="47" spans="1:56" s="338" customFormat="1" ht="15.95" customHeight="1" x14ac:dyDescent="0.15">
      <c r="A47" s="510"/>
      <c r="B47" s="510"/>
      <c r="C47" s="511"/>
      <c r="D47" s="511"/>
      <c r="E47" s="475" t="s">
        <v>53</v>
      </c>
      <c r="F47" s="475" t="s">
        <v>42</v>
      </c>
      <c r="G47" s="475" t="s">
        <v>43</v>
      </c>
      <c r="H47" s="497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T47" s="322"/>
      <c r="AU47" s="322"/>
      <c r="AX47" s="322"/>
      <c r="AY47" s="322"/>
      <c r="BA47" s="315"/>
      <c r="BB47" s="315"/>
      <c r="BC47" s="315"/>
      <c r="BD47" s="315"/>
    </row>
    <row r="48" spans="1:56" s="338" customFormat="1" ht="22.5" customHeight="1" x14ac:dyDescent="0.15">
      <c r="A48" s="515" t="s">
        <v>54</v>
      </c>
      <c r="B48" s="515"/>
      <c r="C48" s="433"/>
      <c r="D48" s="433"/>
      <c r="E48" s="433"/>
      <c r="F48" s="433"/>
      <c r="G48" s="433"/>
      <c r="H48" s="426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W48" s="322"/>
      <c r="AX48" s="322"/>
      <c r="BA48" s="315"/>
      <c r="BB48" s="315"/>
      <c r="BC48" s="315"/>
      <c r="BD48" s="315"/>
    </row>
    <row r="49" spans="1:56" s="338" customFormat="1" ht="15" customHeight="1" x14ac:dyDescent="0.15">
      <c r="A49" s="516" t="s">
        <v>55</v>
      </c>
      <c r="B49" s="516"/>
      <c r="C49" s="373">
        <v>3</v>
      </c>
      <c r="D49" s="373"/>
      <c r="E49" s="373"/>
      <c r="F49" s="373"/>
      <c r="G49" s="373"/>
      <c r="H49" s="428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W49" s="322"/>
      <c r="AX49" s="322"/>
      <c r="BA49" s="315"/>
      <c r="BB49" s="315"/>
      <c r="BC49" s="315"/>
      <c r="BD49" s="315"/>
    </row>
    <row r="50" spans="1:56" s="338" customFormat="1" ht="15" customHeight="1" x14ac:dyDescent="0.15">
      <c r="A50" s="516" t="s">
        <v>56</v>
      </c>
      <c r="B50" s="516"/>
      <c r="C50" s="376"/>
      <c r="D50" s="376"/>
      <c r="E50" s="376">
        <v>49</v>
      </c>
      <c r="F50" s="376"/>
      <c r="G50" s="376"/>
      <c r="H50" s="391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W50" s="322"/>
      <c r="AX50" s="322"/>
      <c r="BA50" s="315"/>
      <c r="BB50" s="315"/>
      <c r="BC50" s="315"/>
      <c r="BD50" s="315"/>
    </row>
    <row r="51" spans="1:56" s="338" customFormat="1" ht="15" customHeight="1" x14ac:dyDescent="0.15">
      <c r="A51" s="508" t="s">
        <v>57</v>
      </c>
      <c r="B51" s="508"/>
      <c r="C51" s="378"/>
      <c r="D51" s="378">
        <v>6</v>
      </c>
      <c r="E51" s="378"/>
      <c r="F51" s="378"/>
      <c r="G51" s="378"/>
      <c r="H51" s="39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W51" s="322"/>
      <c r="AX51" s="322"/>
      <c r="BA51" s="315"/>
      <c r="BB51" s="315"/>
      <c r="BC51" s="315"/>
      <c r="BD51" s="315"/>
    </row>
    <row r="52" spans="1:56" s="338" customFormat="1" ht="15" customHeight="1" x14ac:dyDescent="0.15">
      <c r="A52" s="509" t="s">
        <v>5</v>
      </c>
      <c r="B52" s="509"/>
      <c r="C52" s="388">
        <f t="shared" ref="C52:H52" si="10">SUM(C48:C51)</f>
        <v>3</v>
      </c>
      <c r="D52" s="388">
        <f t="shared" si="10"/>
        <v>6</v>
      </c>
      <c r="E52" s="388">
        <f t="shared" si="10"/>
        <v>49</v>
      </c>
      <c r="F52" s="388">
        <f t="shared" si="10"/>
        <v>0</v>
      </c>
      <c r="G52" s="388">
        <f t="shared" si="10"/>
        <v>0</v>
      </c>
      <c r="H52" s="436">
        <f t="shared" si="10"/>
        <v>0</v>
      </c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W52" s="322"/>
      <c r="AX52" s="322"/>
      <c r="BA52" s="315"/>
      <c r="BB52" s="315"/>
      <c r="BC52" s="315"/>
      <c r="BD52" s="315"/>
    </row>
    <row r="53" spans="1:56" s="315" customFormat="1" ht="30" customHeight="1" x14ac:dyDescent="0.2">
      <c r="A53" s="335" t="s">
        <v>58</v>
      </c>
      <c r="B53" s="335"/>
      <c r="C53" s="335"/>
      <c r="D53" s="371"/>
      <c r="E53" s="371"/>
      <c r="F53" s="371"/>
      <c r="G53" s="371"/>
      <c r="H53" s="371"/>
      <c r="I53" s="371"/>
      <c r="J53" s="320"/>
    </row>
    <row r="54" spans="1:56" s="338" customFormat="1" ht="15.95" customHeight="1" x14ac:dyDescent="0.2">
      <c r="A54" s="510" t="s">
        <v>49</v>
      </c>
      <c r="B54" s="510"/>
      <c r="C54" s="511" t="s">
        <v>5</v>
      </c>
      <c r="D54" s="315"/>
      <c r="E54" s="315"/>
      <c r="F54" s="315"/>
      <c r="G54" s="317"/>
      <c r="H54" s="317"/>
      <c r="I54" s="317"/>
      <c r="J54" s="317"/>
      <c r="K54" s="315"/>
      <c r="L54" s="315"/>
      <c r="M54" s="315"/>
      <c r="N54" s="315"/>
      <c r="O54" s="315"/>
      <c r="P54" s="315"/>
      <c r="Q54" s="315"/>
      <c r="R54" s="315"/>
      <c r="S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22"/>
      <c r="AS54" s="322"/>
      <c r="AT54" s="322"/>
      <c r="BA54" s="315"/>
      <c r="BB54" s="315"/>
      <c r="BC54" s="315"/>
      <c r="BD54" s="315"/>
    </row>
    <row r="55" spans="1:56" s="338" customFormat="1" ht="15.95" customHeight="1" x14ac:dyDescent="0.2">
      <c r="A55" s="510"/>
      <c r="B55" s="510"/>
      <c r="C55" s="511"/>
      <c r="D55" s="315"/>
      <c r="E55" s="315"/>
      <c r="F55" s="315"/>
      <c r="G55" s="317"/>
      <c r="H55" s="317"/>
      <c r="I55" s="317"/>
      <c r="J55" s="317"/>
      <c r="K55" s="315"/>
      <c r="L55" s="315"/>
      <c r="M55" s="315"/>
      <c r="N55" s="315"/>
      <c r="O55" s="315"/>
      <c r="P55" s="315"/>
      <c r="Q55" s="315"/>
      <c r="R55" s="315"/>
      <c r="S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22"/>
      <c r="AS55" s="322"/>
      <c r="AT55" s="322"/>
      <c r="BA55" s="315"/>
      <c r="BB55" s="315"/>
      <c r="BC55" s="315"/>
      <c r="BD55" s="315"/>
    </row>
    <row r="56" spans="1:56" s="338" customFormat="1" ht="15" customHeight="1" x14ac:dyDescent="0.2">
      <c r="A56" s="512" t="s">
        <v>59</v>
      </c>
      <c r="B56" s="512"/>
      <c r="C56" s="432"/>
      <c r="D56" s="315"/>
      <c r="E56" s="315"/>
      <c r="F56" s="315"/>
      <c r="G56" s="315"/>
      <c r="H56" s="315"/>
      <c r="I56" s="315"/>
      <c r="J56" s="317"/>
      <c r="K56" s="315"/>
      <c r="L56" s="315"/>
      <c r="M56" s="315"/>
      <c r="N56" s="315"/>
      <c r="O56" s="315"/>
      <c r="P56" s="315"/>
      <c r="Q56" s="315"/>
      <c r="R56" s="315"/>
      <c r="S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R56" s="322"/>
      <c r="AS56" s="322"/>
      <c r="AV56" s="322"/>
      <c r="AW56" s="322"/>
      <c r="BA56" s="315"/>
      <c r="BB56" s="315"/>
      <c r="BC56" s="315"/>
      <c r="BD56" s="315"/>
    </row>
    <row r="57" spans="1:56" s="338" customFormat="1" ht="15" customHeight="1" x14ac:dyDescent="0.2">
      <c r="A57" s="492" t="s">
        <v>40</v>
      </c>
      <c r="B57" s="358" t="s">
        <v>41</v>
      </c>
      <c r="C57" s="433"/>
      <c r="D57" s="315"/>
      <c r="E57" s="315"/>
      <c r="F57" s="315"/>
      <c r="G57" s="317"/>
      <c r="H57" s="317"/>
      <c r="I57" s="317"/>
      <c r="J57" s="317"/>
      <c r="K57" s="315"/>
      <c r="L57" s="315"/>
      <c r="M57" s="315"/>
      <c r="N57" s="315"/>
      <c r="O57" s="315"/>
      <c r="P57" s="315"/>
      <c r="Q57" s="315"/>
      <c r="R57" s="315"/>
      <c r="S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22"/>
      <c r="AS57" s="322"/>
      <c r="AT57" s="322"/>
      <c r="BA57" s="315"/>
      <c r="BB57" s="315"/>
      <c r="BC57" s="315"/>
      <c r="BD57" s="315"/>
    </row>
    <row r="58" spans="1:56" s="338" customFormat="1" ht="15" customHeight="1" x14ac:dyDescent="0.2">
      <c r="A58" s="513"/>
      <c r="B58" s="368" t="s">
        <v>42</v>
      </c>
      <c r="C58" s="373"/>
      <c r="D58" s="315"/>
      <c r="E58" s="315"/>
      <c r="F58" s="315"/>
      <c r="G58" s="317"/>
      <c r="H58" s="317"/>
      <c r="I58" s="317"/>
      <c r="J58" s="317"/>
      <c r="K58" s="315"/>
      <c r="L58" s="315"/>
      <c r="M58" s="315"/>
      <c r="N58" s="315"/>
      <c r="O58" s="315"/>
      <c r="P58" s="315"/>
      <c r="Q58" s="315"/>
      <c r="R58" s="315"/>
      <c r="S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22"/>
      <c r="AS58" s="322"/>
      <c r="AT58" s="322"/>
      <c r="BA58" s="315"/>
      <c r="BB58" s="315"/>
      <c r="BC58" s="315"/>
      <c r="BD58" s="315"/>
    </row>
    <row r="59" spans="1:56" s="338" customFormat="1" ht="15" customHeight="1" x14ac:dyDescent="0.2">
      <c r="A59" s="493"/>
      <c r="B59" s="369" t="s">
        <v>43</v>
      </c>
      <c r="C59" s="374"/>
      <c r="D59" s="315"/>
      <c r="E59" s="315"/>
      <c r="F59" s="315"/>
      <c r="G59" s="317"/>
      <c r="H59" s="317"/>
      <c r="I59" s="317"/>
      <c r="J59" s="317"/>
      <c r="K59" s="315"/>
      <c r="L59" s="315"/>
      <c r="M59" s="315"/>
      <c r="N59" s="315"/>
      <c r="O59" s="315"/>
      <c r="P59" s="315"/>
      <c r="Q59" s="315"/>
      <c r="R59" s="315"/>
      <c r="S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22"/>
      <c r="AS59" s="322"/>
      <c r="AT59" s="322"/>
      <c r="BA59" s="315"/>
      <c r="BB59" s="315"/>
      <c r="BC59" s="315"/>
      <c r="BD59" s="315"/>
    </row>
    <row r="60" spans="1:56" s="338" customFormat="1" ht="15" customHeight="1" x14ac:dyDescent="0.2">
      <c r="A60" s="514" t="s">
        <v>44</v>
      </c>
      <c r="B60" s="514"/>
      <c r="C60" s="432"/>
      <c r="D60" s="315"/>
      <c r="E60" s="315"/>
      <c r="F60" s="315"/>
      <c r="G60" s="315"/>
      <c r="H60" s="315"/>
      <c r="I60" s="315"/>
      <c r="J60" s="317"/>
      <c r="K60" s="315"/>
      <c r="L60" s="315"/>
      <c r="M60" s="315"/>
      <c r="N60" s="315"/>
      <c r="O60" s="315"/>
      <c r="P60" s="315"/>
      <c r="Q60" s="315"/>
      <c r="R60" s="315"/>
      <c r="S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R60" s="322"/>
      <c r="AS60" s="322"/>
      <c r="AV60" s="322"/>
      <c r="AW60" s="322"/>
      <c r="BA60" s="315"/>
      <c r="BB60" s="315"/>
      <c r="BC60" s="315"/>
      <c r="BD60" s="315"/>
    </row>
    <row r="61" spans="1:56" s="338" customFormat="1" ht="15" customHeight="1" x14ac:dyDescent="0.2">
      <c r="A61" s="498" t="s">
        <v>47</v>
      </c>
      <c r="B61" s="499"/>
      <c r="C61" s="434"/>
      <c r="D61" s="315"/>
      <c r="E61" s="315"/>
      <c r="F61" s="315"/>
      <c r="G61" s="315"/>
      <c r="H61" s="315"/>
      <c r="I61" s="315"/>
      <c r="J61" s="317"/>
      <c r="K61" s="315"/>
      <c r="L61" s="315"/>
      <c r="M61" s="315"/>
      <c r="N61" s="315"/>
      <c r="O61" s="315"/>
      <c r="P61" s="315"/>
      <c r="Q61" s="315"/>
      <c r="R61" s="315"/>
      <c r="S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R61" s="322"/>
      <c r="AS61" s="322"/>
      <c r="AV61" s="322"/>
      <c r="AW61" s="322"/>
      <c r="BA61" s="315"/>
      <c r="BB61" s="315"/>
      <c r="BC61" s="315"/>
      <c r="BD61" s="315"/>
    </row>
    <row r="62" spans="1:56" s="315" customFormat="1" ht="30" customHeight="1" x14ac:dyDescent="0.2">
      <c r="A62" s="331" t="s">
        <v>60</v>
      </c>
      <c r="B62" s="331"/>
      <c r="C62" s="331"/>
      <c r="D62" s="331"/>
      <c r="E62" s="331"/>
      <c r="F62" s="331"/>
      <c r="G62" s="331"/>
      <c r="H62" s="331"/>
      <c r="I62" s="331"/>
      <c r="J62" s="320"/>
    </row>
    <row r="63" spans="1:56" s="338" customFormat="1" ht="15.95" customHeight="1" x14ac:dyDescent="0.15">
      <c r="A63" s="490" t="s">
        <v>4</v>
      </c>
      <c r="B63" s="500"/>
      <c r="C63" s="488" t="s">
        <v>5</v>
      </c>
      <c r="D63" s="496" t="s">
        <v>61</v>
      </c>
      <c r="E63" s="497"/>
      <c r="F63" s="496" t="s">
        <v>62</v>
      </c>
      <c r="G63" s="497"/>
      <c r="H63" s="537" t="s">
        <v>63</v>
      </c>
      <c r="I63" s="538"/>
      <c r="J63" s="506" t="s">
        <v>64</v>
      </c>
      <c r="K63" s="315"/>
      <c r="L63" s="315"/>
      <c r="M63" s="315"/>
      <c r="N63" s="315"/>
      <c r="O63" s="315"/>
      <c r="P63" s="315"/>
      <c r="Q63" s="315"/>
      <c r="R63" s="315"/>
      <c r="S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T63" s="322"/>
      <c r="AU63" s="322"/>
      <c r="AX63" s="322"/>
      <c r="AY63" s="322"/>
      <c r="BA63" s="315"/>
      <c r="BB63" s="315"/>
      <c r="BC63" s="315"/>
      <c r="BD63" s="315"/>
    </row>
    <row r="64" spans="1:56" s="338" customFormat="1" ht="15.95" customHeight="1" x14ac:dyDescent="0.15">
      <c r="A64" s="501"/>
      <c r="B64" s="502"/>
      <c r="C64" s="489"/>
      <c r="D64" s="475" t="s">
        <v>34</v>
      </c>
      <c r="E64" s="475" t="s">
        <v>35</v>
      </c>
      <c r="F64" s="475" t="s">
        <v>34</v>
      </c>
      <c r="G64" s="475" t="s">
        <v>35</v>
      </c>
      <c r="H64" s="475" t="s">
        <v>34</v>
      </c>
      <c r="I64" s="475" t="s">
        <v>35</v>
      </c>
      <c r="J64" s="507"/>
      <c r="K64" s="315"/>
      <c r="L64" s="315"/>
      <c r="M64" s="315"/>
      <c r="N64" s="315"/>
      <c r="O64" s="315"/>
      <c r="P64" s="315"/>
      <c r="Q64" s="315"/>
      <c r="R64" s="315"/>
      <c r="S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T64" s="322"/>
      <c r="AU64" s="322"/>
      <c r="AX64" s="322"/>
      <c r="AY64" s="322"/>
      <c r="BA64" s="315"/>
      <c r="BB64" s="315"/>
      <c r="BC64" s="315"/>
      <c r="BD64" s="315"/>
    </row>
    <row r="65" spans="1:56" s="338" customFormat="1" ht="15" customHeight="1" x14ac:dyDescent="0.15">
      <c r="A65" s="503" t="s">
        <v>36</v>
      </c>
      <c r="B65" s="504"/>
      <c r="C65" s="425">
        <f>SUM(D65:J65)</f>
        <v>0</v>
      </c>
      <c r="D65" s="426"/>
      <c r="E65" s="426"/>
      <c r="F65" s="426"/>
      <c r="G65" s="426"/>
      <c r="H65" s="426"/>
      <c r="I65" s="426"/>
      <c r="J65" s="426"/>
      <c r="K65" s="326" t="str">
        <f>BA65</f>
        <v/>
      </c>
      <c r="L65" s="315"/>
      <c r="M65" s="315"/>
      <c r="N65" s="315"/>
      <c r="O65" s="315"/>
      <c r="P65" s="315"/>
      <c r="Q65" s="315"/>
      <c r="R65" s="315"/>
      <c r="S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T65" s="322"/>
      <c r="AU65" s="322"/>
      <c r="AX65" s="322"/>
      <c r="AY65" s="322"/>
      <c r="BA65" s="339" t="str">
        <f>IF(C65&lt;&gt;SUM(D65:J65)," NO ALTERE LAS FÓRMULAS, la suma de los componentes sanguíneos distribuídos o transferidos NO ES IGUAL al Total. ","")</f>
        <v/>
      </c>
      <c r="BB65" s="315"/>
      <c r="BC65" s="441">
        <f>IF(C65&lt;&gt;SUM(D65:J65),1,0)</f>
        <v>0</v>
      </c>
      <c r="BD65" s="315"/>
    </row>
    <row r="66" spans="1:56" s="338" customFormat="1" ht="15" customHeight="1" x14ac:dyDescent="0.15">
      <c r="A66" s="494" t="s">
        <v>40</v>
      </c>
      <c r="B66" s="358" t="s">
        <v>41</v>
      </c>
      <c r="C66" s="425">
        <f t="shared" ref="C66:C71" si="11">SUM(D66:J66)</f>
        <v>0</v>
      </c>
      <c r="D66" s="426"/>
      <c r="E66" s="426"/>
      <c r="F66" s="426"/>
      <c r="G66" s="426"/>
      <c r="H66" s="426"/>
      <c r="I66" s="426"/>
      <c r="J66" s="426"/>
      <c r="K66" s="326" t="str">
        <f t="shared" ref="K66:K71" si="12">BA66</f>
        <v/>
      </c>
      <c r="L66" s="315"/>
      <c r="M66" s="315"/>
      <c r="N66" s="315"/>
      <c r="O66" s="315"/>
      <c r="P66" s="315"/>
      <c r="Q66" s="315"/>
      <c r="R66" s="315"/>
      <c r="S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T66" s="322"/>
      <c r="AU66" s="322"/>
      <c r="AX66" s="322"/>
      <c r="AY66" s="322"/>
      <c r="BA66" s="339" t="str">
        <f t="shared" ref="BA66:BA71" si="13">IF(C66&lt;&gt;SUM(D66:J66)," NO ALTERE LAS FÓRMULAS, la suma de los componentes sanguíneos distribuídos o transferidos NO ES IGUAL al Total. ","")</f>
        <v/>
      </c>
      <c r="BB66" s="315"/>
      <c r="BC66" s="441">
        <f t="shared" ref="BC66:BC71" si="14">IF(C66&lt;&gt;SUM(D66:J66),1,0)</f>
        <v>0</v>
      </c>
      <c r="BD66" s="315"/>
    </row>
    <row r="67" spans="1:56" s="338" customFormat="1" ht="15" customHeight="1" x14ac:dyDescent="0.15">
      <c r="A67" s="505"/>
      <c r="B67" s="368" t="s">
        <v>42</v>
      </c>
      <c r="C67" s="427">
        <f t="shared" si="11"/>
        <v>0</v>
      </c>
      <c r="D67" s="428"/>
      <c r="E67" s="428"/>
      <c r="F67" s="428"/>
      <c r="G67" s="428"/>
      <c r="H67" s="428"/>
      <c r="I67" s="428"/>
      <c r="J67" s="428"/>
      <c r="K67" s="326" t="str">
        <f t="shared" si="12"/>
        <v/>
      </c>
      <c r="L67" s="315"/>
      <c r="M67" s="315"/>
      <c r="N67" s="315"/>
      <c r="O67" s="315"/>
      <c r="P67" s="315"/>
      <c r="Q67" s="315"/>
      <c r="R67" s="315"/>
      <c r="S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T67" s="322"/>
      <c r="AU67" s="322"/>
      <c r="AX67" s="322"/>
      <c r="AY67" s="322"/>
      <c r="BA67" s="339" t="str">
        <f t="shared" si="13"/>
        <v/>
      </c>
      <c r="BB67" s="315"/>
      <c r="BC67" s="441">
        <f t="shared" si="14"/>
        <v>0</v>
      </c>
      <c r="BD67" s="315"/>
    </row>
    <row r="68" spans="1:56" s="338" customFormat="1" ht="15" customHeight="1" x14ac:dyDescent="0.15">
      <c r="A68" s="495"/>
      <c r="B68" s="369" t="s">
        <v>43</v>
      </c>
      <c r="C68" s="429">
        <f t="shared" si="11"/>
        <v>0</v>
      </c>
      <c r="D68" s="430"/>
      <c r="E68" s="430"/>
      <c r="F68" s="430"/>
      <c r="G68" s="430"/>
      <c r="H68" s="430"/>
      <c r="I68" s="430"/>
      <c r="J68" s="430"/>
      <c r="K68" s="326" t="str">
        <f t="shared" si="12"/>
        <v/>
      </c>
      <c r="L68" s="315"/>
      <c r="M68" s="315"/>
      <c r="N68" s="315"/>
      <c r="O68" s="315"/>
      <c r="P68" s="315"/>
      <c r="Q68" s="315"/>
      <c r="R68" s="315"/>
      <c r="S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T68" s="322"/>
      <c r="AU68" s="322"/>
      <c r="AX68" s="322"/>
      <c r="AY68" s="322"/>
      <c r="BA68" s="339" t="str">
        <f t="shared" si="13"/>
        <v/>
      </c>
      <c r="BB68" s="315"/>
      <c r="BC68" s="441">
        <f t="shared" si="14"/>
        <v>0</v>
      </c>
      <c r="BD68" s="315"/>
    </row>
    <row r="69" spans="1:56" s="338" customFormat="1" ht="15" customHeight="1" x14ac:dyDescent="0.15">
      <c r="A69" s="494" t="s">
        <v>44</v>
      </c>
      <c r="B69" s="370" t="s">
        <v>65</v>
      </c>
      <c r="C69" s="423">
        <f t="shared" si="11"/>
        <v>0</v>
      </c>
      <c r="D69" s="375"/>
      <c r="E69" s="375"/>
      <c r="F69" s="375"/>
      <c r="G69" s="375"/>
      <c r="H69" s="375"/>
      <c r="I69" s="375"/>
      <c r="J69" s="375"/>
      <c r="K69" s="326" t="str">
        <f t="shared" si="12"/>
        <v/>
      </c>
      <c r="L69" s="315"/>
      <c r="M69" s="315"/>
      <c r="N69" s="315"/>
      <c r="O69" s="315"/>
      <c r="P69" s="315"/>
      <c r="Q69" s="315"/>
      <c r="R69" s="315"/>
      <c r="S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T69" s="322"/>
      <c r="AU69" s="322"/>
      <c r="AX69" s="322"/>
      <c r="AY69" s="322"/>
      <c r="BA69" s="339" t="str">
        <f t="shared" si="13"/>
        <v/>
      </c>
      <c r="BB69" s="315"/>
      <c r="BC69" s="441">
        <f t="shared" si="14"/>
        <v>0</v>
      </c>
      <c r="BD69" s="315"/>
    </row>
    <row r="70" spans="1:56" s="338" customFormat="1" ht="15" customHeight="1" x14ac:dyDescent="0.15">
      <c r="A70" s="495"/>
      <c r="B70" s="336" t="s">
        <v>46</v>
      </c>
      <c r="C70" s="383">
        <f t="shared" si="11"/>
        <v>0</v>
      </c>
      <c r="D70" s="378"/>
      <c r="E70" s="378"/>
      <c r="F70" s="378"/>
      <c r="G70" s="378"/>
      <c r="H70" s="378"/>
      <c r="I70" s="378"/>
      <c r="J70" s="378"/>
      <c r="K70" s="326" t="str">
        <f t="shared" si="12"/>
        <v/>
      </c>
      <c r="L70" s="315"/>
      <c r="M70" s="315"/>
      <c r="N70" s="315"/>
      <c r="O70" s="315"/>
      <c r="P70" s="315"/>
      <c r="Q70" s="315"/>
      <c r="R70" s="315"/>
      <c r="S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T70" s="322"/>
      <c r="AU70" s="322"/>
      <c r="AX70" s="322"/>
      <c r="AY70" s="322"/>
      <c r="BA70" s="339" t="str">
        <f t="shared" si="13"/>
        <v/>
      </c>
      <c r="BB70" s="315"/>
      <c r="BC70" s="441">
        <f t="shared" si="14"/>
        <v>0</v>
      </c>
      <c r="BD70" s="315"/>
    </row>
    <row r="71" spans="1:56" s="338" customFormat="1" ht="15" customHeight="1" x14ac:dyDescent="0.15">
      <c r="A71" s="498" t="s">
        <v>47</v>
      </c>
      <c r="B71" s="499"/>
      <c r="C71" s="424">
        <f t="shared" si="11"/>
        <v>0</v>
      </c>
      <c r="D71" s="380"/>
      <c r="E71" s="380"/>
      <c r="F71" s="380"/>
      <c r="G71" s="380"/>
      <c r="H71" s="380"/>
      <c r="I71" s="380"/>
      <c r="J71" s="380"/>
      <c r="K71" s="326" t="str">
        <f t="shared" si="12"/>
        <v/>
      </c>
      <c r="L71" s="315"/>
      <c r="M71" s="315"/>
      <c r="N71" s="315"/>
      <c r="O71" s="315"/>
      <c r="P71" s="315"/>
      <c r="Q71" s="315"/>
      <c r="R71" s="315"/>
      <c r="S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T71" s="322"/>
      <c r="AU71" s="322"/>
      <c r="AX71" s="322"/>
      <c r="AY71" s="322"/>
      <c r="BA71" s="339" t="str">
        <f t="shared" si="13"/>
        <v/>
      </c>
      <c r="BB71" s="315"/>
      <c r="BC71" s="441">
        <f t="shared" si="14"/>
        <v>0</v>
      </c>
      <c r="BD71" s="315"/>
    </row>
    <row r="72" spans="1:56" s="315" customFormat="1" ht="30" customHeight="1" x14ac:dyDescent="0.2">
      <c r="A72" s="354" t="s">
        <v>66</v>
      </c>
      <c r="B72" s="354"/>
      <c r="C72" s="354"/>
      <c r="D72" s="354"/>
      <c r="E72" s="354"/>
      <c r="F72" s="351"/>
      <c r="G72" s="351"/>
      <c r="H72" s="351"/>
      <c r="I72" s="351"/>
      <c r="J72" s="320"/>
    </row>
    <row r="73" spans="1:56" s="338" customFormat="1" ht="15.95" customHeight="1" x14ac:dyDescent="0.2">
      <c r="A73" s="490" t="s">
        <v>67</v>
      </c>
      <c r="B73" s="500"/>
      <c r="C73" s="488" t="s">
        <v>5</v>
      </c>
      <c r="D73" s="496" t="s">
        <v>68</v>
      </c>
      <c r="E73" s="497"/>
      <c r="F73" s="496" t="s">
        <v>69</v>
      </c>
      <c r="G73" s="497"/>
      <c r="H73" s="315"/>
      <c r="I73" s="317"/>
      <c r="J73" s="317"/>
      <c r="K73" s="315"/>
      <c r="L73" s="315"/>
      <c r="M73" s="315"/>
      <c r="N73" s="315"/>
      <c r="O73" s="315"/>
      <c r="P73" s="315"/>
      <c r="Q73" s="315"/>
      <c r="R73" s="315"/>
      <c r="S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Q73" s="322"/>
      <c r="AR73" s="322"/>
      <c r="AU73" s="322"/>
      <c r="AV73" s="322"/>
      <c r="BA73" s="315"/>
      <c r="BB73" s="315"/>
      <c r="BC73" s="315"/>
      <c r="BD73" s="315"/>
    </row>
    <row r="74" spans="1:56" s="338" customFormat="1" ht="15.95" customHeight="1" x14ac:dyDescent="0.2">
      <c r="A74" s="501"/>
      <c r="B74" s="502"/>
      <c r="C74" s="489"/>
      <c r="D74" s="475" t="s">
        <v>34</v>
      </c>
      <c r="E74" s="475" t="s">
        <v>35</v>
      </c>
      <c r="F74" s="475" t="s">
        <v>34</v>
      </c>
      <c r="G74" s="475" t="s">
        <v>35</v>
      </c>
      <c r="H74" s="315"/>
      <c r="I74" s="317"/>
      <c r="J74" s="317"/>
      <c r="K74" s="315"/>
      <c r="L74" s="315"/>
      <c r="M74" s="315"/>
      <c r="N74" s="315"/>
      <c r="O74" s="315"/>
      <c r="P74" s="315"/>
      <c r="Q74" s="315"/>
      <c r="R74" s="315"/>
      <c r="S74" s="315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  <c r="AI74" s="315"/>
      <c r="AJ74" s="315"/>
      <c r="AK74" s="315"/>
      <c r="AL74" s="315"/>
      <c r="AM74" s="315"/>
      <c r="AN74" s="315"/>
      <c r="AO74" s="315"/>
      <c r="AQ74" s="322"/>
      <c r="AR74" s="322"/>
      <c r="AU74" s="322"/>
      <c r="AV74" s="322"/>
      <c r="BA74" s="315"/>
      <c r="BB74" s="315"/>
      <c r="BC74" s="315"/>
      <c r="BD74" s="315"/>
    </row>
    <row r="75" spans="1:56" s="338" customFormat="1" ht="15" customHeight="1" x14ac:dyDescent="0.2">
      <c r="A75" s="503" t="s">
        <v>36</v>
      </c>
      <c r="B75" s="504"/>
      <c r="C75" s="425">
        <f>SUM(D75:G75)</f>
        <v>158</v>
      </c>
      <c r="D75" s="426">
        <v>3</v>
      </c>
      <c r="E75" s="426"/>
      <c r="F75" s="426">
        <v>155</v>
      </c>
      <c r="G75" s="426"/>
      <c r="H75" s="326" t="str">
        <f t="shared" ref="H75:H82" si="15">BA75</f>
        <v/>
      </c>
      <c r="I75" s="317"/>
      <c r="K75" s="315"/>
      <c r="L75" s="315"/>
      <c r="M75" s="315"/>
      <c r="N75" s="315"/>
      <c r="O75" s="315"/>
      <c r="P75" s="315"/>
      <c r="Q75" s="315"/>
      <c r="R75" s="315"/>
      <c r="S75" s="315"/>
      <c r="X75" s="315"/>
      <c r="Y75" s="315"/>
      <c r="Z75" s="315"/>
      <c r="AA75" s="315"/>
      <c r="AB75" s="315"/>
      <c r="AC75" s="315"/>
      <c r="AD75" s="315"/>
      <c r="AE75" s="315"/>
      <c r="AF75" s="315"/>
      <c r="AG75" s="315"/>
      <c r="AH75" s="315"/>
      <c r="AI75" s="315"/>
      <c r="AJ75" s="315"/>
      <c r="AK75" s="315"/>
      <c r="AL75" s="315"/>
      <c r="AM75" s="315"/>
      <c r="AN75" s="315"/>
      <c r="AO75" s="315"/>
      <c r="AQ75" s="322"/>
      <c r="AR75" s="322"/>
      <c r="AU75" s="322"/>
      <c r="AV75" s="322"/>
      <c r="BA75" s="339" t="str">
        <f>IF(C75&lt;&gt;SUM(D75:G75)," NO ALTERE LAS FÓRMULAS, la suma de las transfusiones NO ES IGUAL al Total. ","")</f>
        <v/>
      </c>
      <c r="BB75" s="315"/>
      <c r="BC75" s="441">
        <f>IF(C75&lt;&gt;SUM(D75:G75),1,0)</f>
        <v>0</v>
      </c>
      <c r="BD75" s="315"/>
    </row>
    <row r="76" spans="1:56" s="338" customFormat="1" ht="15" customHeight="1" x14ac:dyDescent="0.2">
      <c r="A76" s="494" t="s">
        <v>40</v>
      </c>
      <c r="B76" s="358" t="s">
        <v>41</v>
      </c>
      <c r="C76" s="425">
        <f t="shared" ref="C76:C82" si="16">SUM(D76:G76)</f>
        <v>75</v>
      </c>
      <c r="D76" s="426"/>
      <c r="E76" s="426"/>
      <c r="F76" s="426">
        <v>75</v>
      </c>
      <c r="G76" s="426"/>
      <c r="H76" s="326" t="str">
        <f t="shared" si="15"/>
        <v/>
      </c>
      <c r="I76" s="317"/>
      <c r="K76" s="315"/>
      <c r="L76" s="315"/>
      <c r="M76" s="315"/>
      <c r="N76" s="315"/>
      <c r="O76" s="315"/>
      <c r="P76" s="315"/>
      <c r="Q76" s="315"/>
      <c r="R76" s="315"/>
      <c r="S76" s="315"/>
      <c r="X76" s="315"/>
      <c r="Y76" s="315"/>
      <c r="Z76" s="315"/>
      <c r="AA76" s="315"/>
      <c r="AB76" s="315"/>
      <c r="AC76" s="315"/>
      <c r="AD76" s="315"/>
      <c r="AE76" s="315"/>
      <c r="AF76" s="315"/>
      <c r="AG76" s="315"/>
      <c r="AH76" s="315"/>
      <c r="AI76" s="315"/>
      <c r="AJ76" s="315"/>
      <c r="AK76" s="315"/>
      <c r="AL76" s="315"/>
      <c r="AM76" s="315"/>
      <c r="AN76" s="315"/>
      <c r="AO76" s="315"/>
      <c r="AQ76" s="322"/>
      <c r="AR76" s="322"/>
      <c r="AU76" s="322"/>
      <c r="AV76" s="322"/>
      <c r="BA76" s="339" t="str">
        <f t="shared" ref="BA76:BA82" si="17">IF(C76&lt;&gt;SUM(D76:G76)," NO ALTERE LAS FÓRMULAS, la suma de las transfusiones NO ES IGUAL al Total. ","")</f>
        <v/>
      </c>
      <c r="BB76" s="315"/>
      <c r="BC76" s="441">
        <f t="shared" ref="BC76:BC81" si="18">IF(C76&lt;&gt;SUM(D76:G76),1,0)</f>
        <v>0</v>
      </c>
      <c r="BD76" s="315"/>
    </row>
    <row r="77" spans="1:56" s="338" customFormat="1" ht="15" customHeight="1" x14ac:dyDescent="0.2">
      <c r="A77" s="505"/>
      <c r="B77" s="368" t="s">
        <v>42</v>
      </c>
      <c r="C77" s="427">
        <f t="shared" si="16"/>
        <v>0</v>
      </c>
      <c r="D77" s="428"/>
      <c r="E77" s="428"/>
      <c r="F77" s="428"/>
      <c r="G77" s="428"/>
      <c r="H77" s="326" t="str">
        <f t="shared" si="15"/>
        <v/>
      </c>
      <c r="I77" s="317"/>
      <c r="K77" s="315"/>
      <c r="L77" s="315"/>
      <c r="M77" s="315"/>
      <c r="N77" s="315"/>
      <c r="O77" s="315"/>
      <c r="P77" s="315"/>
      <c r="Q77" s="315"/>
      <c r="R77" s="315"/>
      <c r="S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315"/>
      <c r="AM77" s="315"/>
      <c r="AN77" s="315"/>
      <c r="AO77" s="315"/>
      <c r="AQ77" s="322"/>
      <c r="AR77" s="322"/>
      <c r="AU77" s="322"/>
      <c r="AV77" s="322"/>
      <c r="BA77" s="339" t="str">
        <f t="shared" si="17"/>
        <v/>
      </c>
      <c r="BB77" s="315"/>
      <c r="BC77" s="441">
        <f t="shared" si="18"/>
        <v>0</v>
      </c>
      <c r="BD77" s="315"/>
    </row>
    <row r="78" spans="1:56" s="338" customFormat="1" ht="15" customHeight="1" x14ac:dyDescent="0.2">
      <c r="A78" s="495"/>
      <c r="B78" s="369" t="s">
        <v>43</v>
      </c>
      <c r="C78" s="429">
        <f t="shared" si="16"/>
        <v>0</v>
      </c>
      <c r="D78" s="430"/>
      <c r="E78" s="430"/>
      <c r="F78" s="430"/>
      <c r="G78" s="430"/>
      <c r="H78" s="326" t="str">
        <f t="shared" si="15"/>
        <v/>
      </c>
      <c r="I78" s="317"/>
      <c r="K78" s="315"/>
      <c r="L78" s="315"/>
      <c r="M78" s="315"/>
      <c r="N78" s="315"/>
      <c r="O78" s="315"/>
      <c r="P78" s="315"/>
      <c r="Q78" s="315"/>
      <c r="R78" s="315"/>
      <c r="S78" s="315"/>
      <c r="X78" s="315"/>
      <c r="Y78" s="315"/>
      <c r="Z78" s="315"/>
      <c r="AA78" s="315"/>
      <c r="AB78" s="315"/>
      <c r="AC78" s="315"/>
      <c r="AD78" s="315"/>
      <c r="AE78" s="315"/>
      <c r="AF78" s="315"/>
      <c r="AG78" s="315"/>
      <c r="AH78" s="315"/>
      <c r="AI78" s="315"/>
      <c r="AJ78" s="315"/>
      <c r="AK78" s="315"/>
      <c r="AL78" s="315"/>
      <c r="AM78" s="315"/>
      <c r="AN78" s="315"/>
      <c r="AO78" s="315"/>
      <c r="AQ78" s="322"/>
      <c r="AR78" s="322"/>
      <c r="AU78" s="322"/>
      <c r="AV78" s="322"/>
      <c r="BA78" s="339" t="str">
        <f t="shared" si="17"/>
        <v/>
      </c>
      <c r="BB78" s="315"/>
      <c r="BC78" s="441">
        <f t="shared" si="18"/>
        <v>0</v>
      </c>
      <c r="BD78" s="315"/>
    </row>
    <row r="79" spans="1:56" s="338" customFormat="1" ht="15" customHeight="1" x14ac:dyDescent="0.2">
      <c r="A79" s="494" t="s">
        <v>44</v>
      </c>
      <c r="B79" s="370" t="s">
        <v>65</v>
      </c>
      <c r="C79" s="423">
        <f t="shared" si="16"/>
        <v>134</v>
      </c>
      <c r="D79" s="375"/>
      <c r="E79" s="375"/>
      <c r="F79" s="375">
        <v>134</v>
      </c>
      <c r="G79" s="375"/>
      <c r="H79" s="326" t="str">
        <f t="shared" si="15"/>
        <v/>
      </c>
      <c r="I79" s="317"/>
      <c r="K79" s="315"/>
      <c r="L79" s="315"/>
      <c r="M79" s="315"/>
      <c r="N79" s="315"/>
      <c r="O79" s="315"/>
      <c r="P79" s="315"/>
      <c r="Q79" s="315"/>
      <c r="R79" s="315"/>
      <c r="S79" s="315"/>
      <c r="X79" s="315"/>
      <c r="Y79" s="315"/>
      <c r="Z79" s="315"/>
      <c r="AA79" s="315"/>
      <c r="AB79" s="315"/>
      <c r="AC79" s="315"/>
      <c r="AD79" s="315"/>
      <c r="AE79" s="315"/>
      <c r="AF79" s="315"/>
      <c r="AG79" s="315"/>
      <c r="AH79" s="315"/>
      <c r="AI79" s="315"/>
      <c r="AJ79" s="315"/>
      <c r="AK79" s="315"/>
      <c r="AL79" s="315"/>
      <c r="AM79" s="315"/>
      <c r="AN79" s="315"/>
      <c r="AO79" s="315"/>
      <c r="AQ79" s="322"/>
      <c r="AR79" s="322"/>
      <c r="AU79" s="322"/>
      <c r="AV79" s="322"/>
      <c r="BA79" s="339" t="str">
        <f t="shared" si="17"/>
        <v/>
      </c>
      <c r="BB79" s="315"/>
      <c r="BC79" s="441">
        <f t="shared" si="18"/>
        <v>0</v>
      </c>
      <c r="BD79" s="315"/>
    </row>
    <row r="80" spans="1:56" s="338" customFormat="1" ht="15" customHeight="1" x14ac:dyDescent="0.2">
      <c r="A80" s="495"/>
      <c r="B80" s="336" t="s">
        <v>46</v>
      </c>
      <c r="C80" s="383">
        <f t="shared" si="16"/>
        <v>0</v>
      </c>
      <c r="D80" s="378"/>
      <c r="E80" s="378"/>
      <c r="F80" s="378"/>
      <c r="G80" s="378"/>
      <c r="H80" s="326" t="str">
        <f t="shared" si="15"/>
        <v/>
      </c>
      <c r="I80" s="317"/>
      <c r="K80" s="315"/>
      <c r="L80" s="315"/>
      <c r="M80" s="315"/>
      <c r="N80" s="315"/>
      <c r="O80" s="315"/>
      <c r="P80" s="315"/>
      <c r="Q80" s="315"/>
      <c r="R80" s="315"/>
      <c r="S80" s="315"/>
      <c r="X80" s="315"/>
      <c r="Y80" s="315"/>
      <c r="Z80" s="315"/>
      <c r="AA80" s="315"/>
      <c r="AB80" s="315"/>
      <c r="AC80" s="315"/>
      <c r="AD80" s="315"/>
      <c r="AE80" s="315"/>
      <c r="AF80" s="315"/>
      <c r="AG80" s="315"/>
      <c r="AH80" s="315"/>
      <c r="AI80" s="315"/>
      <c r="AJ80" s="315"/>
      <c r="AK80" s="315"/>
      <c r="AL80" s="315"/>
      <c r="AM80" s="315"/>
      <c r="AN80" s="315"/>
      <c r="AO80" s="315"/>
      <c r="AQ80" s="322"/>
      <c r="AR80" s="322"/>
      <c r="AU80" s="322"/>
      <c r="AV80" s="322"/>
      <c r="BA80" s="339" t="str">
        <f t="shared" si="17"/>
        <v/>
      </c>
      <c r="BB80" s="315"/>
      <c r="BC80" s="441">
        <f t="shared" si="18"/>
        <v>0</v>
      </c>
      <c r="BD80" s="315"/>
    </row>
    <row r="81" spans="1:56" s="338" customFormat="1" ht="15" customHeight="1" x14ac:dyDescent="0.2">
      <c r="A81" s="485" t="s">
        <v>47</v>
      </c>
      <c r="B81" s="485"/>
      <c r="C81" s="388">
        <f t="shared" si="16"/>
        <v>0</v>
      </c>
      <c r="D81" s="380"/>
      <c r="E81" s="380"/>
      <c r="F81" s="380"/>
      <c r="G81" s="380"/>
      <c r="H81" s="326" t="str">
        <f t="shared" si="15"/>
        <v/>
      </c>
      <c r="I81" s="317"/>
      <c r="K81" s="315"/>
      <c r="L81" s="315"/>
      <c r="M81" s="315"/>
      <c r="N81" s="315"/>
      <c r="O81" s="315"/>
      <c r="P81" s="315"/>
      <c r="Q81" s="315"/>
      <c r="R81" s="315"/>
      <c r="S81" s="315"/>
      <c r="X81" s="315"/>
      <c r="Y81" s="315"/>
      <c r="Z81" s="315"/>
      <c r="AA81" s="315"/>
      <c r="AB81" s="315"/>
      <c r="AC81" s="315"/>
      <c r="AD81" s="315"/>
      <c r="AE81" s="315"/>
      <c r="AF81" s="315"/>
      <c r="AG81" s="315"/>
      <c r="AH81" s="315"/>
      <c r="AI81" s="315"/>
      <c r="AJ81" s="315"/>
      <c r="AK81" s="315"/>
      <c r="AL81" s="315"/>
      <c r="AM81" s="315"/>
      <c r="AN81" s="315"/>
      <c r="AO81" s="315"/>
      <c r="AQ81" s="322"/>
      <c r="AR81" s="322"/>
      <c r="AU81" s="322"/>
      <c r="AV81" s="322"/>
      <c r="BA81" s="339" t="str">
        <f t="shared" si="17"/>
        <v/>
      </c>
      <c r="BB81" s="315"/>
      <c r="BC81" s="441">
        <f t="shared" si="18"/>
        <v>0</v>
      </c>
      <c r="BD81" s="315"/>
    </row>
    <row r="82" spans="1:56" s="446" customFormat="1" ht="15" customHeight="1" x14ac:dyDescent="0.15">
      <c r="A82" s="486" t="s">
        <v>5</v>
      </c>
      <c r="B82" s="487"/>
      <c r="C82" s="396">
        <f t="shared" si="16"/>
        <v>367</v>
      </c>
      <c r="D82" s="397">
        <f>SUM(D75:D81)</f>
        <v>3</v>
      </c>
      <c r="E82" s="397">
        <f>SUM(E75:E81)</f>
        <v>0</v>
      </c>
      <c r="F82" s="397">
        <f>SUM(F75:F81)</f>
        <v>364</v>
      </c>
      <c r="G82" s="397">
        <f>SUM(G75:G81)</f>
        <v>0</v>
      </c>
      <c r="H82" s="326" t="str">
        <f t="shared" si="15"/>
        <v/>
      </c>
      <c r="I82" s="314"/>
      <c r="K82" s="314"/>
      <c r="L82" s="314"/>
      <c r="M82" s="314"/>
      <c r="N82" s="314"/>
      <c r="O82" s="314"/>
      <c r="P82" s="314"/>
      <c r="Q82" s="314"/>
      <c r="R82" s="314"/>
      <c r="S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W82" s="443"/>
      <c r="AX82" s="443"/>
      <c r="BA82" s="339" t="str">
        <f t="shared" si="17"/>
        <v/>
      </c>
      <c r="BB82" s="315"/>
      <c r="BC82" s="441">
        <f>IF(C82&lt;&gt;SUM(D82:G82),1,0)</f>
        <v>0</v>
      </c>
      <c r="BD82" s="314"/>
    </row>
    <row r="83" spans="1:56" s="315" customFormat="1" ht="30" customHeight="1" x14ac:dyDescent="0.2">
      <c r="A83" s="328" t="s">
        <v>70</v>
      </c>
      <c r="B83" s="328"/>
      <c r="C83" s="328"/>
      <c r="D83" s="351"/>
      <c r="E83" s="351"/>
      <c r="F83" s="351"/>
      <c r="G83" s="351"/>
      <c r="H83" s="351"/>
      <c r="I83" s="351"/>
      <c r="J83" s="320"/>
    </row>
    <row r="84" spans="1:56" s="338" customFormat="1" ht="30" customHeight="1" x14ac:dyDescent="0.15">
      <c r="A84" s="490" t="s">
        <v>21</v>
      </c>
      <c r="B84" s="491"/>
      <c r="C84" s="473" t="s">
        <v>5</v>
      </c>
      <c r="D84" s="315"/>
      <c r="E84" s="315"/>
      <c r="F84" s="315"/>
      <c r="G84" s="315"/>
      <c r="H84" s="315"/>
      <c r="I84" s="315"/>
      <c r="J84" s="315"/>
      <c r="K84" s="315"/>
      <c r="L84" s="315"/>
      <c r="M84" s="315"/>
      <c r="N84" s="315"/>
      <c r="O84" s="315"/>
      <c r="P84" s="315"/>
      <c r="Q84" s="315"/>
      <c r="R84" s="315"/>
      <c r="S84" s="315"/>
      <c r="X84" s="315"/>
      <c r="Y84" s="315"/>
      <c r="Z84" s="315"/>
      <c r="AA84" s="315"/>
      <c r="AB84" s="315"/>
      <c r="AC84" s="315"/>
      <c r="AD84" s="315"/>
      <c r="AE84" s="315"/>
      <c r="AF84" s="315"/>
      <c r="AG84" s="315"/>
      <c r="AH84" s="315"/>
      <c r="AI84" s="315"/>
      <c r="AJ84" s="315"/>
      <c r="AK84" s="315"/>
      <c r="AL84" s="315"/>
      <c r="AM84" s="315"/>
      <c r="AN84" s="315"/>
      <c r="AO84" s="315"/>
      <c r="AT84" s="322"/>
      <c r="AU84" s="322"/>
      <c r="AX84" s="322"/>
      <c r="AY84" s="322"/>
      <c r="BA84" s="315"/>
      <c r="BB84" s="315"/>
      <c r="BC84" s="315"/>
      <c r="BD84" s="315"/>
    </row>
    <row r="85" spans="1:56" s="338" customFormat="1" ht="15" customHeight="1" x14ac:dyDescent="0.15">
      <c r="A85" s="492" t="s">
        <v>71</v>
      </c>
      <c r="B85" s="352" t="s">
        <v>72</v>
      </c>
      <c r="C85" s="431">
        <v>158</v>
      </c>
      <c r="D85" s="315"/>
      <c r="E85" s="315"/>
      <c r="F85" s="315"/>
      <c r="G85" s="315"/>
      <c r="H85" s="315"/>
      <c r="I85" s="315"/>
      <c r="J85" s="315"/>
      <c r="K85" s="315"/>
      <c r="L85" s="315"/>
      <c r="M85" s="315"/>
      <c r="N85" s="315"/>
      <c r="O85" s="315"/>
      <c r="P85" s="315"/>
      <c r="Q85" s="315"/>
      <c r="R85" s="315"/>
      <c r="S85" s="315"/>
      <c r="X85" s="315"/>
      <c r="Y85" s="315"/>
      <c r="Z85" s="315"/>
      <c r="AA85" s="315"/>
      <c r="AB85" s="315"/>
      <c r="AC85" s="315"/>
      <c r="AD85" s="315"/>
      <c r="AE85" s="315"/>
      <c r="AF85" s="315"/>
      <c r="AG85" s="315"/>
      <c r="AH85" s="315"/>
      <c r="AI85" s="315"/>
      <c r="AJ85" s="315"/>
      <c r="AK85" s="315"/>
      <c r="AL85" s="315"/>
      <c r="AM85" s="315"/>
      <c r="AN85" s="315"/>
      <c r="AO85" s="315"/>
      <c r="AT85" s="322"/>
      <c r="AU85" s="322"/>
      <c r="AX85" s="322"/>
      <c r="AY85" s="322"/>
      <c r="BA85" s="315"/>
      <c r="BB85" s="315"/>
      <c r="BC85" s="315"/>
      <c r="BD85" s="315"/>
    </row>
    <row r="86" spans="1:56" s="338" customFormat="1" ht="15" customHeight="1" x14ac:dyDescent="0.15">
      <c r="A86" s="493"/>
      <c r="B86" s="353" t="s">
        <v>73</v>
      </c>
      <c r="C86" s="435">
        <v>158</v>
      </c>
      <c r="D86" s="315"/>
      <c r="E86" s="315"/>
      <c r="F86" s="315"/>
      <c r="G86" s="315"/>
      <c r="H86" s="315"/>
      <c r="I86" s="315"/>
      <c r="J86" s="315"/>
      <c r="K86" s="315"/>
      <c r="L86" s="315"/>
      <c r="M86" s="315"/>
      <c r="N86" s="315"/>
      <c r="O86" s="315"/>
      <c r="P86" s="315"/>
      <c r="Q86" s="315"/>
      <c r="R86" s="315"/>
      <c r="S86" s="315"/>
      <c r="X86" s="315"/>
      <c r="Y86" s="315"/>
      <c r="Z86" s="315"/>
      <c r="AA86" s="315"/>
      <c r="AB86" s="315"/>
      <c r="AC86" s="315"/>
      <c r="AD86" s="315"/>
      <c r="AE86" s="315"/>
      <c r="AF86" s="315"/>
      <c r="AG86" s="315"/>
      <c r="AH86" s="315"/>
      <c r="AI86" s="315"/>
      <c r="AJ86" s="315"/>
      <c r="AK86" s="315"/>
      <c r="AL86" s="315"/>
      <c r="AM86" s="315"/>
      <c r="AN86" s="315"/>
      <c r="AO86" s="315"/>
      <c r="AT86" s="322"/>
      <c r="AU86" s="322"/>
      <c r="AX86" s="322"/>
      <c r="AY86" s="322"/>
      <c r="BA86" s="315"/>
      <c r="BB86" s="315"/>
      <c r="BC86" s="315"/>
      <c r="BD86" s="315"/>
    </row>
    <row r="87" spans="1:56" s="315" customFormat="1" ht="30" customHeight="1" x14ac:dyDescent="0.2">
      <c r="A87" s="333" t="s">
        <v>74</v>
      </c>
      <c r="B87" s="333"/>
      <c r="C87" s="333"/>
      <c r="D87" s="351"/>
      <c r="E87" s="351"/>
      <c r="F87" s="351"/>
      <c r="G87" s="351"/>
      <c r="H87" s="351"/>
      <c r="I87" s="351"/>
      <c r="J87" s="320"/>
    </row>
    <row r="88" spans="1:56" s="338" customFormat="1" ht="10.5" x14ac:dyDescent="0.15">
      <c r="A88" s="488" t="s">
        <v>21</v>
      </c>
      <c r="B88" s="488" t="s">
        <v>5</v>
      </c>
      <c r="C88" s="488" t="s">
        <v>36</v>
      </c>
      <c r="D88" s="488" t="s">
        <v>44</v>
      </c>
      <c r="E88" s="488" t="s">
        <v>51</v>
      </c>
      <c r="F88" s="315"/>
      <c r="G88" s="315"/>
      <c r="H88" s="315"/>
      <c r="I88" s="315"/>
      <c r="J88" s="315"/>
      <c r="K88" s="315"/>
      <c r="L88" s="315"/>
      <c r="M88" s="315"/>
      <c r="N88" s="315"/>
      <c r="O88" s="315"/>
      <c r="P88" s="315"/>
      <c r="Q88" s="315"/>
      <c r="R88" s="315"/>
      <c r="S88" s="315"/>
      <c r="X88" s="315"/>
      <c r="Y88" s="315"/>
      <c r="Z88" s="315"/>
      <c r="AA88" s="315"/>
      <c r="AB88" s="315"/>
      <c r="AC88" s="315"/>
      <c r="AD88" s="315"/>
      <c r="AE88" s="315"/>
      <c r="AF88" s="315"/>
      <c r="AG88" s="315"/>
      <c r="AH88" s="315"/>
      <c r="AI88" s="315"/>
      <c r="AJ88" s="315"/>
      <c r="AK88" s="315"/>
      <c r="AL88" s="315"/>
      <c r="AM88" s="315"/>
      <c r="AN88" s="315"/>
      <c r="AO88" s="315"/>
      <c r="AT88" s="322"/>
      <c r="AU88" s="322"/>
      <c r="AX88" s="322"/>
      <c r="AY88" s="322"/>
      <c r="BA88" s="315"/>
      <c r="BB88" s="315"/>
      <c r="BC88" s="315"/>
      <c r="BD88" s="315"/>
    </row>
    <row r="89" spans="1:56" s="338" customFormat="1" ht="12.75" x14ac:dyDescent="0.2">
      <c r="A89" s="489"/>
      <c r="B89" s="489"/>
      <c r="C89" s="489"/>
      <c r="D89" s="489"/>
      <c r="E89" s="489"/>
      <c r="F89" s="317"/>
      <c r="G89" s="317"/>
      <c r="H89" s="317"/>
      <c r="I89" s="317"/>
      <c r="J89" s="317"/>
      <c r="K89" s="315"/>
      <c r="L89" s="315"/>
      <c r="M89" s="315"/>
      <c r="N89" s="315"/>
      <c r="O89" s="315"/>
      <c r="P89" s="315"/>
      <c r="Q89" s="315"/>
      <c r="R89" s="315"/>
      <c r="S89" s="315"/>
      <c r="X89" s="315"/>
      <c r="Y89" s="315"/>
      <c r="Z89" s="315"/>
      <c r="AA89" s="315"/>
      <c r="AB89" s="315"/>
      <c r="AC89" s="315"/>
      <c r="AD89" s="315"/>
      <c r="AE89" s="315"/>
      <c r="AF89" s="315"/>
      <c r="AG89" s="315"/>
      <c r="AH89" s="315"/>
      <c r="AI89" s="315"/>
      <c r="AJ89" s="315"/>
      <c r="AK89" s="315"/>
      <c r="AL89" s="315"/>
      <c r="AM89" s="315"/>
      <c r="AN89" s="315"/>
      <c r="AO89" s="315"/>
      <c r="AT89" s="322"/>
      <c r="AU89" s="322"/>
      <c r="AX89" s="322"/>
      <c r="AY89" s="322"/>
      <c r="BA89" s="315"/>
      <c r="BB89" s="315"/>
      <c r="BC89" s="315"/>
      <c r="BD89" s="315"/>
    </row>
    <row r="90" spans="1:56" s="338" customFormat="1" ht="15" customHeight="1" x14ac:dyDescent="0.2">
      <c r="A90" s="360" t="s">
        <v>75</v>
      </c>
      <c r="B90" s="398">
        <f>SUM(C90:E90)</f>
        <v>0</v>
      </c>
      <c r="C90" s="428"/>
      <c r="D90" s="428"/>
      <c r="E90" s="428"/>
      <c r="F90" s="326" t="str">
        <f t="shared" ref="F90:F99" si="19">BA90</f>
        <v/>
      </c>
      <c r="H90" s="317"/>
      <c r="I90" s="317"/>
      <c r="J90" s="317"/>
      <c r="K90" s="315"/>
      <c r="L90" s="315"/>
      <c r="M90" s="315"/>
      <c r="N90" s="315"/>
      <c r="O90" s="315"/>
      <c r="P90" s="315"/>
      <c r="Q90" s="315"/>
      <c r="R90" s="315"/>
      <c r="S90" s="315"/>
      <c r="X90" s="315"/>
      <c r="Y90" s="315"/>
      <c r="Z90" s="315"/>
      <c r="AA90" s="315"/>
      <c r="AB90" s="315"/>
      <c r="AC90" s="315"/>
      <c r="AD90" s="315"/>
      <c r="AE90" s="315"/>
      <c r="AF90" s="315"/>
      <c r="AG90" s="315"/>
      <c r="AH90" s="315"/>
      <c r="AI90" s="315"/>
      <c r="AJ90" s="315"/>
      <c r="AK90" s="315"/>
      <c r="AL90" s="315"/>
      <c r="AM90" s="315"/>
      <c r="AN90" s="315"/>
      <c r="AO90" s="315"/>
      <c r="AT90" s="322"/>
      <c r="AU90" s="322"/>
      <c r="AX90" s="322"/>
      <c r="AY90" s="322"/>
      <c r="BA90" s="339" t="str">
        <f>IF(B90&lt;&gt;SUM(C90:E90)," NO ALTERE LAS FÓRMULAS, la suma de los actos transfusionales NO ES IGUAL al Total. ","")</f>
        <v/>
      </c>
      <c r="BB90" s="315"/>
      <c r="BC90" s="441">
        <f>IF(B90&lt;&gt;SUM(C90:E90),1,0)</f>
        <v>0</v>
      </c>
      <c r="BD90" s="315"/>
    </row>
    <row r="91" spans="1:56" s="338" customFormat="1" ht="15" customHeight="1" x14ac:dyDescent="0.2">
      <c r="A91" s="360" t="s">
        <v>76</v>
      </c>
      <c r="B91" s="398">
        <f t="shared" ref="B91:B99" si="20">SUM(C91:E91)</f>
        <v>0</v>
      </c>
      <c r="C91" s="428"/>
      <c r="D91" s="428"/>
      <c r="E91" s="428"/>
      <c r="F91" s="326" t="str">
        <f t="shared" si="19"/>
        <v/>
      </c>
      <c r="H91" s="317"/>
      <c r="I91" s="317"/>
      <c r="J91" s="317"/>
      <c r="K91" s="315"/>
      <c r="L91" s="315"/>
      <c r="M91" s="315"/>
      <c r="N91" s="315"/>
      <c r="O91" s="315"/>
      <c r="P91" s="315"/>
      <c r="Q91" s="315"/>
      <c r="R91" s="315"/>
      <c r="S91" s="315"/>
      <c r="X91" s="315"/>
      <c r="Y91" s="315"/>
      <c r="Z91" s="315"/>
      <c r="AA91" s="315"/>
      <c r="AB91" s="315"/>
      <c r="AC91" s="315"/>
      <c r="AD91" s="315"/>
      <c r="AE91" s="315"/>
      <c r="AF91" s="315"/>
      <c r="AG91" s="315"/>
      <c r="AH91" s="315"/>
      <c r="AI91" s="315"/>
      <c r="AJ91" s="315"/>
      <c r="AK91" s="315"/>
      <c r="AL91" s="315"/>
      <c r="AM91" s="315"/>
      <c r="AN91" s="315"/>
      <c r="AO91" s="315"/>
      <c r="AT91" s="322"/>
      <c r="AU91" s="322"/>
      <c r="AX91" s="322"/>
      <c r="AY91" s="322"/>
      <c r="BA91" s="339" t="str">
        <f t="shared" ref="BA91:BA99" si="21">IF(B91&lt;&gt;SUM(C91:E91)," NO ALTERE LAS FÓRMULAS, la suma de los actos transfusionales NO ES IGUAL al Total. ","")</f>
        <v/>
      </c>
      <c r="BB91" s="315"/>
      <c r="BC91" s="441">
        <f t="shared" ref="BC91:BC99" si="22">IF(B91&lt;&gt;SUM(C91:E91),1,0)</f>
        <v>0</v>
      </c>
      <c r="BD91" s="315"/>
    </row>
    <row r="92" spans="1:56" s="338" customFormat="1" ht="23.25" customHeight="1" x14ac:dyDescent="0.2">
      <c r="A92" s="360" t="s">
        <v>77</v>
      </c>
      <c r="B92" s="398">
        <f t="shared" si="20"/>
        <v>0</v>
      </c>
      <c r="C92" s="428"/>
      <c r="D92" s="428"/>
      <c r="E92" s="428"/>
      <c r="F92" s="326" t="str">
        <f t="shared" si="19"/>
        <v/>
      </c>
      <c r="H92" s="317"/>
      <c r="I92" s="317"/>
      <c r="J92" s="317"/>
      <c r="K92" s="315"/>
      <c r="L92" s="315"/>
      <c r="M92" s="315"/>
      <c r="N92" s="315"/>
      <c r="O92" s="315"/>
      <c r="P92" s="315"/>
      <c r="Q92" s="315"/>
      <c r="R92" s="315"/>
      <c r="S92" s="315"/>
      <c r="X92" s="315"/>
      <c r="Y92" s="315"/>
      <c r="Z92" s="315"/>
      <c r="AA92" s="315"/>
      <c r="AB92" s="315"/>
      <c r="AC92" s="315"/>
      <c r="AD92" s="315"/>
      <c r="AE92" s="315"/>
      <c r="AF92" s="315"/>
      <c r="AG92" s="315"/>
      <c r="AH92" s="315"/>
      <c r="AI92" s="315"/>
      <c r="AJ92" s="315"/>
      <c r="AK92" s="315"/>
      <c r="AL92" s="315"/>
      <c r="AM92" s="315"/>
      <c r="AN92" s="315"/>
      <c r="AO92" s="315"/>
      <c r="AT92" s="322"/>
      <c r="AU92" s="322"/>
      <c r="AX92" s="322"/>
      <c r="AY92" s="322"/>
      <c r="BA92" s="339" t="str">
        <f t="shared" si="21"/>
        <v/>
      </c>
      <c r="BB92" s="315"/>
      <c r="BC92" s="441">
        <f t="shared" si="22"/>
        <v>0</v>
      </c>
      <c r="BD92" s="315"/>
    </row>
    <row r="93" spans="1:56" s="338" customFormat="1" ht="36" customHeight="1" x14ac:dyDescent="0.2">
      <c r="A93" s="372" t="s">
        <v>78</v>
      </c>
      <c r="B93" s="398">
        <f t="shared" si="20"/>
        <v>0</v>
      </c>
      <c r="C93" s="428"/>
      <c r="D93" s="428"/>
      <c r="E93" s="428"/>
      <c r="F93" s="326" t="str">
        <f t="shared" si="19"/>
        <v/>
      </c>
      <c r="H93" s="317"/>
      <c r="I93" s="317"/>
      <c r="J93" s="317"/>
      <c r="K93" s="315"/>
      <c r="L93" s="315"/>
      <c r="M93" s="315"/>
      <c r="N93" s="315"/>
      <c r="O93" s="315"/>
      <c r="P93" s="315"/>
      <c r="Q93" s="315"/>
      <c r="R93" s="315"/>
      <c r="S93" s="315"/>
      <c r="X93" s="315"/>
      <c r="Y93" s="315"/>
      <c r="Z93" s="315"/>
      <c r="AA93" s="315"/>
      <c r="AB93" s="315"/>
      <c r="AC93" s="315"/>
      <c r="AD93" s="315"/>
      <c r="AE93" s="315"/>
      <c r="AF93" s="315"/>
      <c r="AG93" s="315"/>
      <c r="AH93" s="315"/>
      <c r="AI93" s="315"/>
      <c r="AJ93" s="315"/>
      <c r="AK93" s="315"/>
      <c r="AL93" s="315"/>
      <c r="AM93" s="315"/>
      <c r="AN93" s="315"/>
      <c r="AO93" s="315"/>
      <c r="AT93" s="322"/>
      <c r="AU93" s="322"/>
      <c r="AX93" s="322"/>
      <c r="AY93" s="322"/>
      <c r="BA93" s="339" t="str">
        <f t="shared" si="21"/>
        <v/>
      </c>
      <c r="BB93" s="315"/>
      <c r="BC93" s="441">
        <f t="shared" si="22"/>
        <v>0</v>
      </c>
      <c r="BD93" s="315"/>
    </row>
    <row r="94" spans="1:56" s="338" customFormat="1" ht="24.75" customHeight="1" x14ac:dyDescent="0.2">
      <c r="A94" s="360" t="s">
        <v>79</v>
      </c>
      <c r="B94" s="398">
        <f t="shared" si="20"/>
        <v>0</v>
      </c>
      <c r="C94" s="428"/>
      <c r="D94" s="428"/>
      <c r="E94" s="428"/>
      <c r="F94" s="326" t="str">
        <f t="shared" si="19"/>
        <v/>
      </c>
      <c r="H94" s="317"/>
      <c r="I94" s="317"/>
      <c r="J94" s="317"/>
      <c r="K94" s="315"/>
      <c r="L94" s="315"/>
      <c r="M94" s="315"/>
      <c r="N94" s="315"/>
      <c r="O94" s="315"/>
      <c r="P94" s="315"/>
      <c r="Q94" s="315"/>
      <c r="R94" s="315"/>
      <c r="S94" s="315"/>
      <c r="X94" s="315"/>
      <c r="Y94" s="315"/>
      <c r="Z94" s="315"/>
      <c r="AA94" s="315"/>
      <c r="AB94" s="315"/>
      <c r="AC94" s="315"/>
      <c r="AD94" s="315"/>
      <c r="AE94" s="315"/>
      <c r="AF94" s="315"/>
      <c r="AG94" s="315"/>
      <c r="AH94" s="315"/>
      <c r="AI94" s="315"/>
      <c r="AJ94" s="315"/>
      <c r="AK94" s="315"/>
      <c r="AL94" s="315"/>
      <c r="AM94" s="315"/>
      <c r="AN94" s="315"/>
      <c r="AO94" s="315"/>
      <c r="AT94" s="322"/>
      <c r="AU94" s="322"/>
      <c r="AX94" s="322"/>
      <c r="AY94" s="322"/>
      <c r="BA94" s="339" t="str">
        <f t="shared" si="21"/>
        <v/>
      </c>
      <c r="BB94" s="315"/>
      <c r="BC94" s="441">
        <f t="shared" si="22"/>
        <v>0</v>
      </c>
      <c r="BD94" s="315"/>
    </row>
    <row r="95" spans="1:56" s="324" customFormat="1" ht="15" customHeight="1" x14ac:dyDescent="0.15">
      <c r="A95" s="360" t="s">
        <v>80</v>
      </c>
      <c r="B95" s="398">
        <f t="shared" si="20"/>
        <v>0</v>
      </c>
      <c r="C95" s="428"/>
      <c r="D95" s="428"/>
      <c r="E95" s="428"/>
      <c r="F95" s="326" t="str">
        <f t="shared" si="19"/>
        <v/>
      </c>
      <c r="H95" s="330"/>
      <c r="I95" s="330"/>
      <c r="J95" s="330"/>
      <c r="K95" s="312"/>
      <c r="L95" s="312"/>
      <c r="M95" s="312"/>
      <c r="N95" s="312"/>
      <c r="O95" s="312"/>
      <c r="P95" s="323"/>
      <c r="Q95" s="323"/>
      <c r="R95" s="323"/>
      <c r="S95" s="323"/>
      <c r="X95" s="323"/>
      <c r="Y95" s="323"/>
      <c r="Z95" s="323"/>
      <c r="AA95" s="323"/>
      <c r="AB95" s="323"/>
      <c r="AC95" s="323"/>
      <c r="AD95" s="323"/>
      <c r="AE95" s="323"/>
      <c r="AF95" s="323"/>
      <c r="AG95" s="323"/>
      <c r="AH95" s="323"/>
      <c r="AI95" s="323"/>
      <c r="AJ95" s="323"/>
      <c r="AK95" s="323"/>
      <c r="AL95" s="323"/>
      <c r="AM95" s="323"/>
      <c r="AN95" s="323"/>
      <c r="AO95" s="323"/>
      <c r="BA95" s="339" t="str">
        <f t="shared" si="21"/>
        <v/>
      </c>
      <c r="BB95" s="315"/>
      <c r="BC95" s="441">
        <f t="shared" si="22"/>
        <v>0</v>
      </c>
      <c r="BD95" s="323"/>
    </row>
    <row r="96" spans="1:56" s="324" customFormat="1" ht="22.5" customHeight="1" x14ac:dyDescent="0.15">
      <c r="A96" s="360" t="s">
        <v>81</v>
      </c>
      <c r="B96" s="398">
        <f t="shared" si="20"/>
        <v>0</v>
      </c>
      <c r="C96" s="428"/>
      <c r="D96" s="428"/>
      <c r="E96" s="428"/>
      <c r="F96" s="326" t="str">
        <f t="shared" si="19"/>
        <v/>
      </c>
      <c r="H96" s="330"/>
      <c r="I96" s="330"/>
      <c r="J96" s="330"/>
      <c r="K96" s="312"/>
      <c r="L96" s="312"/>
      <c r="M96" s="312"/>
      <c r="N96" s="312"/>
      <c r="O96" s="312"/>
      <c r="P96" s="323"/>
      <c r="Q96" s="323"/>
      <c r="R96" s="323"/>
      <c r="S96" s="323"/>
      <c r="X96" s="323"/>
      <c r="Y96" s="323"/>
      <c r="Z96" s="323"/>
      <c r="AA96" s="323"/>
      <c r="AB96" s="323"/>
      <c r="AC96" s="323"/>
      <c r="AD96" s="323"/>
      <c r="AE96" s="323"/>
      <c r="AF96" s="323"/>
      <c r="AG96" s="323"/>
      <c r="AH96" s="323"/>
      <c r="AI96" s="323"/>
      <c r="AJ96" s="323"/>
      <c r="AK96" s="323"/>
      <c r="AL96" s="323"/>
      <c r="AM96" s="323"/>
      <c r="AN96" s="323"/>
      <c r="AO96" s="323"/>
      <c r="BA96" s="339" t="str">
        <f t="shared" si="21"/>
        <v/>
      </c>
      <c r="BB96" s="315"/>
      <c r="BC96" s="441">
        <f t="shared" si="22"/>
        <v>0</v>
      </c>
      <c r="BD96" s="323"/>
    </row>
    <row r="97" spans="1:56" s="324" customFormat="1" ht="15" customHeight="1" x14ac:dyDescent="0.15">
      <c r="A97" s="360" t="s">
        <v>82</v>
      </c>
      <c r="B97" s="398">
        <f t="shared" si="20"/>
        <v>0</v>
      </c>
      <c r="C97" s="428"/>
      <c r="D97" s="428"/>
      <c r="E97" s="428"/>
      <c r="F97" s="326" t="str">
        <f t="shared" si="19"/>
        <v/>
      </c>
      <c r="H97" s="330"/>
      <c r="I97" s="330"/>
      <c r="J97" s="330"/>
      <c r="K97" s="312"/>
      <c r="L97" s="312"/>
      <c r="M97" s="312"/>
      <c r="N97" s="312"/>
      <c r="O97" s="312"/>
      <c r="P97" s="323"/>
      <c r="Q97" s="323"/>
      <c r="R97" s="323"/>
      <c r="S97" s="323"/>
      <c r="X97" s="323"/>
      <c r="Y97" s="323"/>
      <c r="Z97" s="323"/>
      <c r="AA97" s="323"/>
      <c r="AB97" s="323"/>
      <c r="AC97" s="323"/>
      <c r="AD97" s="323"/>
      <c r="AE97" s="323"/>
      <c r="AF97" s="323"/>
      <c r="AG97" s="323"/>
      <c r="AH97" s="323"/>
      <c r="AI97" s="323"/>
      <c r="AJ97" s="323"/>
      <c r="AK97" s="323"/>
      <c r="AL97" s="323"/>
      <c r="AM97" s="323"/>
      <c r="AN97" s="323"/>
      <c r="AO97" s="323"/>
      <c r="BA97" s="339" t="str">
        <f t="shared" si="21"/>
        <v/>
      </c>
      <c r="BB97" s="315"/>
      <c r="BC97" s="441">
        <f t="shared" si="22"/>
        <v>0</v>
      </c>
      <c r="BD97" s="323"/>
    </row>
    <row r="98" spans="1:56" s="324" customFormat="1" ht="15" customHeight="1" x14ac:dyDescent="0.15">
      <c r="A98" s="360" t="s">
        <v>83</v>
      </c>
      <c r="B98" s="398">
        <f t="shared" si="20"/>
        <v>0</v>
      </c>
      <c r="C98" s="428"/>
      <c r="D98" s="428"/>
      <c r="E98" s="428"/>
      <c r="F98" s="326" t="str">
        <f t="shared" si="19"/>
        <v/>
      </c>
      <c r="H98" s="330"/>
      <c r="I98" s="330"/>
      <c r="J98" s="330"/>
      <c r="K98" s="312"/>
      <c r="L98" s="312"/>
      <c r="M98" s="312"/>
      <c r="N98" s="312"/>
      <c r="O98" s="312"/>
      <c r="P98" s="323"/>
      <c r="Q98" s="323"/>
      <c r="R98" s="323"/>
      <c r="S98" s="323"/>
      <c r="X98" s="323"/>
      <c r="Y98" s="323"/>
      <c r="Z98" s="323"/>
      <c r="AA98" s="323"/>
      <c r="AB98" s="323"/>
      <c r="AC98" s="323"/>
      <c r="AD98" s="323"/>
      <c r="AE98" s="323"/>
      <c r="AF98" s="323"/>
      <c r="AG98" s="323"/>
      <c r="AH98" s="323"/>
      <c r="AI98" s="323"/>
      <c r="AJ98" s="323"/>
      <c r="AK98" s="323"/>
      <c r="AL98" s="323"/>
      <c r="AM98" s="323"/>
      <c r="AN98" s="323"/>
      <c r="AO98" s="323"/>
      <c r="BA98" s="339" t="str">
        <f t="shared" si="21"/>
        <v/>
      </c>
      <c r="BB98" s="315"/>
      <c r="BC98" s="441">
        <f t="shared" si="22"/>
        <v>0</v>
      </c>
      <c r="BD98" s="323"/>
    </row>
    <row r="99" spans="1:56" s="324" customFormat="1" ht="15" customHeight="1" x14ac:dyDescent="0.15">
      <c r="A99" s="361" t="s">
        <v>84</v>
      </c>
      <c r="B99" s="399">
        <f t="shared" si="20"/>
        <v>0</v>
      </c>
      <c r="C99" s="430"/>
      <c r="D99" s="430"/>
      <c r="E99" s="430"/>
      <c r="F99" s="326" t="str">
        <f t="shared" si="19"/>
        <v/>
      </c>
      <c r="H99" s="330"/>
      <c r="I99" s="330"/>
      <c r="J99" s="330"/>
      <c r="K99" s="312"/>
      <c r="L99" s="312"/>
      <c r="M99" s="312"/>
      <c r="N99" s="312"/>
      <c r="O99" s="312"/>
      <c r="P99" s="323"/>
      <c r="Q99" s="323"/>
      <c r="R99" s="323"/>
      <c r="S99" s="323"/>
      <c r="X99" s="323"/>
      <c r="Y99" s="323"/>
      <c r="Z99" s="323"/>
      <c r="AA99" s="323"/>
      <c r="AB99" s="323"/>
      <c r="AC99" s="323"/>
      <c r="AD99" s="323"/>
      <c r="AE99" s="323"/>
      <c r="AF99" s="323"/>
      <c r="AG99" s="323"/>
      <c r="AH99" s="323"/>
      <c r="AI99" s="323"/>
      <c r="AJ99" s="323"/>
      <c r="AK99" s="323"/>
      <c r="AL99" s="323"/>
      <c r="AM99" s="323"/>
      <c r="AN99" s="323"/>
      <c r="AO99" s="323"/>
      <c r="BA99" s="339" t="str">
        <f t="shared" si="21"/>
        <v/>
      </c>
      <c r="BB99" s="315"/>
      <c r="BC99" s="441">
        <f t="shared" si="22"/>
        <v>0</v>
      </c>
      <c r="BD99" s="323"/>
    </row>
    <row r="100" spans="1:56" x14ac:dyDescent="0.15">
      <c r="A100" s="444"/>
    </row>
    <row r="200" spans="1:55" hidden="1" x14ac:dyDescent="0.15">
      <c r="A200" s="445">
        <f>SUM(A7:J99)</f>
        <v>1900</v>
      </c>
      <c r="BC200" s="442">
        <v>0</v>
      </c>
    </row>
    <row r="245" hidden="1" x14ac:dyDescent="0.15"/>
    <row r="246" hidden="1" x14ac:dyDescent="0.15"/>
    <row r="247" hidden="1" x14ac:dyDescent="0.15"/>
    <row r="248" hidden="1" x14ac:dyDescent="0.15"/>
  </sheetData>
  <mergeCells count="70">
    <mergeCell ref="D21:D22"/>
    <mergeCell ref="A10:A15"/>
    <mergeCell ref="B10:B12"/>
    <mergeCell ref="A16:B18"/>
    <mergeCell ref="A19:C19"/>
    <mergeCell ref="A21:A22"/>
    <mergeCell ref="B21:B22"/>
    <mergeCell ref="C21:C22"/>
    <mergeCell ref="B13:B15"/>
    <mergeCell ref="A28:A29"/>
    <mergeCell ref="B28:B29"/>
    <mergeCell ref="C28:C29"/>
    <mergeCell ref="E46:G46"/>
    <mergeCell ref="D28:D29"/>
    <mergeCell ref="A6:I6"/>
    <mergeCell ref="A8:A9"/>
    <mergeCell ref="B8:C9"/>
    <mergeCell ref="D8:D9"/>
    <mergeCell ref="E8:G8"/>
    <mergeCell ref="H8:I8"/>
    <mergeCell ref="H46:H47"/>
    <mergeCell ref="A34:A35"/>
    <mergeCell ref="B34:B35"/>
    <mergeCell ref="C34:C35"/>
    <mergeCell ref="D34:D35"/>
    <mergeCell ref="E34:E35"/>
    <mergeCell ref="A36:A38"/>
    <mergeCell ref="A39:A41"/>
    <mergeCell ref="A42:A43"/>
    <mergeCell ref="A44:B44"/>
    <mergeCell ref="D46:D47"/>
    <mergeCell ref="A48:B48"/>
    <mergeCell ref="A49:B49"/>
    <mergeCell ref="A50:B50"/>
    <mergeCell ref="A46:B47"/>
    <mergeCell ref="C46:C47"/>
    <mergeCell ref="J63:J64"/>
    <mergeCell ref="A65:B65"/>
    <mergeCell ref="A66:A68"/>
    <mergeCell ref="A51:B51"/>
    <mergeCell ref="A52:B52"/>
    <mergeCell ref="A54:B55"/>
    <mergeCell ref="F63:G63"/>
    <mergeCell ref="C54:C55"/>
    <mergeCell ref="A56:B56"/>
    <mergeCell ref="A57:A59"/>
    <mergeCell ref="A61:B61"/>
    <mergeCell ref="A60:B60"/>
    <mergeCell ref="F73:G73"/>
    <mergeCell ref="A75:B75"/>
    <mergeCell ref="A76:A78"/>
    <mergeCell ref="H63:I63"/>
    <mergeCell ref="D63:E63"/>
    <mergeCell ref="A63:B64"/>
    <mergeCell ref="C63:C64"/>
    <mergeCell ref="A69:A70"/>
    <mergeCell ref="A79:A80"/>
    <mergeCell ref="D73:E73"/>
    <mergeCell ref="A71:B71"/>
    <mergeCell ref="A73:B74"/>
    <mergeCell ref="C73:C74"/>
    <mergeCell ref="A81:B81"/>
    <mergeCell ref="A82:B82"/>
    <mergeCell ref="E88:E89"/>
    <mergeCell ref="A84:B84"/>
    <mergeCell ref="A85:A86"/>
    <mergeCell ref="A88:A89"/>
    <mergeCell ref="B88:B89"/>
    <mergeCell ref="C88:C89"/>
    <mergeCell ref="D88:D8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48"/>
  <sheetViews>
    <sheetView topLeftCell="A49" workbookViewId="0">
      <selection activeCell="K79" sqref="K79"/>
    </sheetView>
  </sheetViews>
  <sheetFormatPr baseColWidth="10" defaultRowHeight="11.25" x14ac:dyDescent="0.15"/>
  <cols>
    <col min="1" max="1" width="17.42578125" style="134" customWidth="1"/>
    <col min="2" max="2" width="13.140625" style="134" customWidth="1"/>
    <col min="3" max="3" width="12.42578125" style="134" customWidth="1"/>
    <col min="4" max="10" width="12.7109375" style="134" customWidth="1"/>
    <col min="11" max="14" width="12.28515625" style="135" customWidth="1"/>
    <col min="15" max="15" width="9.28515625" style="135" customWidth="1"/>
    <col min="16" max="18" width="9" style="136" customWidth="1"/>
    <col min="19" max="19" width="11.42578125" style="136"/>
    <col min="20" max="20" width="13.85546875" style="136" customWidth="1"/>
    <col min="21" max="21" width="11.42578125" style="136"/>
    <col min="22" max="26" width="12.42578125" style="136" customWidth="1"/>
    <col min="27" max="52" width="11.42578125" style="136"/>
    <col min="53" max="56" width="11.42578125" style="136" hidden="1" customWidth="1"/>
    <col min="57" max="256" width="11.42578125" style="136"/>
    <col min="257" max="257" width="17.42578125" style="136" customWidth="1"/>
    <col min="258" max="258" width="13.140625" style="136" customWidth="1"/>
    <col min="259" max="259" width="12.42578125" style="136" customWidth="1"/>
    <col min="260" max="266" width="12.7109375" style="136" customWidth="1"/>
    <col min="267" max="270" width="12.28515625" style="136" customWidth="1"/>
    <col min="271" max="271" width="9.28515625" style="136" customWidth="1"/>
    <col min="272" max="274" width="9" style="136" customWidth="1"/>
    <col min="275" max="275" width="11.42578125" style="136"/>
    <col min="276" max="276" width="13.85546875" style="136" customWidth="1"/>
    <col min="277" max="277" width="11.42578125" style="136"/>
    <col min="278" max="282" width="12.42578125" style="136" customWidth="1"/>
    <col min="283" max="308" width="11.42578125" style="136"/>
    <col min="309" max="312" width="0" style="136" hidden="1" customWidth="1"/>
    <col min="313" max="512" width="11.42578125" style="136"/>
    <col min="513" max="513" width="17.42578125" style="136" customWidth="1"/>
    <col min="514" max="514" width="13.140625" style="136" customWidth="1"/>
    <col min="515" max="515" width="12.42578125" style="136" customWidth="1"/>
    <col min="516" max="522" width="12.7109375" style="136" customWidth="1"/>
    <col min="523" max="526" width="12.28515625" style="136" customWidth="1"/>
    <col min="527" max="527" width="9.28515625" style="136" customWidth="1"/>
    <col min="528" max="530" width="9" style="136" customWidth="1"/>
    <col min="531" max="531" width="11.42578125" style="136"/>
    <col min="532" max="532" width="13.85546875" style="136" customWidth="1"/>
    <col min="533" max="533" width="11.42578125" style="136"/>
    <col min="534" max="538" width="12.42578125" style="136" customWidth="1"/>
    <col min="539" max="564" width="11.42578125" style="136"/>
    <col min="565" max="568" width="0" style="136" hidden="1" customWidth="1"/>
    <col min="569" max="768" width="11.42578125" style="136"/>
    <col min="769" max="769" width="17.42578125" style="136" customWidth="1"/>
    <col min="770" max="770" width="13.140625" style="136" customWidth="1"/>
    <col min="771" max="771" width="12.42578125" style="136" customWidth="1"/>
    <col min="772" max="778" width="12.7109375" style="136" customWidth="1"/>
    <col min="779" max="782" width="12.28515625" style="136" customWidth="1"/>
    <col min="783" max="783" width="9.28515625" style="136" customWidth="1"/>
    <col min="784" max="786" width="9" style="136" customWidth="1"/>
    <col min="787" max="787" width="11.42578125" style="136"/>
    <col min="788" max="788" width="13.85546875" style="136" customWidth="1"/>
    <col min="789" max="789" width="11.42578125" style="136"/>
    <col min="790" max="794" width="12.42578125" style="136" customWidth="1"/>
    <col min="795" max="820" width="11.42578125" style="136"/>
    <col min="821" max="824" width="0" style="136" hidden="1" customWidth="1"/>
    <col min="825" max="1024" width="11.42578125" style="136"/>
    <col min="1025" max="1025" width="17.42578125" style="136" customWidth="1"/>
    <col min="1026" max="1026" width="13.140625" style="136" customWidth="1"/>
    <col min="1027" max="1027" width="12.42578125" style="136" customWidth="1"/>
    <col min="1028" max="1034" width="12.7109375" style="136" customWidth="1"/>
    <col min="1035" max="1038" width="12.28515625" style="136" customWidth="1"/>
    <col min="1039" max="1039" width="9.28515625" style="136" customWidth="1"/>
    <col min="1040" max="1042" width="9" style="136" customWidth="1"/>
    <col min="1043" max="1043" width="11.42578125" style="136"/>
    <col min="1044" max="1044" width="13.85546875" style="136" customWidth="1"/>
    <col min="1045" max="1045" width="11.42578125" style="136"/>
    <col min="1046" max="1050" width="12.42578125" style="136" customWidth="1"/>
    <col min="1051" max="1076" width="11.42578125" style="136"/>
    <col min="1077" max="1080" width="0" style="136" hidden="1" customWidth="1"/>
    <col min="1081" max="1280" width="11.42578125" style="136"/>
    <col min="1281" max="1281" width="17.42578125" style="136" customWidth="1"/>
    <col min="1282" max="1282" width="13.140625" style="136" customWidth="1"/>
    <col min="1283" max="1283" width="12.42578125" style="136" customWidth="1"/>
    <col min="1284" max="1290" width="12.7109375" style="136" customWidth="1"/>
    <col min="1291" max="1294" width="12.28515625" style="136" customWidth="1"/>
    <col min="1295" max="1295" width="9.28515625" style="136" customWidth="1"/>
    <col min="1296" max="1298" width="9" style="136" customWidth="1"/>
    <col min="1299" max="1299" width="11.42578125" style="136"/>
    <col min="1300" max="1300" width="13.85546875" style="136" customWidth="1"/>
    <col min="1301" max="1301" width="11.42578125" style="136"/>
    <col min="1302" max="1306" width="12.42578125" style="136" customWidth="1"/>
    <col min="1307" max="1332" width="11.42578125" style="136"/>
    <col min="1333" max="1336" width="0" style="136" hidden="1" customWidth="1"/>
    <col min="1337" max="1536" width="11.42578125" style="136"/>
    <col min="1537" max="1537" width="17.42578125" style="136" customWidth="1"/>
    <col min="1538" max="1538" width="13.140625" style="136" customWidth="1"/>
    <col min="1539" max="1539" width="12.42578125" style="136" customWidth="1"/>
    <col min="1540" max="1546" width="12.7109375" style="136" customWidth="1"/>
    <col min="1547" max="1550" width="12.28515625" style="136" customWidth="1"/>
    <col min="1551" max="1551" width="9.28515625" style="136" customWidth="1"/>
    <col min="1552" max="1554" width="9" style="136" customWidth="1"/>
    <col min="1555" max="1555" width="11.42578125" style="136"/>
    <col min="1556" max="1556" width="13.85546875" style="136" customWidth="1"/>
    <col min="1557" max="1557" width="11.42578125" style="136"/>
    <col min="1558" max="1562" width="12.42578125" style="136" customWidth="1"/>
    <col min="1563" max="1588" width="11.42578125" style="136"/>
    <col min="1589" max="1592" width="0" style="136" hidden="1" customWidth="1"/>
    <col min="1593" max="1792" width="11.42578125" style="136"/>
    <col min="1793" max="1793" width="17.42578125" style="136" customWidth="1"/>
    <col min="1794" max="1794" width="13.140625" style="136" customWidth="1"/>
    <col min="1795" max="1795" width="12.42578125" style="136" customWidth="1"/>
    <col min="1796" max="1802" width="12.7109375" style="136" customWidth="1"/>
    <col min="1803" max="1806" width="12.28515625" style="136" customWidth="1"/>
    <col min="1807" max="1807" width="9.28515625" style="136" customWidth="1"/>
    <col min="1808" max="1810" width="9" style="136" customWidth="1"/>
    <col min="1811" max="1811" width="11.42578125" style="136"/>
    <col min="1812" max="1812" width="13.85546875" style="136" customWidth="1"/>
    <col min="1813" max="1813" width="11.42578125" style="136"/>
    <col min="1814" max="1818" width="12.42578125" style="136" customWidth="1"/>
    <col min="1819" max="1844" width="11.42578125" style="136"/>
    <col min="1845" max="1848" width="0" style="136" hidden="1" customWidth="1"/>
    <col min="1849" max="2048" width="11.42578125" style="136"/>
    <col min="2049" max="2049" width="17.42578125" style="136" customWidth="1"/>
    <col min="2050" max="2050" width="13.140625" style="136" customWidth="1"/>
    <col min="2051" max="2051" width="12.42578125" style="136" customWidth="1"/>
    <col min="2052" max="2058" width="12.7109375" style="136" customWidth="1"/>
    <col min="2059" max="2062" width="12.28515625" style="136" customWidth="1"/>
    <col min="2063" max="2063" width="9.28515625" style="136" customWidth="1"/>
    <col min="2064" max="2066" width="9" style="136" customWidth="1"/>
    <col min="2067" max="2067" width="11.42578125" style="136"/>
    <col min="2068" max="2068" width="13.85546875" style="136" customWidth="1"/>
    <col min="2069" max="2069" width="11.42578125" style="136"/>
    <col min="2070" max="2074" width="12.42578125" style="136" customWidth="1"/>
    <col min="2075" max="2100" width="11.42578125" style="136"/>
    <col min="2101" max="2104" width="0" style="136" hidden="1" customWidth="1"/>
    <col min="2105" max="2304" width="11.42578125" style="136"/>
    <col min="2305" max="2305" width="17.42578125" style="136" customWidth="1"/>
    <col min="2306" max="2306" width="13.140625" style="136" customWidth="1"/>
    <col min="2307" max="2307" width="12.42578125" style="136" customWidth="1"/>
    <col min="2308" max="2314" width="12.7109375" style="136" customWidth="1"/>
    <col min="2315" max="2318" width="12.28515625" style="136" customWidth="1"/>
    <col min="2319" max="2319" width="9.28515625" style="136" customWidth="1"/>
    <col min="2320" max="2322" width="9" style="136" customWidth="1"/>
    <col min="2323" max="2323" width="11.42578125" style="136"/>
    <col min="2324" max="2324" width="13.85546875" style="136" customWidth="1"/>
    <col min="2325" max="2325" width="11.42578125" style="136"/>
    <col min="2326" max="2330" width="12.42578125" style="136" customWidth="1"/>
    <col min="2331" max="2356" width="11.42578125" style="136"/>
    <col min="2357" max="2360" width="0" style="136" hidden="1" customWidth="1"/>
    <col min="2361" max="2560" width="11.42578125" style="136"/>
    <col min="2561" max="2561" width="17.42578125" style="136" customWidth="1"/>
    <col min="2562" max="2562" width="13.140625" style="136" customWidth="1"/>
    <col min="2563" max="2563" width="12.42578125" style="136" customWidth="1"/>
    <col min="2564" max="2570" width="12.7109375" style="136" customWidth="1"/>
    <col min="2571" max="2574" width="12.28515625" style="136" customWidth="1"/>
    <col min="2575" max="2575" width="9.28515625" style="136" customWidth="1"/>
    <col min="2576" max="2578" width="9" style="136" customWidth="1"/>
    <col min="2579" max="2579" width="11.42578125" style="136"/>
    <col min="2580" max="2580" width="13.85546875" style="136" customWidth="1"/>
    <col min="2581" max="2581" width="11.42578125" style="136"/>
    <col min="2582" max="2586" width="12.42578125" style="136" customWidth="1"/>
    <col min="2587" max="2612" width="11.42578125" style="136"/>
    <col min="2613" max="2616" width="0" style="136" hidden="1" customWidth="1"/>
    <col min="2617" max="2816" width="11.42578125" style="136"/>
    <col min="2817" max="2817" width="17.42578125" style="136" customWidth="1"/>
    <col min="2818" max="2818" width="13.140625" style="136" customWidth="1"/>
    <col min="2819" max="2819" width="12.42578125" style="136" customWidth="1"/>
    <col min="2820" max="2826" width="12.7109375" style="136" customWidth="1"/>
    <col min="2827" max="2830" width="12.28515625" style="136" customWidth="1"/>
    <col min="2831" max="2831" width="9.28515625" style="136" customWidth="1"/>
    <col min="2832" max="2834" width="9" style="136" customWidth="1"/>
    <col min="2835" max="2835" width="11.42578125" style="136"/>
    <col min="2836" max="2836" width="13.85546875" style="136" customWidth="1"/>
    <col min="2837" max="2837" width="11.42578125" style="136"/>
    <col min="2838" max="2842" width="12.42578125" style="136" customWidth="1"/>
    <col min="2843" max="2868" width="11.42578125" style="136"/>
    <col min="2869" max="2872" width="0" style="136" hidden="1" customWidth="1"/>
    <col min="2873" max="3072" width="11.42578125" style="136"/>
    <col min="3073" max="3073" width="17.42578125" style="136" customWidth="1"/>
    <col min="3074" max="3074" width="13.140625" style="136" customWidth="1"/>
    <col min="3075" max="3075" width="12.42578125" style="136" customWidth="1"/>
    <col min="3076" max="3082" width="12.7109375" style="136" customWidth="1"/>
    <col min="3083" max="3086" width="12.28515625" style="136" customWidth="1"/>
    <col min="3087" max="3087" width="9.28515625" style="136" customWidth="1"/>
    <col min="3088" max="3090" width="9" style="136" customWidth="1"/>
    <col min="3091" max="3091" width="11.42578125" style="136"/>
    <col min="3092" max="3092" width="13.85546875" style="136" customWidth="1"/>
    <col min="3093" max="3093" width="11.42578125" style="136"/>
    <col min="3094" max="3098" width="12.42578125" style="136" customWidth="1"/>
    <col min="3099" max="3124" width="11.42578125" style="136"/>
    <col min="3125" max="3128" width="0" style="136" hidden="1" customWidth="1"/>
    <col min="3129" max="3328" width="11.42578125" style="136"/>
    <col min="3329" max="3329" width="17.42578125" style="136" customWidth="1"/>
    <col min="3330" max="3330" width="13.140625" style="136" customWidth="1"/>
    <col min="3331" max="3331" width="12.42578125" style="136" customWidth="1"/>
    <col min="3332" max="3338" width="12.7109375" style="136" customWidth="1"/>
    <col min="3339" max="3342" width="12.28515625" style="136" customWidth="1"/>
    <col min="3343" max="3343" width="9.28515625" style="136" customWidth="1"/>
    <col min="3344" max="3346" width="9" style="136" customWidth="1"/>
    <col min="3347" max="3347" width="11.42578125" style="136"/>
    <col min="3348" max="3348" width="13.85546875" style="136" customWidth="1"/>
    <col min="3349" max="3349" width="11.42578125" style="136"/>
    <col min="3350" max="3354" width="12.42578125" style="136" customWidth="1"/>
    <col min="3355" max="3380" width="11.42578125" style="136"/>
    <col min="3381" max="3384" width="0" style="136" hidden="1" customWidth="1"/>
    <col min="3385" max="3584" width="11.42578125" style="136"/>
    <col min="3585" max="3585" width="17.42578125" style="136" customWidth="1"/>
    <col min="3586" max="3586" width="13.140625" style="136" customWidth="1"/>
    <col min="3587" max="3587" width="12.42578125" style="136" customWidth="1"/>
    <col min="3588" max="3594" width="12.7109375" style="136" customWidth="1"/>
    <col min="3595" max="3598" width="12.28515625" style="136" customWidth="1"/>
    <col min="3599" max="3599" width="9.28515625" style="136" customWidth="1"/>
    <col min="3600" max="3602" width="9" style="136" customWidth="1"/>
    <col min="3603" max="3603" width="11.42578125" style="136"/>
    <col min="3604" max="3604" width="13.85546875" style="136" customWidth="1"/>
    <col min="3605" max="3605" width="11.42578125" style="136"/>
    <col min="3606" max="3610" width="12.42578125" style="136" customWidth="1"/>
    <col min="3611" max="3636" width="11.42578125" style="136"/>
    <col min="3637" max="3640" width="0" style="136" hidden="1" customWidth="1"/>
    <col min="3641" max="3840" width="11.42578125" style="136"/>
    <col min="3841" max="3841" width="17.42578125" style="136" customWidth="1"/>
    <col min="3842" max="3842" width="13.140625" style="136" customWidth="1"/>
    <col min="3843" max="3843" width="12.42578125" style="136" customWidth="1"/>
    <col min="3844" max="3850" width="12.7109375" style="136" customWidth="1"/>
    <col min="3851" max="3854" width="12.28515625" style="136" customWidth="1"/>
    <col min="3855" max="3855" width="9.28515625" style="136" customWidth="1"/>
    <col min="3856" max="3858" width="9" style="136" customWidth="1"/>
    <col min="3859" max="3859" width="11.42578125" style="136"/>
    <col min="3860" max="3860" width="13.85546875" style="136" customWidth="1"/>
    <col min="3861" max="3861" width="11.42578125" style="136"/>
    <col min="3862" max="3866" width="12.42578125" style="136" customWidth="1"/>
    <col min="3867" max="3892" width="11.42578125" style="136"/>
    <col min="3893" max="3896" width="0" style="136" hidden="1" customWidth="1"/>
    <col min="3897" max="4096" width="11.42578125" style="136"/>
    <col min="4097" max="4097" width="17.42578125" style="136" customWidth="1"/>
    <col min="4098" max="4098" width="13.140625" style="136" customWidth="1"/>
    <col min="4099" max="4099" width="12.42578125" style="136" customWidth="1"/>
    <col min="4100" max="4106" width="12.7109375" style="136" customWidth="1"/>
    <col min="4107" max="4110" width="12.28515625" style="136" customWidth="1"/>
    <col min="4111" max="4111" width="9.28515625" style="136" customWidth="1"/>
    <col min="4112" max="4114" width="9" style="136" customWidth="1"/>
    <col min="4115" max="4115" width="11.42578125" style="136"/>
    <col min="4116" max="4116" width="13.85546875" style="136" customWidth="1"/>
    <col min="4117" max="4117" width="11.42578125" style="136"/>
    <col min="4118" max="4122" width="12.42578125" style="136" customWidth="1"/>
    <col min="4123" max="4148" width="11.42578125" style="136"/>
    <col min="4149" max="4152" width="0" style="136" hidden="1" customWidth="1"/>
    <col min="4153" max="4352" width="11.42578125" style="136"/>
    <col min="4353" max="4353" width="17.42578125" style="136" customWidth="1"/>
    <col min="4354" max="4354" width="13.140625" style="136" customWidth="1"/>
    <col min="4355" max="4355" width="12.42578125" style="136" customWidth="1"/>
    <col min="4356" max="4362" width="12.7109375" style="136" customWidth="1"/>
    <col min="4363" max="4366" width="12.28515625" style="136" customWidth="1"/>
    <col min="4367" max="4367" width="9.28515625" style="136" customWidth="1"/>
    <col min="4368" max="4370" width="9" style="136" customWidth="1"/>
    <col min="4371" max="4371" width="11.42578125" style="136"/>
    <col min="4372" max="4372" width="13.85546875" style="136" customWidth="1"/>
    <col min="4373" max="4373" width="11.42578125" style="136"/>
    <col min="4374" max="4378" width="12.42578125" style="136" customWidth="1"/>
    <col min="4379" max="4404" width="11.42578125" style="136"/>
    <col min="4405" max="4408" width="0" style="136" hidden="1" customWidth="1"/>
    <col min="4409" max="4608" width="11.42578125" style="136"/>
    <col min="4609" max="4609" width="17.42578125" style="136" customWidth="1"/>
    <col min="4610" max="4610" width="13.140625" style="136" customWidth="1"/>
    <col min="4611" max="4611" width="12.42578125" style="136" customWidth="1"/>
    <col min="4612" max="4618" width="12.7109375" style="136" customWidth="1"/>
    <col min="4619" max="4622" width="12.28515625" style="136" customWidth="1"/>
    <col min="4623" max="4623" width="9.28515625" style="136" customWidth="1"/>
    <col min="4624" max="4626" width="9" style="136" customWidth="1"/>
    <col min="4627" max="4627" width="11.42578125" style="136"/>
    <col min="4628" max="4628" width="13.85546875" style="136" customWidth="1"/>
    <col min="4629" max="4629" width="11.42578125" style="136"/>
    <col min="4630" max="4634" width="12.42578125" style="136" customWidth="1"/>
    <col min="4635" max="4660" width="11.42578125" style="136"/>
    <col min="4661" max="4664" width="0" style="136" hidden="1" customWidth="1"/>
    <col min="4665" max="4864" width="11.42578125" style="136"/>
    <col min="4865" max="4865" width="17.42578125" style="136" customWidth="1"/>
    <col min="4866" max="4866" width="13.140625" style="136" customWidth="1"/>
    <col min="4867" max="4867" width="12.42578125" style="136" customWidth="1"/>
    <col min="4868" max="4874" width="12.7109375" style="136" customWidth="1"/>
    <col min="4875" max="4878" width="12.28515625" style="136" customWidth="1"/>
    <col min="4879" max="4879" width="9.28515625" style="136" customWidth="1"/>
    <col min="4880" max="4882" width="9" style="136" customWidth="1"/>
    <col min="4883" max="4883" width="11.42578125" style="136"/>
    <col min="4884" max="4884" width="13.85546875" style="136" customWidth="1"/>
    <col min="4885" max="4885" width="11.42578125" style="136"/>
    <col min="4886" max="4890" width="12.42578125" style="136" customWidth="1"/>
    <col min="4891" max="4916" width="11.42578125" style="136"/>
    <col min="4917" max="4920" width="0" style="136" hidden="1" customWidth="1"/>
    <col min="4921" max="5120" width="11.42578125" style="136"/>
    <col min="5121" max="5121" width="17.42578125" style="136" customWidth="1"/>
    <col min="5122" max="5122" width="13.140625" style="136" customWidth="1"/>
    <col min="5123" max="5123" width="12.42578125" style="136" customWidth="1"/>
    <col min="5124" max="5130" width="12.7109375" style="136" customWidth="1"/>
    <col min="5131" max="5134" width="12.28515625" style="136" customWidth="1"/>
    <col min="5135" max="5135" width="9.28515625" style="136" customWidth="1"/>
    <col min="5136" max="5138" width="9" style="136" customWidth="1"/>
    <col min="5139" max="5139" width="11.42578125" style="136"/>
    <col min="5140" max="5140" width="13.85546875" style="136" customWidth="1"/>
    <col min="5141" max="5141" width="11.42578125" style="136"/>
    <col min="5142" max="5146" width="12.42578125" style="136" customWidth="1"/>
    <col min="5147" max="5172" width="11.42578125" style="136"/>
    <col min="5173" max="5176" width="0" style="136" hidden="1" customWidth="1"/>
    <col min="5177" max="5376" width="11.42578125" style="136"/>
    <col min="5377" max="5377" width="17.42578125" style="136" customWidth="1"/>
    <col min="5378" max="5378" width="13.140625" style="136" customWidth="1"/>
    <col min="5379" max="5379" width="12.42578125" style="136" customWidth="1"/>
    <col min="5380" max="5386" width="12.7109375" style="136" customWidth="1"/>
    <col min="5387" max="5390" width="12.28515625" style="136" customWidth="1"/>
    <col min="5391" max="5391" width="9.28515625" style="136" customWidth="1"/>
    <col min="5392" max="5394" width="9" style="136" customWidth="1"/>
    <col min="5395" max="5395" width="11.42578125" style="136"/>
    <col min="5396" max="5396" width="13.85546875" style="136" customWidth="1"/>
    <col min="5397" max="5397" width="11.42578125" style="136"/>
    <col min="5398" max="5402" width="12.42578125" style="136" customWidth="1"/>
    <col min="5403" max="5428" width="11.42578125" style="136"/>
    <col min="5429" max="5432" width="0" style="136" hidden="1" customWidth="1"/>
    <col min="5433" max="5632" width="11.42578125" style="136"/>
    <col min="5633" max="5633" width="17.42578125" style="136" customWidth="1"/>
    <col min="5634" max="5634" width="13.140625" style="136" customWidth="1"/>
    <col min="5635" max="5635" width="12.42578125" style="136" customWidth="1"/>
    <col min="5636" max="5642" width="12.7109375" style="136" customWidth="1"/>
    <col min="5643" max="5646" width="12.28515625" style="136" customWidth="1"/>
    <col min="5647" max="5647" width="9.28515625" style="136" customWidth="1"/>
    <col min="5648" max="5650" width="9" style="136" customWidth="1"/>
    <col min="5651" max="5651" width="11.42578125" style="136"/>
    <col min="5652" max="5652" width="13.85546875" style="136" customWidth="1"/>
    <col min="5653" max="5653" width="11.42578125" style="136"/>
    <col min="5654" max="5658" width="12.42578125" style="136" customWidth="1"/>
    <col min="5659" max="5684" width="11.42578125" style="136"/>
    <col min="5685" max="5688" width="0" style="136" hidden="1" customWidth="1"/>
    <col min="5689" max="5888" width="11.42578125" style="136"/>
    <col min="5889" max="5889" width="17.42578125" style="136" customWidth="1"/>
    <col min="5890" max="5890" width="13.140625" style="136" customWidth="1"/>
    <col min="5891" max="5891" width="12.42578125" style="136" customWidth="1"/>
    <col min="5892" max="5898" width="12.7109375" style="136" customWidth="1"/>
    <col min="5899" max="5902" width="12.28515625" style="136" customWidth="1"/>
    <col min="5903" max="5903" width="9.28515625" style="136" customWidth="1"/>
    <col min="5904" max="5906" width="9" style="136" customWidth="1"/>
    <col min="5907" max="5907" width="11.42578125" style="136"/>
    <col min="5908" max="5908" width="13.85546875" style="136" customWidth="1"/>
    <col min="5909" max="5909" width="11.42578125" style="136"/>
    <col min="5910" max="5914" width="12.42578125" style="136" customWidth="1"/>
    <col min="5915" max="5940" width="11.42578125" style="136"/>
    <col min="5941" max="5944" width="0" style="136" hidden="1" customWidth="1"/>
    <col min="5945" max="6144" width="11.42578125" style="136"/>
    <col min="6145" max="6145" width="17.42578125" style="136" customWidth="1"/>
    <col min="6146" max="6146" width="13.140625" style="136" customWidth="1"/>
    <col min="6147" max="6147" width="12.42578125" style="136" customWidth="1"/>
    <col min="6148" max="6154" width="12.7109375" style="136" customWidth="1"/>
    <col min="6155" max="6158" width="12.28515625" style="136" customWidth="1"/>
    <col min="6159" max="6159" width="9.28515625" style="136" customWidth="1"/>
    <col min="6160" max="6162" width="9" style="136" customWidth="1"/>
    <col min="6163" max="6163" width="11.42578125" style="136"/>
    <col min="6164" max="6164" width="13.85546875" style="136" customWidth="1"/>
    <col min="6165" max="6165" width="11.42578125" style="136"/>
    <col min="6166" max="6170" width="12.42578125" style="136" customWidth="1"/>
    <col min="6171" max="6196" width="11.42578125" style="136"/>
    <col min="6197" max="6200" width="0" style="136" hidden="1" customWidth="1"/>
    <col min="6201" max="6400" width="11.42578125" style="136"/>
    <col min="6401" max="6401" width="17.42578125" style="136" customWidth="1"/>
    <col min="6402" max="6402" width="13.140625" style="136" customWidth="1"/>
    <col min="6403" max="6403" width="12.42578125" style="136" customWidth="1"/>
    <col min="6404" max="6410" width="12.7109375" style="136" customWidth="1"/>
    <col min="6411" max="6414" width="12.28515625" style="136" customWidth="1"/>
    <col min="6415" max="6415" width="9.28515625" style="136" customWidth="1"/>
    <col min="6416" max="6418" width="9" style="136" customWidth="1"/>
    <col min="6419" max="6419" width="11.42578125" style="136"/>
    <col min="6420" max="6420" width="13.85546875" style="136" customWidth="1"/>
    <col min="6421" max="6421" width="11.42578125" style="136"/>
    <col min="6422" max="6426" width="12.42578125" style="136" customWidth="1"/>
    <col min="6427" max="6452" width="11.42578125" style="136"/>
    <col min="6453" max="6456" width="0" style="136" hidden="1" customWidth="1"/>
    <col min="6457" max="6656" width="11.42578125" style="136"/>
    <col min="6657" max="6657" width="17.42578125" style="136" customWidth="1"/>
    <col min="6658" max="6658" width="13.140625" style="136" customWidth="1"/>
    <col min="6659" max="6659" width="12.42578125" style="136" customWidth="1"/>
    <col min="6660" max="6666" width="12.7109375" style="136" customWidth="1"/>
    <col min="6667" max="6670" width="12.28515625" style="136" customWidth="1"/>
    <col min="6671" max="6671" width="9.28515625" style="136" customWidth="1"/>
    <col min="6672" max="6674" width="9" style="136" customWidth="1"/>
    <col min="6675" max="6675" width="11.42578125" style="136"/>
    <col min="6676" max="6676" width="13.85546875" style="136" customWidth="1"/>
    <col min="6677" max="6677" width="11.42578125" style="136"/>
    <col min="6678" max="6682" width="12.42578125" style="136" customWidth="1"/>
    <col min="6683" max="6708" width="11.42578125" style="136"/>
    <col min="6709" max="6712" width="0" style="136" hidden="1" customWidth="1"/>
    <col min="6713" max="6912" width="11.42578125" style="136"/>
    <col min="6913" max="6913" width="17.42578125" style="136" customWidth="1"/>
    <col min="6914" max="6914" width="13.140625" style="136" customWidth="1"/>
    <col min="6915" max="6915" width="12.42578125" style="136" customWidth="1"/>
    <col min="6916" max="6922" width="12.7109375" style="136" customWidth="1"/>
    <col min="6923" max="6926" width="12.28515625" style="136" customWidth="1"/>
    <col min="6927" max="6927" width="9.28515625" style="136" customWidth="1"/>
    <col min="6928" max="6930" width="9" style="136" customWidth="1"/>
    <col min="6931" max="6931" width="11.42578125" style="136"/>
    <col min="6932" max="6932" width="13.85546875" style="136" customWidth="1"/>
    <col min="6933" max="6933" width="11.42578125" style="136"/>
    <col min="6934" max="6938" width="12.42578125" style="136" customWidth="1"/>
    <col min="6939" max="6964" width="11.42578125" style="136"/>
    <col min="6965" max="6968" width="0" style="136" hidden="1" customWidth="1"/>
    <col min="6969" max="7168" width="11.42578125" style="136"/>
    <col min="7169" max="7169" width="17.42578125" style="136" customWidth="1"/>
    <col min="7170" max="7170" width="13.140625" style="136" customWidth="1"/>
    <col min="7171" max="7171" width="12.42578125" style="136" customWidth="1"/>
    <col min="7172" max="7178" width="12.7109375" style="136" customWidth="1"/>
    <col min="7179" max="7182" width="12.28515625" style="136" customWidth="1"/>
    <col min="7183" max="7183" width="9.28515625" style="136" customWidth="1"/>
    <col min="7184" max="7186" width="9" style="136" customWidth="1"/>
    <col min="7187" max="7187" width="11.42578125" style="136"/>
    <col min="7188" max="7188" width="13.85546875" style="136" customWidth="1"/>
    <col min="7189" max="7189" width="11.42578125" style="136"/>
    <col min="7190" max="7194" width="12.42578125" style="136" customWidth="1"/>
    <col min="7195" max="7220" width="11.42578125" style="136"/>
    <col min="7221" max="7224" width="0" style="136" hidden="1" customWidth="1"/>
    <col min="7225" max="7424" width="11.42578125" style="136"/>
    <col min="7425" max="7425" width="17.42578125" style="136" customWidth="1"/>
    <col min="7426" max="7426" width="13.140625" style="136" customWidth="1"/>
    <col min="7427" max="7427" width="12.42578125" style="136" customWidth="1"/>
    <col min="7428" max="7434" width="12.7109375" style="136" customWidth="1"/>
    <col min="7435" max="7438" width="12.28515625" style="136" customWidth="1"/>
    <col min="7439" max="7439" width="9.28515625" style="136" customWidth="1"/>
    <col min="7440" max="7442" width="9" style="136" customWidth="1"/>
    <col min="7443" max="7443" width="11.42578125" style="136"/>
    <col min="7444" max="7444" width="13.85546875" style="136" customWidth="1"/>
    <col min="7445" max="7445" width="11.42578125" style="136"/>
    <col min="7446" max="7450" width="12.42578125" style="136" customWidth="1"/>
    <col min="7451" max="7476" width="11.42578125" style="136"/>
    <col min="7477" max="7480" width="0" style="136" hidden="1" customWidth="1"/>
    <col min="7481" max="7680" width="11.42578125" style="136"/>
    <col min="7681" max="7681" width="17.42578125" style="136" customWidth="1"/>
    <col min="7682" max="7682" width="13.140625" style="136" customWidth="1"/>
    <col min="7683" max="7683" width="12.42578125" style="136" customWidth="1"/>
    <col min="7684" max="7690" width="12.7109375" style="136" customWidth="1"/>
    <col min="7691" max="7694" width="12.28515625" style="136" customWidth="1"/>
    <col min="7695" max="7695" width="9.28515625" style="136" customWidth="1"/>
    <col min="7696" max="7698" width="9" style="136" customWidth="1"/>
    <col min="7699" max="7699" width="11.42578125" style="136"/>
    <col min="7700" max="7700" width="13.85546875" style="136" customWidth="1"/>
    <col min="7701" max="7701" width="11.42578125" style="136"/>
    <col min="7702" max="7706" width="12.42578125" style="136" customWidth="1"/>
    <col min="7707" max="7732" width="11.42578125" style="136"/>
    <col min="7733" max="7736" width="0" style="136" hidden="1" customWidth="1"/>
    <col min="7737" max="7936" width="11.42578125" style="136"/>
    <col min="7937" max="7937" width="17.42578125" style="136" customWidth="1"/>
    <col min="7938" max="7938" width="13.140625" style="136" customWidth="1"/>
    <col min="7939" max="7939" width="12.42578125" style="136" customWidth="1"/>
    <col min="7940" max="7946" width="12.7109375" style="136" customWidth="1"/>
    <col min="7947" max="7950" width="12.28515625" style="136" customWidth="1"/>
    <col min="7951" max="7951" width="9.28515625" style="136" customWidth="1"/>
    <col min="7952" max="7954" width="9" style="136" customWidth="1"/>
    <col min="7955" max="7955" width="11.42578125" style="136"/>
    <col min="7956" max="7956" width="13.85546875" style="136" customWidth="1"/>
    <col min="7957" max="7957" width="11.42578125" style="136"/>
    <col min="7958" max="7962" width="12.42578125" style="136" customWidth="1"/>
    <col min="7963" max="7988" width="11.42578125" style="136"/>
    <col min="7989" max="7992" width="0" style="136" hidden="1" customWidth="1"/>
    <col min="7993" max="8192" width="11.42578125" style="136"/>
    <col min="8193" max="8193" width="17.42578125" style="136" customWidth="1"/>
    <col min="8194" max="8194" width="13.140625" style="136" customWidth="1"/>
    <col min="8195" max="8195" width="12.42578125" style="136" customWidth="1"/>
    <col min="8196" max="8202" width="12.7109375" style="136" customWidth="1"/>
    <col min="8203" max="8206" width="12.28515625" style="136" customWidth="1"/>
    <col min="8207" max="8207" width="9.28515625" style="136" customWidth="1"/>
    <col min="8208" max="8210" width="9" style="136" customWidth="1"/>
    <col min="8211" max="8211" width="11.42578125" style="136"/>
    <col min="8212" max="8212" width="13.85546875" style="136" customWidth="1"/>
    <col min="8213" max="8213" width="11.42578125" style="136"/>
    <col min="8214" max="8218" width="12.42578125" style="136" customWidth="1"/>
    <col min="8219" max="8244" width="11.42578125" style="136"/>
    <col min="8245" max="8248" width="0" style="136" hidden="1" customWidth="1"/>
    <col min="8249" max="8448" width="11.42578125" style="136"/>
    <col min="8449" max="8449" width="17.42578125" style="136" customWidth="1"/>
    <col min="8450" max="8450" width="13.140625" style="136" customWidth="1"/>
    <col min="8451" max="8451" width="12.42578125" style="136" customWidth="1"/>
    <col min="8452" max="8458" width="12.7109375" style="136" customWidth="1"/>
    <col min="8459" max="8462" width="12.28515625" style="136" customWidth="1"/>
    <col min="8463" max="8463" width="9.28515625" style="136" customWidth="1"/>
    <col min="8464" max="8466" width="9" style="136" customWidth="1"/>
    <col min="8467" max="8467" width="11.42578125" style="136"/>
    <col min="8468" max="8468" width="13.85546875" style="136" customWidth="1"/>
    <col min="8469" max="8469" width="11.42578125" style="136"/>
    <col min="8470" max="8474" width="12.42578125" style="136" customWidth="1"/>
    <col min="8475" max="8500" width="11.42578125" style="136"/>
    <col min="8501" max="8504" width="0" style="136" hidden="1" customWidth="1"/>
    <col min="8505" max="8704" width="11.42578125" style="136"/>
    <col min="8705" max="8705" width="17.42578125" style="136" customWidth="1"/>
    <col min="8706" max="8706" width="13.140625" style="136" customWidth="1"/>
    <col min="8707" max="8707" width="12.42578125" style="136" customWidth="1"/>
    <col min="8708" max="8714" width="12.7109375" style="136" customWidth="1"/>
    <col min="8715" max="8718" width="12.28515625" style="136" customWidth="1"/>
    <col min="8719" max="8719" width="9.28515625" style="136" customWidth="1"/>
    <col min="8720" max="8722" width="9" style="136" customWidth="1"/>
    <col min="8723" max="8723" width="11.42578125" style="136"/>
    <col min="8724" max="8724" width="13.85546875" style="136" customWidth="1"/>
    <col min="8725" max="8725" width="11.42578125" style="136"/>
    <col min="8726" max="8730" width="12.42578125" style="136" customWidth="1"/>
    <col min="8731" max="8756" width="11.42578125" style="136"/>
    <col min="8757" max="8760" width="0" style="136" hidden="1" customWidth="1"/>
    <col min="8761" max="8960" width="11.42578125" style="136"/>
    <col min="8961" max="8961" width="17.42578125" style="136" customWidth="1"/>
    <col min="8962" max="8962" width="13.140625" style="136" customWidth="1"/>
    <col min="8963" max="8963" width="12.42578125" style="136" customWidth="1"/>
    <col min="8964" max="8970" width="12.7109375" style="136" customWidth="1"/>
    <col min="8971" max="8974" width="12.28515625" style="136" customWidth="1"/>
    <col min="8975" max="8975" width="9.28515625" style="136" customWidth="1"/>
    <col min="8976" max="8978" width="9" style="136" customWidth="1"/>
    <col min="8979" max="8979" width="11.42578125" style="136"/>
    <col min="8980" max="8980" width="13.85546875" style="136" customWidth="1"/>
    <col min="8981" max="8981" width="11.42578125" style="136"/>
    <col min="8982" max="8986" width="12.42578125" style="136" customWidth="1"/>
    <col min="8987" max="9012" width="11.42578125" style="136"/>
    <col min="9013" max="9016" width="0" style="136" hidden="1" customWidth="1"/>
    <col min="9017" max="9216" width="11.42578125" style="136"/>
    <col min="9217" max="9217" width="17.42578125" style="136" customWidth="1"/>
    <col min="9218" max="9218" width="13.140625" style="136" customWidth="1"/>
    <col min="9219" max="9219" width="12.42578125" style="136" customWidth="1"/>
    <col min="9220" max="9226" width="12.7109375" style="136" customWidth="1"/>
    <col min="9227" max="9230" width="12.28515625" style="136" customWidth="1"/>
    <col min="9231" max="9231" width="9.28515625" style="136" customWidth="1"/>
    <col min="9232" max="9234" width="9" style="136" customWidth="1"/>
    <col min="9235" max="9235" width="11.42578125" style="136"/>
    <col min="9236" max="9236" width="13.85546875" style="136" customWidth="1"/>
    <col min="9237" max="9237" width="11.42578125" style="136"/>
    <col min="9238" max="9242" width="12.42578125" style="136" customWidth="1"/>
    <col min="9243" max="9268" width="11.42578125" style="136"/>
    <col min="9269" max="9272" width="0" style="136" hidden="1" customWidth="1"/>
    <col min="9273" max="9472" width="11.42578125" style="136"/>
    <col min="9473" max="9473" width="17.42578125" style="136" customWidth="1"/>
    <col min="9474" max="9474" width="13.140625" style="136" customWidth="1"/>
    <col min="9475" max="9475" width="12.42578125" style="136" customWidth="1"/>
    <col min="9476" max="9482" width="12.7109375" style="136" customWidth="1"/>
    <col min="9483" max="9486" width="12.28515625" style="136" customWidth="1"/>
    <col min="9487" max="9487" width="9.28515625" style="136" customWidth="1"/>
    <col min="9488" max="9490" width="9" style="136" customWidth="1"/>
    <col min="9491" max="9491" width="11.42578125" style="136"/>
    <col min="9492" max="9492" width="13.85546875" style="136" customWidth="1"/>
    <col min="9493" max="9493" width="11.42578125" style="136"/>
    <col min="9494" max="9498" width="12.42578125" style="136" customWidth="1"/>
    <col min="9499" max="9524" width="11.42578125" style="136"/>
    <col min="9525" max="9528" width="0" style="136" hidden="1" customWidth="1"/>
    <col min="9529" max="9728" width="11.42578125" style="136"/>
    <col min="9729" max="9729" width="17.42578125" style="136" customWidth="1"/>
    <col min="9730" max="9730" width="13.140625" style="136" customWidth="1"/>
    <col min="9731" max="9731" width="12.42578125" style="136" customWidth="1"/>
    <col min="9732" max="9738" width="12.7109375" style="136" customWidth="1"/>
    <col min="9739" max="9742" width="12.28515625" style="136" customWidth="1"/>
    <col min="9743" max="9743" width="9.28515625" style="136" customWidth="1"/>
    <col min="9744" max="9746" width="9" style="136" customWidth="1"/>
    <col min="9747" max="9747" width="11.42578125" style="136"/>
    <col min="9748" max="9748" width="13.85546875" style="136" customWidth="1"/>
    <col min="9749" max="9749" width="11.42578125" style="136"/>
    <col min="9750" max="9754" width="12.42578125" style="136" customWidth="1"/>
    <col min="9755" max="9780" width="11.42578125" style="136"/>
    <col min="9781" max="9784" width="0" style="136" hidden="1" customWidth="1"/>
    <col min="9785" max="9984" width="11.42578125" style="136"/>
    <col min="9985" max="9985" width="17.42578125" style="136" customWidth="1"/>
    <col min="9986" max="9986" width="13.140625" style="136" customWidth="1"/>
    <col min="9987" max="9987" width="12.42578125" style="136" customWidth="1"/>
    <col min="9988" max="9994" width="12.7109375" style="136" customWidth="1"/>
    <col min="9995" max="9998" width="12.28515625" style="136" customWidth="1"/>
    <col min="9999" max="9999" width="9.28515625" style="136" customWidth="1"/>
    <col min="10000" max="10002" width="9" style="136" customWidth="1"/>
    <col min="10003" max="10003" width="11.42578125" style="136"/>
    <col min="10004" max="10004" width="13.85546875" style="136" customWidth="1"/>
    <col min="10005" max="10005" width="11.42578125" style="136"/>
    <col min="10006" max="10010" width="12.42578125" style="136" customWidth="1"/>
    <col min="10011" max="10036" width="11.42578125" style="136"/>
    <col min="10037" max="10040" width="0" style="136" hidden="1" customWidth="1"/>
    <col min="10041" max="10240" width="11.42578125" style="136"/>
    <col min="10241" max="10241" width="17.42578125" style="136" customWidth="1"/>
    <col min="10242" max="10242" width="13.140625" style="136" customWidth="1"/>
    <col min="10243" max="10243" width="12.42578125" style="136" customWidth="1"/>
    <col min="10244" max="10250" width="12.7109375" style="136" customWidth="1"/>
    <col min="10251" max="10254" width="12.28515625" style="136" customWidth="1"/>
    <col min="10255" max="10255" width="9.28515625" style="136" customWidth="1"/>
    <col min="10256" max="10258" width="9" style="136" customWidth="1"/>
    <col min="10259" max="10259" width="11.42578125" style="136"/>
    <col min="10260" max="10260" width="13.85546875" style="136" customWidth="1"/>
    <col min="10261" max="10261" width="11.42578125" style="136"/>
    <col min="10262" max="10266" width="12.42578125" style="136" customWidth="1"/>
    <col min="10267" max="10292" width="11.42578125" style="136"/>
    <col min="10293" max="10296" width="0" style="136" hidden="1" customWidth="1"/>
    <col min="10297" max="10496" width="11.42578125" style="136"/>
    <col min="10497" max="10497" width="17.42578125" style="136" customWidth="1"/>
    <col min="10498" max="10498" width="13.140625" style="136" customWidth="1"/>
    <col min="10499" max="10499" width="12.42578125" style="136" customWidth="1"/>
    <col min="10500" max="10506" width="12.7109375" style="136" customWidth="1"/>
    <col min="10507" max="10510" width="12.28515625" style="136" customWidth="1"/>
    <col min="10511" max="10511" width="9.28515625" style="136" customWidth="1"/>
    <col min="10512" max="10514" width="9" style="136" customWidth="1"/>
    <col min="10515" max="10515" width="11.42578125" style="136"/>
    <col min="10516" max="10516" width="13.85546875" style="136" customWidth="1"/>
    <col min="10517" max="10517" width="11.42578125" style="136"/>
    <col min="10518" max="10522" width="12.42578125" style="136" customWidth="1"/>
    <col min="10523" max="10548" width="11.42578125" style="136"/>
    <col min="10549" max="10552" width="0" style="136" hidden="1" customWidth="1"/>
    <col min="10553" max="10752" width="11.42578125" style="136"/>
    <col min="10753" max="10753" width="17.42578125" style="136" customWidth="1"/>
    <col min="10754" max="10754" width="13.140625" style="136" customWidth="1"/>
    <col min="10755" max="10755" width="12.42578125" style="136" customWidth="1"/>
    <col min="10756" max="10762" width="12.7109375" style="136" customWidth="1"/>
    <col min="10763" max="10766" width="12.28515625" style="136" customWidth="1"/>
    <col min="10767" max="10767" width="9.28515625" style="136" customWidth="1"/>
    <col min="10768" max="10770" width="9" style="136" customWidth="1"/>
    <col min="10771" max="10771" width="11.42578125" style="136"/>
    <col min="10772" max="10772" width="13.85546875" style="136" customWidth="1"/>
    <col min="10773" max="10773" width="11.42578125" style="136"/>
    <col min="10774" max="10778" width="12.42578125" style="136" customWidth="1"/>
    <col min="10779" max="10804" width="11.42578125" style="136"/>
    <col min="10805" max="10808" width="0" style="136" hidden="1" customWidth="1"/>
    <col min="10809" max="11008" width="11.42578125" style="136"/>
    <col min="11009" max="11009" width="17.42578125" style="136" customWidth="1"/>
    <col min="11010" max="11010" width="13.140625" style="136" customWidth="1"/>
    <col min="11011" max="11011" width="12.42578125" style="136" customWidth="1"/>
    <col min="11012" max="11018" width="12.7109375" style="136" customWidth="1"/>
    <col min="11019" max="11022" width="12.28515625" style="136" customWidth="1"/>
    <col min="11023" max="11023" width="9.28515625" style="136" customWidth="1"/>
    <col min="11024" max="11026" width="9" style="136" customWidth="1"/>
    <col min="11027" max="11027" width="11.42578125" style="136"/>
    <col min="11028" max="11028" width="13.85546875" style="136" customWidth="1"/>
    <col min="11029" max="11029" width="11.42578125" style="136"/>
    <col min="11030" max="11034" width="12.42578125" style="136" customWidth="1"/>
    <col min="11035" max="11060" width="11.42578125" style="136"/>
    <col min="11061" max="11064" width="0" style="136" hidden="1" customWidth="1"/>
    <col min="11065" max="11264" width="11.42578125" style="136"/>
    <col min="11265" max="11265" width="17.42578125" style="136" customWidth="1"/>
    <col min="11266" max="11266" width="13.140625" style="136" customWidth="1"/>
    <col min="11267" max="11267" width="12.42578125" style="136" customWidth="1"/>
    <col min="11268" max="11274" width="12.7109375" style="136" customWidth="1"/>
    <col min="11275" max="11278" width="12.28515625" style="136" customWidth="1"/>
    <col min="11279" max="11279" width="9.28515625" style="136" customWidth="1"/>
    <col min="11280" max="11282" width="9" style="136" customWidth="1"/>
    <col min="11283" max="11283" width="11.42578125" style="136"/>
    <col min="11284" max="11284" width="13.85546875" style="136" customWidth="1"/>
    <col min="11285" max="11285" width="11.42578125" style="136"/>
    <col min="11286" max="11290" width="12.42578125" style="136" customWidth="1"/>
    <col min="11291" max="11316" width="11.42578125" style="136"/>
    <col min="11317" max="11320" width="0" style="136" hidden="1" customWidth="1"/>
    <col min="11321" max="11520" width="11.42578125" style="136"/>
    <col min="11521" max="11521" width="17.42578125" style="136" customWidth="1"/>
    <col min="11522" max="11522" width="13.140625" style="136" customWidth="1"/>
    <col min="11523" max="11523" width="12.42578125" style="136" customWidth="1"/>
    <col min="11524" max="11530" width="12.7109375" style="136" customWidth="1"/>
    <col min="11531" max="11534" width="12.28515625" style="136" customWidth="1"/>
    <col min="11535" max="11535" width="9.28515625" style="136" customWidth="1"/>
    <col min="11536" max="11538" width="9" style="136" customWidth="1"/>
    <col min="11539" max="11539" width="11.42578125" style="136"/>
    <col min="11540" max="11540" width="13.85546875" style="136" customWidth="1"/>
    <col min="11541" max="11541" width="11.42578125" style="136"/>
    <col min="11542" max="11546" width="12.42578125" style="136" customWidth="1"/>
    <col min="11547" max="11572" width="11.42578125" style="136"/>
    <col min="11573" max="11576" width="0" style="136" hidden="1" customWidth="1"/>
    <col min="11577" max="11776" width="11.42578125" style="136"/>
    <col min="11777" max="11777" width="17.42578125" style="136" customWidth="1"/>
    <col min="11778" max="11778" width="13.140625" style="136" customWidth="1"/>
    <col min="11779" max="11779" width="12.42578125" style="136" customWidth="1"/>
    <col min="11780" max="11786" width="12.7109375" style="136" customWidth="1"/>
    <col min="11787" max="11790" width="12.28515625" style="136" customWidth="1"/>
    <col min="11791" max="11791" width="9.28515625" style="136" customWidth="1"/>
    <col min="11792" max="11794" width="9" style="136" customWidth="1"/>
    <col min="11795" max="11795" width="11.42578125" style="136"/>
    <col min="11796" max="11796" width="13.85546875" style="136" customWidth="1"/>
    <col min="11797" max="11797" width="11.42578125" style="136"/>
    <col min="11798" max="11802" width="12.42578125" style="136" customWidth="1"/>
    <col min="11803" max="11828" width="11.42578125" style="136"/>
    <col min="11829" max="11832" width="0" style="136" hidden="1" customWidth="1"/>
    <col min="11833" max="12032" width="11.42578125" style="136"/>
    <col min="12033" max="12033" width="17.42578125" style="136" customWidth="1"/>
    <col min="12034" max="12034" width="13.140625" style="136" customWidth="1"/>
    <col min="12035" max="12035" width="12.42578125" style="136" customWidth="1"/>
    <col min="12036" max="12042" width="12.7109375" style="136" customWidth="1"/>
    <col min="12043" max="12046" width="12.28515625" style="136" customWidth="1"/>
    <col min="12047" max="12047" width="9.28515625" style="136" customWidth="1"/>
    <col min="12048" max="12050" width="9" style="136" customWidth="1"/>
    <col min="12051" max="12051" width="11.42578125" style="136"/>
    <col min="12052" max="12052" width="13.85546875" style="136" customWidth="1"/>
    <col min="12053" max="12053" width="11.42578125" style="136"/>
    <col min="12054" max="12058" width="12.42578125" style="136" customWidth="1"/>
    <col min="12059" max="12084" width="11.42578125" style="136"/>
    <col min="12085" max="12088" width="0" style="136" hidden="1" customWidth="1"/>
    <col min="12089" max="12288" width="11.42578125" style="136"/>
    <col min="12289" max="12289" width="17.42578125" style="136" customWidth="1"/>
    <col min="12290" max="12290" width="13.140625" style="136" customWidth="1"/>
    <col min="12291" max="12291" width="12.42578125" style="136" customWidth="1"/>
    <col min="12292" max="12298" width="12.7109375" style="136" customWidth="1"/>
    <col min="12299" max="12302" width="12.28515625" style="136" customWidth="1"/>
    <col min="12303" max="12303" width="9.28515625" style="136" customWidth="1"/>
    <col min="12304" max="12306" width="9" style="136" customWidth="1"/>
    <col min="12307" max="12307" width="11.42578125" style="136"/>
    <col min="12308" max="12308" width="13.85546875" style="136" customWidth="1"/>
    <col min="12309" max="12309" width="11.42578125" style="136"/>
    <col min="12310" max="12314" width="12.42578125" style="136" customWidth="1"/>
    <col min="12315" max="12340" width="11.42578125" style="136"/>
    <col min="12341" max="12344" width="0" style="136" hidden="1" customWidth="1"/>
    <col min="12345" max="12544" width="11.42578125" style="136"/>
    <col min="12545" max="12545" width="17.42578125" style="136" customWidth="1"/>
    <col min="12546" max="12546" width="13.140625" style="136" customWidth="1"/>
    <col min="12547" max="12547" width="12.42578125" style="136" customWidth="1"/>
    <col min="12548" max="12554" width="12.7109375" style="136" customWidth="1"/>
    <col min="12555" max="12558" width="12.28515625" style="136" customWidth="1"/>
    <col min="12559" max="12559" width="9.28515625" style="136" customWidth="1"/>
    <col min="12560" max="12562" width="9" style="136" customWidth="1"/>
    <col min="12563" max="12563" width="11.42578125" style="136"/>
    <col min="12564" max="12564" width="13.85546875" style="136" customWidth="1"/>
    <col min="12565" max="12565" width="11.42578125" style="136"/>
    <col min="12566" max="12570" width="12.42578125" style="136" customWidth="1"/>
    <col min="12571" max="12596" width="11.42578125" style="136"/>
    <col min="12597" max="12600" width="0" style="136" hidden="1" customWidth="1"/>
    <col min="12601" max="12800" width="11.42578125" style="136"/>
    <col min="12801" max="12801" width="17.42578125" style="136" customWidth="1"/>
    <col min="12802" max="12802" width="13.140625" style="136" customWidth="1"/>
    <col min="12803" max="12803" width="12.42578125" style="136" customWidth="1"/>
    <col min="12804" max="12810" width="12.7109375" style="136" customWidth="1"/>
    <col min="12811" max="12814" width="12.28515625" style="136" customWidth="1"/>
    <col min="12815" max="12815" width="9.28515625" style="136" customWidth="1"/>
    <col min="12816" max="12818" width="9" style="136" customWidth="1"/>
    <col min="12819" max="12819" width="11.42578125" style="136"/>
    <col min="12820" max="12820" width="13.85546875" style="136" customWidth="1"/>
    <col min="12821" max="12821" width="11.42578125" style="136"/>
    <col min="12822" max="12826" width="12.42578125" style="136" customWidth="1"/>
    <col min="12827" max="12852" width="11.42578125" style="136"/>
    <col min="12853" max="12856" width="0" style="136" hidden="1" customWidth="1"/>
    <col min="12857" max="13056" width="11.42578125" style="136"/>
    <col min="13057" max="13057" width="17.42578125" style="136" customWidth="1"/>
    <col min="13058" max="13058" width="13.140625" style="136" customWidth="1"/>
    <col min="13059" max="13059" width="12.42578125" style="136" customWidth="1"/>
    <col min="13060" max="13066" width="12.7109375" style="136" customWidth="1"/>
    <col min="13067" max="13070" width="12.28515625" style="136" customWidth="1"/>
    <col min="13071" max="13071" width="9.28515625" style="136" customWidth="1"/>
    <col min="13072" max="13074" width="9" style="136" customWidth="1"/>
    <col min="13075" max="13075" width="11.42578125" style="136"/>
    <col min="13076" max="13076" width="13.85546875" style="136" customWidth="1"/>
    <col min="13077" max="13077" width="11.42578125" style="136"/>
    <col min="13078" max="13082" width="12.42578125" style="136" customWidth="1"/>
    <col min="13083" max="13108" width="11.42578125" style="136"/>
    <col min="13109" max="13112" width="0" style="136" hidden="1" customWidth="1"/>
    <col min="13113" max="13312" width="11.42578125" style="136"/>
    <col min="13313" max="13313" width="17.42578125" style="136" customWidth="1"/>
    <col min="13314" max="13314" width="13.140625" style="136" customWidth="1"/>
    <col min="13315" max="13315" width="12.42578125" style="136" customWidth="1"/>
    <col min="13316" max="13322" width="12.7109375" style="136" customWidth="1"/>
    <col min="13323" max="13326" width="12.28515625" style="136" customWidth="1"/>
    <col min="13327" max="13327" width="9.28515625" style="136" customWidth="1"/>
    <col min="13328" max="13330" width="9" style="136" customWidth="1"/>
    <col min="13331" max="13331" width="11.42578125" style="136"/>
    <col min="13332" max="13332" width="13.85546875" style="136" customWidth="1"/>
    <col min="13333" max="13333" width="11.42578125" style="136"/>
    <col min="13334" max="13338" width="12.42578125" style="136" customWidth="1"/>
    <col min="13339" max="13364" width="11.42578125" style="136"/>
    <col min="13365" max="13368" width="0" style="136" hidden="1" customWidth="1"/>
    <col min="13369" max="13568" width="11.42578125" style="136"/>
    <col min="13569" max="13569" width="17.42578125" style="136" customWidth="1"/>
    <col min="13570" max="13570" width="13.140625" style="136" customWidth="1"/>
    <col min="13571" max="13571" width="12.42578125" style="136" customWidth="1"/>
    <col min="13572" max="13578" width="12.7109375" style="136" customWidth="1"/>
    <col min="13579" max="13582" width="12.28515625" style="136" customWidth="1"/>
    <col min="13583" max="13583" width="9.28515625" style="136" customWidth="1"/>
    <col min="13584" max="13586" width="9" style="136" customWidth="1"/>
    <col min="13587" max="13587" width="11.42578125" style="136"/>
    <col min="13588" max="13588" width="13.85546875" style="136" customWidth="1"/>
    <col min="13589" max="13589" width="11.42578125" style="136"/>
    <col min="13590" max="13594" width="12.42578125" style="136" customWidth="1"/>
    <col min="13595" max="13620" width="11.42578125" style="136"/>
    <col min="13621" max="13624" width="0" style="136" hidden="1" customWidth="1"/>
    <col min="13625" max="13824" width="11.42578125" style="136"/>
    <col min="13825" max="13825" width="17.42578125" style="136" customWidth="1"/>
    <col min="13826" max="13826" width="13.140625" style="136" customWidth="1"/>
    <col min="13827" max="13827" width="12.42578125" style="136" customWidth="1"/>
    <col min="13828" max="13834" width="12.7109375" style="136" customWidth="1"/>
    <col min="13835" max="13838" width="12.28515625" style="136" customWidth="1"/>
    <col min="13839" max="13839" width="9.28515625" style="136" customWidth="1"/>
    <col min="13840" max="13842" width="9" style="136" customWidth="1"/>
    <col min="13843" max="13843" width="11.42578125" style="136"/>
    <col min="13844" max="13844" width="13.85546875" style="136" customWidth="1"/>
    <col min="13845" max="13845" width="11.42578125" style="136"/>
    <col min="13846" max="13850" width="12.42578125" style="136" customWidth="1"/>
    <col min="13851" max="13876" width="11.42578125" style="136"/>
    <col min="13877" max="13880" width="0" style="136" hidden="1" customWidth="1"/>
    <col min="13881" max="14080" width="11.42578125" style="136"/>
    <col min="14081" max="14081" width="17.42578125" style="136" customWidth="1"/>
    <col min="14082" max="14082" width="13.140625" style="136" customWidth="1"/>
    <col min="14083" max="14083" width="12.42578125" style="136" customWidth="1"/>
    <col min="14084" max="14090" width="12.7109375" style="136" customWidth="1"/>
    <col min="14091" max="14094" width="12.28515625" style="136" customWidth="1"/>
    <col min="14095" max="14095" width="9.28515625" style="136" customWidth="1"/>
    <col min="14096" max="14098" width="9" style="136" customWidth="1"/>
    <col min="14099" max="14099" width="11.42578125" style="136"/>
    <col min="14100" max="14100" width="13.85546875" style="136" customWidth="1"/>
    <col min="14101" max="14101" width="11.42578125" style="136"/>
    <col min="14102" max="14106" width="12.42578125" style="136" customWidth="1"/>
    <col min="14107" max="14132" width="11.42578125" style="136"/>
    <col min="14133" max="14136" width="0" style="136" hidden="1" customWidth="1"/>
    <col min="14137" max="14336" width="11.42578125" style="136"/>
    <col min="14337" max="14337" width="17.42578125" style="136" customWidth="1"/>
    <col min="14338" max="14338" width="13.140625" style="136" customWidth="1"/>
    <col min="14339" max="14339" width="12.42578125" style="136" customWidth="1"/>
    <col min="14340" max="14346" width="12.7109375" style="136" customWidth="1"/>
    <col min="14347" max="14350" width="12.28515625" style="136" customWidth="1"/>
    <col min="14351" max="14351" width="9.28515625" style="136" customWidth="1"/>
    <col min="14352" max="14354" width="9" style="136" customWidth="1"/>
    <col min="14355" max="14355" width="11.42578125" style="136"/>
    <col min="14356" max="14356" width="13.85546875" style="136" customWidth="1"/>
    <col min="14357" max="14357" width="11.42578125" style="136"/>
    <col min="14358" max="14362" width="12.42578125" style="136" customWidth="1"/>
    <col min="14363" max="14388" width="11.42578125" style="136"/>
    <col min="14389" max="14392" width="0" style="136" hidden="1" customWidth="1"/>
    <col min="14393" max="14592" width="11.42578125" style="136"/>
    <col min="14593" max="14593" width="17.42578125" style="136" customWidth="1"/>
    <col min="14594" max="14594" width="13.140625" style="136" customWidth="1"/>
    <col min="14595" max="14595" width="12.42578125" style="136" customWidth="1"/>
    <col min="14596" max="14602" width="12.7109375" style="136" customWidth="1"/>
    <col min="14603" max="14606" width="12.28515625" style="136" customWidth="1"/>
    <col min="14607" max="14607" width="9.28515625" style="136" customWidth="1"/>
    <col min="14608" max="14610" width="9" style="136" customWidth="1"/>
    <col min="14611" max="14611" width="11.42578125" style="136"/>
    <col min="14612" max="14612" width="13.85546875" style="136" customWidth="1"/>
    <col min="14613" max="14613" width="11.42578125" style="136"/>
    <col min="14614" max="14618" width="12.42578125" style="136" customWidth="1"/>
    <col min="14619" max="14644" width="11.42578125" style="136"/>
    <col min="14645" max="14648" width="0" style="136" hidden="1" customWidth="1"/>
    <col min="14649" max="14848" width="11.42578125" style="136"/>
    <col min="14849" max="14849" width="17.42578125" style="136" customWidth="1"/>
    <col min="14850" max="14850" width="13.140625" style="136" customWidth="1"/>
    <col min="14851" max="14851" width="12.42578125" style="136" customWidth="1"/>
    <col min="14852" max="14858" width="12.7109375" style="136" customWidth="1"/>
    <col min="14859" max="14862" width="12.28515625" style="136" customWidth="1"/>
    <col min="14863" max="14863" width="9.28515625" style="136" customWidth="1"/>
    <col min="14864" max="14866" width="9" style="136" customWidth="1"/>
    <col min="14867" max="14867" width="11.42578125" style="136"/>
    <col min="14868" max="14868" width="13.85546875" style="136" customWidth="1"/>
    <col min="14869" max="14869" width="11.42578125" style="136"/>
    <col min="14870" max="14874" width="12.42578125" style="136" customWidth="1"/>
    <col min="14875" max="14900" width="11.42578125" style="136"/>
    <col min="14901" max="14904" width="0" style="136" hidden="1" customWidth="1"/>
    <col min="14905" max="15104" width="11.42578125" style="136"/>
    <col min="15105" max="15105" width="17.42578125" style="136" customWidth="1"/>
    <col min="15106" max="15106" width="13.140625" style="136" customWidth="1"/>
    <col min="15107" max="15107" width="12.42578125" style="136" customWidth="1"/>
    <col min="15108" max="15114" width="12.7109375" style="136" customWidth="1"/>
    <col min="15115" max="15118" width="12.28515625" style="136" customWidth="1"/>
    <col min="15119" max="15119" width="9.28515625" style="136" customWidth="1"/>
    <col min="15120" max="15122" width="9" style="136" customWidth="1"/>
    <col min="15123" max="15123" width="11.42578125" style="136"/>
    <col min="15124" max="15124" width="13.85546875" style="136" customWidth="1"/>
    <col min="15125" max="15125" width="11.42578125" style="136"/>
    <col min="15126" max="15130" width="12.42578125" style="136" customWidth="1"/>
    <col min="15131" max="15156" width="11.42578125" style="136"/>
    <col min="15157" max="15160" width="0" style="136" hidden="1" customWidth="1"/>
    <col min="15161" max="15360" width="11.42578125" style="136"/>
    <col min="15361" max="15361" width="17.42578125" style="136" customWidth="1"/>
    <col min="15362" max="15362" width="13.140625" style="136" customWidth="1"/>
    <col min="15363" max="15363" width="12.42578125" style="136" customWidth="1"/>
    <col min="15364" max="15370" width="12.7109375" style="136" customWidth="1"/>
    <col min="15371" max="15374" width="12.28515625" style="136" customWidth="1"/>
    <col min="15375" max="15375" width="9.28515625" style="136" customWidth="1"/>
    <col min="15376" max="15378" width="9" style="136" customWidth="1"/>
    <col min="15379" max="15379" width="11.42578125" style="136"/>
    <col min="15380" max="15380" width="13.85546875" style="136" customWidth="1"/>
    <col min="15381" max="15381" width="11.42578125" style="136"/>
    <col min="15382" max="15386" width="12.42578125" style="136" customWidth="1"/>
    <col min="15387" max="15412" width="11.42578125" style="136"/>
    <col min="15413" max="15416" width="0" style="136" hidden="1" customWidth="1"/>
    <col min="15417" max="15616" width="11.42578125" style="136"/>
    <col min="15617" max="15617" width="17.42578125" style="136" customWidth="1"/>
    <col min="15618" max="15618" width="13.140625" style="136" customWidth="1"/>
    <col min="15619" max="15619" width="12.42578125" style="136" customWidth="1"/>
    <col min="15620" max="15626" width="12.7109375" style="136" customWidth="1"/>
    <col min="15627" max="15630" width="12.28515625" style="136" customWidth="1"/>
    <col min="15631" max="15631" width="9.28515625" style="136" customWidth="1"/>
    <col min="15632" max="15634" width="9" style="136" customWidth="1"/>
    <col min="15635" max="15635" width="11.42578125" style="136"/>
    <col min="15636" max="15636" width="13.85546875" style="136" customWidth="1"/>
    <col min="15637" max="15637" width="11.42578125" style="136"/>
    <col min="15638" max="15642" width="12.42578125" style="136" customWidth="1"/>
    <col min="15643" max="15668" width="11.42578125" style="136"/>
    <col min="15669" max="15672" width="0" style="136" hidden="1" customWidth="1"/>
    <col min="15673" max="15872" width="11.42578125" style="136"/>
    <col min="15873" max="15873" width="17.42578125" style="136" customWidth="1"/>
    <col min="15874" max="15874" width="13.140625" style="136" customWidth="1"/>
    <col min="15875" max="15875" width="12.42578125" style="136" customWidth="1"/>
    <col min="15876" max="15882" width="12.7109375" style="136" customWidth="1"/>
    <col min="15883" max="15886" width="12.28515625" style="136" customWidth="1"/>
    <col min="15887" max="15887" width="9.28515625" style="136" customWidth="1"/>
    <col min="15888" max="15890" width="9" style="136" customWidth="1"/>
    <col min="15891" max="15891" width="11.42578125" style="136"/>
    <col min="15892" max="15892" width="13.85546875" style="136" customWidth="1"/>
    <col min="15893" max="15893" width="11.42578125" style="136"/>
    <col min="15894" max="15898" width="12.42578125" style="136" customWidth="1"/>
    <col min="15899" max="15924" width="11.42578125" style="136"/>
    <col min="15925" max="15928" width="0" style="136" hidden="1" customWidth="1"/>
    <col min="15929" max="16128" width="11.42578125" style="136"/>
    <col min="16129" max="16129" width="17.42578125" style="136" customWidth="1"/>
    <col min="16130" max="16130" width="13.140625" style="136" customWidth="1"/>
    <col min="16131" max="16131" width="12.42578125" style="136" customWidth="1"/>
    <col min="16132" max="16138" width="12.7109375" style="136" customWidth="1"/>
    <col min="16139" max="16142" width="12.28515625" style="136" customWidth="1"/>
    <col min="16143" max="16143" width="9.28515625" style="136" customWidth="1"/>
    <col min="16144" max="16146" width="9" style="136" customWidth="1"/>
    <col min="16147" max="16147" width="11.42578125" style="136"/>
    <col min="16148" max="16148" width="13.85546875" style="136" customWidth="1"/>
    <col min="16149" max="16149" width="11.42578125" style="136"/>
    <col min="16150" max="16154" width="12.42578125" style="136" customWidth="1"/>
    <col min="16155" max="16180" width="11.42578125" style="136"/>
    <col min="16181" max="16184" width="0" style="136" hidden="1" customWidth="1"/>
    <col min="16185" max="16384" width="11.42578125" style="136"/>
  </cols>
  <sheetData>
    <row r="1" spans="1:56" s="315" customFormat="1" ht="12.75" customHeight="1" x14ac:dyDescent="0.15">
      <c r="A1" s="437" t="s">
        <v>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56" s="315" customFormat="1" ht="12.75" customHeight="1" x14ac:dyDescent="0.15">
      <c r="A2" s="437" t="str">
        <f>CONCATENATE("COMUNA: ",[8]NOMBRE!B2," - ","( ",[8]NOMBRE!C2,[8]NOMBRE!D2,[8]NOMBRE!E2,[8]NOMBRE!F2,[8]NOMBRE!G2," )")</f>
        <v>COMUNA: LINARES  - ( 07401 )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</row>
    <row r="3" spans="1:56" s="315" customFormat="1" ht="12.75" customHeight="1" x14ac:dyDescent="0.2">
      <c r="A3" s="437" t="str">
        <f>CONCATENATE("ESTABLECIMIENTO: ",[8]NOMBRE!B3," - ","( ",[8]NOMBRE!C3,[8]NOMBRE!D3,[8]NOMBRE!E3,[8]NOMBRE!F3,[8]NOMBRE!G3," )")</f>
        <v>ESTABLECIMIENTO: HOSPITAL DE LINARES  - ( 16108 )</v>
      </c>
      <c r="B3" s="314"/>
      <c r="C3" s="314"/>
      <c r="D3" s="316"/>
      <c r="E3" s="314"/>
      <c r="F3" s="314"/>
      <c r="G3" s="314"/>
      <c r="H3" s="440"/>
      <c r="I3" s="314"/>
      <c r="J3" s="314"/>
      <c r="K3" s="314"/>
    </row>
    <row r="4" spans="1:56" s="315" customFormat="1" ht="12.75" customHeight="1" x14ac:dyDescent="0.15">
      <c r="A4" s="437" t="str">
        <f>CONCATENATE("MES: ",[8]NOMBRE!B6," - ","( ",[8]NOMBRE!C6,[8]NOMBRE!D6," )")</f>
        <v>MES: AGOSTO - ( 08 )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</row>
    <row r="5" spans="1:56" s="315" customFormat="1" ht="12.75" customHeight="1" x14ac:dyDescent="0.15">
      <c r="A5" s="313" t="str">
        <f>CONCATENATE("AÑO: ",[8]NOMBRE!B7)</f>
        <v>AÑO: 2013</v>
      </c>
      <c r="B5" s="314"/>
      <c r="C5" s="314"/>
      <c r="D5" s="314"/>
      <c r="E5" s="314"/>
      <c r="F5" s="314"/>
      <c r="G5" s="314"/>
      <c r="H5" s="314"/>
      <c r="I5" s="314"/>
      <c r="J5" s="314"/>
      <c r="K5" s="314"/>
    </row>
    <row r="6" spans="1:56" s="315" customFormat="1" ht="39.950000000000003" customHeight="1" x14ac:dyDescent="0.15">
      <c r="A6" s="517" t="s">
        <v>1</v>
      </c>
      <c r="B6" s="517"/>
      <c r="C6" s="517"/>
      <c r="D6" s="517"/>
      <c r="E6" s="517"/>
      <c r="F6" s="517"/>
      <c r="G6" s="517"/>
      <c r="H6" s="517"/>
      <c r="I6" s="517"/>
      <c r="J6" s="478"/>
      <c r="K6" s="337"/>
    </row>
    <row r="7" spans="1:56" s="315" customFormat="1" ht="30" customHeight="1" x14ac:dyDescent="0.2">
      <c r="A7" s="331" t="s">
        <v>2</v>
      </c>
      <c r="B7" s="331"/>
      <c r="C7" s="331"/>
      <c r="D7" s="331"/>
      <c r="E7" s="331"/>
      <c r="F7" s="331"/>
      <c r="G7" s="331"/>
      <c r="H7" s="331"/>
      <c r="I7" s="331"/>
      <c r="J7" s="320"/>
    </row>
    <row r="8" spans="1:56" s="338" customFormat="1" ht="10.5" x14ac:dyDescent="0.15">
      <c r="A8" s="518" t="s">
        <v>3</v>
      </c>
      <c r="B8" s="490" t="s">
        <v>4</v>
      </c>
      <c r="C8" s="520"/>
      <c r="D8" s="523" t="s">
        <v>5</v>
      </c>
      <c r="E8" s="511" t="s">
        <v>6</v>
      </c>
      <c r="F8" s="511"/>
      <c r="G8" s="511"/>
      <c r="H8" s="525" t="s">
        <v>7</v>
      </c>
      <c r="I8" s="526"/>
      <c r="J8" s="315"/>
      <c r="K8" s="315"/>
      <c r="L8" s="315"/>
      <c r="M8" s="315"/>
      <c r="N8" s="315"/>
      <c r="O8" s="315"/>
      <c r="P8" s="315"/>
      <c r="Q8" s="315"/>
      <c r="R8" s="315"/>
      <c r="S8" s="315"/>
      <c r="T8" s="315"/>
      <c r="U8" s="315"/>
      <c r="V8" s="315"/>
      <c r="W8" s="315"/>
      <c r="X8" s="315"/>
      <c r="Y8" s="315"/>
      <c r="Z8" s="315"/>
      <c r="AA8" s="315"/>
      <c r="AB8" s="315"/>
      <c r="AC8" s="315"/>
      <c r="AD8" s="315"/>
      <c r="AE8" s="315"/>
      <c r="AF8" s="315"/>
      <c r="AG8" s="315"/>
      <c r="AH8" s="315"/>
      <c r="AI8" s="315"/>
      <c r="AJ8" s="315"/>
      <c r="AK8" s="315"/>
      <c r="AL8" s="315"/>
      <c r="AM8" s="315"/>
      <c r="AN8" s="315"/>
      <c r="AO8" s="315"/>
      <c r="AT8" s="322"/>
      <c r="AU8" s="322"/>
      <c r="AX8" s="322"/>
      <c r="AY8" s="322"/>
    </row>
    <row r="9" spans="1:56" s="338" customFormat="1" ht="10.5" x14ac:dyDescent="0.15">
      <c r="A9" s="519"/>
      <c r="B9" s="521"/>
      <c r="C9" s="522"/>
      <c r="D9" s="524"/>
      <c r="E9" s="340" t="s">
        <v>8</v>
      </c>
      <c r="F9" s="341" t="s">
        <v>9</v>
      </c>
      <c r="G9" s="342" t="s">
        <v>10</v>
      </c>
      <c r="H9" s="343" t="s">
        <v>11</v>
      </c>
      <c r="I9" s="342" t="s">
        <v>12</v>
      </c>
      <c r="J9" s="315"/>
      <c r="K9" s="315"/>
      <c r="L9" s="315"/>
      <c r="M9" s="315"/>
      <c r="N9" s="315"/>
      <c r="O9" s="315"/>
      <c r="P9" s="315"/>
      <c r="Q9" s="315"/>
      <c r="R9" s="315"/>
      <c r="S9" s="315"/>
      <c r="T9" s="315"/>
      <c r="U9" s="315"/>
      <c r="V9" s="315"/>
      <c r="W9" s="315"/>
      <c r="X9" s="315"/>
      <c r="Y9" s="315"/>
      <c r="Z9" s="315"/>
      <c r="AA9" s="315"/>
      <c r="AB9" s="315"/>
      <c r="AC9" s="315"/>
      <c r="AD9" s="315"/>
      <c r="AE9" s="315"/>
      <c r="AF9" s="315"/>
      <c r="AG9" s="315"/>
      <c r="AH9" s="315"/>
      <c r="AI9" s="315"/>
      <c r="AJ9" s="315"/>
      <c r="AK9" s="315"/>
      <c r="AL9" s="315"/>
      <c r="AM9" s="315"/>
      <c r="AN9" s="315"/>
      <c r="AO9" s="315"/>
      <c r="AT9" s="322"/>
      <c r="AU9" s="322"/>
      <c r="AX9" s="322"/>
      <c r="AY9" s="322"/>
    </row>
    <row r="10" spans="1:56" s="338" customFormat="1" ht="15.95" customHeight="1" x14ac:dyDescent="0.15">
      <c r="A10" s="534" t="s">
        <v>13</v>
      </c>
      <c r="B10" s="490" t="s">
        <v>14</v>
      </c>
      <c r="C10" s="344" t="s">
        <v>15</v>
      </c>
      <c r="D10" s="400">
        <f>SUM(E10:G10)</f>
        <v>0</v>
      </c>
      <c r="E10" s="447"/>
      <c r="F10" s="390"/>
      <c r="G10" s="393"/>
      <c r="H10" s="401"/>
      <c r="I10" s="393"/>
      <c r="J10" s="438" t="str">
        <f>$BA10&amp;" "&amp;$BB10</f>
        <v xml:space="preserve"> </v>
      </c>
      <c r="K10" s="319"/>
      <c r="L10" s="319"/>
      <c r="M10" s="319"/>
      <c r="N10" s="319"/>
      <c r="O10" s="319"/>
      <c r="P10" s="319"/>
      <c r="Q10" s="319"/>
      <c r="R10" s="319"/>
      <c r="S10" s="319"/>
      <c r="X10" s="315"/>
      <c r="Y10" s="315"/>
      <c r="Z10" s="315"/>
      <c r="AA10" s="315"/>
      <c r="AB10" s="315"/>
      <c r="AC10" s="315"/>
      <c r="AD10" s="315"/>
      <c r="AE10" s="315"/>
      <c r="AF10" s="315"/>
      <c r="AG10" s="315"/>
      <c r="AH10" s="315"/>
      <c r="AI10" s="315"/>
      <c r="AJ10" s="315"/>
      <c r="AK10" s="315"/>
      <c r="AL10" s="315"/>
      <c r="AM10" s="315"/>
      <c r="AN10" s="315"/>
      <c r="AO10" s="315"/>
      <c r="AT10" s="322"/>
      <c r="AU10" s="322"/>
      <c r="AX10" s="322"/>
      <c r="AY10" s="322"/>
      <c r="BA10" s="339" t="str">
        <f>IF($D10&lt;&gt;($H10+$I10)," El número de donantes según sexo NO puede ser diferente al Total.","")</f>
        <v/>
      </c>
      <c r="BB10" s="339" t="str">
        <f>IF(D10&lt;&gt;SUM(E10:G10)," NO ALTERE LAS FÓRMULAS, la suma de los grupos de edad NO ES IGUAL al Total. ","")</f>
        <v/>
      </c>
      <c r="BC10" s="441">
        <f t="shared" ref="BC10:BC19" si="0">IF($D10&lt;&gt;($H10+$I10),1,0)</f>
        <v>0</v>
      </c>
      <c r="BD10" s="441">
        <f>IF(D10&lt;&gt;SUM(E10:G10),1,0)</f>
        <v>0</v>
      </c>
    </row>
    <row r="11" spans="1:56" s="338" customFormat="1" ht="21" x14ac:dyDescent="0.15">
      <c r="A11" s="535"/>
      <c r="B11" s="521"/>
      <c r="C11" s="355" t="s">
        <v>16</v>
      </c>
      <c r="D11" s="402">
        <f t="shared" ref="D11:D19" si="1">SUM(E11:G11)</f>
        <v>0</v>
      </c>
      <c r="E11" s="381"/>
      <c r="F11" s="382"/>
      <c r="G11" s="394"/>
      <c r="H11" s="403"/>
      <c r="I11" s="379"/>
      <c r="J11" s="438" t="str">
        <f t="shared" ref="J11:J19" si="2">$BA11&amp;" "&amp;$BB11</f>
        <v xml:space="preserve"> </v>
      </c>
      <c r="K11" s="319"/>
      <c r="L11" s="319"/>
      <c r="M11" s="319"/>
      <c r="N11" s="319"/>
      <c r="O11" s="319"/>
      <c r="P11" s="319"/>
      <c r="Q11" s="319"/>
      <c r="R11" s="319"/>
      <c r="S11" s="319"/>
      <c r="X11" s="315"/>
      <c r="Y11" s="315"/>
      <c r="Z11" s="315"/>
      <c r="AA11" s="315"/>
      <c r="AB11" s="315"/>
      <c r="AC11" s="315"/>
      <c r="AD11" s="315"/>
      <c r="AE11" s="315"/>
      <c r="AF11" s="315"/>
      <c r="AG11" s="315"/>
      <c r="AH11" s="315"/>
      <c r="AI11" s="315"/>
      <c r="AJ11" s="315"/>
      <c r="AK11" s="315"/>
      <c r="AL11" s="315"/>
      <c r="AM11" s="315"/>
      <c r="AN11" s="315"/>
      <c r="AO11" s="315"/>
      <c r="AT11" s="322"/>
      <c r="AU11" s="322"/>
      <c r="AX11" s="322"/>
      <c r="AY11" s="322"/>
      <c r="BA11" s="339" t="str">
        <f t="shared" ref="BA11:BA19" si="3">IF($D11&lt;&gt;($H11+$I11)," El número de donantes según sexo NO puede ser diferente al Total.","")</f>
        <v/>
      </c>
      <c r="BB11" s="339" t="str">
        <f t="shared" ref="BB11:BB19" si="4">IF(D11&lt;&gt;SUM(E11:G11)," NO ALTERE LAS FÓRMULAS, la suma de los grupos de edad NO ES IGUAL al Total. ","")</f>
        <v/>
      </c>
      <c r="BC11" s="441">
        <f t="shared" si="0"/>
        <v>0</v>
      </c>
      <c r="BD11" s="441">
        <f t="shared" ref="BD11:BD19" si="5">IF(D11&lt;&gt;SUM(E11:G11),1,0)</f>
        <v>0</v>
      </c>
    </row>
    <row r="12" spans="1:56" s="338" customFormat="1" ht="21" x14ac:dyDescent="0.15">
      <c r="A12" s="535"/>
      <c r="B12" s="501"/>
      <c r="C12" s="356" t="s">
        <v>17</v>
      </c>
      <c r="D12" s="404">
        <f t="shared" si="1"/>
        <v>0</v>
      </c>
      <c r="E12" s="384"/>
      <c r="F12" s="385"/>
      <c r="G12" s="405"/>
      <c r="H12" s="406"/>
      <c r="I12" s="387"/>
      <c r="J12" s="438" t="str">
        <f t="shared" si="2"/>
        <v xml:space="preserve"> </v>
      </c>
      <c r="K12" s="319"/>
      <c r="L12" s="319"/>
      <c r="M12" s="319"/>
      <c r="N12" s="319"/>
      <c r="O12" s="319"/>
      <c r="P12" s="319"/>
      <c r="Q12" s="319"/>
      <c r="R12" s="319"/>
      <c r="S12" s="319"/>
      <c r="X12" s="315"/>
      <c r="Y12" s="315"/>
      <c r="Z12" s="315"/>
      <c r="AA12" s="315"/>
      <c r="AB12" s="315"/>
      <c r="AC12" s="315"/>
      <c r="AD12" s="315"/>
      <c r="AE12" s="315"/>
      <c r="AF12" s="315"/>
      <c r="AG12" s="315"/>
      <c r="AH12" s="315"/>
      <c r="AI12" s="315"/>
      <c r="AJ12" s="315"/>
      <c r="AK12" s="315"/>
      <c r="AL12" s="315"/>
      <c r="AM12" s="315"/>
      <c r="AN12" s="315"/>
      <c r="AO12" s="315"/>
      <c r="AT12" s="322"/>
      <c r="AU12" s="322"/>
      <c r="AX12" s="322"/>
      <c r="AY12" s="322"/>
      <c r="BA12" s="339" t="str">
        <f t="shared" si="3"/>
        <v/>
      </c>
      <c r="BB12" s="339" t="str">
        <f t="shared" si="4"/>
        <v/>
      </c>
      <c r="BC12" s="441">
        <f t="shared" si="0"/>
        <v>0</v>
      </c>
      <c r="BD12" s="441">
        <f t="shared" si="5"/>
        <v>0</v>
      </c>
    </row>
    <row r="13" spans="1:56" s="338" customFormat="1" ht="10.5" x14ac:dyDescent="0.15">
      <c r="A13" s="535"/>
      <c r="B13" s="505" t="s">
        <v>18</v>
      </c>
      <c r="C13" s="327" t="s">
        <v>15</v>
      </c>
      <c r="D13" s="400">
        <f t="shared" si="1"/>
        <v>0</v>
      </c>
      <c r="E13" s="447"/>
      <c r="F13" s="390"/>
      <c r="G13" s="393"/>
      <c r="H13" s="407"/>
      <c r="I13" s="394"/>
      <c r="J13" s="438" t="str">
        <f t="shared" si="2"/>
        <v xml:space="preserve"> </v>
      </c>
      <c r="K13" s="319"/>
      <c r="L13" s="319"/>
      <c r="M13" s="319"/>
      <c r="N13" s="319"/>
      <c r="O13" s="319"/>
      <c r="P13" s="319"/>
      <c r="Q13" s="319"/>
      <c r="R13" s="319"/>
      <c r="S13" s="319"/>
      <c r="X13" s="315"/>
      <c r="Y13" s="315"/>
      <c r="Z13" s="315"/>
      <c r="AA13" s="315"/>
      <c r="AB13" s="315"/>
      <c r="AC13" s="315"/>
      <c r="AD13" s="315"/>
      <c r="AE13" s="315"/>
      <c r="AF13" s="315"/>
      <c r="AG13" s="315"/>
      <c r="AH13" s="315"/>
      <c r="AI13" s="315"/>
      <c r="AJ13" s="315"/>
      <c r="AK13" s="315"/>
      <c r="AL13" s="315"/>
      <c r="AM13" s="315"/>
      <c r="AN13" s="315"/>
      <c r="AO13" s="315"/>
      <c r="AT13" s="322"/>
      <c r="AU13" s="322"/>
      <c r="AX13" s="322"/>
      <c r="AY13" s="322"/>
      <c r="BA13" s="339" t="str">
        <f t="shared" si="3"/>
        <v/>
      </c>
      <c r="BB13" s="339" t="str">
        <f t="shared" si="4"/>
        <v/>
      </c>
      <c r="BC13" s="441">
        <f t="shared" si="0"/>
        <v>0</v>
      </c>
      <c r="BD13" s="441">
        <f t="shared" si="5"/>
        <v>0</v>
      </c>
    </row>
    <row r="14" spans="1:56" s="338" customFormat="1" ht="21" x14ac:dyDescent="0.15">
      <c r="A14" s="535"/>
      <c r="B14" s="505"/>
      <c r="C14" s="362" t="s">
        <v>16</v>
      </c>
      <c r="D14" s="402">
        <f t="shared" si="1"/>
        <v>0</v>
      </c>
      <c r="E14" s="381"/>
      <c r="F14" s="382"/>
      <c r="G14" s="379"/>
      <c r="H14" s="403"/>
      <c r="I14" s="379"/>
      <c r="J14" s="438" t="str">
        <f t="shared" si="2"/>
        <v xml:space="preserve"> </v>
      </c>
      <c r="K14" s="319"/>
      <c r="L14" s="319"/>
      <c r="M14" s="319"/>
      <c r="N14" s="319"/>
      <c r="O14" s="319"/>
      <c r="P14" s="319"/>
      <c r="Q14" s="319"/>
      <c r="R14" s="319"/>
      <c r="S14" s="319"/>
      <c r="X14" s="315"/>
      <c r="Y14" s="315"/>
      <c r="Z14" s="315"/>
      <c r="AA14" s="315"/>
      <c r="AB14" s="315"/>
      <c r="AC14" s="315"/>
      <c r="AD14" s="315"/>
      <c r="AE14" s="315"/>
      <c r="AF14" s="315"/>
      <c r="AG14" s="315"/>
      <c r="AH14" s="315"/>
      <c r="AI14" s="315"/>
      <c r="AJ14" s="315"/>
      <c r="AK14" s="315"/>
      <c r="AL14" s="315"/>
      <c r="AM14" s="315"/>
      <c r="AN14" s="315"/>
      <c r="AO14" s="315"/>
      <c r="AT14" s="322"/>
      <c r="AU14" s="322"/>
      <c r="AX14" s="322"/>
      <c r="AY14" s="322"/>
      <c r="BA14" s="339" t="str">
        <f t="shared" si="3"/>
        <v/>
      </c>
      <c r="BB14" s="339" t="str">
        <f t="shared" si="4"/>
        <v/>
      </c>
      <c r="BC14" s="441">
        <f t="shared" si="0"/>
        <v>0</v>
      </c>
      <c r="BD14" s="441">
        <f t="shared" si="5"/>
        <v>0</v>
      </c>
    </row>
    <row r="15" spans="1:56" s="338" customFormat="1" ht="21" x14ac:dyDescent="0.15">
      <c r="A15" s="536"/>
      <c r="B15" s="495"/>
      <c r="C15" s="363" t="s">
        <v>17</v>
      </c>
      <c r="D15" s="404">
        <f t="shared" si="1"/>
        <v>0</v>
      </c>
      <c r="E15" s="384"/>
      <c r="F15" s="385"/>
      <c r="G15" s="387"/>
      <c r="H15" s="406"/>
      <c r="I15" s="387"/>
      <c r="J15" s="438" t="str">
        <f t="shared" si="2"/>
        <v xml:space="preserve"> </v>
      </c>
      <c r="K15" s="319"/>
      <c r="L15" s="319"/>
      <c r="M15" s="319"/>
      <c r="N15" s="319"/>
      <c r="O15" s="319"/>
      <c r="P15" s="319"/>
      <c r="Q15" s="319"/>
      <c r="R15" s="319"/>
      <c r="S15" s="319"/>
      <c r="X15" s="315"/>
      <c r="Y15" s="315"/>
      <c r="Z15" s="315"/>
      <c r="AA15" s="315"/>
      <c r="AB15" s="315"/>
      <c r="AC15" s="315"/>
      <c r="AD15" s="315"/>
      <c r="AE15" s="315"/>
      <c r="AF15" s="315"/>
      <c r="AG15" s="315"/>
      <c r="AH15" s="315"/>
      <c r="AI15" s="315"/>
      <c r="AJ15" s="315"/>
      <c r="AK15" s="315"/>
      <c r="AL15" s="315"/>
      <c r="AM15" s="315"/>
      <c r="AN15" s="315"/>
      <c r="AO15" s="315"/>
      <c r="AT15" s="322"/>
      <c r="AU15" s="322"/>
      <c r="AX15" s="322"/>
      <c r="AY15" s="322"/>
      <c r="BA15" s="339" t="str">
        <f t="shared" si="3"/>
        <v/>
      </c>
      <c r="BB15" s="339" t="str">
        <f t="shared" si="4"/>
        <v/>
      </c>
      <c r="BC15" s="441">
        <f t="shared" si="0"/>
        <v>0</v>
      </c>
      <c r="BD15" s="441">
        <f t="shared" si="5"/>
        <v>0</v>
      </c>
    </row>
    <row r="16" spans="1:56" s="338" customFormat="1" ht="15.95" customHeight="1" x14ac:dyDescent="0.15">
      <c r="A16" s="490" t="s">
        <v>19</v>
      </c>
      <c r="B16" s="500"/>
      <c r="C16" s="327" t="s">
        <v>15</v>
      </c>
      <c r="D16" s="400">
        <f t="shared" si="1"/>
        <v>0</v>
      </c>
      <c r="E16" s="408"/>
      <c r="F16" s="409"/>
      <c r="G16" s="410"/>
      <c r="H16" s="408"/>
      <c r="I16" s="410"/>
      <c r="J16" s="438" t="str">
        <f t="shared" si="2"/>
        <v xml:space="preserve"> </v>
      </c>
      <c r="K16" s="319"/>
      <c r="L16" s="319"/>
      <c r="M16" s="319"/>
      <c r="N16" s="319"/>
      <c r="O16" s="319"/>
      <c r="P16" s="319"/>
      <c r="Q16" s="319"/>
      <c r="R16" s="319"/>
      <c r="S16" s="319"/>
      <c r="X16" s="315"/>
      <c r="Y16" s="315"/>
      <c r="Z16" s="315"/>
      <c r="AA16" s="315"/>
      <c r="AB16" s="315"/>
      <c r="AC16" s="315"/>
      <c r="AD16" s="315"/>
      <c r="AE16" s="315"/>
      <c r="AF16" s="315"/>
      <c r="AG16" s="315"/>
      <c r="AH16" s="315"/>
      <c r="AI16" s="315"/>
      <c r="AJ16" s="315"/>
      <c r="AK16" s="315"/>
      <c r="AL16" s="315"/>
      <c r="AM16" s="315"/>
      <c r="AN16" s="315"/>
      <c r="AO16" s="315"/>
      <c r="AT16" s="322"/>
      <c r="AU16" s="322"/>
      <c r="AX16" s="322"/>
      <c r="AY16" s="322"/>
      <c r="BA16" s="339" t="str">
        <f t="shared" si="3"/>
        <v/>
      </c>
      <c r="BB16" s="339" t="str">
        <f t="shared" si="4"/>
        <v/>
      </c>
      <c r="BC16" s="441">
        <f t="shared" si="0"/>
        <v>0</v>
      </c>
      <c r="BD16" s="441">
        <f t="shared" si="5"/>
        <v>0</v>
      </c>
    </row>
    <row r="17" spans="1:56" s="338" customFormat="1" ht="21" x14ac:dyDescent="0.15">
      <c r="A17" s="521"/>
      <c r="B17" s="528"/>
      <c r="C17" s="362" t="s">
        <v>16</v>
      </c>
      <c r="D17" s="411">
        <f t="shared" si="1"/>
        <v>0</v>
      </c>
      <c r="E17" s="412"/>
      <c r="F17" s="413"/>
      <c r="G17" s="414"/>
      <c r="H17" s="412"/>
      <c r="I17" s="414"/>
      <c r="J17" s="438" t="str">
        <f t="shared" si="2"/>
        <v xml:space="preserve"> </v>
      </c>
      <c r="K17" s="319"/>
      <c r="L17" s="319"/>
      <c r="M17" s="319"/>
      <c r="N17" s="319"/>
      <c r="O17" s="319"/>
      <c r="P17" s="319"/>
      <c r="Q17" s="319"/>
      <c r="R17" s="319"/>
      <c r="S17" s="319"/>
      <c r="X17" s="315"/>
      <c r="Y17" s="315"/>
      <c r="Z17" s="315"/>
      <c r="AA17" s="315"/>
      <c r="AB17" s="315"/>
      <c r="AC17" s="315"/>
      <c r="AD17" s="315"/>
      <c r="AE17" s="315"/>
      <c r="AF17" s="315"/>
      <c r="AG17" s="315"/>
      <c r="AH17" s="315"/>
      <c r="AI17" s="315"/>
      <c r="AJ17" s="315"/>
      <c r="AK17" s="315"/>
      <c r="AL17" s="315"/>
      <c r="AM17" s="315"/>
      <c r="AN17" s="315"/>
      <c r="AO17" s="315"/>
      <c r="AT17" s="322"/>
      <c r="AU17" s="322"/>
      <c r="AX17" s="322"/>
      <c r="AY17" s="322"/>
      <c r="BA17" s="339" t="str">
        <f t="shared" si="3"/>
        <v/>
      </c>
      <c r="BB17" s="339" t="str">
        <f t="shared" si="4"/>
        <v/>
      </c>
      <c r="BC17" s="441">
        <f t="shared" si="0"/>
        <v>0</v>
      </c>
      <c r="BD17" s="441">
        <f t="shared" si="5"/>
        <v>0</v>
      </c>
    </row>
    <row r="18" spans="1:56" s="338" customFormat="1" ht="21" x14ac:dyDescent="0.15">
      <c r="A18" s="501"/>
      <c r="B18" s="502"/>
      <c r="C18" s="363" t="s">
        <v>17</v>
      </c>
      <c r="D18" s="404">
        <f t="shared" si="1"/>
        <v>0</v>
      </c>
      <c r="E18" s="415"/>
      <c r="F18" s="386"/>
      <c r="G18" s="387"/>
      <c r="H18" s="415"/>
      <c r="I18" s="387"/>
      <c r="J18" s="438" t="str">
        <f t="shared" si="2"/>
        <v xml:space="preserve"> </v>
      </c>
      <c r="K18" s="319"/>
      <c r="L18" s="319"/>
      <c r="M18" s="319"/>
      <c r="N18" s="319"/>
      <c r="O18" s="319"/>
      <c r="P18" s="319"/>
      <c r="Q18" s="319"/>
      <c r="R18" s="319"/>
      <c r="S18" s="319"/>
      <c r="X18" s="315"/>
      <c r="Y18" s="315"/>
      <c r="Z18" s="315"/>
      <c r="AA18" s="315"/>
      <c r="AB18" s="315"/>
      <c r="AC18" s="315"/>
      <c r="AD18" s="315"/>
      <c r="AE18" s="315"/>
      <c r="AF18" s="315"/>
      <c r="AG18" s="315"/>
      <c r="AH18" s="315"/>
      <c r="AI18" s="315"/>
      <c r="AJ18" s="315"/>
      <c r="AK18" s="315"/>
      <c r="AL18" s="315"/>
      <c r="AM18" s="315"/>
      <c r="AN18" s="315"/>
      <c r="AO18" s="315"/>
      <c r="AT18" s="322"/>
      <c r="AU18" s="322"/>
      <c r="AX18" s="322"/>
      <c r="AY18" s="322"/>
      <c r="BA18" s="339" t="str">
        <f t="shared" si="3"/>
        <v/>
      </c>
      <c r="BB18" s="339" t="str">
        <f t="shared" si="4"/>
        <v/>
      </c>
      <c r="BC18" s="441">
        <f t="shared" si="0"/>
        <v>0</v>
      </c>
      <c r="BD18" s="441">
        <f t="shared" si="5"/>
        <v>0</v>
      </c>
    </row>
    <row r="19" spans="1:56" s="338" customFormat="1" ht="15.95" customHeight="1" x14ac:dyDescent="0.15">
      <c r="A19" s="529" t="s">
        <v>5</v>
      </c>
      <c r="B19" s="530"/>
      <c r="C19" s="531"/>
      <c r="D19" s="416">
        <f t="shared" si="1"/>
        <v>0</v>
      </c>
      <c r="E19" s="417">
        <f>SUM(E10:E18)</f>
        <v>0</v>
      </c>
      <c r="F19" s="418">
        <f>SUM(F10:F18)</f>
        <v>0</v>
      </c>
      <c r="G19" s="419">
        <f>SUM(G10:G18)</f>
        <v>0</v>
      </c>
      <c r="H19" s="417">
        <f>SUM(H10:H18)</f>
        <v>0</v>
      </c>
      <c r="I19" s="419">
        <f>SUM(I10:I18)</f>
        <v>0</v>
      </c>
      <c r="J19" s="438" t="str">
        <f t="shared" si="2"/>
        <v xml:space="preserve"> </v>
      </c>
      <c r="K19" s="319"/>
      <c r="L19" s="319"/>
      <c r="M19" s="319"/>
      <c r="N19" s="319"/>
      <c r="O19" s="319"/>
      <c r="P19" s="319"/>
      <c r="Q19" s="319"/>
      <c r="R19" s="319"/>
      <c r="S19" s="319"/>
      <c r="X19" s="315"/>
      <c r="Y19" s="315"/>
      <c r="Z19" s="315"/>
      <c r="AA19" s="315"/>
      <c r="AB19" s="315"/>
      <c r="AC19" s="315"/>
      <c r="AD19" s="315"/>
      <c r="AE19" s="315"/>
      <c r="AF19" s="315"/>
      <c r="AG19" s="315"/>
      <c r="AH19" s="315"/>
      <c r="AI19" s="315"/>
      <c r="AJ19" s="315"/>
      <c r="AK19" s="315"/>
      <c r="AL19" s="315"/>
      <c r="AM19" s="315"/>
      <c r="AN19" s="315"/>
      <c r="AO19" s="315"/>
      <c r="AT19" s="322"/>
      <c r="AU19" s="322"/>
      <c r="AX19" s="322"/>
      <c r="AY19" s="322"/>
      <c r="BA19" s="339" t="str">
        <f t="shared" si="3"/>
        <v/>
      </c>
      <c r="BB19" s="339" t="str">
        <f t="shared" si="4"/>
        <v/>
      </c>
      <c r="BC19" s="441">
        <f t="shared" si="0"/>
        <v>0</v>
      </c>
      <c r="BD19" s="441">
        <f t="shared" si="5"/>
        <v>0</v>
      </c>
    </row>
    <row r="20" spans="1:56" s="315" customFormat="1" ht="30" customHeight="1" x14ac:dyDescent="0.2">
      <c r="A20" s="332" t="s">
        <v>20</v>
      </c>
      <c r="B20" s="332"/>
      <c r="C20" s="332"/>
      <c r="D20" s="332"/>
      <c r="E20" s="332"/>
      <c r="F20" s="332"/>
      <c r="G20" s="332"/>
      <c r="H20" s="332"/>
      <c r="I20" s="332"/>
      <c r="J20" s="320"/>
    </row>
    <row r="21" spans="1:56" s="314" customFormat="1" ht="15.95" customHeight="1" x14ac:dyDescent="0.15">
      <c r="A21" s="532" t="s">
        <v>21</v>
      </c>
      <c r="B21" s="488" t="s">
        <v>5</v>
      </c>
      <c r="C21" s="488" t="s">
        <v>22</v>
      </c>
      <c r="D21" s="488" t="s">
        <v>23</v>
      </c>
      <c r="E21" s="364"/>
      <c r="F21" s="364"/>
      <c r="I21" s="345"/>
      <c r="J21" s="345"/>
      <c r="K21" s="345"/>
      <c r="L21" s="345"/>
      <c r="M21" s="439"/>
      <c r="N21" s="439"/>
      <c r="O21" s="439"/>
      <c r="P21" s="319"/>
      <c r="Q21" s="319"/>
      <c r="R21" s="319"/>
      <c r="S21" s="319"/>
      <c r="BB21" s="325"/>
      <c r="BC21" s="325"/>
    </row>
    <row r="22" spans="1:56" s="314" customFormat="1" ht="10.5" x14ac:dyDescent="0.15">
      <c r="A22" s="533"/>
      <c r="B22" s="489"/>
      <c r="C22" s="489"/>
      <c r="D22" s="489"/>
      <c r="E22" s="364"/>
      <c r="F22" s="364"/>
      <c r="I22" s="345"/>
      <c r="J22" s="345"/>
      <c r="K22" s="345"/>
      <c r="L22" s="345"/>
      <c r="M22" s="439"/>
      <c r="N22" s="439"/>
      <c r="O22" s="439"/>
      <c r="P22" s="319"/>
      <c r="Q22" s="319"/>
      <c r="R22" s="319"/>
      <c r="S22" s="319"/>
      <c r="BB22" s="325"/>
      <c r="BC22" s="325"/>
    </row>
    <row r="23" spans="1:56" s="314" customFormat="1" ht="21" x14ac:dyDescent="0.15">
      <c r="A23" s="359" t="s">
        <v>24</v>
      </c>
      <c r="B23" s="420">
        <f>SUM(C23:D23)</f>
        <v>0</v>
      </c>
      <c r="C23" s="381"/>
      <c r="D23" s="376"/>
      <c r="E23" s="438" t="str">
        <f>+BA23</f>
        <v/>
      </c>
      <c r="F23" s="365"/>
      <c r="H23" s="346"/>
      <c r="L23" s="347"/>
      <c r="M23" s="348"/>
      <c r="N23" s="348"/>
      <c r="O23" s="348"/>
      <c r="P23" s="319"/>
      <c r="Q23" s="319"/>
      <c r="R23" s="319"/>
      <c r="S23" s="319"/>
      <c r="BA23" s="339" t="str">
        <f>IF(B23&lt;&gt;SUM(C23:D23)," NO ALTERE LAS FÓRMULAS, la suma de los donantes NO ES IGUAL al Total. ","")</f>
        <v/>
      </c>
      <c r="BB23" s="325"/>
      <c r="BC23" s="441">
        <f>IF(B23&lt;&gt;SUM(C23:D23),1,0)</f>
        <v>0</v>
      </c>
    </row>
    <row r="24" spans="1:56" s="314" customFormat="1" ht="37.5" customHeight="1" x14ac:dyDescent="0.15">
      <c r="A24" s="360" t="s">
        <v>25</v>
      </c>
      <c r="B24" s="402">
        <f>SUM(C24:D24)</f>
        <v>0</v>
      </c>
      <c r="C24" s="381"/>
      <c r="D24" s="376"/>
      <c r="E24" s="438" t="str">
        <f>+BA24</f>
        <v/>
      </c>
      <c r="F24" s="365"/>
      <c r="H24" s="346"/>
      <c r="L24" s="347"/>
      <c r="M24" s="348"/>
      <c r="N24" s="348"/>
      <c r="O24" s="348"/>
      <c r="P24" s="319"/>
      <c r="Q24" s="319"/>
      <c r="R24" s="319"/>
      <c r="S24" s="319"/>
      <c r="BA24" s="339" t="str">
        <f>IF(B24&lt;&gt;SUM(C24:D24)," NO ALTERE LAS FÓRMULAS, la suma de los donantes NO ES IGUAL al Total. ","")</f>
        <v/>
      </c>
      <c r="BB24" s="325"/>
      <c r="BC24" s="441">
        <f>IF(B24&lt;&gt;SUM(C24:D24),1,0)</f>
        <v>0</v>
      </c>
    </row>
    <row r="25" spans="1:56" s="314" customFormat="1" ht="31.5" x14ac:dyDescent="0.15">
      <c r="A25" s="360" t="s">
        <v>26</v>
      </c>
      <c r="B25" s="402">
        <f>SUM(C25:D25)</f>
        <v>0</v>
      </c>
      <c r="C25" s="381"/>
      <c r="D25" s="376"/>
      <c r="E25" s="438" t="str">
        <f>+BA25</f>
        <v/>
      </c>
      <c r="F25" s="365"/>
      <c r="H25" s="346"/>
      <c r="L25" s="347"/>
      <c r="M25" s="348"/>
      <c r="N25" s="348"/>
      <c r="O25" s="348"/>
      <c r="P25" s="319"/>
      <c r="Q25" s="319"/>
      <c r="R25" s="319"/>
      <c r="S25" s="319"/>
      <c r="BA25" s="339" t="str">
        <f>IF(B25&lt;&gt;SUM(C25:D25)," NO ALTERE LAS FÓRMULAS, la suma de los donantes NO ES IGUAL al Total. ","")</f>
        <v/>
      </c>
      <c r="BB25" s="325"/>
      <c r="BC25" s="441">
        <f>IF(B25&lt;&gt;SUM(C25:D25),1,0)</f>
        <v>0</v>
      </c>
    </row>
    <row r="26" spans="1:56" s="314" customFormat="1" ht="15.95" customHeight="1" x14ac:dyDescent="0.15">
      <c r="A26" s="361" t="s">
        <v>27</v>
      </c>
      <c r="B26" s="404">
        <f>SUM(C26:D26)</f>
        <v>0</v>
      </c>
      <c r="C26" s="384"/>
      <c r="D26" s="378"/>
      <c r="E26" s="438" t="str">
        <f>+BA26</f>
        <v/>
      </c>
      <c r="F26" s="365"/>
      <c r="L26" s="348"/>
      <c r="M26" s="348"/>
      <c r="N26" s="348"/>
      <c r="O26" s="348"/>
      <c r="P26" s="319"/>
      <c r="Q26" s="319"/>
      <c r="R26" s="319"/>
      <c r="S26" s="319"/>
      <c r="BA26" s="339" t="str">
        <f>IF(B26&lt;&gt;SUM(C26:D26)," NO ALTERE LAS FÓRMULAS, la suma de los donantes NO ES IGUAL al Total. ","")</f>
        <v/>
      </c>
      <c r="BB26" s="325"/>
      <c r="BC26" s="441">
        <f>IF(B26&lt;&gt;SUM(C26:D26),1,0)</f>
        <v>0</v>
      </c>
    </row>
    <row r="27" spans="1:56" s="315" customFormat="1" ht="30" customHeight="1" x14ac:dyDescent="0.2">
      <c r="A27" s="354" t="s">
        <v>28</v>
      </c>
      <c r="B27" s="354"/>
      <c r="C27" s="354"/>
      <c r="D27" s="354"/>
      <c r="E27" s="349"/>
      <c r="F27" s="349"/>
      <c r="G27" s="349"/>
      <c r="H27" s="349"/>
      <c r="I27" s="349"/>
      <c r="J27" s="320"/>
    </row>
    <row r="28" spans="1:56" s="338" customFormat="1" ht="12.75" customHeight="1" x14ac:dyDescent="0.15">
      <c r="A28" s="494" t="s">
        <v>29</v>
      </c>
      <c r="B28" s="488" t="s">
        <v>5</v>
      </c>
      <c r="C28" s="488" t="s">
        <v>22</v>
      </c>
      <c r="D28" s="488" t="s">
        <v>23</v>
      </c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S28" s="322"/>
      <c r="AT28" s="322"/>
      <c r="AW28" s="322"/>
      <c r="AX28" s="322"/>
      <c r="BA28" s="315"/>
      <c r="BB28" s="315"/>
      <c r="BC28" s="315"/>
      <c r="BD28" s="315"/>
    </row>
    <row r="29" spans="1:56" s="338" customFormat="1" ht="10.5" x14ac:dyDescent="0.15">
      <c r="A29" s="495"/>
      <c r="B29" s="489"/>
      <c r="C29" s="489"/>
      <c r="D29" s="489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S29" s="322"/>
      <c r="AT29" s="322"/>
      <c r="AW29" s="322"/>
      <c r="AX29" s="322"/>
      <c r="BA29" s="315"/>
      <c r="BB29" s="315"/>
      <c r="BC29" s="315"/>
      <c r="BD29" s="315"/>
    </row>
    <row r="30" spans="1:56" s="338" customFormat="1" ht="15.95" customHeight="1" x14ac:dyDescent="0.15">
      <c r="A30" s="366" t="s">
        <v>30</v>
      </c>
      <c r="B30" s="421">
        <f>SUM(C30:D30)</f>
        <v>0</v>
      </c>
      <c r="C30" s="375"/>
      <c r="D30" s="375"/>
      <c r="E30" s="438" t="str">
        <f>+BA30</f>
        <v/>
      </c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S30" s="322"/>
      <c r="AT30" s="322"/>
      <c r="AW30" s="322"/>
      <c r="AX30" s="322"/>
      <c r="BA30" s="339" t="str">
        <f>IF(B30&lt;&gt;SUM(C30:D30)," NO ALTERE LAS FÓRMULAS, la suma de los donantes NO ES IGUAL al Total. ","")</f>
        <v/>
      </c>
      <c r="BB30" s="325"/>
      <c r="BC30" s="441">
        <f>IF(B30&lt;&gt;SUM(C30:D30),1,0)</f>
        <v>0</v>
      </c>
      <c r="BD30" s="315"/>
    </row>
    <row r="31" spans="1:56" s="338" customFormat="1" ht="15.95" customHeight="1" x14ac:dyDescent="0.15">
      <c r="A31" s="367" t="s">
        <v>31</v>
      </c>
      <c r="B31" s="422">
        <f>SUM(C31:D31)</f>
        <v>0</v>
      </c>
      <c r="C31" s="377"/>
      <c r="D31" s="377"/>
      <c r="E31" s="438" t="str">
        <f>+BA31</f>
        <v/>
      </c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S31" s="322"/>
      <c r="AT31" s="322"/>
      <c r="AW31" s="322"/>
      <c r="AX31" s="322"/>
      <c r="BA31" s="339" t="str">
        <f>IF(B31&lt;&gt;SUM(C31:D31)," NO ALTERE LAS FÓRMULAS, la suma de los donantes NO ES IGUAL al Total. ","")</f>
        <v/>
      </c>
      <c r="BB31" s="325"/>
      <c r="BC31" s="441">
        <f>IF(B31&lt;&gt;SUM(C31:D31),1,0)</f>
        <v>0</v>
      </c>
      <c r="BD31" s="315"/>
    </row>
    <row r="32" spans="1:56" s="338" customFormat="1" ht="15.95" customHeight="1" x14ac:dyDescent="0.15">
      <c r="A32" s="350" t="s">
        <v>5</v>
      </c>
      <c r="B32" s="396">
        <f>SUM(C32:D32)</f>
        <v>0</v>
      </c>
      <c r="C32" s="396">
        <f>SUM(C30:C31)</f>
        <v>0</v>
      </c>
      <c r="D32" s="392">
        <f>SUM(D30:D31)</f>
        <v>0</v>
      </c>
      <c r="E32" s="438" t="str">
        <f>+BA32</f>
        <v/>
      </c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S32" s="322"/>
      <c r="AT32" s="322"/>
      <c r="AW32" s="322"/>
      <c r="AX32" s="322"/>
      <c r="BA32" s="339" t="str">
        <f>IF(B32&lt;&gt;SUM(C32:D32)," NO ALTERE LAS FÓRMULAS, la suma de los donantes NO ES IGUAL al Total. ","")</f>
        <v/>
      </c>
      <c r="BB32" s="325"/>
      <c r="BC32" s="441">
        <f>IF(B32&lt;&gt;SUM(C32:D32),1,0)</f>
        <v>0</v>
      </c>
      <c r="BD32" s="315"/>
    </row>
    <row r="33" spans="1:56" s="338" customFormat="1" ht="30" customHeight="1" x14ac:dyDescent="0.2">
      <c r="A33" s="334" t="s">
        <v>32</v>
      </c>
      <c r="B33" s="334"/>
      <c r="C33" s="334"/>
      <c r="D33" s="334"/>
      <c r="E33" s="334"/>
      <c r="F33" s="334"/>
      <c r="G33" s="334"/>
      <c r="H33" s="334"/>
      <c r="I33" s="334"/>
      <c r="J33" s="320"/>
      <c r="K33" s="315"/>
      <c r="L33" s="315"/>
      <c r="M33" s="315"/>
      <c r="N33" s="315"/>
      <c r="O33" s="315"/>
      <c r="P33" s="315"/>
      <c r="Q33" s="315"/>
      <c r="R33" s="315"/>
      <c r="S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T33" s="322"/>
      <c r="AU33" s="322"/>
      <c r="AX33" s="322"/>
      <c r="AY33" s="322"/>
      <c r="BA33" s="315"/>
      <c r="BB33" s="315"/>
      <c r="BC33" s="315"/>
      <c r="BD33" s="315"/>
    </row>
    <row r="34" spans="1:56" s="338" customFormat="1" ht="15.95" customHeight="1" x14ac:dyDescent="0.15">
      <c r="A34" s="494" t="s">
        <v>33</v>
      </c>
      <c r="B34" s="500" t="s">
        <v>4</v>
      </c>
      <c r="C34" s="488" t="s">
        <v>5</v>
      </c>
      <c r="D34" s="488" t="s">
        <v>34</v>
      </c>
      <c r="E34" s="488" t="s">
        <v>35</v>
      </c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T34" s="322"/>
      <c r="AU34" s="322"/>
      <c r="AX34" s="322"/>
      <c r="AY34" s="322"/>
      <c r="BA34" s="315"/>
      <c r="BB34" s="315"/>
      <c r="BC34" s="315"/>
      <c r="BD34" s="315"/>
    </row>
    <row r="35" spans="1:56" s="338" customFormat="1" ht="15.95" customHeight="1" x14ac:dyDescent="0.15">
      <c r="A35" s="495"/>
      <c r="B35" s="502"/>
      <c r="C35" s="489"/>
      <c r="D35" s="489"/>
      <c r="E35" s="489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T35" s="322"/>
      <c r="AU35" s="322"/>
      <c r="AX35" s="322"/>
      <c r="AY35" s="322"/>
      <c r="BA35" s="315"/>
      <c r="BB35" s="315"/>
      <c r="BC35" s="315"/>
      <c r="BD35" s="315"/>
    </row>
    <row r="36" spans="1:56" s="338" customFormat="1" ht="15.95" customHeight="1" x14ac:dyDescent="0.15">
      <c r="A36" s="494" t="s">
        <v>36</v>
      </c>
      <c r="B36" s="357" t="s">
        <v>37</v>
      </c>
      <c r="C36" s="425">
        <f>SUM(D36:E36)</f>
        <v>0</v>
      </c>
      <c r="D36" s="426"/>
      <c r="E36" s="426"/>
      <c r="F36" s="438" t="str">
        <f>+BA36</f>
        <v/>
      </c>
      <c r="G36" s="438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T36" s="322"/>
      <c r="AU36" s="322"/>
      <c r="AX36" s="322"/>
      <c r="AY36" s="322"/>
      <c r="BA36" s="339" t="str">
        <f>IF(C36&lt;&gt;SUM(D36:E36)," NO ALTERE LAS FÓRMULAS, la suma de los componentes sanguíneos NO ES IGUAL al Total. ","")</f>
        <v/>
      </c>
      <c r="BB36" s="315"/>
      <c r="BC36" s="441">
        <f>IF(C36&lt;&gt;SUM(D36:E36),1,0)</f>
        <v>0</v>
      </c>
      <c r="BD36" s="315"/>
    </row>
    <row r="37" spans="1:56" s="338" customFormat="1" ht="15.95" customHeight="1" x14ac:dyDescent="0.15">
      <c r="A37" s="505"/>
      <c r="B37" s="368" t="s">
        <v>38</v>
      </c>
      <c r="C37" s="427">
        <f t="shared" ref="C37:C44" si="6">SUM(D37:E37)</f>
        <v>0</v>
      </c>
      <c r="D37" s="428"/>
      <c r="E37" s="428"/>
      <c r="F37" s="438" t="str">
        <f t="shared" ref="F37:F44" si="7">+BA37</f>
        <v/>
      </c>
      <c r="G37" s="438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T37" s="322"/>
      <c r="AU37" s="322"/>
      <c r="AX37" s="322"/>
      <c r="AY37" s="322"/>
      <c r="BA37" s="339" t="str">
        <f t="shared" ref="BA37:BA44" si="8">IF(C37&lt;&gt;SUM(D37:E37)," NO ALTERE LAS FÓRMULAS, la suma de los componentes sanguíneos NO ES IGUAL al Total. ","")</f>
        <v/>
      </c>
      <c r="BB37" s="315"/>
      <c r="BC37" s="441">
        <f t="shared" ref="BC37:BC44" si="9">IF(C37&lt;&gt;SUM(D37:E37),1,0)</f>
        <v>0</v>
      </c>
      <c r="BD37" s="315"/>
    </row>
    <row r="38" spans="1:56" s="338" customFormat="1" ht="15.95" customHeight="1" x14ac:dyDescent="0.15">
      <c r="A38" s="495"/>
      <c r="B38" s="369" t="s">
        <v>39</v>
      </c>
      <c r="C38" s="429">
        <f t="shared" si="6"/>
        <v>0</v>
      </c>
      <c r="D38" s="430"/>
      <c r="E38" s="430"/>
      <c r="F38" s="438" t="str">
        <f t="shared" si="7"/>
        <v/>
      </c>
      <c r="G38" s="438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T38" s="322"/>
      <c r="AU38" s="322"/>
      <c r="AX38" s="322"/>
      <c r="AY38" s="322"/>
      <c r="BA38" s="339" t="str">
        <f t="shared" si="8"/>
        <v/>
      </c>
      <c r="BB38" s="315"/>
      <c r="BC38" s="441">
        <f t="shared" si="9"/>
        <v>0</v>
      </c>
      <c r="BD38" s="315"/>
    </row>
    <row r="39" spans="1:56" s="338" customFormat="1" ht="15.95" customHeight="1" x14ac:dyDescent="0.15">
      <c r="A39" s="494" t="s">
        <v>40</v>
      </c>
      <c r="B39" s="358" t="s">
        <v>41</v>
      </c>
      <c r="C39" s="425">
        <f t="shared" si="6"/>
        <v>0</v>
      </c>
      <c r="D39" s="426"/>
      <c r="E39" s="426"/>
      <c r="F39" s="438" t="str">
        <f t="shared" si="7"/>
        <v/>
      </c>
      <c r="G39" s="438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T39" s="322"/>
      <c r="AU39" s="322"/>
      <c r="AX39" s="322"/>
      <c r="AY39" s="322"/>
      <c r="BA39" s="339" t="str">
        <f t="shared" si="8"/>
        <v/>
      </c>
      <c r="BB39" s="315"/>
      <c r="BC39" s="441">
        <f t="shared" si="9"/>
        <v>0</v>
      </c>
      <c r="BD39" s="315"/>
    </row>
    <row r="40" spans="1:56" s="338" customFormat="1" ht="15.95" customHeight="1" x14ac:dyDescent="0.15">
      <c r="A40" s="505"/>
      <c r="B40" s="368" t="s">
        <v>42</v>
      </c>
      <c r="C40" s="427">
        <f t="shared" si="6"/>
        <v>0</v>
      </c>
      <c r="D40" s="428"/>
      <c r="E40" s="428"/>
      <c r="F40" s="438" t="str">
        <f t="shared" si="7"/>
        <v/>
      </c>
      <c r="G40" s="438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T40" s="322"/>
      <c r="AU40" s="322"/>
      <c r="AX40" s="322"/>
      <c r="AY40" s="322"/>
      <c r="BA40" s="339" t="str">
        <f t="shared" si="8"/>
        <v/>
      </c>
      <c r="BB40" s="315"/>
      <c r="BC40" s="441">
        <f t="shared" si="9"/>
        <v>0</v>
      </c>
      <c r="BD40" s="315"/>
    </row>
    <row r="41" spans="1:56" s="338" customFormat="1" ht="15.95" customHeight="1" x14ac:dyDescent="0.15">
      <c r="A41" s="495"/>
      <c r="B41" s="369" t="s">
        <v>43</v>
      </c>
      <c r="C41" s="429">
        <f t="shared" si="6"/>
        <v>0</v>
      </c>
      <c r="D41" s="430"/>
      <c r="E41" s="430"/>
      <c r="F41" s="438" t="str">
        <f t="shared" si="7"/>
        <v/>
      </c>
      <c r="G41" s="438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T41" s="322"/>
      <c r="AU41" s="322"/>
      <c r="AX41" s="322"/>
      <c r="AY41" s="322"/>
      <c r="BA41" s="339" t="str">
        <f t="shared" si="8"/>
        <v/>
      </c>
      <c r="BB41" s="315"/>
      <c r="BC41" s="441">
        <f t="shared" si="9"/>
        <v>0</v>
      </c>
      <c r="BD41" s="315"/>
    </row>
    <row r="42" spans="1:56" s="338" customFormat="1" ht="21" x14ac:dyDescent="0.15">
      <c r="A42" s="494" t="s">
        <v>44</v>
      </c>
      <c r="B42" s="370" t="s">
        <v>45</v>
      </c>
      <c r="C42" s="423">
        <f t="shared" si="6"/>
        <v>0</v>
      </c>
      <c r="D42" s="375"/>
      <c r="E42" s="375"/>
      <c r="F42" s="438" t="str">
        <f t="shared" si="7"/>
        <v/>
      </c>
      <c r="G42" s="438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T42" s="322"/>
      <c r="AU42" s="322"/>
      <c r="AX42" s="322"/>
      <c r="AY42" s="322"/>
      <c r="BA42" s="339" t="str">
        <f t="shared" si="8"/>
        <v/>
      </c>
      <c r="BB42" s="315"/>
      <c r="BC42" s="441">
        <f t="shared" si="9"/>
        <v>0</v>
      </c>
      <c r="BD42" s="315"/>
    </row>
    <row r="43" spans="1:56" s="338" customFormat="1" ht="15.95" customHeight="1" x14ac:dyDescent="0.15">
      <c r="A43" s="495"/>
      <c r="B43" s="336" t="s">
        <v>46</v>
      </c>
      <c r="C43" s="383">
        <f t="shared" si="6"/>
        <v>0</v>
      </c>
      <c r="D43" s="378"/>
      <c r="E43" s="378"/>
      <c r="F43" s="438" t="str">
        <f t="shared" si="7"/>
        <v/>
      </c>
      <c r="G43" s="438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T43" s="322"/>
      <c r="AU43" s="322"/>
      <c r="AX43" s="322"/>
      <c r="AY43" s="322"/>
      <c r="BA43" s="339" t="str">
        <f t="shared" si="8"/>
        <v/>
      </c>
      <c r="BB43" s="315"/>
      <c r="BC43" s="441">
        <f t="shared" si="9"/>
        <v>0</v>
      </c>
      <c r="BD43" s="315"/>
    </row>
    <row r="44" spans="1:56" s="338" customFormat="1" ht="15.95" customHeight="1" x14ac:dyDescent="0.15">
      <c r="A44" s="498" t="s">
        <v>47</v>
      </c>
      <c r="B44" s="499"/>
      <c r="C44" s="424">
        <f t="shared" si="6"/>
        <v>0</v>
      </c>
      <c r="D44" s="380"/>
      <c r="E44" s="380"/>
      <c r="F44" s="438" t="str">
        <f t="shared" si="7"/>
        <v/>
      </c>
      <c r="G44" s="438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T44" s="322"/>
      <c r="AU44" s="322"/>
      <c r="AX44" s="322"/>
      <c r="AY44" s="322"/>
      <c r="BA44" s="339" t="str">
        <f t="shared" si="8"/>
        <v/>
      </c>
      <c r="BB44" s="315"/>
      <c r="BC44" s="441">
        <f t="shared" si="9"/>
        <v>0</v>
      </c>
      <c r="BD44" s="315"/>
    </row>
    <row r="45" spans="1:56" s="315" customFormat="1" ht="30" customHeight="1" x14ac:dyDescent="0.2">
      <c r="A45" s="335" t="s">
        <v>48</v>
      </c>
      <c r="B45" s="335"/>
      <c r="C45" s="335"/>
      <c r="D45" s="335"/>
      <c r="E45" s="335"/>
      <c r="F45" s="335"/>
      <c r="G45" s="335"/>
      <c r="H45" s="335"/>
      <c r="I45" s="335"/>
      <c r="J45" s="320"/>
    </row>
    <row r="46" spans="1:56" s="338" customFormat="1" ht="15.95" customHeight="1" x14ac:dyDescent="0.15">
      <c r="A46" s="510" t="s">
        <v>49</v>
      </c>
      <c r="B46" s="510"/>
      <c r="C46" s="511" t="s">
        <v>50</v>
      </c>
      <c r="D46" s="511" t="s">
        <v>44</v>
      </c>
      <c r="E46" s="497" t="s">
        <v>51</v>
      </c>
      <c r="F46" s="511"/>
      <c r="G46" s="511"/>
      <c r="H46" s="511" t="s">
        <v>52</v>
      </c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T46" s="322"/>
      <c r="AU46" s="322"/>
      <c r="AX46" s="322"/>
      <c r="AY46" s="322"/>
      <c r="BA46" s="315"/>
      <c r="BB46" s="315"/>
      <c r="BC46" s="315"/>
      <c r="BD46" s="315"/>
    </row>
    <row r="47" spans="1:56" s="338" customFormat="1" ht="15.95" customHeight="1" x14ac:dyDescent="0.15">
      <c r="A47" s="510"/>
      <c r="B47" s="510"/>
      <c r="C47" s="511"/>
      <c r="D47" s="511"/>
      <c r="E47" s="477" t="s">
        <v>53</v>
      </c>
      <c r="F47" s="477" t="s">
        <v>42</v>
      </c>
      <c r="G47" s="477" t="s">
        <v>43</v>
      </c>
      <c r="H47" s="497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T47" s="322"/>
      <c r="AU47" s="322"/>
      <c r="AX47" s="322"/>
      <c r="AY47" s="322"/>
      <c r="BA47" s="315"/>
      <c r="BB47" s="315"/>
      <c r="BC47" s="315"/>
      <c r="BD47" s="315"/>
    </row>
    <row r="48" spans="1:56" s="338" customFormat="1" ht="22.5" customHeight="1" x14ac:dyDescent="0.15">
      <c r="A48" s="515" t="s">
        <v>54</v>
      </c>
      <c r="B48" s="515"/>
      <c r="C48" s="433"/>
      <c r="D48" s="433"/>
      <c r="E48" s="433"/>
      <c r="F48" s="433"/>
      <c r="G48" s="433"/>
      <c r="H48" s="426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W48" s="322"/>
      <c r="AX48" s="322"/>
      <c r="BA48" s="315"/>
      <c r="BB48" s="315"/>
      <c r="BC48" s="315"/>
      <c r="BD48" s="315"/>
    </row>
    <row r="49" spans="1:56" s="338" customFormat="1" ht="15" customHeight="1" x14ac:dyDescent="0.15">
      <c r="A49" s="516" t="s">
        <v>55</v>
      </c>
      <c r="B49" s="516"/>
      <c r="C49" s="373"/>
      <c r="D49" s="373">
        <v>3</v>
      </c>
      <c r="E49" s="373"/>
      <c r="F49" s="373"/>
      <c r="G49" s="373"/>
      <c r="H49" s="428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W49" s="322"/>
      <c r="AX49" s="322"/>
      <c r="BA49" s="315"/>
      <c r="BB49" s="315"/>
      <c r="BC49" s="315"/>
      <c r="BD49" s="315"/>
    </row>
    <row r="50" spans="1:56" s="338" customFormat="1" ht="15" customHeight="1" x14ac:dyDescent="0.15">
      <c r="A50" s="516" t="s">
        <v>56</v>
      </c>
      <c r="B50" s="516"/>
      <c r="C50" s="376">
        <v>3</v>
      </c>
      <c r="D50" s="376"/>
      <c r="E50" s="376">
        <v>69</v>
      </c>
      <c r="F50" s="376">
        <v>1</v>
      </c>
      <c r="G50" s="376"/>
      <c r="H50" s="391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W50" s="322"/>
      <c r="AX50" s="322"/>
      <c r="BA50" s="315"/>
      <c r="BB50" s="315"/>
      <c r="BC50" s="315"/>
      <c r="BD50" s="315"/>
    </row>
    <row r="51" spans="1:56" s="338" customFormat="1" ht="15" customHeight="1" x14ac:dyDescent="0.15">
      <c r="A51" s="508" t="s">
        <v>57</v>
      </c>
      <c r="B51" s="508"/>
      <c r="C51" s="378"/>
      <c r="D51" s="378"/>
      <c r="E51" s="378"/>
      <c r="F51" s="378"/>
      <c r="G51" s="378"/>
      <c r="H51" s="39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W51" s="322"/>
      <c r="AX51" s="322"/>
      <c r="BA51" s="315"/>
      <c r="BB51" s="315"/>
      <c r="BC51" s="315"/>
      <c r="BD51" s="315"/>
    </row>
    <row r="52" spans="1:56" s="338" customFormat="1" ht="15" customHeight="1" x14ac:dyDescent="0.15">
      <c r="A52" s="509" t="s">
        <v>5</v>
      </c>
      <c r="B52" s="509"/>
      <c r="C52" s="388">
        <f t="shared" ref="C52:H52" si="10">SUM(C48:C51)</f>
        <v>3</v>
      </c>
      <c r="D52" s="388">
        <f t="shared" si="10"/>
        <v>3</v>
      </c>
      <c r="E52" s="388">
        <f t="shared" si="10"/>
        <v>69</v>
      </c>
      <c r="F52" s="388">
        <f t="shared" si="10"/>
        <v>1</v>
      </c>
      <c r="G52" s="388">
        <f t="shared" si="10"/>
        <v>0</v>
      </c>
      <c r="H52" s="436">
        <f t="shared" si="10"/>
        <v>0</v>
      </c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W52" s="322"/>
      <c r="AX52" s="322"/>
      <c r="BA52" s="315"/>
      <c r="BB52" s="315"/>
      <c r="BC52" s="315"/>
      <c r="BD52" s="315"/>
    </row>
    <row r="53" spans="1:56" s="315" customFormat="1" ht="30" customHeight="1" x14ac:dyDescent="0.2">
      <c r="A53" s="335" t="s">
        <v>58</v>
      </c>
      <c r="B53" s="335"/>
      <c r="C53" s="335"/>
      <c r="D53" s="371"/>
      <c r="E53" s="371"/>
      <c r="F53" s="371"/>
      <c r="G53" s="371"/>
      <c r="H53" s="371"/>
      <c r="I53" s="371"/>
      <c r="J53" s="320"/>
    </row>
    <row r="54" spans="1:56" s="338" customFormat="1" ht="15.95" customHeight="1" x14ac:dyDescent="0.2">
      <c r="A54" s="510" t="s">
        <v>49</v>
      </c>
      <c r="B54" s="510"/>
      <c r="C54" s="511" t="s">
        <v>5</v>
      </c>
      <c r="D54" s="315"/>
      <c r="E54" s="315"/>
      <c r="F54" s="315"/>
      <c r="G54" s="317"/>
      <c r="H54" s="317"/>
      <c r="I54" s="317"/>
      <c r="J54" s="317"/>
      <c r="K54" s="315"/>
      <c r="L54" s="315"/>
      <c r="M54" s="315"/>
      <c r="N54" s="315"/>
      <c r="O54" s="315"/>
      <c r="P54" s="315"/>
      <c r="Q54" s="315"/>
      <c r="R54" s="315"/>
      <c r="S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22"/>
      <c r="AS54" s="322"/>
      <c r="AT54" s="322"/>
      <c r="BA54" s="315"/>
      <c r="BB54" s="315"/>
      <c r="BC54" s="315"/>
      <c r="BD54" s="315"/>
    </row>
    <row r="55" spans="1:56" s="338" customFormat="1" ht="15.95" customHeight="1" x14ac:dyDescent="0.2">
      <c r="A55" s="510"/>
      <c r="B55" s="510"/>
      <c r="C55" s="511"/>
      <c r="D55" s="315"/>
      <c r="E55" s="315"/>
      <c r="F55" s="315"/>
      <c r="G55" s="317"/>
      <c r="H55" s="317"/>
      <c r="I55" s="317"/>
      <c r="J55" s="317"/>
      <c r="K55" s="315"/>
      <c r="L55" s="315"/>
      <c r="M55" s="315"/>
      <c r="N55" s="315"/>
      <c r="O55" s="315"/>
      <c r="P55" s="315"/>
      <c r="Q55" s="315"/>
      <c r="R55" s="315"/>
      <c r="S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22"/>
      <c r="AS55" s="322"/>
      <c r="AT55" s="322"/>
      <c r="BA55" s="315"/>
      <c r="BB55" s="315"/>
      <c r="BC55" s="315"/>
      <c r="BD55" s="315"/>
    </row>
    <row r="56" spans="1:56" s="338" customFormat="1" ht="15" customHeight="1" x14ac:dyDescent="0.2">
      <c r="A56" s="512" t="s">
        <v>59</v>
      </c>
      <c r="B56" s="512"/>
      <c r="C56" s="432"/>
      <c r="D56" s="315"/>
      <c r="E56" s="315"/>
      <c r="F56" s="315"/>
      <c r="G56" s="315"/>
      <c r="H56" s="315"/>
      <c r="I56" s="315"/>
      <c r="J56" s="317"/>
      <c r="K56" s="315"/>
      <c r="L56" s="315"/>
      <c r="M56" s="315"/>
      <c r="N56" s="315"/>
      <c r="O56" s="315"/>
      <c r="P56" s="315"/>
      <c r="Q56" s="315"/>
      <c r="R56" s="315"/>
      <c r="S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R56" s="322"/>
      <c r="AS56" s="322"/>
      <c r="AV56" s="322"/>
      <c r="AW56" s="322"/>
      <c r="BA56" s="315"/>
      <c r="BB56" s="315"/>
      <c r="BC56" s="315"/>
      <c r="BD56" s="315"/>
    </row>
    <row r="57" spans="1:56" s="338" customFormat="1" ht="15" customHeight="1" x14ac:dyDescent="0.2">
      <c r="A57" s="492" t="s">
        <v>40</v>
      </c>
      <c r="B57" s="358" t="s">
        <v>41</v>
      </c>
      <c r="C57" s="433"/>
      <c r="D57" s="315"/>
      <c r="E57" s="315"/>
      <c r="F57" s="315"/>
      <c r="G57" s="317"/>
      <c r="H57" s="317"/>
      <c r="I57" s="317"/>
      <c r="J57" s="317"/>
      <c r="K57" s="315"/>
      <c r="L57" s="315"/>
      <c r="M57" s="315"/>
      <c r="N57" s="315"/>
      <c r="O57" s="315"/>
      <c r="P57" s="315"/>
      <c r="Q57" s="315"/>
      <c r="R57" s="315"/>
      <c r="S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22"/>
      <c r="AS57" s="322"/>
      <c r="AT57" s="322"/>
      <c r="BA57" s="315"/>
      <c r="BB57" s="315"/>
      <c r="BC57" s="315"/>
      <c r="BD57" s="315"/>
    </row>
    <row r="58" spans="1:56" s="338" customFormat="1" ht="15" customHeight="1" x14ac:dyDescent="0.2">
      <c r="A58" s="513"/>
      <c r="B58" s="368" t="s">
        <v>42</v>
      </c>
      <c r="C58" s="373"/>
      <c r="D58" s="315"/>
      <c r="E58" s="315"/>
      <c r="F58" s="315"/>
      <c r="G58" s="317"/>
      <c r="H58" s="317"/>
      <c r="I58" s="317"/>
      <c r="J58" s="317"/>
      <c r="K58" s="315"/>
      <c r="L58" s="315"/>
      <c r="M58" s="315"/>
      <c r="N58" s="315"/>
      <c r="O58" s="315"/>
      <c r="P58" s="315"/>
      <c r="Q58" s="315"/>
      <c r="R58" s="315"/>
      <c r="S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22"/>
      <c r="AS58" s="322"/>
      <c r="AT58" s="322"/>
      <c r="BA58" s="315"/>
      <c r="BB58" s="315"/>
      <c r="BC58" s="315"/>
      <c r="BD58" s="315"/>
    </row>
    <row r="59" spans="1:56" s="338" customFormat="1" ht="15" customHeight="1" x14ac:dyDescent="0.2">
      <c r="A59" s="493"/>
      <c r="B59" s="369" t="s">
        <v>43</v>
      </c>
      <c r="C59" s="374"/>
      <c r="D59" s="315"/>
      <c r="E59" s="315"/>
      <c r="F59" s="315"/>
      <c r="G59" s="317"/>
      <c r="H59" s="317"/>
      <c r="I59" s="317"/>
      <c r="J59" s="317"/>
      <c r="K59" s="315"/>
      <c r="L59" s="315"/>
      <c r="M59" s="315"/>
      <c r="N59" s="315"/>
      <c r="O59" s="315"/>
      <c r="P59" s="315"/>
      <c r="Q59" s="315"/>
      <c r="R59" s="315"/>
      <c r="S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22"/>
      <c r="AS59" s="322"/>
      <c r="AT59" s="322"/>
      <c r="BA59" s="315"/>
      <c r="BB59" s="315"/>
      <c r="BC59" s="315"/>
      <c r="BD59" s="315"/>
    </row>
    <row r="60" spans="1:56" s="338" customFormat="1" ht="15" customHeight="1" x14ac:dyDescent="0.2">
      <c r="A60" s="514" t="s">
        <v>44</v>
      </c>
      <c r="B60" s="514"/>
      <c r="C60" s="432"/>
      <c r="D60" s="315"/>
      <c r="E60" s="315"/>
      <c r="F60" s="315"/>
      <c r="G60" s="315"/>
      <c r="H60" s="315"/>
      <c r="I60" s="315"/>
      <c r="J60" s="317"/>
      <c r="K60" s="315"/>
      <c r="L60" s="315"/>
      <c r="M60" s="315"/>
      <c r="N60" s="315"/>
      <c r="O60" s="315"/>
      <c r="P60" s="315"/>
      <c r="Q60" s="315"/>
      <c r="R60" s="315"/>
      <c r="S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R60" s="322"/>
      <c r="AS60" s="322"/>
      <c r="AV60" s="322"/>
      <c r="AW60" s="322"/>
      <c r="BA60" s="315"/>
      <c r="BB60" s="315"/>
      <c r="BC60" s="315"/>
      <c r="BD60" s="315"/>
    </row>
    <row r="61" spans="1:56" s="338" customFormat="1" ht="15" customHeight="1" x14ac:dyDescent="0.2">
      <c r="A61" s="498" t="s">
        <v>47</v>
      </c>
      <c r="B61" s="499"/>
      <c r="C61" s="434"/>
      <c r="D61" s="315"/>
      <c r="E61" s="315"/>
      <c r="F61" s="315"/>
      <c r="G61" s="315"/>
      <c r="H61" s="315"/>
      <c r="I61" s="315"/>
      <c r="J61" s="317"/>
      <c r="K61" s="315"/>
      <c r="L61" s="315"/>
      <c r="M61" s="315"/>
      <c r="N61" s="315"/>
      <c r="O61" s="315"/>
      <c r="P61" s="315"/>
      <c r="Q61" s="315"/>
      <c r="R61" s="315"/>
      <c r="S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R61" s="322"/>
      <c r="AS61" s="322"/>
      <c r="AV61" s="322"/>
      <c r="AW61" s="322"/>
      <c r="BA61" s="315"/>
      <c r="BB61" s="315"/>
      <c r="BC61" s="315"/>
      <c r="BD61" s="315"/>
    </row>
    <row r="62" spans="1:56" s="315" customFormat="1" ht="30" customHeight="1" x14ac:dyDescent="0.2">
      <c r="A62" s="331" t="s">
        <v>60</v>
      </c>
      <c r="B62" s="331"/>
      <c r="C62" s="331"/>
      <c r="D62" s="331"/>
      <c r="E62" s="331"/>
      <c r="F62" s="331"/>
      <c r="G62" s="331"/>
      <c r="H62" s="331"/>
      <c r="I62" s="331"/>
      <c r="J62" s="320"/>
    </row>
    <row r="63" spans="1:56" s="338" customFormat="1" ht="15.95" customHeight="1" x14ac:dyDescent="0.15">
      <c r="A63" s="490" t="s">
        <v>4</v>
      </c>
      <c r="B63" s="500"/>
      <c r="C63" s="488" t="s">
        <v>5</v>
      </c>
      <c r="D63" s="496" t="s">
        <v>61</v>
      </c>
      <c r="E63" s="497"/>
      <c r="F63" s="496" t="s">
        <v>62</v>
      </c>
      <c r="G63" s="497"/>
      <c r="H63" s="537" t="s">
        <v>63</v>
      </c>
      <c r="I63" s="538"/>
      <c r="J63" s="506" t="s">
        <v>64</v>
      </c>
      <c r="K63" s="315"/>
      <c r="L63" s="315"/>
      <c r="M63" s="315"/>
      <c r="N63" s="315"/>
      <c r="O63" s="315"/>
      <c r="P63" s="315"/>
      <c r="Q63" s="315"/>
      <c r="R63" s="315"/>
      <c r="S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T63" s="322"/>
      <c r="AU63" s="322"/>
      <c r="AX63" s="322"/>
      <c r="AY63" s="322"/>
      <c r="BA63" s="315"/>
      <c r="BB63" s="315"/>
      <c r="BC63" s="315"/>
      <c r="BD63" s="315"/>
    </row>
    <row r="64" spans="1:56" s="338" customFormat="1" ht="15.95" customHeight="1" x14ac:dyDescent="0.15">
      <c r="A64" s="501"/>
      <c r="B64" s="502"/>
      <c r="C64" s="489"/>
      <c r="D64" s="477" t="s">
        <v>34</v>
      </c>
      <c r="E64" s="477" t="s">
        <v>35</v>
      </c>
      <c r="F64" s="477" t="s">
        <v>34</v>
      </c>
      <c r="G64" s="477" t="s">
        <v>35</v>
      </c>
      <c r="H64" s="477" t="s">
        <v>34</v>
      </c>
      <c r="I64" s="477" t="s">
        <v>35</v>
      </c>
      <c r="J64" s="507"/>
      <c r="K64" s="315"/>
      <c r="L64" s="315"/>
      <c r="M64" s="315"/>
      <c r="N64" s="315"/>
      <c r="O64" s="315"/>
      <c r="P64" s="315"/>
      <c r="Q64" s="315"/>
      <c r="R64" s="315"/>
      <c r="S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T64" s="322"/>
      <c r="AU64" s="322"/>
      <c r="AX64" s="322"/>
      <c r="AY64" s="322"/>
      <c r="BA64" s="315"/>
      <c r="BB64" s="315"/>
      <c r="BC64" s="315"/>
      <c r="BD64" s="315"/>
    </row>
    <row r="65" spans="1:56" s="338" customFormat="1" ht="15" customHeight="1" x14ac:dyDescent="0.15">
      <c r="A65" s="503" t="s">
        <v>36</v>
      </c>
      <c r="B65" s="504"/>
      <c r="C65" s="425">
        <f>SUM(D65:J65)</f>
        <v>0</v>
      </c>
      <c r="D65" s="426"/>
      <c r="E65" s="426"/>
      <c r="F65" s="426"/>
      <c r="G65" s="426"/>
      <c r="H65" s="426"/>
      <c r="I65" s="426"/>
      <c r="J65" s="426"/>
      <c r="K65" s="326" t="str">
        <f>BA65</f>
        <v/>
      </c>
      <c r="L65" s="315"/>
      <c r="M65" s="315"/>
      <c r="N65" s="315"/>
      <c r="O65" s="315"/>
      <c r="P65" s="315"/>
      <c r="Q65" s="315"/>
      <c r="R65" s="315"/>
      <c r="S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T65" s="322"/>
      <c r="AU65" s="322"/>
      <c r="AX65" s="322"/>
      <c r="AY65" s="322"/>
      <c r="BA65" s="339" t="str">
        <f>IF(C65&lt;&gt;SUM(D65:J65)," NO ALTERE LAS FÓRMULAS, la suma de los componentes sanguíneos distribuídos o transferidos NO ES IGUAL al Total. ","")</f>
        <v/>
      </c>
      <c r="BB65" s="315"/>
      <c r="BC65" s="441">
        <f>IF(C65&lt;&gt;SUM(D65:J65),1,0)</f>
        <v>0</v>
      </c>
      <c r="BD65" s="315"/>
    </row>
    <row r="66" spans="1:56" s="338" customFormat="1" ht="15" customHeight="1" x14ac:dyDescent="0.15">
      <c r="A66" s="494" t="s">
        <v>40</v>
      </c>
      <c r="B66" s="358" t="s">
        <v>41</v>
      </c>
      <c r="C66" s="425">
        <f t="shared" ref="C66:C71" si="11">SUM(D66:J66)</f>
        <v>0</v>
      </c>
      <c r="D66" s="426"/>
      <c r="E66" s="426"/>
      <c r="F66" s="426"/>
      <c r="G66" s="426"/>
      <c r="H66" s="426"/>
      <c r="I66" s="426"/>
      <c r="J66" s="426"/>
      <c r="K66" s="326" t="str">
        <f t="shared" ref="K66:K71" si="12">BA66</f>
        <v/>
      </c>
      <c r="L66" s="315"/>
      <c r="M66" s="315"/>
      <c r="N66" s="315"/>
      <c r="O66" s="315"/>
      <c r="P66" s="315"/>
      <c r="Q66" s="315"/>
      <c r="R66" s="315"/>
      <c r="S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T66" s="322"/>
      <c r="AU66" s="322"/>
      <c r="AX66" s="322"/>
      <c r="AY66" s="322"/>
      <c r="BA66" s="339" t="str">
        <f t="shared" ref="BA66:BA71" si="13">IF(C66&lt;&gt;SUM(D66:J66)," NO ALTERE LAS FÓRMULAS, la suma de los componentes sanguíneos distribuídos o transferidos NO ES IGUAL al Total. ","")</f>
        <v/>
      </c>
      <c r="BB66" s="315"/>
      <c r="BC66" s="441">
        <f t="shared" ref="BC66:BC71" si="14">IF(C66&lt;&gt;SUM(D66:J66),1,0)</f>
        <v>0</v>
      </c>
      <c r="BD66" s="315"/>
    </row>
    <row r="67" spans="1:56" s="338" customFormat="1" ht="15" customHeight="1" x14ac:dyDescent="0.15">
      <c r="A67" s="505"/>
      <c r="B67" s="368" t="s">
        <v>42</v>
      </c>
      <c r="C67" s="427">
        <f t="shared" si="11"/>
        <v>0</v>
      </c>
      <c r="D67" s="428"/>
      <c r="E67" s="428"/>
      <c r="F67" s="428"/>
      <c r="G67" s="428"/>
      <c r="H67" s="428"/>
      <c r="I67" s="428"/>
      <c r="J67" s="428"/>
      <c r="K67" s="326" t="str">
        <f t="shared" si="12"/>
        <v/>
      </c>
      <c r="L67" s="315"/>
      <c r="M67" s="315"/>
      <c r="N67" s="315"/>
      <c r="O67" s="315"/>
      <c r="P67" s="315"/>
      <c r="Q67" s="315"/>
      <c r="R67" s="315"/>
      <c r="S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T67" s="322"/>
      <c r="AU67" s="322"/>
      <c r="AX67" s="322"/>
      <c r="AY67" s="322"/>
      <c r="BA67" s="339" t="str">
        <f t="shared" si="13"/>
        <v/>
      </c>
      <c r="BB67" s="315"/>
      <c r="BC67" s="441">
        <f t="shared" si="14"/>
        <v>0</v>
      </c>
      <c r="BD67" s="315"/>
    </row>
    <row r="68" spans="1:56" s="338" customFormat="1" ht="15" customHeight="1" x14ac:dyDescent="0.15">
      <c r="A68" s="495"/>
      <c r="B68" s="369" t="s">
        <v>43</v>
      </c>
      <c r="C68" s="429">
        <f t="shared" si="11"/>
        <v>0</v>
      </c>
      <c r="D68" s="430"/>
      <c r="E68" s="430"/>
      <c r="F68" s="430"/>
      <c r="G68" s="430"/>
      <c r="H68" s="430"/>
      <c r="I68" s="430"/>
      <c r="J68" s="430"/>
      <c r="K68" s="326" t="str">
        <f t="shared" si="12"/>
        <v/>
      </c>
      <c r="L68" s="315"/>
      <c r="M68" s="315"/>
      <c r="N68" s="315"/>
      <c r="O68" s="315"/>
      <c r="P68" s="315"/>
      <c r="Q68" s="315"/>
      <c r="R68" s="315"/>
      <c r="S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T68" s="322"/>
      <c r="AU68" s="322"/>
      <c r="AX68" s="322"/>
      <c r="AY68" s="322"/>
      <c r="BA68" s="339" t="str">
        <f t="shared" si="13"/>
        <v/>
      </c>
      <c r="BB68" s="315"/>
      <c r="BC68" s="441">
        <f t="shared" si="14"/>
        <v>0</v>
      </c>
      <c r="BD68" s="315"/>
    </row>
    <row r="69" spans="1:56" s="338" customFormat="1" ht="15" customHeight="1" x14ac:dyDescent="0.15">
      <c r="A69" s="494" t="s">
        <v>44</v>
      </c>
      <c r="B69" s="370" t="s">
        <v>65</v>
      </c>
      <c r="C69" s="423">
        <f t="shared" si="11"/>
        <v>0</v>
      </c>
      <c r="D69" s="375"/>
      <c r="E69" s="375"/>
      <c r="F69" s="375"/>
      <c r="G69" s="375"/>
      <c r="H69" s="375"/>
      <c r="I69" s="375"/>
      <c r="J69" s="375"/>
      <c r="K69" s="326" t="str">
        <f t="shared" si="12"/>
        <v/>
      </c>
      <c r="L69" s="315"/>
      <c r="M69" s="315"/>
      <c r="N69" s="315"/>
      <c r="O69" s="315"/>
      <c r="P69" s="315"/>
      <c r="Q69" s="315"/>
      <c r="R69" s="315"/>
      <c r="S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T69" s="322"/>
      <c r="AU69" s="322"/>
      <c r="AX69" s="322"/>
      <c r="AY69" s="322"/>
      <c r="BA69" s="339" t="str">
        <f t="shared" si="13"/>
        <v/>
      </c>
      <c r="BB69" s="315"/>
      <c r="BC69" s="441">
        <f t="shared" si="14"/>
        <v>0</v>
      </c>
      <c r="BD69" s="315"/>
    </row>
    <row r="70" spans="1:56" s="338" customFormat="1" ht="15" customHeight="1" x14ac:dyDescent="0.15">
      <c r="A70" s="495"/>
      <c r="B70" s="336" t="s">
        <v>46</v>
      </c>
      <c r="C70" s="383">
        <f t="shared" si="11"/>
        <v>0</v>
      </c>
      <c r="D70" s="378"/>
      <c r="E70" s="378"/>
      <c r="F70" s="378"/>
      <c r="G70" s="378"/>
      <c r="H70" s="378"/>
      <c r="I70" s="378"/>
      <c r="J70" s="378"/>
      <c r="K70" s="326" t="str">
        <f t="shared" si="12"/>
        <v/>
      </c>
      <c r="L70" s="315"/>
      <c r="M70" s="315"/>
      <c r="N70" s="315"/>
      <c r="O70" s="315"/>
      <c r="P70" s="315"/>
      <c r="Q70" s="315"/>
      <c r="R70" s="315"/>
      <c r="S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T70" s="322"/>
      <c r="AU70" s="322"/>
      <c r="AX70" s="322"/>
      <c r="AY70" s="322"/>
      <c r="BA70" s="339" t="str">
        <f t="shared" si="13"/>
        <v/>
      </c>
      <c r="BB70" s="315"/>
      <c r="BC70" s="441">
        <f t="shared" si="14"/>
        <v>0</v>
      </c>
      <c r="BD70" s="315"/>
    </row>
    <row r="71" spans="1:56" s="338" customFormat="1" ht="15" customHeight="1" x14ac:dyDescent="0.15">
      <c r="A71" s="498" t="s">
        <v>47</v>
      </c>
      <c r="B71" s="499"/>
      <c r="C71" s="424">
        <f t="shared" si="11"/>
        <v>0</v>
      </c>
      <c r="D71" s="380"/>
      <c r="E71" s="380"/>
      <c r="F71" s="380"/>
      <c r="G71" s="380"/>
      <c r="H71" s="380"/>
      <c r="I71" s="380"/>
      <c r="J71" s="380"/>
      <c r="K71" s="326" t="str">
        <f t="shared" si="12"/>
        <v/>
      </c>
      <c r="L71" s="315"/>
      <c r="M71" s="315"/>
      <c r="N71" s="315"/>
      <c r="O71" s="315"/>
      <c r="P71" s="315"/>
      <c r="Q71" s="315"/>
      <c r="R71" s="315"/>
      <c r="S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T71" s="322"/>
      <c r="AU71" s="322"/>
      <c r="AX71" s="322"/>
      <c r="AY71" s="322"/>
      <c r="BA71" s="339" t="str">
        <f t="shared" si="13"/>
        <v/>
      </c>
      <c r="BB71" s="315"/>
      <c r="BC71" s="441">
        <f t="shared" si="14"/>
        <v>0</v>
      </c>
      <c r="BD71" s="315"/>
    </row>
    <row r="72" spans="1:56" s="315" customFormat="1" ht="30" customHeight="1" x14ac:dyDescent="0.2">
      <c r="A72" s="354" t="s">
        <v>66</v>
      </c>
      <c r="B72" s="354"/>
      <c r="C72" s="354"/>
      <c r="D72" s="354"/>
      <c r="E72" s="354"/>
      <c r="F72" s="351"/>
      <c r="G72" s="351"/>
      <c r="H72" s="351"/>
      <c r="I72" s="351"/>
      <c r="J72" s="320"/>
    </row>
    <row r="73" spans="1:56" s="338" customFormat="1" ht="15.95" customHeight="1" x14ac:dyDescent="0.2">
      <c r="A73" s="490" t="s">
        <v>67</v>
      </c>
      <c r="B73" s="500"/>
      <c r="C73" s="488" t="s">
        <v>5</v>
      </c>
      <c r="D73" s="496" t="s">
        <v>68</v>
      </c>
      <c r="E73" s="497"/>
      <c r="F73" s="496" t="s">
        <v>69</v>
      </c>
      <c r="G73" s="497"/>
      <c r="H73" s="315"/>
      <c r="I73" s="317"/>
      <c r="J73" s="317"/>
      <c r="K73" s="315"/>
      <c r="L73" s="315"/>
      <c r="M73" s="315"/>
      <c r="N73" s="315"/>
      <c r="O73" s="315"/>
      <c r="P73" s="315"/>
      <c r="Q73" s="315"/>
      <c r="R73" s="315"/>
      <c r="S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Q73" s="322"/>
      <c r="AR73" s="322"/>
      <c r="AU73" s="322"/>
      <c r="AV73" s="322"/>
      <c r="BA73" s="315"/>
      <c r="BB73" s="315"/>
      <c r="BC73" s="315"/>
      <c r="BD73" s="315"/>
    </row>
    <row r="74" spans="1:56" s="338" customFormat="1" ht="15.95" customHeight="1" x14ac:dyDescent="0.2">
      <c r="A74" s="501"/>
      <c r="B74" s="502"/>
      <c r="C74" s="489"/>
      <c r="D74" s="477" t="s">
        <v>34</v>
      </c>
      <c r="E74" s="477" t="s">
        <v>35</v>
      </c>
      <c r="F74" s="477" t="s">
        <v>34</v>
      </c>
      <c r="G74" s="477" t="s">
        <v>35</v>
      </c>
      <c r="H74" s="315"/>
      <c r="I74" s="317"/>
      <c r="J74" s="317"/>
      <c r="K74" s="315"/>
      <c r="L74" s="315"/>
      <c r="M74" s="315"/>
      <c r="N74" s="315"/>
      <c r="O74" s="315"/>
      <c r="P74" s="315"/>
      <c r="Q74" s="315"/>
      <c r="R74" s="315"/>
      <c r="S74" s="315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  <c r="AI74" s="315"/>
      <c r="AJ74" s="315"/>
      <c r="AK74" s="315"/>
      <c r="AL74" s="315"/>
      <c r="AM74" s="315"/>
      <c r="AN74" s="315"/>
      <c r="AO74" s="315"/>
      <c r="AQ74" s="322"/>
      <c r="AR74" s="322"/>
      <c r="AU74" s="322"/>
      <c r="AV74" s="322"/>
      <c r="BA74" s="315"/>
      <c r="BB74" s="315"/>
      <c r="BC74" s="315"/>
      <c r="BD74" s="315"/>
    </row>
    <row r="75" spans="1:56" s="338" customFormat="1" ht="15" customHeight="1" x14ac:dyDescent="0.2">
      <c r="A75" s="503" t="s">
        <v>36</v>
      </c>
      <c r="B75" s="504"/>
      <c r="C75" s="425">
        <f>SUM(D75:G75)</f>
        <v>135</v>
      </c>
      <c r="D75" s="426">
        <v>2</v>
      </c>
      <c r="E75" s="426"/>
      <c r="F75" s="426">
        <v>133</v>
      </c>
      <c r="G75" s="426"/>
      <c r="H75" s="326" t="str">
        <f t="shared" ref="H75:H82" si="15">BA75</f>
        <v/>
      </c>
      <c r="I75" s="317"/>
      <c r="K75" s="315"/>
      <c r="L75" s="315"/>
      <c r="M75" s="315"/>
      <c r="N75" s="315"/>
      <c r="O75" s="315"/>
      <c r="P75" s="315"/>
      <c r="Q75" s="315"/>
      <c r="R75" s="315"/>
      <c r="S75" s="315"/>
      <c r="X75" s="315"/>
      <c r="Y75" s="315"/>
      <c r="Z75" s="315"/>
      <c r="AA75" s="315"/>
      <c r="AB75" s="315"/>
      <c r="AC75" s="315"/>
      <c r="AD75" s="315"/>
      <c r="AE75" s="315"/>
      <c r="AF75" s="315"/>
      <c r="AG75" s="315"/>
      <c r="AH75" s="315"/>
      <c r="AI75" s="315"/>
      <c r="AJ75" s="315"/>
      <c r="AK75" s="315"/>
      <c r="AL75" s="315"/>
      <c r="AM75" s="315"/>
      <c r="AN75" s="315"/>
      <c r="AO75" s="315"/>
      <c r="AQ75" s="322"/>
      <c r="AR75" s="322"/>
      <c r="AU75" s="322"/>
      <c r="AV75" s="322"/>
      <c r="BA75" s="339" t="str">
        <f>IF(C75&lt;&gt;SUM(D75:G75)," NO ALTERE LAS FÓRMULAS, la suma de las transfusiones NO ES IGUAL al Total. ","")</f>
        <v/>
      </c>
      <c r="BB75" s="315"/>
      <c r="BC75" s="441">
        <f>IF(C75&lt;&gt;SUM(D75:G75),1,0)</f>
        <v>0</v>
      </c>
      <c r="BD75" s="315"/>
    </row>
    <row r="76" spans="1:56" s="338" customFormat="1" ht="15" customHeight="1" x14ac:dyDescent="0.2">
      <c r="A76" s="494" t="s">
        <v>40</v>
      </c>
      <c r="B76" s="358" t="s">
        <v>41</v>
      </c>
      <c r="C76" s="425">
        <f t="shared" ref="C76:C82" si="16">SUM(D76:G76)</f>
        <v>32</v>
      </c>
      <c r="D76" s="426"/>
      <c r="E76" s="426"/>
      <c r="F76" s="426">
        <v>32</v>
      </c>
      <c r="G76" s="426"/>
      <c r="H76" s="326" t="str">
        <f t="shared" si="15"/>
        <v/>
      </c>
      <c r="I76" s="317"/>
      <c r="K76" s="315"/>
      <c r="L76" s="315"/>
      <c r="M76" s="315"/>
      <c r="N76" s="315"/>
      <c r="O76" s="315"/>
      <c r="P76" s="315"/>
      <c r="Q76" s="315"/>
      <c r="R76" s="315"/>
      <c r="S76" s="315"/>
      <c r="X76" s="315"/>
      <c r="Y76" s="315"/>
      <c r="Z76" s="315"/>
      <c r="AA76" s="315"/>
      <c r="AB76" s="315"/>
      <c r="AC76" s="315"/>
      <c r="AD76" s="315"/>
      <c r="AE76" s="315"/>
      <c r="AF76" s="315"/>
      <c r="AG76" s="315"/>
      <c r="AH76" s="315"/>
      <c r="AI76" s="315"/>
      <c r="AJ76" s="315"/>
      <c r="AK76" s="315"/>
      <c r="AL76" s="315"/>
      <c r="AM76" s="315"/>
      <c r="AN76" s="315"/>
      <c r="AO76" s="315"/>
      <c r="AQ76" s="322"/>
      <c r="AR76" s="322"/>
      <c r="AU76" s="322"/>
      <c r="AV76" s="322"/>
      <c r="BA76" s="339" t="str">
        <f t="shared" ref="BA76:BA82" si="17">IF(C76&lt;&gt;SUM(D76:G76)," NO ALTERE LAS FÓRMULAS, la suma de las transfusiones NO ES IGUAL al Total. ","")</f>
        <v/>
      </c>
      <c r="BB76" s="315"/>
      <c r="BC76" s="441">
        <f t="shared" ref="BC76:BC81" si="18">IF(C76&lt;&gt;SUM(D76:G76),1,0)</f>
        <v>0</v>
      </c>
      <c r="BD76" s="315"/>
    </row>
    <row r="77" spans="1:56" s="338" customFormat="1" ht="15" customHeight="1" x14ac:dyDescent="0.2">
      <c r="A77" s="505"/>
      <c r="B77" s="368" t="s">
        <v>42</v>
      </c>
      <c r="C77" s="427">
        <f t="shared" si="16"/>
        <v>0</v>
      </c>
      <c r="D77" s="428"/>
      <c r="E77" s="428"/>
      <c r="F77" s="428"/>
      <c r="G77" s="428"/>
      <c r="H77" s="326" t="str">
        <f t="shared" si="15"/>
        <v/>
      </c>
      <c r="I77" s="317"/>
      <c r="K77" s="315"/>
      <c r="L77" s="315"/>
      <c r="M77" s="315"/>
      <c r="N77" s="315"/>
      <c r="O77" s="315"/>
      <c r="P77" s="315"/>
      <c r="Q77" s="315"/>
      <c r="R77" s="315"/>
      <c r="S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315"/>
      <c r="AM77" s="315"/>
      <c r="AN77" s="315"/>
      <c r="AO77" s="315"/>
      <c r="AQ77" s="322"/>
      <c r="AR77" s="322"/>
      <c r="AU77" s="322"/>
      <c r="AV77" s="322"/>
      <c r="BA77" s="339" t="str">
        <f t="shared" si="17"/>
        <v/>
      </c>
      <c r="BB77" s="315"/>
      <c r="BC77" s="441">
        <f t="shared" si="18"/>
        <v>0</v>
      </c>
      <c r="BD77" s="315"/>
    </row>
    <row r="78" spans="1:56" s="338" customFormat="1" ht="15" customHeight="1" x14ac:dyDescent="0.2">
      <c r="A78" s="495"/>
      <c r="B78" s="369" t="s">
        <v>43</v>
      </c>
      <c r="C78" s="429">
        <f t="shared" si="16"/>
        <v>0</v>
      </c>
      <c r="D78" s="430"/>
      <c r="E78" s="430"/>
      <c r="F78" s="430"/>
      <c r="G78" s="430"/>
      <c r="H78" s="326" t="str">
        <f t="shared" si="15"/>
        <v/>
      </c>
      <c r="I78" s="317"/>
      <c r="K78" s="315"/>
      <c r="L78" s="315"/>
      <c r="M78" s="315"/>
      <c r="N78" s="315"/>
      <c r="O78" s="315"/>
      <c r="P78" s="315"/>
      <c r="Q78" s="315"/>
      <c r="R78" s="315"/>
      <c r="S78" s="315"/>
      <c r="X78" s="315"/>
      <c r="Y78" s="315"/>
      <c r="Z78" s="315"/>
      <c r="AA78" s="315"/>
      <c r="AB78" s="315"/>
      <c r="AC78" s="315"/>
      <c r="AD78" s="315"/>
      <c r="AE78" s="315"/>
      <c r="AF78" s="315"/>
      <c r="AG78" s="315"/>
      <c r="AH78" s="315"/>
      <c r="AI78" s="315"/>
      <c r="AJ78" s="315"/>
      <c r="AK78" s="315"/>
      <c r="AL78" s="315"/>
      <c r="AM78" s="315"/>
      <c r="AN78" s="315"/>
      <c r="AO78" s="315"/>
      <c r="AQ78" s="322"/>
      <c r="AR78" s="322"/>
      <c r="AU78" s="322"/>
      <c r="AV78" s="322"/>
      <c r="BA78" s="339" t="str">
        <f t="shared" si="17"/>
        <v/>
      </c>
      <c r="BB78" s="315"/>
      <c r="BC78" s="441">
        <f t="shared" si="18"/>
        <v>0</v>
      </c>
      <c r="BD78" s="315"/>
    </row>
    <row r="79" spans="1:56" s="338" customFormat="1" ht="15" customHeight="1" x14ac:dyDescent="0.2">
      <c r="A79" s="494" t="s">
        <v>44</v>
      </c>
      <c r="B79" s="370" t="s">
        <v>65</v>
      </c>
      <c r="C79" s="423">
        <f t="shared" si="16"/>
        <v>134</v>
      </c>
      <c r="D79" s="375"/>
      <c r="E79" s="375"/>
      <c r="F79" s="375">
        <v>134</v>
      </c>
      <c r="G79" s="375"/>
      <c r="H79" s="326" t="str">
        <f t="shared" si="15"/>
        <v/>
      </c>
      <c r="I79" s="317"/>
      <c r="K79" s="315"/>
      <c r="L79" s="315"/>
      <c r="M79" s="315"/>
      <c r="N79" s="315"/>
      <c r="O79" s="315"/>
      <c r="P79" s="315"/>
      <c r="Q79" s="315"/>
      <c r="R79" s="315"/>
      <c r="S79" s="315"/>
      <c r="X79" s="315"/>
      <c r="Y79" s="315"/>
      <c r="Z79" s="315"/>
      <c r="AA79" s="315"/>
      <c r="AB79" s="315"/>
      <c r="AC79" s="315"/>
      <c r="AD79" s="315"/>
      <c r="AE79" s="315"/>
      <c r="AF79" s="315"/>
      <c r="AG79" s="315"/>
      <c r="AH79" s="315"/>
      <c r="AI79" s="315"/>
      <c r="AJ79" s="315"/>
      <c r="AK79" s="315"/>
      <c r="AL79" s="315"/>
      <c r="AM79" s="315"/>
      <c r="AN79" s="315"/>
      <c r="AO79" s="315"/>
      <c r="AQ79" s="322"/>
      <c r="AR79" s="322"/>
      <c r="AU79" s="322"/>
      <c r="AV79" s="322"/>
      <c r="BA79" s="339" t="str">
        <f t="shared" si="17"/>
        <v/>
      </c>
      <c r="BB79" s="315"/>
      <c r="BC79" s="441">
        <f t="shared" si="18"/>
        <v>0</v>
      </c>
      <c r="BD79" s="315"/>
    </row>
    <row r="80" spans="1:56" s="338" customFormat="1" ht="15" customHeight="1" x14ac:dyDescent="0.2">
      <c r="A80" s="495"/>
      <c r="B80" s="336" t="s">
        <v>46</v>
      </c>
      <c r="C80" s="383">
        <f t="shared" si="16"/>
        <v>0</v>
      </c>
      <c r="D80" s="378"/>
      <c r="E80" s="378"/>
      <c r="F80" s="378"/>
      <c r="G80" s="378"/>
      <c r="H80" s="326" t="str">
        <f t="shared" si="15"/>
        <v/>
      </c>
      <c r="I80" s="317"/>
      <c r="K80" s="315"/>
      <c r="L80" s="315"/>
      <c r="M80" s="315"/>
      <c r="N80" s="315"/>
      <c r="O80" s="315"/>
      <c r="P80" s="315"/>
      <c r="Q80" s="315"/>
      <c r="R80" s="315"/>
      <c r="S80" s="315"/>
      <c r="X80" s="315"/>
      <c r="Y80" s="315"/>
      <c r="Z80" s="315"/>
      <c r="AA80" s="315"/>
      <c r="AB80" s="315"/>
      <c r="AC80" s="315"/>
      <c r="AD80" s="315"/>
      <c r="AE80" s="315"/>
      <c r="AF80" s="315"/>
      <c r="AG80" s="315"/>
      <c r="AH80" s="315"/>
      <c r="AI80" s="315"/>
      <c r="AJ80" s="315"/>
      <c r="AK80" s="315"/>
      <c r="AL80" s="315"/>
      <c r="AM80" s="315"/>
      <c r="AN80" s="315"/>
      <c r="AO80" s="315"/>
      <c r="AQ80" s="322"/>
      <c r="AR80" s="322"/>
      <c r="AU80" s="322"/>
      <c r="AV80" s="322"/>
      <c r="BA80" s="339" t="str">
        <f t="shared" si="17"/>
        <v/>
      </c>
      <c r="BB80" s="315"/>
      <c r="BC80" s="441">
        <f t="shared" si="18"/>
        <v>0</v>
      </c>
      <c r="BD80" s="315"/>
    </row>
    <row r="81" spans="1:56" s="338" customFormat="1" ht="15" customHeight="1" x14ac:dyDescent="0.2">
      <c r="A81" s="485" t="s">
        <v>47</v>
      </c>
      <c r="B81" s="485"/>
      <c r="C81" s="388">
        <f t="shared" si="16"/>
        <v>16</v>
      </c>
      <c r="D81" s="380"/>
      <c r="E81" s="380"/>
      <c r="F81" s="380">
        <v>16</v>
      </c>
      <c r="G81" s="380"/>
      <c r="H81" s="326" t="str">
        <f t="shared" si="15"/>
        <v/>
      </c>
      <c r="I81" s="317"/>
      <c r="K81" s="315"/>
      <c r="L81" s="315"/>
      <c r="M81" s="315"/>
      <c r="N81" s="315"/>
      <c r="O81" s="315"/>
      <c r="P81" s="315"/>
      <c r="Q81" s="315"/>
      <c r="R81" s="315"/>
      <c r="S81" s="315"/>
      <c r="X81" s="315"/>
      <c r="Y81" s="315"/>
      <c r="Z81" s="315"/>
      <c r="AA81" s="315"/>
      <c r="AB81" s="315"/>
      <c r="AC81" s="315"/>
      <c r="AD81" s="315"/>
      <c r="AE81" s="315"/>
      <c r="AF81" s="315"/>
      <c r="AG81" s="315"/>
      <c r="AH81" s="315"/>
      <c r="AI81" s="315"/>
      <c r="AJ81" s="315"/>
      <c r="AK81" s="315"/>
      <c r="AL81" s="315"/>
      <c r="AM81" s="315"/>
      <c r="AN81" s="315"/>
      <c r="AO81" s="315"/>
      <c r="AQ81" s="322"/>
      <c r="AR81" s="322"/>
      <c r="AU81" s="322"/>
      <c r="AV81" s="322"/>
      <c r="BA81" s="339" t="str">
        <f t="shared" si="17"/>
        <v/>
      </c>
      <c r="BB81" s="315"/>
      <c r="BC81" s="441">
        <f t="shared" si="18"/>
        <v>0</v>
      </c>
      <c r="BD81" s="315"/>
    </row>
    <row r="82" spans="1:56" s="446" customFormat="1" ht="15" customHeight="1" x14ac:dyDescent="0.15">
      <c r="A82" s="486" t="s">
        <v>5</v>
      </c>
      <c r="B82" s="487"/>
      <c r="C82" s="396">
        <f t="shared" si="16"/>
        <v>317</v>
      </c>
      <c r="D82" s="397">
        <f>SUM(D75:D81)</f>
        <v>2</v>
      </c>
      <c r="E82" s="397">
        <f>SUM(E75:E81)</f>
        <v>0</v>
      </c>
      <c r="F82" s="397">
        <f>SUM(F75:F81)</f>
        <v>315</v>
      </c>
      <c r="G82" s="397">
        <f>SUM(G75:G81)</f>
        <v>0</v>
      </c>
      <c r="H82" s="326" t="str">
        <f t="shared" si="15"/>
        <v/>
      </c>
      <c r="I82" s="314"/>
      <c r="K82" s="314"/>
      <c r="L82" s="314"/>
      <c r="M82" s="314"/>
      <c r="N82" s="314"/>
      <c r="O82" s="314"/>
      <c r="P82" s="314"/>
      <c r="Q82" s="314"/>
      <c r="R82" s="314"/>
      <c r="S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W82" s="443"/>
      <c r="AX82" s="443"/>
      <c r="BA82" s="339" t="str">
        <f t="shared" si="17"/>
        <v/>
      </c>
      <c r="BB82" s="315"/>
      <c r="BC82" s="441">
        <f>IF(C82&lt;&gt;SUM(D82:G82),1,0)</f>
        <v>0</v>
      </c>
      <c r="BD82" s="314"/>
    </row>
    <row r="83" spans="1:56" s="315" customFormat="1" ht="30" customHeight="1" x14ac:dyDescent="0.2">
      <c r="A83" s="328" t="s">
        <v>70</v>
      </c>
      <c r="B83" s="328"/>
      <c r="C83" s="328"/>
      <c r="D83" s="351"/>
      <c r="E83" s="351"/>
      <c r="F83" s="351"/>
      <c r="G83" s="351"/>
      <c r="H83" s="351"/>
      <c r="I83" s="351"/>
      <c r="J83" s="320"/>
    </row>
    <row r="84" spans="1:56" s="338" customFormat="1" ht="30" customHeight="1" x14ac:dyDescent="0.15">
      <c r="A84" s="490" t="s">
        <v>21</v>
      </c>
      <c r="B84" s="491"/>
      <c r="C84" s="476" t="s">
        <v>5</v>
      </c>
      <c r="D84" s="315"/>
      <c r="E84" s="315"/>
      <c r="F84" s="315"/>
      <c r="G84" s="315"/>
      <c r="H84" s="315"/>
      <c r="I84" s="315"/>
      <c r="J84" s="315"/>
      <c r="K84" s="315"/>
      <c r="L84" s="315"/>
      <c r="M84" s="315"/>
      <c r="N84" s="315"/>
      <c r="O84" s="315"/>
      <c r="P84" s="315"/>
      <c r="Q84" s="315"/>
      <c r="R84" s="315"/>
      <c r="S84" s="315"/>
      <c r="X84" s="315"/>
      <c r="Y84" s="315"/>
      <c r="Z84" s="315"/>
      <c r="AA84" s="315"/>
      <c r="AB84" s="315"/>
      <c r="AC84" s="315"/>
      <c r="AD84" s="315"/>
      <c r="AE84" s="315"/>
      <c r="AF84" s="315"/>
      <c r="AG84" s="315"/>
      <c r="AH84" s="315"/>
      <c r="AI84" s="315"/>
      <c r="AJ84" s="315"/>
      <c r="AK84" s="315"/>
      <c r="AL84" s="315"/>
      <c r="AM84" s="315"/>
      <c r="AN84" s="315"/>
      <c r="AO84" s="315"/>
      <c r="AT84" s="322"/>
      <c r="AU84" s="322"/>
      <c r="AX84" s="322"/>
      <c r="AY84" s="322"/>
      <c r="BA84" s="315"/>
      <c r="BB84" s="315"/>
      <c r="BC84" s="315"/>
      <c r="BD84" s="315"/>
    </row>
    <row r="85" spans="1:56" s="338" customFormat="1" ht="15" customHeight="1" x14ac:dyDescent="0.15">
      <c r="A85" s="492" t="s">
        <v>71</v>
      </c>
      <c r="B85" s="352" t="s">
        <v>72</v>
      </c>
      <c r="C85" s="431">
        <v>135</v>
      </c>
      <c r="D85" s="315"/>
      <c r="E85" s="315"/>
      <c r="F85" s="315"/>
      <c r="G85" s="315"/>
      <c r="H85" s="315"/>
      <c r="I85" s="315"/>
      <c r="J85" s="315"/>
      <c r="K85" s="315"/>
      <c r="L85" s="315"/>
      <c r="M85" s="315"/>
      <c r="N85" s="315"/>
      <c r="O85" s="315"/>
      <c r="P85" s="315"/>
      <c r="Q85" s="315"/>
      <c r="R85" s="315"/>
      <c r="S85" s="315"/>
      <c r="X85" s="315"/>
      <c r="Y85" s="315"/>
      <c r="Z85" s="315"/>
      <c r="AA85" s="315"/>
      <c r="AB85" s="315"/>
      <c r="AC85" s="315"/>
      <c r="AD85" s="315"/>
      <c r="AE85" s="315"/>
      <c r="AF85" s="315"/>
      <c r="AG85" s="315"/>
      <c r="AH85" s="315"/>
      <c r="AI85" s="315"/>
      <c r="AJ85" s="315"/>
      <c r="AK85" s="315"/>
      <c r="AL85" s="315"/>
      <c r="AM85" s="315"/>
      <c r="AN85" s="315"/>
      <c r="AO85" s="315"/>
      <c r="AT85" s="322"/>
      <c r="AU85" s="322"/>
      <c r="AX85" s="322"/>
      <c r="AY85" s="322"/>
      <c r="BA85" s="315"/>
      <c r="BB85" s="315"/>
      <c r="BC85" s="315"/>
      <c r="BD85" s="315"/>
    </row>
    <row r="86" spans="1:56" s="338" customFormat="1" ht="15" customHeight="1" x14ac:dyDescent="0.15">
      <c r="A86" s="493"/>
      <c r="B86" s="353" t="s">
        <v>73</v>
      </c>
      <c r="C86" s="435">
        <v>135</v>
      </c>
      <c r="D86" s="315"/>
      <c r="E86" s="315"/>
      <c r="F86" s="315"/>
      <c r="G86" s="315"/>
      <c r="H86" s="315"/>
      <c r="I86" s="315"/>
      <c r="J86" s="315"/>
      <c r="K86" s="315"/>
      <c r="L86" s="315"/>
      <c r="M86" s="315"/>
      <c r="N86" s="315"/>
      <c r="O86" s="315"/>
      <c r="P86" s="315"/>
      <c r="Q86" s="315"/>
      <c r="R86" s="315"/>
      <c r="S86" s="315"/>
      <c r="X86" s="315"/>
      <c r="Y86" s="315"/>
      <c r="Z86" s="315"/>
      <c r="AA86" s="315"/>
      <c r="AB86" s="315"/>
      <c r="AC86" s="315"/>
      <c r="AD86" s="315"/>
      <c r="AE86" s="315"/>
      <c r="AF86" s="315"/>
      <c r="AG86" s="315"/>
      <c r="AH86" s="315"/>
      <c r="AI86" s="315"/>
      <c r="AJ86" s="315"/>
      <c r="AK86" s="315"/>
      <c r="AL86" s="315"/>
      <c r="AM86" s="315"/>
      <c r="AN86" s="315"/>
      <c r="AO86" s="315"/>
      <c r="AT86" s="322"/>
      <c r="AU86" s="322"/>
      <c r="AX86" s="322"/>
      <c r="AY86" s="322"/>
      <c r="BA86" s="315"/>
      <c r="BB86" s="315"/>
      <c r="BC86" s="315"/>
      <c r="BD86" s="315"/>
    </row>
    <row r="87" spans="1:56" s="315" customFormat="1" ht="30" customHeight="1" x14ac:dyDescent="0.2">
      <c r="A87" s="333" t="s">
        <v>74</v>
      </c>
      <c r="B87" s="333"/>
      <c r="C87" s="333"/>
      <c r="D87" s="351"/>
      <c r="E87" s="351"/>
      <c r="F87" s="351"/>
      <c r="G87" s="351"/>
      <c r="H87" s="351"/>
      <c r="I87" s="351"/>
      <c r="J87" s="320"/>
    </row>
    <row r="88" spans="1:56" s="338" customFormat="1" ht="10.5" x14ac:dyDescent="0.15">
      <c r="A88" s="488" t="s">
        <v>21</v>
      </c>
      <c r="B88" s="488" t="s">
        <v>5</v>
      </c>
      <c r="C88" s="488" t="s">
        <v>36</v>
      </c>
      <c r="D88" s="488" t="s">
        <v>44</v>
      </c>
      <c r="E88" s="488" t="s">
        <v>51</v>
      </c>
      <c r="F88" s="315"/>
      <c r="G88" s="315"/>
      <c r="H88" s="315"/>
      <c r="I88" s="315"/>
      <c r="J88" s="315"/>
      <c r="K88" s="315"/>
      <c r="L88" s="315"/>
      <c r="M88" s="315"/>
      <c r="N88" s="315"/>
      <c r="O88" s="315"/>
      <c r="P88" s="315"/>
      <c r="Q88" s="315"/>
      <c r="R88" s="315"/>
      <c r="S88" s="315"/>
      <c r="X88" s="315"/>
      <c r="Y88" s="315"/>
      <c r="Z88" s="315"/>
      <c r="AA88" s="315"/>
      <c r="AB88" s="315"/>
      <c r="AC88" s="315"/>
      <c r="AD88" s="315"/>
      <c r="AE88" s="315"/>
      <c r="AF88" s="315"/>
      <c r="AG88" s="315"/>
      <c r="AH88" s="315"/>
      <c r="AI88" s="315"/>
      <c r="AJ88" s="315"/>
      <c r="AK88" s="315"/>
      <c r="AL88" s="315"/>
      <c r="AM88" s="315"/>
      <c r="AN88" s="315"/>
      <c r="AO88" s="315"/>
      <c r="AT88" s="322"/>
      <c r="AU88" s="322"/>
      <c r="AX88" s="322"/>
      <c r="AY88" s="322"/>
      <c r="BA88" s="315"/>
      <c r="BB88" s="315"/>
      <c r="BC88" s="315"/>
      <c r="BD88" s="315"/>
    </row>
    <row r="89" spans="1:56" s="338" customFormat="1" ht="12.75" x14ac:dyDescent="0.2">
      <c r="A89" s="489"/>
      <c r="B89" s="489"/>
      <c r="C89" s="489"/>
      <c r="D89" s="489"/>
      <c r="E89" s="489"/>
      <c r="F89" s="317"/>
      <c r="G89" s="317"/>
      <c r="H89" s="317"/>
      <c r="I89" s="317"/>
      <c r="J89" s="317"/>
      <c r="K89" s="315"/>
      <c r="L89" s="315"/>
      <c r="M89" s="315"/>
      <c r="N89" s="315"/>
      <c r="O89" s="315"/>
      <c r="P89" s="315"/>
      <c r="Q89" s="315"/>
      <c r="R89" s="315"/>
      <c r="S89" s="315"/>
      <c r="X89" s="315"/>
      <c r="Y89" s="315"/>
      <c r="Z89" s="315"/>
      <c r="AA89" s="315"/>
      <c r="AB89" s="315"/>
      <c r="AC89" s="315"/>
      <c r="AD89" s="315"/>
      <c r="AE89" s="315"/>
      <c r="AF89" s="315"/>
      <c r="AG89" s="315"/>
      <c r="AH89" s="315"/>
      <c r="AI89" s="315"/>
      <c r="AJ89" s="315"/>
      <c r="AK89" s="315"/>
      <c r="AL89" s="315"/>
      <c r="AM89" s="315"/>
      <c r="AN89" s="315"/>
      <c r="AO89" s="315"/>
      <c r="AT89" s="322"/>
      <c r="AU89" s="322"/>
      <c r="AX89" s="322"/>
      <c r="AY89" s="322"/>
      <c r="BA89" s="315"/>
      <c r="BB89" s="315"/>
      <c r="BC89" s="315"/>
      <c r="BD89" s="315"/>
    </row>
    <row r="90" spans="1:56" s="338" customFormat="1" ht="15" customHeight="1" x14ac:dyDescent="0.2">
      <c r="A90" s="360" t="s">
        <v>75</v>
      </c>
      <c r="B90" s="398">
        <f>SUM(C90:E90)</f>
        <v>0</v>
      </c>
      <c r="C90" s="428"/>
      <c r="D90" s="428"/>
      <c r="E90" s="428"/>
      <c r="F90" s="326" t="str">
        <f t="shared" ref="F90:F99" si="19">BA90</f>
        <v/>
      </c>
      <c r="H90" s="317"/>
      <c r="I90" s="317"/>
      <c r="J90" s="317"/>
      <c r="K90" s="315"/>
      <c r="L90" s="315"/>
      <c r="M90" s="315"/>
      <c r="N90" s="315"/>
      <c r="O90" s="315"/>
      <c r="P90" s="315"/>
      <c r="Q90" s="315"/>
      <c r="R90" s="315"/>
      <c r="S90" s="315"/>
      <c r="X90" s="315"/>
      <c r="Y90" s="315"/>
      <c r="Z90" s="315"/>
      <c r="AA90" s="315"/>
      <c r="AB90" s="315"/>
      <c r="AC90" s="315"/>
      <c r="AD90" s="315"/>
      <c r="AE90" s="315"/>
      <c r="AF90" s="315"/>
      <c r="AG90" s="315"/>
      <c r="AH90" s="315"/>
      <c r="AI90" s="315"/>
      <c r="AJ90" s="315"/>
      <c r="AK90" s="315"/>
      <c r="AL90" s="315"/>
      <c r="AM90" s="315"/>
      <c r="AN90" s="315"/>
      <c r="AO90" s="315"/>
      <c r="AT90" s="322"/>
      <c r="AU90" s="322"/>
      <c r="AX90" s="322"/>
      <c r="AY90" s="322"/>
      <c r="BA90" s="339" t="str">
        <f>IF(B90&lt;&gt;SUM(C90:E90)," NO ALTERE LAS FÓRMULAS, la suma de los actos transfusionales NO ES IGUAL al Total. ","")</f>
        <v/>
      </c>
      <c r="BB90" s="315"/>
      <c r="BC90" s="441">
        <f>IF(B90&lt;&gt;SUM(C90:E90),1,0)</f>
        <v>0</v>
      </c>
      <c r="BD90" s="315"/>
    </row>
    <row r="91" spans="1:56" s="338" customFormat="1" ht="15" customHeight="1" x14ac:dyDescent="0.2">
      <c r="A91" s="360" t="s">
        <v>76</v>
      </c>
      <c r="B91" s="398">
        <f t="shared" ref="B91:B99" si="20">SUM(C91:E91)</f>
        <v>0</v>
      </c>
      <c r="C91" s="428"/>
      <c r="D91" s="428"/>
      <c r="E91" s="428"/>
      <c r="F91" s="326" t="str">
        <f t="shared" si="19"/>
        <v/>
      </c>
      <c r="H91" s="317"/>
      <c r="I91" s="317"/>
      <c r="J91" s="317"/>
      <c r="K91" s="315"/>
      <c r="L91" s="315"/>
      <c r="M91" s="315"/>
      <c r="N91" s="315"/>
      <c r="O91" s="315"/>
      <c r="P91" s="315"/>
      <c r="Q91" s="315"/>
      <c r="R91" s="315"/>
      <c r="S91" s="315"/>
      <c r="X91" s="315"/>
      <c r="Y91" s="315"/>
      <c r="Z91" s="315"/>
      <c r="AA91" s="315"/>
      <c r="AB91" s="315"/>
      <c r="AC91" s="315"/>
      <c r="AD91" s="315"/>
      <c r="AE91" s="315"/>
      <c r="AF91" s="315"/>
      <c r="AG91" s="315"/>
      <c r="AH91" s="315"/>
      <c r="AI91" s="315"/>
      <c r="AJ91" s="315"/>
      <c r="AK91" s="315"/>
      <c r="AL91" s="315"/>
      <c r="AM91" s="315"/>
      <c r="AN91" s="315"/>
      <c r="AO91" s="315"/>
      <c r="AT91" s="322"/>
      <c r="AU91" s="322"/>
      <c r="AX91" s="322"/>
      <c r="AY91" s="322"/>
      <c r="BA91" s="339" t="str">
        <f t="shared" ref="BA91:BA99" si="21">IF(B91&lt;&gt;SUM(C91:E91)," NO ALTERE LAS FÓRMULAS, la suma de los actos transfusionales NO ES IGUAL al Total. ","")</f>
        <v/>
      </c>
      <c r="BB91" s="315"/>
      <c r="BC91" s="441">
        <f t="shared" ref="BC91:BC99" si="22">IF(B91&lt;&gt;SUM(C91:E91),1,0)</f>
        <v>0</v>
      </c>
      <c r="BD91" s="315"/>
    </row>
    <row r="92" spans="1:56" s="338" customFormat="1" ht="23.25" customHeight="1" x14ac:dyDescent="0.2">
      <c r="A92" s="360" t="s">
        <v>77</v>
      </c>
      <c r="B92" s="398">
        <f t="shared" si="20"/>
        <v>0</v>
      </c>
      <c r="C92" s="428"/>
      <c r="D92" s="428"/>
      <c r="E92" s="428"/>
      <c r="F92" s="326" t="str">
        <f t="shared" si="19"/>
        <v/>
      </c>
      <c r="H92" s="317"/>
      <c r="I92" s="317"/>
      <c r="J92" s="317"/>
      <c r="K92" s="315"/>
      <c r="L92" s="315"/>
      <c r="M92" s="315"/>
      <c r="N92" s="315"/>
      <c r="O92" s="315"/>
      <c r="P92" s="315"/>
      <c r="Q92" s="315"/>
      <c r="R92" s="315"/>
      <c r="S92" s="315"/>
      <c r="X92" s="315"/>
      <c r="Y92" s="315"/>
      <c r="Z92" s="315"/>
      <c r="AA92" s="315"/>
      <c r="AB92" s="315"/>
      <c r="AC92" s="315"/>
      <c r="AD92" s="315"/>
      <c r="AE92" s="315"/>
      <c r="AF92" s="315"/>
      <c r="AG92" s="315"/>
      <c r="AH92" s="315"/>
      <c r="AI92" s="315"/>
      <c r="AJ92" s="315"/>
      <c r="AK92" s="315"/>
      <c r="AL92" s="315"/>
      <c r="AM92" s="315"/>
      <c r="AN92" s="315"/>
      <c r="AO92" s="315"/>
      <c r="AT92" s="322"/>
      <c r="AU92" s="322"/>
      <c r="AX92" s="322"/>
      <c r="AY92" s="322"/>
      <c r="BA92" s="339" t="str">
        <f t="shared" si="21"/>
        <v/>
      </c>
      <c r="BB92" s="315"/>
      <c r="BC92" s="441">
        <f t="shared" si="22"/>
        <v>0</v>
      </c>
      <c r="BD92" s="315"/>
    </row>
    <row r="93" spans="1:56" s="338" customFormat="1" ht="36" customHeight="1" x14ac:dyDescent="0.2">
      <c r="A93" s="372" t="s">
        <v>78</v>
      </c>
      <c r="B93" s="398">
        <f t="shared" si="20"/>
        <v>0</v>
      </c>
      <c r="C93" s="428"/>
      <c r="D93" s="428"/>
      <c r="E93" s="428"/>
      <c r="F93" s="326" t="str">
        <f t="shared" si="19"/>
        <v/>
      </c>
      <c r="H93" s="317"/>
      <c r="I93" s="317"/>
      <c r="J93" s="317"/>
      <c r="K93" s="315"/>
      <c r="L93" s="315"/>
      <c r="M93" s="315"/>
      <c r="N93" s="315"/>
      <c r="O93" s="315"/>
      <c r="P93" s="315"/>
      <c r="Q93" s="315"/>
      <c r="R93" s="315"/>
      <c r="S93" s="315"/>
      <c r="X93" s="315"/>
      <c r="Y93" s="315"/>
      <c r="Z93" s="315"/>
      <c r="AA93" s="315"/>
      <c r="AB93" s="315"/>
      <c r="AC93" s="315"/>
      <c r="AD93" s="315"/>
      <c r="AE93" s="315"/>
      <c r="AF93" s="315"/>
      <c r="AG93" s="315"/>
      <c r="AH93" s="315"/>
      <c r="AI93" s="315"/>
      <c r="AJ93" s="315"/>
      <c r="AK93" s="315"/>
      <c r="AL93" s="315"/>
      <c r="AM93" s="315"/>
      <c r="AN93" s="315"/>
      <c r="AO93" s="315"/>
      <c r="AT93" s="322"/>
      <c r="AU93" s="322"/>
      <c r="AX93" s="322"/>
      <c r="AY93" s="322"/>
      <c r="BA93" s="339" t="str">
        <f t="shared" si="21"/>
        <v/>
      </c>
      <c r="BB93" s="315"/>
      <c r="BC93" s="441">
        <f t="shared" si="22"/>
        <v>0</v>
      </c>
      <c r="BD93" s="315"/>
    </row>
    <row r="94" spans="1:56" s="338" customFormat="1" ht="24.75" customHeight="1" x14ac:dyDescent="0.2">
      <c r="A94" s="360" t="s">
        <v>79</v>
      </c>
      <c r="B94" s="398">
        <f t="shared" si="20"/>
        <v>0</v>
      </c>
      <c r="C94" s="428"/>
      <c r="D94" s="428"/>
      <c r="E94" s="428"/>
      <c r="F94" s="326" t="str">
        <f t="shared" si="19"/>
        <v/>
      </c>
      <c r="H94" s="317"/>
      <c r="I94" s="317"/>
      <c r="J94" s="317"/>
      <c r="K94" s="315"/>
      <c r="L94" s="315"/>
      <c r="M94" s="315"/>
      <c r="N94" s="315"/>
      <c r="O94" s="315"/>
      <c r="P94" s="315"/>
      <c r="Q94" s="315"/>
      <c r="R94" s="315"/>
      <c r="S94" s="315"/>
      <c r="X94" s="315"/>
      <c r="Y94" s="315"/>
      <c r="Z94" s="315"/>
      <c r="AA94" s="315"/>
      <c r="AB94" s="315"/>
      <c r="AC94" s="315"/>
      <c r="AD94" s="315"/>
      <c r="AE94" s="315"/>
      <c r="AF94" s="315"/>
      <c r="AG94" s="315"/>
      <c r="AH94" s="315"/>
      <c r="AI94" s="315"/>
      <c r="AJ94" s="315"/>
      <c r="AK94" s="315"/>
      <c r="AL94" s="315"/>
      <c r="AM94" s="315"/>
      <c r="AN94" s="315"/>
      <c r="AO94" s="315"/>
      <c r="AT94" s="322"/>
      <c r="AU94" s="322"/>
      <c r="AX94" s="322"/>
      <c r="AY94" s="322"/>
      <c r="BA94" s="339" t="str">
        <f t="shared" si="21"/>
        <v/>
      </c>
      <c r="BB94" s="315"/>
      <c r="BC94" s="441">
        <f t="shared" si="22"/>
        <v>0</v>
      </c>
      <c r="BD94" s="315"/>
    </row>
    <row r="95" spans="1:56" s="324" customFormat="1" ht="15" customHeight="1" x14ac:dyDescent="0.15">
      <c r="A95" s="360" t="s">
        <v>80</v>
      </c>
      <c r="B95" s="398">
        <f t="shared" si="20"/>
        <v>0</v>
      </c>
      <c r="C95" s="428"/>
      <c r="D95" s="428"/>
      <c r="E95" s="428"/>
      <c r="F95" s="326" t="str">
        <f t="shared" si="19"/>
        <v/>
      </c>
      <c r="H95" s="330"/>
      <c r="I95" s="330"/>
      <c r="J95" s="330"/>
      <c r="K95" s="312"/>
      <c r="L95" s="312"/>
      <c r="M95" s="312"/>
      <c r="N95" s="312"/>
      <c r="O95" s="312"/>
      <c r="P95" s="323"/>
      <c r="Q95" s="323"/>
      <c r="R95" s="323"/>
      <c r="S95" s="323"/>
      <c r="X95" s="323"/>
      <c r="Y95" s="323"/>
      <c r="Z95" s="323"/>
      <c r="AA95" s="323"/>
      <c r="AB95" s="323"/>
      <c r="AC95" s="323"/>
      <c r="AD95" s="323"/>
      <c r="AE95" s="323"/>
      <c r="AF95" s="323"/>
      <c r="AG95" s="323"/>
      <c r="AH95" s="323"/>
      <c r="AI95" s="323"/>
      <c r="AJ95" s="323"/>
      <c r="AK95" s="323"/>
      <c r="AL95" s="323"/>
      <c r="AM95" s="323"/>
      <c r="AN95" s="323"/>
      <c r="AO95" s="323"/>
      <c r="BA95" s="339" t="str">
        <f t="shared" si="21"/>
        <v/>
      </c>
      <c r="BB95" s="315"/>
      <c r="BC95" s="441">
        <f t="shared" si="22"/>
        <v>0</v>
      </c>
      <c r="BD95" s="323"/>
    </row>
    <row r="96" spans="1:56" s="324" customFormat="1" ht="22.5" customHeight="1" x14ac:dyDescent="0.15">
      <c r="A96" s="360" t="s">
        <v>81</v>
      </c>
      <c r="B96" s="398">
        <f t="shared" si="20"/>
        <v>0</v>
      </c>
      <c r="C96" s="428"/>
      <c r="D96" s="428"/>
      <c r="E96" s="428"/>
      <c r="F96" s="326" t="str">
        <f t="shared" si="19"/>
        <v/>
      </c>
      <c r="H96" s="330"/>
      <c r="I96" s="330"/>
      <c r="J96" s="330"/>
      <c r="K96" s="312"/>
      <c r="L96" s="312"/>
      <c r="M96" s="312"/>
      <c r="N96" s="312"/>
      <c r="O96" s="312"/>
      <c r="P96" s="323"/>
      <c r="Q96" s="323"/>
      <c r="R96" s="323"/>
      <c r="S96" s="323"/>
      <c r="X96" s="323"/>
      <c r="Y96" s="323"/>
      <c r="Z96" s="323"/>
      <c r="AA96" s="323"/>
      <c r="AB96" s="323"/>
      <c r="AC96" s="323"/>
      <c r="AD96" s="323"/>
      <c r="AE96" s="323"/>
      <c r="AF96" s="323"/>
      <c r="AG96" s="323"/>
      <c r="AH96" s="323"/>
      <c r="AI96" s="323"/>
      <c r="AJ96" s="323"/>
      <c r="AK96" s="323"/>
      <c r="AL96" s="323"/>
      <c r="AM96" s="323"/>
      <c r="AN96" s="323"/>
      <c r="AO96" s="323"/>
      <c r="BA96" s="339" t="str">
        <f t="shared" si="21"/>
        <v/>
      </c>
      <c r="BB96" s="315"/>
      <c r="BC96" s="441">
        <f t="shared" si="22"/>
        <v>0</v>
      </c>
      <c r="BD96" s="323"/>
    </row>
    <row r="97" spans="1:56" s="324" customFormat="1" ht="15" customHeight="1" x14ac:dyDescent="0.15">
      <c r="A97" s="360" t="s">
        <v>82</v>
      </c>
      <c r="B97" s="398">
        <f t="shared" si="20"/>
        <v>0</v>
      </c>
      <c r="C97" s="428"/>
      <c r="D97" s="428"/>
      <c r="E97" s="428"/>
      <c r="F97" s="326" t="str">
        <f t="shared" si="19"/>
        <v/>
      </c>
      <c r="H97" s="330"/>
      <c r="I97" s="330"/>
      <c r="J97" s="330"/>
      <c r="K97" s="312"/>
      <c r="L97" s="312"/>
      <c r="M97" s="312"/>
      <c r="N97" s="312"/>
      <c r="O97" s="312"/>
      <c r="P97" s="323"/>
      <c r="Q97" s="323"/>
      <c r="R97" s="323"/>
      <c r="S97" s="323"/>
      <c r="X97" s="323"/>
      <c r="Y97" s="323"/>
      <c r="Z97" s="323"/>
      <c r="AA97" s="323"/>
      <c r="AB97" s="323"/>
      <c r="AC97" s="323"/>
      <c r="AD97" s="323"/>
      <c r="AE97" s="323"/>
      <c r="AF97" s="323"/>
      <c r="AG97" s="323"/>
      <c r="AH97" s="323"/>
      <c r="AI97" s="323"/>
      <c r="AJ97" s="323"/>
      <c r="AK97" s="323"/>
      <c r="AL97" s="323"/>
      <c r="AM97" s="323"/>
      <c r="AN97" s="323"/>
      <c r="AO97" s="323"/>
      <c r="BA97" s="339" t="str">
        <f t="shared" si="21"/>
        <v/>
      </c>
      <c r="BB97" s="315"/>
      <c r="BC97" s="441">
        <f t="shared" si="22"/>
        <v>0</v>
      </c>
      <c r="BD97" s="323"/>
    </row>
    <row r="98" spans="1:56" s="324" customFormat="1" ht="15" customHeight="1" x14ac:dyDescent="0.15">
      <c r="A98" s="360" t="s">
        <v>83</v>
      </c>
      <c r="B98" s="398">
        <f t="shared" si="20"/>
        <v>0</v>
      </c>
      <c r="C98" s="428"/>
      <c r="D98" s="428"/>
      <c r="E98" s="428"/>
      <c r="F98" s="326" t="str">
        <f t="shared" si="19"/>
        <v/>
      </c>
      <c r="H98" s="330"/>
      <c r="I98" s="330"/>
      <c r="J98" s="330"/>
      <c r="K98" s="312"/>
      <c r="L98" s="312"/>
      <c r="M98" s="312"/>
      <c r="N98" s="312"/>
      <c r="O98" s="312"/>
      <c r="P98" s="323"/>
      <c r="Q98" s="323"/>
      <c r="R98" s="323"/>
      <c r="S98" s="323"/>
      <c r="X98" s="323"/>
      <c r="Y98" s="323"/>
      <c r="Z98" s="323"/>
      <c r="AA98" s="323"/>
      <c r="AB98" s="323"/>
      <c r="AC98" s="323"/>
      <c r="AD98" s="323"/>
      <c r="AE98" s="323"/>
      <c r="AF98" s="323"/>
      <c r="AG98" s="323"/>
      <c r="AH98" s="323"/>
      <c r="AI98" s="323"/>
      <c r="AJ98" s="323"/>
      <c r="AK98" s="323"/>
      <c r="AL98" s="323"/>
      <c r="AM98" s="323"/>
      <c r="AN98" s="323"/>
      <c r="AO98" s="323"/>
      <c r="BA98" s="339" t="str">
        <f t="shared" si="21"/>
        <v/>
      </c>
      <c r="BB98" s="315"/>
      <c r="BC98" s="441">
        <f t="shared" si="22"/>
        <v>0</v>
      </c>
      <c r="BD98" s="323"/>
    </row>
    <row r="99" spans="1:56" s="324" customFormat="1" ht="15" customHeight="1" x14ac:dyDescent="0.15">
      <c r="A99" s="361" t="s">
        <v>84</v>
      </c>
      <c r="B99" s="399">
        <f t="shared" si="20"/>
        <v>0</v>
      </c>
      <c r="C99" s="430"/>
      <c r="D99" s="430"/>
      <c r="E99" s="430"/>
      <c r="F99" s="326" t="str">
        <f t="shared" si="19"/>
        <v/>
      </c>
      <c r="H99" s="330"/>
      <c r="I99" s="330"/>
      <c r="J99" s="330"/>
      <c r="K99" s="312"/>
      <c r="L99" s="312"/>
      <c r="M99" s="312"/>
      <c r="N99" s="312"/>
      <c r="O99" s="312"/>
      <c r="P99" s="323"/>
      <c r="Q99" s="323"/>
      <c r="R99" s="323"/>
      <c r="S99" s="323"/>
      <c r="X99" s="323"/>
      <c r="Y99" s="323"/>
      <c r="Z99" s="323"/>
      <c r="AA99" s="323"/>
      <c r="AB99" s="323"/>
      <c r="AC99" s="323"/>
      <c r="AD99" s="323"/>
      <c r="AE99" s="323"/>
      <c r="AF99" s="323"/>
      <c r="AG99" s="323"/>
      <c r="AH99" s="323"/>
      <c r="AI99" s="323"/>
      <c r="AJ99" s="323"/>
      <c r="AK99" s="323"/>
      <c r="AL99" s="323"/>
      <c r="AM99" s="323"/>
      <c r="AN99" s="323"/>
      <c r="AO99" s="323"/>
      <c r="BA99" s="339" t="str">
        <f t="shared" si="21"/>
        <v/>
      </c>
      <c r="BB99" s="315"/>
      <c r="BC99" s="441">
        <f t="shared" si="22"/>
        <v>0</v>
      </c>
      <c r="BD99" s="323"/>
    </row>
    <row r="100" spans="1:56" x14ac:dyDescent="0.15">
      <c r="A100" s="444"/>
    </row>
    <row r="200" spans="1:55" hidden="1" x14ac:dyDescent="0.15">
      <c r="A200" s="445">
        <f>SUM(A7:J99)</f>
        <v>1690</v>
      </c>
      <c r="BC200" s="442">
        <v>0</v>
      </c>
    </row>
    <row r="245" hidden="1" x14ac:dyDescent="0.15"/>
    <row r="246" hidden="1" x14ac:dyDescent="0.15"/>
    <row r="247" hidden="1" x14ac:dyDescent="0.15"/>
    <row r="248" hidden="1" x14ac:dyDescent="0.15"/>
  </sheetData>
  <mergeCells count="70">
    <mergeCell ref="D21:D22"/>
    <mergeCell ref="A10:A15"/>
    <mergeCell ref="B10:B12"/>
    <mergeCell ref="A16:B18"/>
    <mergeCell ref="A19:C19"/>
    <mergeCell ref="A21:A22"/>
    <mergeCell ref="B21:B22"/>
    <mergeCell ref="C21:C22"/>
    <mergeCell ref="B13:B15"/>
    <mergeCell ref="A28:A29"/>
    <mergeCell ref="B28:B29"/>
    <mergeCell ref="C28:C29"/>
    <mergeCell ref="E46:G46"/>
    <mergeCell ref="D28:D29"/>
    <mergeCell ref="A6:I6"/>
    <mergeCell ref="A8:A9"/>
    <mergeCell ref="B8:C9"/>
    <mergeCell ref="D8:D9"/>
    <mergeCell ref="E8:G8"/>
    <mergeCell ref="H8:I8"/>
    <mergeCell ref="H46:H47"/>
    <mergeCell ref="A34:A35"/>
    <mergeCell ref="B34:B35"/>
    <mergeCell ref="C34:C35"/>
    <mergeCell ref="D34:D35"/>
    <mergeCell ref="E34:E35"/>
    <mergeCell ref="A36:A38"/>
    <mergeCell ref="A39:A41"/>
    <mergeCell ref="A42:A43"/>
    <mergeCell ref="A44:B44"/>
    <mergeCell ref="D46:D47"/>
    <mergeCell ref="A48:B48"/>
    <mergeCell ref="A49:B49"/>
    <mergeCell ref="A50:B50"/>
    <mergeCell ref="A46:B47"/>
    <mergeCell ref="C46:C47"/>
    <mergeCell ref="J63:J64"/>
    <mergeCell ref="A65:B65"/>
    <mergeCell ref="A66:A68"/>
    <mergeCell ref="A51:B51"/>
    <mergeCell ref="A52:B52"/>
    <mergeCell ref="A54:B55"/>
    <mergeCell ref="F63:G63"/>
    <mergeCell ref="C54:C55"/>
    <mergeCell ref="A56:B56"/>
    <mergeCell ref="A57:A59"/>
    <mergeCell ref="A61:B61"/>
    <mergeCell ref="A60:B60"/>
    <mergeCell ref="F73:G73"/>
    <mergeCell ref="A75:B75"/>
    <mergeCell ref="A76:A78"/>
    <mergeCell ref="H63:I63"/>
    <mergeCell ref="D63:E63"/>
    <mergeCell ref="A63:B64"/>
    <mergeCell ref="C63:C64"/>
    <mergeCell ref="A69:A70"/>
    <mergeCell ref="A79:A80"/>
    <mergeCell ref="D73:E73"/>
    <mergeCell ref="A71:B71"/>
    <mergeCell ref="A73:B74"/>
    <mergeCell ref="C73:C74"/>
    <mergeCell ref="A81:B81"/>
    <mergeCell ref="A82:B82"/>
    <mergeCell ref="E88:E89"/>
    <mergeCell ref="A84:B84"/>
    <mergeCell ref="A85:A86"/>
    <mergeCell ref="A88:A89"/>
    <mergeCell ref="B88:B89"/>
    <mergeCell ref="C88:C89"/>
    <mergeCell ref="D88:D8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 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2013-11-20T18:24:54Z</dcterms:modified>
</cp:coreProperties>
</file>