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 " sheetId="6" r:id="rId6"/>
    <sheet name="JUNIO" sheetId="7" r:id="rId7"/>
    <sheet name="JULIO" sheetId="8" r:id="rId8"/>
    <sheet name="AGOSTO" sheetId="9" r:id="rId9"/>
    <sheet name="SEPTIEMBRE" sheetId="10" r:id="rId10"/>
    <sheet name="OCTUBRE " sheetId="11" r:id="rId11"/>
    <sheet name="Hoja12" sheetId="12" r:id="rId12"/>
    <sheet name="Hoja13" sheetId="13" r:id="rId13"/>
    <sheet name="Hoja1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F170" i="11" l="1"/>
  <c r="X111" i="11"/>
  <c r="W111" i="11"/>
  <c r="V111" i="11"/>
  <c r="U111" i="11"/>
  <c r="T111" i="11"/>
  <c r="S111" i="11"/>
  <c r="R111" i="11"/>
  <c r="P111" i="11"/>
  <c r="O111" i="11"/>
  <c r="N111" i="11"/>
  <c r="L111" i="11"/>
  <c r="K111" i="11"/>
  <c r="J111" i="11"/>
  <c r="I111" i="11"/>
  <c r="H111" i="11"/>
  <c r="G111" i="11"/>
  <c r="F111" i="11"/>
  <c r="E111" i="11"/>
  <c r="D111" i="11"/>
  <c r="C111" i="11"/>
  <c r="Q110" i="11"/>
  <c r="M110" i="11"/>
  <c r="B110" i="11"/>
  <c r="BT110" i="11" s="1"/>
  <c r="BT109" i="11"/>
  <c r="Q109" i="11"/>
  <c r="M109" i="11"/>
  <c r="B109" i="11"/>
  <c r="Q108" i="11"/>
  <c r="M108" i="11"/>
  <c r="B108" i="11"/>
  <c r="CB108" i="11" s="1"/>
  <c r="Q107" i="11"/>
  <c r="M107" i="11"/>
  <c r="B107" i="11"/>
  <c r="BT107" i="11" s="1"/>
  <c r="Q106" i="11"/>
  <c r="M106" i="11"/>
  <c r="B106" i="11"/>
  <c r="BT106" i="11" s="1"/>
  <c r="BT105" i="11"/>
  <c r="Q105" i="11"/>
  <c r="Q111" i="11" s="1"/>
  <c r="M105" i="11"/>
  <c r="M111" i="11" s="1"/>
  <c r="B105" i="11"/>
  <c r="CB84" i="11"/>
  <c r="BT84" i="11"/>
  <c r="C84" i="11"/>
  <c r="CB83" i="11"/>
  <c r="BT83" i="11"/>
  <c r="C83" i="11" s="1"/>
  <c r="C80" i="11"/>
  <c r="BV79" i="11"/>
  <c r="C79" i="11"/>
  <c r="CC78" i="11"/>
  <c r="CB78" i="11"/>
  <c r="BU78" i="11"/>
  <c r="BT78" i="11"/>
  <c r="C78" i="11"/>
  <c r="CD78" i="11" s="1"/>
  <c r="BV77" i="11"/>
  <c r="C77" i="11"/>
  <c r="CD77" i="11" s="1"/>
  <c r="CC76" i="11"/>
  <c r="CB76" i="11"/>
  <c r="BU76" i="11"/>
  <c r="BT76" i="11"/>
  <c r="C76" i="11"/>
  <c r="CD76" i="11" s="1"/>
  <c r="BV75" i="11"/>
  <c r="C75" i="11"/>
  <c r="CD75" i="11" s="1"/>
  <c r="CC74" i="11"/>
  <c r="CB74" i="11"/>
  <c r="BU74" i="11"/>
  <c r="BT74" i="11"/>
  <c r="C74" i="11"/>
  <c r="CD74" i="11" s="1"/>
  <c r="L70" i="11"/>
  <c r="K70" i="11"/>
  <c r="J70" i="11"/>
  <c r="I70" i="11"/>
  <c r="H70" i="11"/>
  <c r="G70" i="11"/>
  <c r="F70" i="11"/>
  <c r="E70" i="11"/>
  <c r="D70" i="11"/>
  <c r="C70" i="11"/>
  <c r="BV69" i="11"/>
  <c r="B69" i="11"/>
  <c r="B68" i="11"/>
  <c r="BV67" i="11"/>
  <c r="B67" i="11"/>
  <c r="B66" i="11"/>
  <c r="BV65" i="11"/>
  <c r="B65" i="11"/>
  <c r="B64" i="11"/>
  <c r="BV63" i="11"/>
  <c r="B63" i="11"/>
  <c r="B62" i="11"/>
  <c r="BV61" i="11"/>
  <c r="B61" i="11"/>
  <c r="B70" i="11" s="1"/>
  <c r="AQ57" i="11"/>
  <c r="AP57" i="11"/>
  <c r="AN57" i="11"/>
  <c r="AL57" i="11"/>
  <c r="AK57" i="11"/>
  <c r="AI57" i="11"/>
  <c r="AH57" i="11"/>
  <c r="AF57" i="11"/>
  <c r="AE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P57" i="11"/>
  <c r="O57" i="11"/>
  <c r="N57" i="11"/>
  <c r="L57" i="11"/>
  <c r="K57" i="11"/>
  <c r="J57" i="11"/>
  <c r="I57" i="11"/>
  <c r="H57" i="11"/>
  <c r="G57" i="11"/>
  <c r="F57" i="11"/>
  <c r="E57" i="11"/>
  <c r="D57" i="11"/>
  <c r="C57" i="11"/>
  <c r="CH56" i="11"/>
  <c r="CE56" i="11"/>
  <c r="CD56" i="11"/>
  <c r="CB56" i="11"/>
  <c r="BZ56" i="11"/>
  <c r="BW56" i="11"/>
  <c r="BV56" i="11"/>
  <c r="BU56" i="11"/>
  <c r="Q56" i="11"/>
  <c r="CF56" i="11" s="1"/>
  <c r="M56" i="11"/>
  <c r="B56" i="11"/>
  <c r="CG56" i="11" s="1"/>
  <c r="CH55" i="11"/>
  <c r="CG55" i="11"/>
  <c r="CD55" i="11"/>
  <c r="BZ55" i="11"/>
  <c r="BY55" i="11"/>
  <c r="BX55" i="11"/>
  <c r="BT55" i="11"/>
  <c r="Q55" i="11"/>
  <c r="M55" i="11"/>
  <c r="B55" i="11"/>
  <c r="CH54" i="11"/>
  <c r="CF54" i="11"/>
  <c r="CE54" i="11"/>
  <c r="CD54" i="11"/>
  <c r="CB54" i="11"/>
  <c r="BZ54" i="11"/>
  <c r="BW54" i="11"/>
  <c r="BV54" i="11"/>
  <c r="BU54" i="11"/>
  <c r="Q54" i="11"/>
  <c r="M54" i="11"/>
  <c r="B54" i="11"/>
  <c r="CG54" i="11" s="1"/>
  <c r="CH53" i="11"/>
  <c r="CG53" i="11"/>
  <c r="CC53" i="11"/>
  <c r="BZ53" i="11"/>
  <c r="BY53" i="11"/>
  <c r="BU53" i="11"/>
  <c r="BT53" i="11"/>
  <c r="Q53" i="11"/>
  <c r="B53" i="11"/>
  <c r="CI52" i="11"/>
  <c r="CH52" i="11"/>
  <c r="CD52" i="11"/>
  <c r="CB52" i="11"/>
  <c r="CA52" i="11"/>
  <c r="BZ52" i="11"/>
  <c r="BX52" i="11"/>
  <c r="BW52" i="11"/>
  <c r="BV52" i="11"/>
  <c r="Q52" i="11"/>
  <c r="CF52" i="11" s="1"/>
  <c r="M52" i="11"/>
  <c r="B52" i="11"/>
  <c r="CI51" i="11"/>
  <c r="CH51" i="11"/>
  <c r="CD51" i="11"/>
  <c r="CB51" i="11"/>
  <c r="CA51" i="11"/>
  <c r="BZ51" i="11"/>
  <c r="BX51" i="11"/>
  <c r="BW51" i="11"/>
  <c r="BV51" i="11"/>
  <c r="Q51" i="11"/>
  <c r="CF51" i="11" s="1"/>
  <c r="M51" i="11"/>
  <c r="B51" i="11"/>
  <c r="CI50" i="11"/>
  <c r="CH50" i="11"/>
  <c r="CD50" i="11"/>
  <c r="CB50" i="11"/>
  <c r="CA50" i="11"/>
  <c r="BZ50" i="11"/>
  <c r="BX50" i="11"/>
  <c r="BW50" i="11"/>
  <c r="BV50" i="11"/>
  <c r="Q50" i="11"/>
  <c r="CF50" i="11" s="1"/>
  <c r="M50" i="11"/>
  <c r="B50" i="11"/>
  <c r="CH49" i="11"/>
  <c r="BZ49" i="11"/>
  <c r="Q49" i="11"/>
  <c r="M49" i="11"/>
  <c r="B49" i="11"/>
  <c r="CG49" i="11" s="1"/>
  <c r="CH48" i="11"/>
  <c r="CE48" i="11"/>
  <c r="CC48" i="11"/>
  <c r="BZ48" i="11"/>
  <c r="BX48" i="11"/>
  <c r="BW48" i="11"/>
  <c r="Q48" i="11"/>
  <c r="M48" i="11"/>
  <c r="B48" i="11"/>
  <c r="CH47" i="11"/>
  <c r="CC47" i="11"/>
  <c r="BZ47" i="11"/>
  <c r="BT47" i="11"/>
  <c r="Q47" i="11"/>
  <c r="M47" i="11"/>
  <c r="B47" i="11"/>
  <c r="Q46" i="11"/>
  <c r="M46" i="11"/>
  <c r="B46" i="11"/>
  <c r="CD46" i="11" s="1"/>
  <c r="CH45" i="11"/>
  <c r="CE45" i="11"/>
  <c r="CD45" i="11"/>
  <c r="CB45" i="11"/>
  <c r="BZ45" i="11"/>
  <c r="BW45" i="11"/>
  <c r="BV45" i="11"/>
  <c r="BU45" i="11"/>
  <c r="Q45" i="11"/>
  <c r="M45" i="11"/>
  <c r="B45" i="11"/>
  <c r="CG45" i="11" s="1"/>
  <c r="CH44" i="11"/>
  <c r="BZ44" i="11"/>
  <c r="Q44" i="11"/>
  <c r="M44" i="11"/>
  <c r="B44" i="11"/>
  <c r="CH43" i="11"/>
  <c r="CE43" i="11"/>
  <c r="BZ43" i="11"/>
  <c r="BV43" i="11"/>
  <c r="Q43" i="11"/>
  <c r="B43" i="11"/>
  <c r="CD43" i="11" s="1"/>
  <c r="CH42" i="11"/>
  <c r="CF42" i="11"/>
  <c r="CE42" i="11"/>
  <c r="CB42" i="11"/>
  <c r="BZ42" i="11"/>
  <c r="BW42" i="11"/>
  <c r="BV42" i="11"/>
  <c r="Q42" i="11"/>
  <c r="M42" i="11"/>
  <c r="B42" i="11"/>
  <c r="CD42" i="11" s="1"/>
  <c r="CH41" i="11"/>
  <c r="CD41" i="11"/>
  <c r="BZ41" i="11"/>
  <c r="BY41" i="11"/>
  <c r="BU41" i="11"/>
  <c r="BT41" i="11"/>
  <c r="Q41" i="11"/>
  <c r="B41" i="11"/>
  <c r="CH40" i="11"/>
  <c r="CE40" i="11"/>
  <c r="CD40" i="11"/>
  <c r="CB40" i="11"/>
  <c r="BZ40" i="11"/>
  <c r="BW40" i="11"/>
  <c r="BV40" i="11"/>
  <c r="BU40" i="11"/>
  <c r="Q40" i="11"/>
  <c r="BY40" i="11" s="1"/>
  <c r="M40" i="11"/>
  <c r="B40" i="11"/>
  <c r="CG40" i="11" s="1"/>
  <c r="CH39" i="11"/>
  <c r="CG39" i="11"/>
  <c r="CF39" i="11"/>
  <c r="BZ39" i="11"/>
  <c r="BX39" i="11"/>
  <c r="Q39" i="11"/>
  <c r="M39" i="11"/>
  <c r="B39" i="11"/>
  <c r="CH38" i="11"/>
  <c r="BZ38" i="11"/>
  <c r="Q38" i="11"/>
  <c r="B38" i="11"/>
  <c r="CH37" i="11"/>
  <c r="CG37" i="11"/>
  <c r="CE37" i="11"/>
  <c r="CC37" i="11"/>
  <c r="CB37" i="11"/>
  <c r="BZ37" i="11"/>
  <c r="BX37" i="11"/>
  <c r="BW37" i="11"/>
  <c r="BV37" i="11"/>
  <c r="BT37" i="11"/>
  <c r="Q37" i="11"/>
  <c r="CF37" i="11" s="1"/>
  <c r="B37" i="11"/>
  <c r="CD37" i="11" s="1"/>
  <c r="CH36" i="11"/>
  <c r="CG36" i="11"/>
  <c r="CF36" i="11"/>
  <c r="BZ36" i="11"/>
  <c r="BX36" i="11"/>
  <c r="Q36" i="11"/>
  <c r="M36" i="11"/>
  <c r="B36" i="11"/>
  <c r="CH35" i="11"/>
  <c r="BZ35" i="11"/>
  <c r="Q35" i="11"/>
  <c r="B35" i="11"/>
  <c r="CD35" i="11" s="1"/>
  <c r="CH34" i="11"/>
  <c r="CE34" i="11"/>
  <c r="CC34" i="11"/>
  <c r="BZ34" i="11"/>
  <c r="BX34" i="11"/>
  <c r="BW34" i="11"/>
  <c r="Q34" i="11"/>
  <c r="M34" i="11"/>
  <c r="B34" i="11"/>
  <c r="CH33" i="11"/>
  <c r="CC33" i="11"/>
  <c r="BZ33" i="11"/>
  <c r="BV33" i="11"/>
  <c r="Q33" i="11"/>
  <c r="M33" i="11"/>
  <c r="B33" i="11"/>
  <c r="CE33" i="11" s="1"/>
  <c r="CH32" i="11"/>
  <c r="BZ32" i="11"/>
  <c r="Q32" i="11"/>
  <c r="M32" i="11"/>
  <c r="B32" i="11"/>
  <c r="CC32" i="11" s="1"/>
  <c r="CH31" i="11"/>
  <c r="CE31" i="11"/>
  <c r="CD31" i="11"/>
  <c r="CC31" i="11"/>
  <c r="BZ31" i="11"/>
  <c r="BX31" i="11"/>
  <c r="BV31" i="11"/>
  <c r="BT31" i="11"/>
  <c r="Q31" i="11"/>
  <c r="M31" i="11"/>
  <c r="BY31" i="11" s="1"/>
  <c r="B31" i="11"/>
  <c r="CH30" i="11"/>
  <c r="CG30" i="11"/>
  <c r="CC30" i="11"/>
  <c r="CB30" i="11"/>
  <c r="BZ30" i="11"/>
  <c r="BW30" i="11"/>
  <c r="BV30" i="11"/>
  <c r="BU30" i="11"/>
  <c r="Q30" i="11"/>
  <c r="M30" i="11"/>
  <c r="CF30" i="11" s="1"/>
  <c r="B30" i="11"/>
  <c r="CH29" i="11"/>
  <c r="BZ29" i="11"/>
  <c r="Q29" i="11"/>
  <c r="M29" i="11"/>
  <c r="B29" i="11"/>
  <c r="CF29" i="11" s="1"/>
  <c r="CH28" i="11"/>
  <c r="CE28" i="11"/>
  <c r="BZ28" i="11"/>
  <c r="BV28" i="11"/>
  <c r="Q28" i="11"/>
  <c r="B28" i="11"/>
  <c r="CD28" i="11" s="1"/>
  <c r="CH27" i="11"/>
  <c r="CF27" i="11"/>
  <c r="CE27" i="11"/>
  <c r="CB27" i="11"/>
  <c r="BZ27" i="11"/>
  <c r="BW27" i="11"/>
  <c r="BV27" i="11"/>
  <c r="Q27" i="11"/>
  <c r="M27" i="11"/>
  <c r="B27" i="11"/>
  <c r="CD27" i="11" s="1"/>
  <c r="CH26" i="11"/>
  <c r="CD26" i="11"/>
  <c r="BZ26" i="11"/>
  <c r="BU26" i="11"/>
  <c r="Q26" i="11"/>
  <c r="M26" i="11"/>
  <c r="BY26" i="11" s="1"/>
  <c r="B26" i="11"/>
  <c r="CG26" i="11" s="1"/>
  <c r="CH25" i="11"/>
  <c r="CF25" i="11"/>
  <c r="CE25" i="11"/>
  <c r="CB25" i="11"/>
  <c r="BZ25" i="11"/>
  <c r="BW25" i="11"/>
  <c r="BV25" i="11"/>
  <c r="Q25" i="11"/>
  <c r="M25" i="11"/>
  <c r="B25" i="11"/>
  <c r="CD25" i="11" s="1"/>
  <c r="CH24" i="11"/>
  <c r="CD24" i="11"/>
  <c r="BZ24" i="11"/>
  <c r="BU24" i="11"/>
  <c r="Q24" i="11"/>
  <c r="M24" i="11"/>
  <c r="BY24" i="11" s="1"/>
  <c r="B24" i="11"/>
  <c r="CG24" i="11" s="1"/>
  <c r="CE23" i="11"/>
  <c r="BU23" i="11"/>
  <c r="Q23" i="11"/>
  <c r="M23" i="11"/>
  <c r="BY23" i="11" s="1"/>
  <c r="B23" i="11"/>
  <c r="CD23" i="11" s="1"/>
  <c r="CH22" i="11"/>
  <c r="CF22" i="11"/>
  <c r="CE22" i="11"/>
  <c r="CB22" i="11"/>
  <c r="BZ22" i="11"/>
  <c r="BW22" i="11"/>
  <c r="BV22" i="11"/>
  <c r="Q22" i="11"/>
  <c r="M22" i="11"/>
  <c r="B22" i="11"/>
  <c r="CD22" i="11" s="1"/>
  <c r="CG21" i="11"/>
  <c r="CC21" i="11"/>
  <c r="CB21" i="11"/>
  <c r="BW21" i="11"/>
  <c r="BV21" i="11"/>
  <c r="Q21" i="11"/>
  <c r="CF21" i="11" s="1"/>
  <c r="M21" i="11"/>
  <c r="B21" i="11"/>
  <c r="CE21" i="11" s="1"/>
  <c r="CH20" i="11"/>
  <c r="CD20" i="11"/>
  <c r="BZ20" i="11"/>
  <c r="BU20" i="11"/>
  <c r="Q20" i="11"/>
  <c r="M20" i="11"/>
  <c r="BY20" i="11" s="1"/>
  <c r="B20" i="11"/>
  <c r="CG20" i="11" s="1"/>
  <c r="CE19" i="11"/>
  <c r="BY19" i="11"/>
  <c r="BU19" i="11"/>
  <c r="Q19" i="11"/>
  <c r="M19" i="11"/>
  <c r="B19" i="11"/>
  <c r="CD19" i="11" s="1"/>
  <c r="CH18" i="11"/>
  <c r="CF18" i="11"/>
  <c r="CE18" i="11"/>
  <c r="CB18" i="11"/>
  <c r="BZ18" i="11"/>
  <c r="BW18" i="11"/>
  <c r="BV18" i="11"/>
  <c r="Q18" i="11"/>
  <c r="M18" i="11"/>
  <c r="B18" i="11"/>
  <c r="CD18" i="11" s="1"/>
  <c r="CH17" i="11"/>
  <c r="CD17" i="11"/>
  <c r="BZ17" i="11"/>
  <c r="BU17" i="11"/>
  <c r="Q17" i="11"/>
  <c r="M17" i="11"/>
  <c r="BY17" i="11" s="1"/>
  <c r="B17" i="11"/>
  <c r="CG17" i="11" s="1"/>
  <c r="CH16" i="11"/>
  <c r="CF16" i="11"/>
  <c r="CE16" i="11"/>
  <c r="CB16" i="11"/>
  <c r="BZ16" i="11"/>
  <c r="BW16" i="11"/>
  <c r="BV16" i="11"/>
  <c r="Q16" i="11"/>
  <c r="M16" i="11"/>
  <c r="B16" i="11"/>
  <c r="CD16" i="11" s="1"/>
  <c r="CH15" i="11"/>
  <c r="CD15" i="11"/>
  <c r="BZ15" i="11"/>
  <c r="BU15" i="11"/>
  <c r="Q15" i="11"/>
  <c r="M15" i="11"/>
  <c r="BY15" i="11" s="1"/>
  <c r="B15" i="11"/>
  <c r="CG15" i="11" s="1"/>
  <c r="BY14" i="11"/>
  <c r="BU14" i="11"/>
  <c r="M14" i="11"/>
  <c r="B14" i="11"/>
  <c r="CH13" i="11"/>
  <c r="CE13" i="11"/>
  <c r="CD13" i="11"/>
  <c r="CB13" i="11"/>
  <c r="BZ13" i="11"/>
  <c r="BW13" i="11"/>
  <c r="BV13" i="11"/>
  <c r="BU13" i="11"/>
  <c r="Q13" i="11"/>
  <c r="M13" i="11"/>
  <c r="B13" i="11"/>
  <c r="CG13" i="11" s="1"/>
  <c r="CH12" i="11"/>
  <c r="CG12" i="11"/>
  <c r="CC12" i="11"/>
  <c r="BZ12" i="11"/>
  <c r="BT12" i="11"/>
  <c r="Q12" i="11"/>
  <c r="M12" i="11"/>
  <c r="B12" i="11"/>
  <c r="A5" i="11"/>
  <c r="A4" i="11"/>
  <c r="A3" i="11"/>
  <c r="A2" i="11"/>
  <c r="B57" i="11" l="1"/>
  <c r="CF12" i="11"/>
  <c r="CB12" i="11"/>
  <c r="BW12" i="11"/>
  <c r="CE12" i="11"/>
  <c r="BV12" i="11"/>
  <c r="CD12" i="11"/>
  <c r="BY12" i="11"/>
  <c r="BU12" i="11"/>
  <c r="AR12" i="11" s="1"/>
  <c r="CD14" i="11"/>
  <c r="BX14" i="11"/>
  <c r="BT14" i="11"/>
  <c r="CG14" i="11"/>
  <c r="CC14" i="11"/>
  <c r="BW14" i="11"/>
  <c r="CF14" i="11"/>
  <c r="CB14" i="11"/>
  <c r="BV14" i="11"/>
  <c r="CE14" i="11"/>
  <c r="BX12" i="11"/>
  <c r="BY13" i="11"/>
  <c r="BX29" i="11"/>
  <c r="BV35" i="11"/>
  <c r="CG38" i="11"/>
  <c r="CC38" i="11"/>
  <c r="BX38" i="11"/>
  <c r="BT38" i="11"/>
  <c r="CF38" i="11"/>
  <c r="CB38" i="11"/>
  <c r="BW38" i="11"/>
  <c r="CF44" i="11"/>
  <c r="CB44" i="11"/>
  <c r="BW44" i="11"/>
  <c r="CE44" i="11"/>
  <c r="BV44" i="11"/>
  <c r="CD44" i="11"/>
  <c r="BY44" i="11"/>
  <c r="BU44" i="11"/>
  <c r="CF13" i="11"/>
  <c r="BV15" i="11"/>
  <c r="CE15" i="11"/>
  <c r="BT16" i="11"/>
  <c r="BX16" i="11"/>
  <c r="CC16" i="11"/>
  <c r="CG16" i="11"/>
  <c r="BV17" i="11"/>
  <c r="CE17" i="11"/>
  <c r="BT18" i="11"/>
  <c r="BX18" i="11"/>
  <c r="CC18" i="11"/>
  <c r="CG18" i="11"/>
  <c r="BV19" i="11"/>
  <c r="CB19" i="11"/>
  <c r="CF19" i="11"/>
  <c r="BV20" i="11"/>
  <c r="CE20" i="11"/>
  <c r="BT21" i="11"/>
  <c r="BX21" i="11"/>
  <c r="CD21" i="11"/>
  <c r="BT22" i="11"/>
  <c r="AR22" i="11" s="1"/>
  <c r="BX22" i="11"/>
  <c r="CC22" i="11"/>
  <c r="CG22" i="11"/>
  <c r="BV23" i="11"/>
  <c r="CB23" i="11"/>
  <c r="CF23" i="11"/>
  <c r="BV24" i="11"/>
  <c r="CE24" i="11"/>
  <c r="BT25" i="11"/>
  <c r="BX25" i="11"/>
  <c r="CC25" i="11"/>
  <c r="CG25" i="11"/>
  <c r="BV26" i="11"/>
  <c r="CE26" i="11"/>
  <c r="BT27" i="11"/>
  <c r="BX27" i="11"/>
  <c r="CC27" i="11"/>
  <c r="CG27" i="11"/>
  <c r="BW28" i="11"/>
  <c r="CB28" i="11"/>
  <c r="CF28" i="11"/>
  <c r="BU29" i="11"/>
  <c r="BY29" i="11"/>
  <c r="CD29" i="11"/>
  <c r="BV32" i="11"/>
  <c r="CB32" i="11"/>
  <c r="CG32" i="11"/>
  <c r="BX33" i="11"/>
  <c r="CD33" i="11"/>
  <c r="CD34" i="11"/>
  <c r="BY34" i="11"/>
  <c r="BU34" i="11"/>
  <c r="BT34" i="11"/>
  <c r="CF34" i="11"/>
  <c r="BW35" i="11"/>
  <c r="CE36" i="11"/>
  <c r="BV36" i="11"/>
  <c r="CD36" i="11"/>
  <c r="BY36" i="11"/>
  <c r="BU36" i="11"/>
  <c r="BT36" i="11"/>
  <c r="CB36" i="11"/>
  <c r="CE39" i="11"/>
  <c r="BV39" i="11"/>
  <c r="CD39" i="11"/>
  <c r="BY39" i="11"/>
  <c r="BU39" i="11"/>
  <c r="BT39" i="11"/>
  <c r="CB39" i="11"/>
  <c r="BV70" i="11"/>
  <c r="CD70" i="11"/>
  <c r="BU70" i="11"/>
  <c r="CB70" i="11"/>
  <c r="CC70" i="11"/>
  <c r="BT70" i="11"/>
  <c r="M70" i="11" s="1"/>
  <c r="CC29" i="11"/>
  <c r="CG29" i="11"/>
  <c r="BT32" i="11"/>
  <c r="CF32" i="11"/>
  <c r="CG35" i="11"/>
  <c r="CC35" i="11"/>
  <c r="BX35" i="11"/>
  <c r="BT35" i="11"/>
  <c r="CB35" i="11"/>
  <c r="BX44" i="11"/>
  <c r="CG46" i="11"/>
  <c r="CC46" i="11"/>
  <c r="BW46" i="11"/>
  <c r="CF46" i="11"/>
  <c r="CB46" i="11"/>
  <c r="BV46" i="11"/>
  <c r="CE46" i="11"/>
  <c r="BY46" i="11"/>
  <c r="BU46" i="11"/>
  <c r="BX46" i="11"/>
  <c r="CF49" i="11"/>
  <c r="CB49" i="11"/>
  <c r="BW49" i="11"/>
  <c r="CE49" i="11"/>
  <c r="BY49" i="11"/>
  <c r="BT49" i="11"/>
  <c r="CD49" i="11"/>
  <c r="BX49" i="11"/>
  <c r="CC49" i="11"/>
  <c r="BV49" i="11"/>
  <c r="CH57" i="11"/>
  <c r="BZ57" i="11"/>
  <c r="M57" i="11"/>
  <c r="Q57" i="11"/>
  <c r="BT13" i="11"/>
  <c r="AR13" i="11" s="1"/>
  <c r="BX13" i="11"/>
  <c r="CC13" i="11"/>
  <c r="BW15" i="11"/>
  <c r="CB15" i="11"/>
  <c r="CF15" i="11"/>
  <c r="BU16" i="11"/>
  <c r="BY16" i="11"/>
  <c r="BW17" i="11"/>
  <c r="CB17" i="11"/>
  <c r="CF17" i="11"/>
  <c r="BU18" i="11"/>
  <c r="BY18" i="11"/>
  <c r="BW19" i="11"/>
  <c r="CC19" i="11"/>
  <c r="CG19" i="11"/>
  <c r="BW20" i="11"/>
  <c r="CB20" i="11"/>
  <c r="CF20" i="11"/>
  <c r="BU21" i="11"/>
  <c r="BY21" i="11"/>
  <c r="BU22" i="11"/>
  <c r="BY22" i="11"/>
  <c r="BW23" i="11"/>
  <c r="CC23" i="11"/>
  <c r="CG23" i="11"/>
  <c r="BW24" i="11"/>
  <c r="CB24" i="11"/>
  <c r="CF24" i="11"/>
  <c r="BU25" i="11"/>
  <c r="BY25" i="11"/>
  <c r="BW26" i="11"/>
  <c r="CB26" i="11"/>
  <c r="CF26" i="11"/>
  <c r="BU27" i="11"/>
  <c r="BY27" i="11"/>
  <c r="BT28" i="11"/>
  <c r="BX28" i="11"/>
  <c r="CC28" i="11"/>
  <c r="CG28" i="11"/>
  <c r="BV29" i="11"/>
  <c r="CE29" i="11"/>
  <c r="CD30" i="11"/>
  <c r="BY30" i="11"/>
  <c r="BT30" i="11"/>
  <c r="AR30" i="11" s="1"/>
  <c r="BX30" i="11"/>
  <c r="CE30" i="11"/>
  <c r="CF31" i="11"/>
  <c r="CB31" i="11"/>
  <c r="BW31" i="11"/>
  <c r="BU31" i="11"/>
  <c r="AR31" i="11" s="1"/>
  <c r="CG31" i="11"/>
  <c r="BW32" i="11"/>
  <c r="BT33" i="11"/>
  <c r="BY33" i="11"/>
  <c r="BV34" i="11"/>
  <c r="CB34" i="11"/>
  <c r="CG34" i="11"/>
  <c r="BY35" i="11"/>
  <c r="CE35" i="11"/>
  <c r="BW36" i="11"/>
  <c r="CC36" i="11"/>
  <c r="BU38" i="11"/>
  <c r="CD38" i="11"/>
  <c r="BW39" i="11"/>
  <c r="CC39" i="11"/>
  <c r="CG41" i="11"/>
  <c r="CC41" i="11"/>
  <c r="CF41" i="11"/>
  <c r="CB41" i="11"/>
  <c r="BW41" i="11"/>
  <c r="CE41" i="11"/>
  <c r="BV41" i="11"/>
  <c r="AR41" i="11" s="1"/>
  <c r="BX41" i="11"/>
  <c r="CC44" i="11"/>
  <c r="BY45" i="11"/>
  <c r="CF47" i="11"/>
  <c r="CG47" i="11"/>
  <c r="CB47" i="11"/>
  <c r="BW47" i="11"/>
  <c r="CE47" i="11"/>
  <c r="BV47" i="11"/>
  <c r="CD47" i="11"/>
  <c r="BY47" i="11"/>
  <c r="BU47" i="11"/>
  <c r="AR47" i="11" s="1"/>
  <c r="BX47" i="11"/>
  <c r="BT29" i="11"/>
  <c r="CD32" i="11"/>
  <c r="BY32" i="11"/>
  <c r="BU32" i="11"/>
  <c r="BY38" i="11"/>
  <c r="BT15" i="11"/>
  <c r="AR15" i="11" s="1"/>
  <c r="BX15" i="11"/>
  <c r="CC15" i="11"/>
  <c r="BT17" i="11"/>
  <c r="BX17" i="11"/>
  <c r="CC17" i="11"/>
  <c r="BT19" i="11"/>
  <c r="BX19" i="11"/>
  <c r="BT20" i="11"/>
  <c r="AR20" i="11" s="1"/>
  <c r="BX20" i="11"/>
  <c r="CC20" i="11"/>
  <c r="BT23" i="11"/>
  <c r="BX23" i="11"/>
  <c r="BT24" i="11"/>
  <c r="BX24" i="11"/>
  <c r="CC24" i="11"/>
  <c r="BT26" i="11"/>
  <c r="AR26" i="11" s="1"/>
  <c r="BX26" i="11"/>
  <c r="CC26" i="11"/>
  <c r="BU28" i="11"/>
  <c r="BY28" i="11"/>
  <c r="BW29" i="11"/>
  <c r="CB29" i="11"/>
  <c r="BX32" i="11"/>
  <c r="CE32" i="11"/>
  <c r="CF33" i="11"/>
  <c r="CB33" i="11"/>
  <c r="BW33" i="11"/>
  <c r="BU33" i="11"/>
  <c r="CG33" i="11"/>
  <c r="BU35" i="11"/>
  <c r="CF35" i="11"/>
  <c r="BV38" i="11"/>
  <c r="CE38" i="11"/>
  <c r="CF40" i="11"/>
  <c r="BT44" i="11"/>
  <c r="CG44" i="11"/>
  <c r="BT46" i="11"/>
  <c r="BU49" i="11"/>
  <c r="CD108" i="11"/>
  <c r="BV108" i="11"/>
  <c r="CC108" i="11"/>
  <c r="BU108" i="11"/>
  <c r="CE108" i="11"/>
  <c r="BW108" i="11"/>
  <c r="BT108" i="11"/>
  <c r="BT42" i="11"/>
  <c r="BX42" i="11"/>
  <c r="CC42" i="11"/>
  <c r="CG42" i="11"/>
  <c r="BW43" i="11"/>
  <c r="CB43" i="11"/>
  <c r="CF43" i="11"/>
  <c r="CF45" i="11"/>
  <c r="CD48" i="11"/>
  <c r="BY48" i="11"/>
  <c r="BU48" i="11"/>
  <c r="BT48" i="11"/>
  <c r="CF48" i="11"/>
  <c r="CC62" i="11"/>
  <c r="BT62" i="11"/>
  <c r="CB62" i="11"/>
  <c r="CD62" i="11"/>
  <c r="BU62" i="11"/>
  <c r="CC64" i="11"/>
  <c r="BT64" i="11"/>
  <c r="CB64" i="11"/>
  <c r="CE76" i="11"/>
  <c r="BW76" i="11"/>
  <c r="CD64" i="11"/>
  <c r="BU64" i="11"/>
  <c r="CC66" i="11"/>
  <c r="BT66" i="11"/>
  <c r="CB66" i="11"/>
  <c r="CD66" i="11"/>
  <c r="BU66" i="11"/>
  <c r="CC68" i="11"/>
  <c r="BT68" i="11"/>
  <c r="CB68" i="11"/>
  <c r="CD68" i="11"/>
  <c r="BU68" i="11"/>
  <c r="CC80" i="11"/>
  <c r="BT80" i="11"/>
  <c r="M80" i="11" s="1"/>
  <c r="CB80" i="11"/>
  <c r="CD80" i="11"/>
  <c r="BU80" i="11"/>
  <c r="CE78" i="11"/>
  <c r="BW78" i="11"/>
  <c r="CD105" i="11"/>
  <c r="BV105" i="11"/>
  <c r="CC105" i="11"/>
  <c r="BU105" i="11"/>
  <c r="Y105" i="11" s="1"/>
  <c r="CE105" i="11"/>
  <c r="BW105" i="11"/>
  <c r="CB105" i="11"/>
  <c r="CD109" i="11"/>
  <c r="BV109" i="11"/>
  <c r="CC109" i="11"/>
  <c r="BU109" i="11"/>
  <c r="Y109" i="11" s="1"/>
  <c r="CE109" i="11"/>
  <c r="BW109" i="11"/>
  <c r="CB109" i="11"/>
  <c r="BU37" i="11"/>
  <c r="AR37" i="11" s="1"/>
  <c r="BY37" i="11"/>
  <c r="BT40" i="11"/>
  <c r="AR40" i="11" s="1"/>
  <c r="BX40" i="11"/>
  <c r="CC40" i="11"/>
  <c r="BU42" i="11"/>
  <c r="BY42" i="11"/>
  <c r="BT43" i="11"/>
  <c r="BX43" i="11"/>
  <c r="CC43" i="11"/>
  <c r="CG43" i="11"/>
  <c r="BT45" i="11"/>
  <c r="BX45" i="11"/>
  <c r="CC45" i="11"/>
  <c r="BV48" i="11"/>
  <c r="CB48" i="11"/>
  <c r="CG48" i="11"/>
  <c r="CG50" i="11"/>
  <c r="CC50" i="11"/>
  <c r="BY50" i="11"/>
  <c r="BU50" i="11"/>
  <c r="BT50" i="11"/>
  <c r="CE50" i="11"/>
  <c r="CG51" i="11"/>
  <c r="CC51" i="11"/>
  <c r="BY51" i="11"/>
  <c r="BU51" i="11"/>
  <c r="BT51" i="11"/>
  <c r="CE51" i="11"/>
  <c r="CG52" i="11"/>
  <c r="CC52" i="11"/>
  <c r="BY52" i="11"/>
  <c r="BU52" i="11"/>
  <c r="BT52" i="11"/>
  <c r="CE52" i="11"/>
  <c r="CE53" i="11"/>
  <c r="BV53" i="11"/>
  <c r="AR53" i="11" s="1"/>
  <c r="CF53" i="11"/>
  <c r="CB53" i="11"/>
  <c r="BW53" i="11"/>
  <c r="BX53" i="11"/>
  <c r="CD53" i="11"/>
  <c r="BY54" i="11"/>
  <c r="CE55" i="11"/>
  <c r="BV55" i="11"/>
  <c r="CF55" i="11"/>
  <c r="CB55" i="11"/>
  <c r="BW55" i="11"/>
  <c r="BU55" i="11"/>
  <c r="AR55" i="11" s="1"/>
  <c r="CC55" i="11"/>
  <c r="BV62" i="11"/>
  <c r="BV64" i="11"/>
  <c r="BV66" i="11"/>
  <c r="BV68" i="11"/>
  <c r="BV80" i="11"/>
  <c r="CD106" i="11"/>
  <c r="BV106" i="11"/>
  <c r="CC106" i="11"/>
  <c r="BU106" i="11"/>
  <c r="Y106" i="11" s="1"/>
  <c r="CE106" i="11"/>
  <c r="BW106" i="11"/>
  <c r="CB106" i="11"/>
  <c r="CD110" i="11"/>
  <c r="BV110" i="11"/>
  <c r="CC110" i="11"/>
  <c r="BU110" i="11"/>
  <c r="Y110" i="11" s="1"/>
  <c r="CE110" i="11"/>
  <c r="BW110" i="11"/>
  <c r="CB110" i="11"/>
  <c r="BU43" i="11"/>
  <c r="BY43" i="11"/>
  <c r="BY56" i="11"/>
  <c r="CC61" i="11"/>
  <c r="BT61" i="11"/>
  <c r="CB61" i="11"/>
  <c r="CE74" i="11"/>
  <c r="BW74" i="11"/>
  <c r="CD61" i="11"/>
  <c r="BU61" i="11"/>
  <c r="CC63" i="11"/>
  <c r="BT63" i="11"/>
  <c r="M63" i="11" s="1"/>
  <c r="CB63" i="11"/>
  <c r="CD63" i="11"/>
  <c r="BU63" i="11"/>
  <c r="CC65" i="11"/>
  <c r="BT65" i="11"/>
  <c r="CB65" i="11"/>
  <c r="CD65" i="11"/>
  <c r="BU65" i="11"/>
  <c r="CC67" i="11"/>
  <c r="BT67" i="11"/>
  <c r="M67" i="11" s="1"/>
  <c r="CB67" i="11"/>
  <c r="CD67" i="11"/>
  <c r="BU67" i="11"/>
  <c r="CC69" i="11"/>
  <c r="BT69" i="11"/>
  <c r="CB69" i="11"/>
  <c r="CD69" i="11"/>
  <c r="BU69" i="11"/>
  <c r="CB75" i="11"/>
  <c r="BT75" i="11"/>
  <c r="CB82" i="11"/>
  <c r="CE75" i="11"/>
  <c r="BW75" i="11"/>
  <c r="CC75" i="11"/>
  <c r="BU75" i="11"/>
  <c r="CB77" i="11"/>
  <c r="BT77" i="11"/>
  <c r="CC77" i="11"/>
  <c r="BU77" i="11"/>
  <c r="M78" i="11"/>
  <c r="CC79" i="11"/>
  <c r="BT79" i="11"/>
  <c r="M79" i="11" s="1"/>
  <c r="CB79" i="11"/>
  <c r="CE77" i="11"/>
  <c r="BW77" i="11"/>
  <c r="CD79" i="11"/>
  <c r="BU79" i="11"/>
  <c r="CC81" i="11"/>
  <c r="CD107" i="11"/>
  <c r="BV107" i="11"/>
  <c r="CC107" i="11"/>
  <c r="BU107" i="11"/>
  <c r="Y107" i="11" s="1"/>
  <c r="CE107" i="11"/>
  <c r="BW107" i="11"/>
  <c r="CB107" i="11"/>
  <c r="B111" i="11"/>
  <c r="BT54" i="11"/>
  <c r="BX54" i="11"/>
  <c r="CC54" i="11"/>
  <c r="BT56" i="11"/>
  <c r="AR56" i="11" s="1"/>
  <c r="BX56" i="11"/>
  <c r="CC56" i="11"/>
  <c r="BV74" i="11"/>
  <c r="M74" i="11" s="1"/>
  <c r="BV76" i="11"/>
  <c r="M76" i="11" s="1"/>
  <c r="BV78" i="11"/>
  <c r="BF170" i="10"/>
  <c r="CC111" i="10"/>
  <c r="X111" i="10"/>
  <c r="W111" i="10"/>
  <c r="V111" i="10"/>
  <c r="U111" i="10"/>
  <c r="T111" i="10"/>
  <c r="S111" i="10"/>
  <c r="R111" i="10"/>
  <c r="P111" i="10"/>
  <c r="O111" i="10"/>
  <c r="N111" i="10"/>
  <c r="L111" i="10"/>
  <c r="K111" i="10"/>
  <c r="J111" i="10"/>
  <c r="I111" i="10"/>
  <c r="H111" i="10"/>
  <c r="G111" i="10"/>
  <c r="F111" i="10"/>
  <c r="E111" i="10"/>
  <c r="D111" i="10"/>
  <c r="C111" i="10"/>
  <c r="CC110" i="10"/>
  <c r="BV110" i="10"/>
  <c r="BU110" i="10"/>
  <c r="Q110" i="10"/>
  <c r="M110" i="10"/>
  <c r="CD110" i="10" s="1"/>
  <c r="B110" i="10"/>
  <c r="CB110" i="10" s="1"/>
  <c r="CC109" i="10"/>
  <c r="BV109" i="10"/>
  <c r="BU109" i="10"/>
  <c r="Q109" i="10"/>
  <c r="M109" i="10"/>
  <c r="CD109" i="10" s="1"/>
  <c r="B109" i="10"/>
  <c r="CB109" i="10" s="1"/>
  <c r="CC108" i="10"/>
  <c r="BV108" i="10"/>
  <c r="BU108" i="10"/>
  <c r="Q108" i="10"/>
  <c r="M108" i="10"/>
  <c r="CD108" i="10" s="1"/>
  <c r="B108" i="10"/>
  <c r="CB108" i="10" s="1"/>
  <c r="CC107" i="10"/>
  <c r="BV107" i="10"/>
  <c r="BU107" i="10"/>
  <c r="Q107" i="10"/>
  <c r="M107" i="10"/>
  <c r="CD107" i="10" s="1"/>
  <c r="B107" i="10"/>
  <c r="CB107" i="10" s="1"/>
  <c r="CC106" i="10"/>
  <c r="BV106" i="10"/>
  <c r="BU106" i="10"/>
  <c r="Q106" i="10"/>
  <c r="M106" i="10"/>
  <c r="CD106" i="10" s="1"/>
  <c r="B106" i="10"/>
  <c r="CB106" i="10" s="1"/>
  <c r="CC105" i="10"/>
  <c r="BV105" i="10"/>
  <c r="BU105" i="10"/>
  <c r="Q105" i="10"/>
  <c r="Q111" i="10" s="1"/>
  <c r="M105" i="10"/>
  <c r="B105" i="10"/>
  <c r="B111" i="10" s="1"/>
  <c r="CB84" i="10"/>
  <c r="BT84" i="10"/>
  <c r="C84" i="10"/>
  <c r="CB83" i="10"/>
  <c r="BT83" i="10"/>
  <c r="C83" i="10"/>
  <c r="CB82" i="10"/>
  <c r="CD80" i="10"/>
  <c r="CC80" i="10"/>
  <c r="CB80" i="10"/>
  <c r="BU80" i="10"/>
  <c r="BT80" i="10"/>
  <c r="M80" i="10"/>
  <c r="C80" i="10"/>
  <c r="BV80" i="10" s="1"/>
  <c r="CD79" i="10"/>
  <c r="CC79" i="10"/>
  <c r="CB79" i="10"/>
  <c r="BU79" i="10"/>
  <c r="BT79" i="10"/>
  <c r="C79" i="10"/>
  <c r="BV79" i="10" s="1"/>
  <c r="M79" i="10" s="1"/>
  <c r="CE78" i="10"/>
  <c r="CC78" i="10"/>
  <c r="BW78" i="10"/>
  <c r="BU78" i="10"/>
  <c r="C78" i="10"/>
  <c r="CD78" i="10" s="1"/>
  <c r="CE77" i="10"/>
  <c r="CC77" i="10"/>
  <c r="CB77" i="10"/>
  <c r="BW77" i="10"/>
  <c r="BU77" i="10"/>
  <c r="BT77" i="10"/>
  <c r="C77" i="10"/>
  <c r="CD77" i="10" s="1"/>
  <c r="CC76" i="10"/>
  <c r="BU76" i="10"/>
  <c r="C76" i="10"/>
  <c r="CD76" i="10" s="1"/>
  <c r="CE75" i="10"/>
  <c r="CC75" i="10"/>
  <c r="CB75" i="10"/>
  <c r="BW75" i="10"/>
  <c r="BU75" i="10"/>
  <c r="BT75" i="10"/>
  <c r="C75" i="10"/>
  <c r="CD75" i="10" s="1"/>
  <c r="CC74" i="10"/>
  <c r="BU74" i="10"/>
  <c r="C74" i="10"/>
  <c r="CD74" i="10" s="1"/>
  <c r="CD70" i="10"/>
  <c r="L70" i="10"/>
  <c r="K70" i="10"/>
  <c r="J70" i="10"/>
  <c r="I70" i="10"/>
  <c r="H70" i="10"/>
  <c r="G70" i="10"/>
  <c r="F70" i="10"/>
  <c r="E70" i="10"/>
  <c r="D70" i="10"/>
  <c r="C70" i="10"/>
  <c r="CD69" i="10"/>
  <c r="CC69" i="10"/>
  <c r="CB69" i="10"/>
  <c r="BU69" i="10"/>
  <c r="BT69" i="10"/>
  <c r="M69" i="10"/>
  <c r="B69" i="10"/>
  <c r="BV69" i="10" s="1"/>
  <c r="CD68" i="10"/>
  <c r="CC68" i="10"/>
  <c r="CB68" i="10"/>
  <c r="BU68" i="10"/>
  <c r="BT68" i="10"/>
  <c r="M68" i="10"/>
  <c r="B68" i="10"/>
  <c r="BV68" i="10" s="1"/>
  <c r="CD67" i="10"/>
  <c r="CC67" i="10"/>
  <c r="CB67" i="10"/>
  <c r="BU67" i="10"/>
  <c r="BT67" i="10"/>
  <c r="B67" i="10"/>
  <c r="BV67" i="10" s="1"/>
  <c r="M67" i="10" s="1"/>
  <c r="CD66" i="10"/>
  <c r="CC66" i="10"/>
  <c r="CB66" i="10"/>
  <c r="BU66" i="10"/>
  <c r="BT66" i="10"/>
  <c r="M66" i="10"/>
  <c r="B66" i="10"/>
  <c r="BV66" i="10" s="1"/>
  <c r="CD65" i="10"/>
  <c r="CC65" i="10"/>
  <c r="CB65" i="10"/>
  <c r="BU65" i="10"/>
  <c r="BT65" i="10"/>
  <c r="M65" i="10"/>
  <c r="B65" i="10"/>
  <c r="BV65" i="10" s="1"/>
  <c r="CD64" i="10"/>
  <c r="CC64" i="10"/>
  <c r="CB64" i="10"/>
  <c r="BU64" i="10"/>
  <c r="BT64" i="10"/>
  <c r="M64" i="10"/>
  <c r="B64" i="10"/>
  <c r="BV64" i="10" s="1"/>
  <c r="CD63" i="10"/>
  <c r="CC63" i="10"/>
  <c r="CB63" i="10"/>
  <c r="BU63" i="10"/>
  <c r="BT63" i="10"/>
  <c r="B63" i="10"/>
  <c r="BV63" i="10" s="1"/>
  <c r="M63" i="10" s="1"/>
  <c r="CD62" i="10"/>
  <c r="CC62" i="10"/>
  <c r="CB62" i="10"/>
  <c r="BU62" i="10"/>
  <c r="BT62" i="10"/>
  <c r="M62" i="10"/>
  <c r="B62" i="10"/>
  <c r="BV62" i="10" s="1"/>
  <c r="CD61" i="10"/>
  <c r="CC61" i="10"/>
  <c r="CB61" i="10"/>
  <c r="BU61" i="10"/>
  <c r="BT61" i="10"/>
  <c r="B61" i="10"/>
  <c r="B70" i="10" s="1"/>
  <c r="AQ57" i="10"/>
  <c r="AP57" i="10"/>
  <c r="AN57" i="10"/>
  <c r="AL57" i="10"/>
  <c r="AK57" i="10"/>
  <c r="AI57" i="10"/>
  <c r="AH57" i="10"/>
  <c r="AF57" i="10"/>
  <c r="AE57" i="10"/>
  <c r="AC57" i="10"/>
  <c r="AB57" i="10"/>
  <c r="AA57" i="10"/>
  <c r="Z57" i="10"/>
  <c r="Y57" i="10"/>
  <c r="X57" i="10"/>
  <c r="W57" i="10"/>
  <c r="V57" i="10"/>
  <c r="U57" i="10"/>
  <c r="CH57" i="10" s="1"/>
  <c r="T57" i="10"/>
  <c r="S57" i="10"/>
  <c r="R57" i="10"/>
  <c r="P57" i="10"/>
  <c r="O57" i="10"/>
  <c r="N57" i="10"/>
  <c r="BZ57" i="10" s="1"/>
  <c r="L57" i="10"/>
  <c r="K57" i="10"/>
  <c r="J57" i="10"/>
  <c r="I57" i="10"/>
  <c r="H57" i="10"/>
  <c r="G57" i="10"/>
  <c r="F57" i="10"/>
  <c r="E57" i="10"/>
  <c r="D57" i="10"/>
  <c r="C57" i="10"/>
  <c r="CH56" i="10"/>
  <c r="CC56" i="10"/>
  <c r="BZ56" i="10"/>
  <c r="BW56" i="10"/>
  <c r="Q56" i="10"/>
  <c r="M56" i="10"/>
  <c r="B56" i="10"/>
  <c r="CG56" i="10" s="1"/>
  <c r="CH55" i="10"/>
  <c r="CE55" i="10"/>
  <c r="CD55" i="10"/>
  <c r="CB55" i="10"/>
  <c r="BZ55" i="10"/>
  <c r="BW55" i="10"/>
  <c r="BV55" i="10"/>
  <c r="BU55" i="10"/>
  <c r="Q55" i="10"/>
  <c r="M55" i="10"/>
  <c r="CF55" i="10" s="1"/>
  <c r="B55" i="10"/>
  <c r="CG55" i="10" s="1"/>
  <c r="CH54" i="10"/>
  <c r="CF54" i="10"/>
  <c r="BZ54" i="10"/>
  <c r="BX54" i="10"/>
  <c r="Q54" i="10"/>
  <c r="M54" i="10"/>
  <c r="B54" i="10"/>
  <c r="CG54" i="10" s="1"/>
  <c r="CH53" i="10"/>
  <c r="CE53" i="10"/>
  <c r="CD53" i="10"/>
  <c r="BZ53" i="10"/>
  <c r="BV53" i="10"/>
  <c r="BU53" i="10"/>
  <c r="Q53" i="10"/>
  <c r="B53" i="10"/>
  <c r="CI52" i="10"/>
  <c r="CH52" i="10"/>
  <c r="CC52" i="10"/>
  <c r="CA52" i="10"/>
  <c r="BZ52" i="10"/>
  <c r="BY52" i="10"/>
  <c r="Q52" i="10"/>
  <c r="M52" i="10"/>
  <c r="B52" i="10"/>
  <c r="CF52" i="10" s="1"/>
  <c r="CI51" i="10"/>
  <c r="CH51" i="10"/>
  <c r="CB51" i="10"/>
  <c r="CA51" i="10"/>
  <c r="BZ51" i="10"/>
  <c r="BX51" i="10"/>
  <c r="BT51" i="10"/>
  <c r="Q51" i="10"/>
  <c r="M51" i="10"/>
  <c r="CF51" i="10" s="1"/>
  <c r="B51" i="10"/>
  <c r="CC51" i="10" s="1"/>
  <c r="CI50" i="10"/>
  <c r="CH50" i="10"/>
  <c r="CA50" i="10"/>
  <c r="BZ50" i="10"/>
  <c r="Q50" i="10"/>
  <c r="M50" i="10"/>
  <c r="B50" i="10"/>
  <c r="CH49" i="10"/>
  <c r="CF49" i="10"/>
  <c r="CE49" i="10"/>
  <c r="CB49" i="10"/>
  <c r="BZ49" i="10"/>
  <c r="BW49" i="10"/>
  <c r="BV49" i="10"/>
  <c r="Q49" i="10"/>
  <c r="M49" i="10"/>
  <c r="B49" i="10"/>
  <c r="CD49" i="10" s="1"/>
  <c r="CH48" i="10"/>
  <c r="CG48" i="10"/>
  <c r="CD48" i="10"/>
  <c r="BZ48" i="10"/>
  <c r="BX48" i="10"/>
  <c r="BT48" i="10"/>
  <c r="Q48" i="10"/>
  <c r="M48" i="10"/>
  <c r="BY48" i="10" s="1"/>
  <c r="B48" i="10"/>
  <c r="CH47" i="10"/>
  <c r="CC47" i="10"/>
  <c r="BZ47" i="10"/>
  <c r="BW47" i="10"/>
  <c r="Q47" i="10"/>
  <c r="M47" i="10"/>
  <c r="B47" i="10"/>
  <c r="CE47" i="10" s="1"/>
  <c r="CF46" i="10"/>
  <c r="CD46" i="10"/>
  <c r="CC46" i="10"/>
  <c r="BX46" i="10"/>
  <c r="BW46" i="10"/>
  <c r="BV46" i="10"/>
  <c r="Q46" i="10"/>
  <c r="M46" i="10"/>
  <c r="B46" i="10"/>
  <c r="CH45" i="10"/>
  <c r="CE45" i="10"/>
  <c r="CC45" i="10"/>
  <c r="BZ45" i="10"/>
  <c r="BV45" i="10"/>
  <c r="BT45" i="10"/>
  <c r="Q45" i="10"/>
  <c r="M45" i="10"/>
  <c r="BY45" i="10" s="1"/>
  <c r="B45" i="10"/>
  <c r="CD45" i="10" s="1"/>
  <c r="CH44" i="10"/>
  <c r="CF44" i="10"/>
  <c r="CC44" i="10"/>
  <c r="BZ44" i="10"/>
  <c r="BW44" i="10"/>
  <c r="BU44" i="10"/>
  <c r="Q44" i="10"/>
  <c r="M44" i="10"/>
  <c r="B44" i="10"/>
  <c r="CG44" i="10" s="1"/>
  <c r="CH43" i="10"/>
  <c r="CF43" i="10"/>
  <c r="CB43" i="10"/>
  <c r="BZ43" i="10"/>
  <c r="BW43" i="10"/>
  <c r="Q43" i="10"/>
  <c r="B43" i="10"/>
  <c r="CE43" i="10" s="1"/>
  <c r="CH42" i="10"/>
  <c r="BZ42" i="10"/>
  <c r="Q42" i="10"/>
  <c r="M42" i="10"/>
  <c r="B42" i="10"/>
  <c r="CG42" i="10" s="1"/>
  <c r="CH41" i="10"/>
  <c r="CG41" i="10"/>
  <c r="CE41" i="10"/>
  <c r="CC41" i="10"/>
  <c r="BZ41" i="10"/>
  <c r="BX41" i="10"/>
  <c r="BV41" i="10"/>
  <c r="BT41" i="10"/>
  <c r="Q41" i="10"/>
  <c r="B41" i="10"/>
  <c r="CD41" i="10" s="1"/>
  <c r="CH40" i="10"/>
  <c r="CF40" i="10"/>
  <c r="CE40" i="10"/>
  <c r="CD40" i="10"/>
  <c r="CB40" i="10"/>
  <c r="BZ40" i="10"/>
  <c r="BW40" i="10"/>
  <c r="BV40" i="10"/>
  <c r="BU40" i="10"/>
  <c r="Q40" i="10"/>
  <c r="M40" i="10"/>
  <c r="BY40" i="10" s="1"/>
  <c r="B40" i="10"/>
  <c r="CG40" i="10" s="1"/>
  <c r="CH39" i="10"/>
  <c r="CD39" i="10"/>
  <c r="CB39" i="10"/>
  <c r="BZ39" i="10"/>
  <c r="BW39" i="10"/>
  <c r="BU39" i="10"/>
  <c r="Q39" i="10"/>
  <c r="M39" i="10"/>
  <c r="CF39" i="10" s="1"/>
  <c r="B39" i="10"/>
  <c r="CG39" i="10" s="1"/>
  <c r="CH38" i="10"/>
  <c r="CF38" i="10"/>
  <c r="CB38" i="10"/>
  <c r="BZ38" i="10"/>
  <c r="BW38" i="10"/>
  <c r="Q38" i="10"/>
  <c r="B38" i="10"/>
  <c r="CE38" i="10" s="1"/>
  <c r="CH37" i="10"/>
  <c r="CG37" i="10"/>
  <c r="CE37" i="10"/>
  <c r="CC37" i="10"/>
  <c r="CB37" i="10"/>
  <c r="BZ37" i="10"/>
  <c r="BX37" i="10"/>
  <c r="BW37" i="10"/>
  <c r="BV37" i="10"/>
  <c r="BT37" i="10"/>
  <c r="Q37" i="10"/>
  <c r="CF37" i="10" s="1"/>
  <c r="B37" i="10"/>
  <c r="CD37" i="10" s="1"/>
  <c r="CH36" i="10"/>
  <c r="CD36" i="10"/>
  <c r="CB36" i="10"/>
  <c r="BZ36" i="10"/>
  <c r="BW36" i="10"/>
  <c r="BU36" i="10"/>
  <c r="Q36" i="10"/>
  <c r="M36" i="10"/>
  <c r="CF36" i="10" s="1"/>
  <c r="B36" i="10"/>
  <c r="CG36" i="10" s="1"/>
  <c r="CH35" i="10"/>
  <c r="CF35" i="10"/>
  <c r="CB35" i="10"/>
  <c r="BZ35" i="10"/>
  <c r="BW35" i="10"/>
  <c r="Q35" i="10"/>
  <c r="B35" i="10"/>
  <c r="CE35" i="10" s="1"/>
  <c r="CH34" i="10"/>
  <c r="BZ34" i="10"/>
  <c r="Q34" i="10"/>
  <c r="M34" i="10"/>
  <c r="B34" i="10"/>
  <c r="CG34" i="10" s="1"/>
  <c r="CH33" i="10"/>
  <c r="CE33" i="10"/>
  <c r="BZ33" i="10"/>
  <c r="BV33" i="10"/>
  <c r="Q33" i="10"/>
  <c r="M33" i="10"/>
  <c r="B33" i="10"/>
  <c r="CD33" i="10" s="1"/>
  <c r="CH32" i="10"/>
  <c r="BZ32" i="10"/>
  <c r="Q32" i="10"/>
  <c r="M32" i="10"/>
  <c r="B32" i="10"/>
  <c r="CG32" i="10" s="1"/>
  <c r="CH31" i="10"/>
  <c r="CE31" i="10"/>
  <c r="BZ31" i="10"/>
  <c r="BV31" i="10"/>
  <c r="Q31" i="10"/>
  <c r="M31" i="10"/>
  <c r="B31" i="10"/>
  <c r="CD31" i="10" s="1"/>
  <c r="CH30" i="10"/>
  <c r="BZ30" i="10"/>
  <c r="Q30" i="10"/>
  <c r="M30" i="10"/>
  <c r="B30" i="10"/>
  <c r="CG30" i="10" s="1"/>
  <c r="CH29" i="10"/>
  <c r="BZ29" i="10"/>
  <c r="Q29" i="10"/>
  <c r="M29" i="10"/>
  <c r="B29" i="10"/>
  <c r="BT29" i="10" s="1"/>
  <c r="CH28" i="10"/>
  <c r="CG28" i="10"/>
  <c r="CE28" i="10"/>
  <c r="CC28" i="10"/>
  <c r="CB28" i="10"/>
  <c r="BZ28" i="10"/>
  <c r="BX28" i="10"/>
  <c r="BW28" i="10"/>
  <c r="BV28" i="10"/>
  <c r="BT28" i="10"/>
  <c r="Q28" i="10"/>
  <c r="CF28" i="10" s="1"/>
  <c r="B28" i="10"/>
  <c r="CD28" i="10" s="1"/>
  <c r="CH27" i="10"/>
  <c r="CD27" i="10"/>
  <c r="CB27" i="10"/>
  <c r="BZ27" i="10"/>
  <c r="BW27" i="10"/>
  <c r="BU27" i="10"/>
  <c r="Q27" i="10"/>
  <c r="M27" i="10"/>
  <c r="CF27" i="10" s="1"/>
  <c r="B27" i="10"/>
  <c r="CG27" i="10" s="1"/>
  <c r="CH26" i="10"/>
  <c r="CE26" i="10"/>
  <c r="CD26" i="10"/>
  <c r="CB26" i="10"/>
  <c r="BZ26" i="10"/>
  <c r="BY26" i="10"/>
  <c r="BW26" i="10"/>
  <c r="BV26" i="10"/>
  <c r="BU26" i="10"/>
  <c r="Q26" i="10"/>
  <c r="M26" i="10"/>
  <c r="CF26" i="10" s="1"/>
  <c r="B26" i="10"/>
  <c r="CG26" i="10" s="1"/>
  <c r="CH25" i="10"/>
  <c r="CF25" i="10"/>
  <c r="CD25" i="10"/>
  <c r="CB25" i="10"/>
  <c r="BZ25" i="10"/>
  <c r="BY25" i="10"/>
  <c r="BW25" i="10"/>
  <c r="BU25" i="10"/>
  <c r="Q25" i="10"/>
  <c r="M25" i="10"/>
  <c r="B25" i="10"/>
  <c r="CG25" i="10" s="1"/>
  <c r="CH24" i="10"/>
  <c r="CE24" i="10"/>
  <c r="CD24" i="10"/>
  <c r="CB24" i="10"/>
  <c r="BZ24" i="10"/>
  <c r="BW24" i="10"/>
  <c r="BV24" i="10"/>
  <c r="BU24" i="10"/>
  <c r="Q24" i="10"/>
  <c r="M24" i="10"/>
  <c r="CF24" i="10" s="1"/>
  <c r="B24" i="10"/>
  <c r="CG24" i="10" s="1"/>
  <c r="CG23" i="10"/>
  <c r="CE23" i="10"/>
  <c r="CC23" i="10"/>
  <c r="CB23" i="10"/>
  <c r="BW23" i="10"/>
  <c r="BV23" i="10"/>
  <c r="BU23" i="10"/>
  <c r="Q23" i="10"/>
  <c r="M23" i="10"/>
  <c r="CF23" i="10" s="1"/>
  <c r="B23" i="10"/>
  <c r="CD23" i="10" s="1"/>
  <c r="CH22" i="10"/>
  <c r="CD22" i="10"/>
  <c r="CB22" i="10"/>
  <c r="BZ22" i="10"/>
  <c r="BW22" i="10"/>
  <c r="BU22" i="10"/>
  <c r="Q22" i="10"/>
  <c r="M22" i="10"/>
  <c r="CF22" i="10" s="1"/>
  <c r="B22" i="10"/>
  <c r="CG22" i="10" s="1"/>
  <c r="CC21" i="10"/>
  <c r="BY21" i="10"/>
  <c r="Q21" i="10"/>
  <c r="M21" i="10"/>
  <c r="B21" i="10"/>
  <c r="CH20" i="10"/>
  <c r="CE20" i="10"/>
  <c r="CD20" i="10"/>
  <c r="CB20" i="10"/>
  <c r="BZ20" i="10"/>
  <c r="BW20" i="10"/>
  <c r="BV20" i="10"/>
  <c r="BU20" i="10"/>
  <c r="Q20" i="10"/>
  <c r="M20" i="10"/>
  <c r="CF20" i="10" s="1"/>
  <c r="B20" i="10"/>
  <c r="CG20" i="10" s="1"/>
  <c r="CG19" i="10"/>
  <c r="CE19" i="10"/>
  <c r="CC19" i="10"/>
  <c r="CB19" i="10"/>
  <c r="BW19" i="10"/>
  <c r="BV19" i="10"/>
  <c r="BU19" i="10"/>
  <c r="Q19" i="10"/>
  <c r="M19" i="10"/>
  <c r="CF19" i="10" s="1"/>
  <c r="B19" i="10"/>
  <c r="CD19" i="10" s="1"/>
  <c r="CH18" i="10"/>
  <c r="CG18" i="10"/>
  <c r="CC18" i="10"/>
  <c r="CB18" i="10"/>
  <c r="BZ18" i="10"/>
  <c r="BX18" i="10"/>
  <c r="BW18" i="10"/>
  <c r="BU18" i="10"/>
  <c r="Q18" i="10"/>
  <c r="M18" i="10"/>
  <c r="CF18" i="10" s="1"/>
  <c r="B18" i="10"/>
  <c r="CH17" i="10"/>
  <c r="CF17" i="10"/>
  <c r="CE17" i="10"/>
  <c r="CD17" i="10"/>
  <c r="CB17" i="10"/>
  <c r="BZ17" i="10"/>
  <c r="BY17" i="10"/>
  <c r="BW17" i="10"/>
  <c r="BV17" i="10"/>
  <c r="BU17" i="10"/>
  <c r="Q17" i="10"/>
  <c r="M17" i="10"/>
  <c r="B17" i="10"/>
  <c r="CG17" i="10" s="1"/>
  <c r="CH16" i="10"/>
  <c r="BZ16" i="10"/>
  <c r="Q16" i="10"/>
  <c r="M16" i="10"/>
  <c r="B16" i="10"/>
  <c r="CF16" i="10" s="1"/>
  <c r="CH15" i="10"/>
  <c r="CE15" i="10"/>
  <c r="CD15" i="10"/>
  <c r="CB15" i="10"/>
  <c r="BZ15" i="10"/>
  <c r="BW15" i="10"/>
  <c r="BV15" i="10"/>
  <c r="BU15" i="10"/>
  <c r="Q15" i="10"/>
  <c r="M15" i="10"/>
  <c r="CF15" i="10" s="1"/>
  <c r="B15" i="10"/>
  <c r="CG15" i="10" s="1"/>
  <c r="CG14" i="10"/>
  <c r="CF14" i="10"/>
  <c r="CE14" i="10"/>
  <c r="CB14" i="10"/>
  <c r="BY14" i="10"/>
  <c r="BW14" i="10"/>
  <c r="BU14" i="10"/>
  <c r="M14" i="10"/>
  <c r="B14" i="10"/>
  <c r="CH13" i="10"/>
  <c r="CG13" i="10"/>
  <c r="CB13" i="10"/>
  <c r="BZ13" i="10"/>
  <c r="BV13" i="10"/>
  <c r="Q13" i="10"/>
  <c r="M13" i="10"/>
  <c r="B13" i="10"/>
  <c r="CE13" i="10" s="1"/>
  <c r="CH12" i="10"/>
  <c r="CE12" i="10"/>
  <c r="CD12" i="10"/>
  <c r="BZ12" i="10"/>
  <c r="BY12" i="10"/>
  <c r="BX12" i="10"/>
  <c r="BT12" i="10"/>
  <c r="Q12" i="10"/>
  <c r="M12" i="10"/>
  <c r="B12" i="10"/>
  <c r="A5" i="10"/>
  <c r="A4" i="10"/>
  <c r="A3" i="10"/>
  <c r="A2" i="10"/>
  <c r="AR18" i="11" l="1"/>
  <c r="CG57" i="11"/>
  <c r="CC57" i="11"/>
  <c r="BX57" i="11"/>
  <c r="BT57" i="11"/>
  <c r="CF57" i="11"/>
  <c r="CB57" i="11"/>
  <c r="BW57" i="11"/>
  <c r="CD57" i="11"/>
  <c r="BY57" i="11"/>
  <c r="BU57" i="11"/>
  <c r="CE57" i="11"/>
  <c r="BV57" i="11"/>
  <c r="M69" i="11"/>
  <c r="AR51" i="11"/>
  <c r="AR45" i="11"/>
  <c r="AR43" i="11"/>
  <c r="M68" i="11"/>
  <c r="M64" i="11"/>
  <c r="AR42" i="11"/>
  <c r="AR44" i="11"/>
  <c r="AR23" i="11"/>
  <c r="AR17" i="11"/>
  <c r="AR29" i="11"/>
  <c r="AR35" i="11"/>
  <c r="AR27" i="11"/>
  <c r="AR14" i="11"/>
  <c r="A169" i="11"/>
  <c r="M66" i="11"/>
  <c r="M62" i="11"/>
  <c r="AR48" i="11"/>
  <c r="AR19" i="11"/>
  <c r="AR49" i="11"/>
  <c r="AR32" i="11"/>
  <c r="AR36" i="11"/>
  <c r="AR34" i="11"/>
  <c r="AR16" i="11"/>
  <c r="AR38" i="11"/>
  <c r="CD111" i="11"/>
  <c r="BV111" i="11"/>
  <c r="CC111" i="11"/>
  <c r="BU111" i="11"/>
  <c r="CE111" i="11"/>
  <c r="BW111" i="11"/>
  <c r="CB111" i="11"/>
  <c r="BT111" i="11"/>
  <c r="Y111" i="11" s="1"/>
  <c r="AR28" i="11"/>
  <c r="AR54" i="11"/>
  <c r="M77" i="11"/>
  <c r="M75" i="11"/>
  <c r="M65" i="11"/>
  <c r="A200" i="11" s="1"/>
  <c r="M61" i="11"/>
  <c r="AR52" i="11"/>
  <c r="AR50" i="11"/>
  <c r="Y108" i="11"/>
  <c r="AR46" i="11"/>
  <c r="AR24" i="11"/>
  <c r="AR33" i="11"/>
  <c r="AR39" i="11"/>
  <c r="AR25" i="11"/>
  <c r="AR21" i="11"/>
  <c r="BT16" i="10"/>
  <c r="CD16" i="10"/>
  <c r="B57" i="10"/>
  <c r="CF12" i="10"/>
  <c r="CB12" i="10"/>
  <c r="BW12" i="10"/>
  <c r="BU12" i="10"/>
  <c r="AR12" i="10" s="1"/>
  <c r="CG12" i="10"/>
  <c r="BW13" i="10"/>
  <c r="CC13" i="10"/>
  <c r="BY15" i="10"/>
  <c r="BU16" i="10"/>
  <c r="BY19" i="10"/>
  <c r="CD21" i="10"/>
  <c r="BX21" i="10"/>
  <c r="BT21" i="10"/>
  <c r="CF21" i="10"/>
  <c r="CB21" i="10"/>
  <c r="BV21" i="10"/>
  <c r="BU21" i="10"/>
  <c r="CE21" i="10"/>
  <c r="BY22" i="10"/>
  <c r="BY27" i="10"/>
  <c r="CE29" i="10"/>
  <c r="CC30" i="10"/>
  <c r="CC32" i="10"/>
  <c r="CC34" i="10"/>
  <c r="BY36" i="10"/>
  <c r="CC42" i="10"/>
  <c r="CE16" i="10"/>
  <c r="BV16" i="10"/>
  <c r="BY16" i="10"/>
  <c r="M57" i="10"/>
  <c r="BV12" i="10"/>
  <c r="CC12" i="10"/>
  <c r="BX13" i="10"/>
  <c r="CD14" i="10"/>
  <c r="BX14" i="10"/>
  <c r="BT14" i="10"/>
  <c r="BV14" i="10"/>
  <c r="CC14" i="10"/>
  <c r="BW16" i="10"/>
  <c r="CB16" i="10"/>
  <c r="CG16" i="10"/>
  <c r="CE18" i="10"/>
  <c r="BV18" i="10"/>
  <c r="BT18" i="10"/>
  <c r="BY18" i="10"/>
  <c r="CD18" i="10"/>
  <c r="BY20" i="10"/>
  <c r="BW21" i="10"/>
  <c r="CG21" i="10"/>
  <c r="BY23" i="10"/>
  <c r="BY24" i="10"/>
  <c r="BT30" i="10"/>
  <c r="BT32" i="10"/>
  <c r="BT34" i="10"/>
  <c r="BT42" i="10"/>
  <c r="Q57" i="10"/>
  <c r="CD13" i="10"/>
  <c r="BY13" i="10"/>
  <c r="BU13" i="10"/>
  <c r="BT13" i="10"/>
  <c r="CF13" i="10"/>
  <c r="BX16" i="10"/>
  <c r="CC16" i="10"/>
  <c r="CD29" i="10"/>
  <c r="BY29" i="10"/>
  <c r="BU29" i="10"/>
  <c r="AR29" i="10" s="1"/>
  <c r="CG29" i="10"/>
  <c r="CC29" i="10"/>
  <c r="BX29" i="10"/>
  <c r="CF29" i="10"/>
  <c r="CB29" i="10"/>
  <c r="BW29" i="10"/>
  <c r="BV29" i="10"/>
  <c r="CF30" i="10"/>
  <c r="CB30" i="10"/>
  <c r="BW30" i="10"/>
  <c r="CE30" i="10"/>
  <c r="BV30" i="10"/>
  <c r="CD30" i="10"/>
  <c r="BY30" i="10"/>
  <c r="BU30" i="10"/>
  <c r="BX30" i="10"/>
  <c r="CF32" i="10"/>
  <c r="CB32" i="10"/>
  <c r="BW32" i="10"/>
  <c r="CE32" i="10"/>
  <c r="BV32" i="10"/>
  <c r="CD32" i="10"/>
  <c r="BY32" i="10"/>
  <c r="BU32" i="10"/>
  <c r="BX32" i="10"/>
  <c r="CF34" i="10"/>
  <c r="CB34" i="10"/>
  <c r="BW34" i="10"/>
  <c r="CE34" i="10"/>
  <c r="BV34" i="10"/>
  <c r="CD34" i="10"/>
  <c r="BY34" i="10"/>
  <c r="BU34" i="10"/>
  <c r="BX34" i="10"/>
  <c r="BY39" i="10"/>
  <c r="CF42" i="10"/>
  <c r="CB42" i="10"/>
  <c r="BW42" i="10"/>
  <c r="CE42" i="10"/>
  <c r="BV42" i="10"/>
  <c r="CD42" i="10"/>
  <c r="BY42" i="10"/>
  <c r="BU42" i="10"/>
  <c r="BX42" i="10"/>
  <c r="CE50" i="10"/>
  <c r="BW50" i="10"/>
  <c r="CD50" i="10"/>
  <c r="BV50" i="10"/>
  <c r="BU50" i="10"/>
  <c r="CG50" i="10"/>
  <c r="BT15" i="10"/>
  <c r="AR15" i="10" s="1"/>
  <c r="BX15" i="10"/>
  <c r="CC15" i="10"/>
  <c r="BT17" i="10"/>
  <c r="BX17" i="10"/>
  <c r="CC17" i="10"/>
  <c r="BT19" i="10"/>
  <c r="AR19" i="10" s="1"/>
  <c r="BX19" i="10"/>
  <c r="BT20" i="10"/>
  <c r="AR20" i="10" s="1"/>
  <c r="BX20" i="10"/>
  <c r="CC20" i="10"/>
  <c r="BV22" i="10"/>
  <c r="CE22" i="10"/>
  <c r="BT23" i="10"/>
  <c r="BX23" i="10"/>
  <c r="BT24" i="10"/>
  <c r="BX24" i="10"/>
  <c r="CC24" i="10"/>
  <c r="BV25" i="10"/>
  <c r="CE25" i="10"/>
  <c r="BT26" i="10"/>
  <c r="AR26" i="10" s="1"/>
  <c r="BX26" i="10"/>
  <c r="CC26" i="10"/>
  <c r="BV27" i="10"/>
  <c r="CE27" i="10"/>
  <c r="BU28" i="10"/>
  <c r="AR28" i="10" s="1"/>
  <c r="BY28" i="10"/>
  <c r="BW31" i="10"/>
  <c r="CB31" i="10"/>
  <c r="CF31" i="10"/>
  <c r="BW33" i="10"/>
  <c r="CB33" i="10"/>
  <c r="CF33" i="10"/>
  <c r="BT35" i="10"/>
  <c r="BX35" i="10"/>
  <c r="CC35" i="10"/>
  <c r="CG35" i="10"/>
  <c r="BV36" i="10"/>
  <c r="CE36" i="10"/>
  <c r="BU37" i="10"/>
  <c r="AR37" i="10" s="1"/>
  <c r="BY37" i="10"/>
  <c r="BT38" i="10"/>
  <c r="BX38" i="10"/>
  <c r="CC38" i="10"/>
  <c r="CG38" i="10"/>
  <c r="BV39" i="10"/>
  <c r="CE39" i="10"/>
  <c r="BT40" i="10"/>
  <c r="BX40" i="10"/>
  <c r="CC40" i="10"/>
  <c r="BW41" i="10"/>
  <c r="CB41" i="10"/>
  <c r="CF41" i="10"/>
  <c r="BT43" i="10"/>
  <c r="BX43" i="10"/>
  <c r="CC43" i="10"/>
  <c r="CG43" i="10"/>
  <c r="BV44" i="10"/>
  <c r="CB44" i="10"/>
  <c r="BX45" i="10"/>
  <c r="CE46" i="10"/>
  <c r="BY46" i="10"/>
  <c r="BU46" i="10"/>
  <c r="BT46" i="10"/>
  <c r="CB46" i="10"/>
  <c r="CG46" i="10"/>
  <c r="BX47" i="10"/>
  <c r="CF48" i="10"/>
  <c r="CB48" i="10"/>
  <c r="BW48" i="10"/>
  <c r="CE48" i="10"/>
  <c r="BV48" i="10"/>
  <c r="BU48" i="10"/>
  <c r="AR48" i="10" s="1"/>
  <c r="CC48" i="10"/>
  <c r="BX50" i="10"/>
  <c r="CB50" i="10"/>
  <c r="BY51" i="10"/>
  <c r="BT52" i="10"/>
  <c r="CG53" i="10"/>
  <c r="CC53" i="10"/>
  <c r="BX53" i="10"/>
  <c r="BT53" i="10"/>
  <c r="CF53" i="10"/>
  <c r="CB53" i="10"/>
  <c r="BW53" i="10"/>
  <c r="BY53" i="10"/>
  <c r="BY55" i="10"/>
  <c r="BX56" i="10"/>
  <c r="CF56" i="10"/>
  <c r="BV111" i="10"/>
  <c r="CB111" i="10"/>
  <c r="BT111" i="10"/>
  <c r="CE111" i="10"/>
  <c r="BU111" i="10"/>
  <c r="BT31" i="10"/>
  <c r="AR31" i="10" s="1"/>
  <c r="BX31" i="10"/>
  <c r="CC31" i="10"/>
  <c r="CG31" i="10"/>
  <c r="BT33" i="10"/>
  <c r="BX33" i="10"/>
  <c r="CC33" i="10"/>
  <c r="CG33" i="10"/>
  <c r="BU35" i="10"/>
  <c r="BY35" i="10"/>
  <c r="CD35" i="10"/>
  <c r="BU38" i="10"/>
  <c r="BY38" i="10"/>
  <c r="CD38" i="10"/>
  <c r="BU43" i="10"/>
  <c r="BY43" i="10"/>
  <c r="CD43" i="10"/>
  <c r="CD47" i="10"/>
  <c r="BY47" i="10"/>
  <c r="BU47" i="10"/>
  <c r="BT47" i="10"/>
  <c r="CF47" i="10"/>
  <c r="BY50" i="10"/>
  <c r="CC50" i="10"/>
  <c r="CE52" i="10"/>
  <c r="BW52" i="10"/>
  <c r="CD52" i="10"/>
  <c r="BV52" i="10"/>
  <c r="BU52" i="10"/>
  <c r="CG52" i="10"/>
  <c r="CE54" i="10"/>
  <c r="BV54" i="10"/>
  <c r="CD54" i="10"/>
  <c r="BY54" i="10"/>
  <c r="BU54" i="10"/>
  <c r="BT54" i="10"/>
  <c r="CB54" i="10"/>
  <c r="BV70" i="10"/>
  <c r="CC70" i="10"/>
  <c r="BT70" i="10"/>
  <c r="CB70" i="10"/>
  <c r="CD105" i="10"/>
  <c r="M111" i="10"/>
  <c r="CD111" i="10" s="1"/>
  <c r="BT22" i="10"/>
  <c r="BX22" i="10"/>
  <c r="CC22" i="10"/>
  <c r="BT25" i="10"/>
  <c r="AR25" i="10" s="1"/>
  <c r="BX25" i="10"/>
  <c r="CC25" i="10"/>
  <c r="BT27" i="10"/>
  <c r="BX27" i="10"/>
  <c r="CC27" i="10"/>
  <c r="BU31" i="10"/>
  <c r="BY31" i="10"/>
  <c r="BU33" i="10"/>
  <c r="BY33" i="10"/>
  <c r="BV35" i="10"/>
  <c r="BT36" i="10"/>
  <c r="BX36" i="10"/>
  <c r="CC36" i="10"/>
  <c r="BV38" i="10"/>
  <c r="BT39" i="10"/>
  <c r="BX39" i="10"/>
  <c r="CC39" i="10"/>
  <c r="BU41" i="10"/>
  <c r="AR41" i="10" s="1"/>
  <c r="BY41" i="10"/>
  <c r="BV43" i="10"/>
  <c r="CD44" i="10"/>
  <c r="BY44" i="10"/>
  <c r="BT44" i="10"/>
  <c r="BX44" i="10"/>
  <c r="CE44" i="10"/>
  <c r="CF45" i="10"/>
  <c r="CB45" i="10"/>
  <c r="BW45" i="10"/>
  <c r="BU45" i="10"/>
  <c r="AR45" i="10" s="1"/>
  <c r="CG45" i="10"/>
  <c r="BV47" i="10"/>
  <c r="CB47" i="10"/>
  <c r="CG47" i="10"/>
  <c r="BT50" i="10"/>
  <c r="AR50" i="10" s="1"/>
  <c r="CF50" i="10"/>
  <c r="CE51" i="10"/>
  <c r="BW51" i="10"/>
  <c r="CD51" i="10"/>
  <c r="BV51" i="10"/>
  <c r="BU51" i="10"/>
  <c r="AR51" i="10" s="1"/>
  <c r="CG51" i="10"/>
  <c r="BX52" i="10"/>
  <c r="CB52" i="10"/>
  <c r="BW54" i="10"/>
  <c r="CC54" i="10"/>
  <c r="CE56" i="10"/>
  <c r="BV56" i="10"/>
  <c r="CD56" i="10"/>
  <c r="BY56" i="10"/>
  <c r="BU56" i="10"/>
  <c r="BT56" i="10"/>
  <c r="AR56" i="10" s="1"/>
  <c r="CB56" i="10"/>
  <c r="BU70" i="10"/>
  <c r="BT49" i="10"/>
  <c r="BX49" i="10"/>
  <c r="CC49" i="10"/>
  <c r="CG49" i="10"/>
  <c r="BW74" i="10"/>
  <c r="CE74" i="10"/>
  <c r="BW76" i="10"/>
  <c r="CE76" i="10"/>
  <c r="BW105" i="10"/>
  <c r="CE105" i="10"/>
  <c r="BW106" i="10"/>
  <c r="CE106" i="10"/>
  <c r="BW107" i="10"/>
  <c r="CE107" i="10"/>
  <c r="BW108" i="10"/>
  <c r="CE108" i="10"/>
  <c r="BW109" i="10"/>
  <c r="CE109" i="10"/>
  <c r="BW110" i="10"/>
  <c r="CE110" i="10"/>
  <c r="BU49" i="10"/>
  <c r="BY49" i="10"/>
  <c r="BT55" i="10"/>
  <c r="AR55" i="10" s="1"/>
  <c r="BX55" i="10"/>
  <c r="CC55" i="10"/>
  <c r="BV61" i="10"/>
  <c r="M61" i="10" s="1"/>
  <c r="BT74" i="10"/>
  <c r="CB74" i="10"/>
  <c r="BV75" i="10"/>
  <c r="M75" i="10" s="1"/>
  <c r="BT76" i="10"/>
  <c r="M76" i="10" s="1"/>
  <c r="CB76" i="10"/>
  <c r="BV77" i="10"/>
  <c r="M77" i="10" s="1"/>
  <c r="BT78" i="10"/>
  <c r="CB78" i="10"/>
  <c r="CC81" i="10"/>
  <c r="BT105" i="10"/>
  <c r="CB105" i="10"/>
  <c r="BT106" i="10"/>
  <c r="BT107" i="10"/>
  <c r="Y107" i="10" s="1"/>
  <c r="BT108" i="10"/>
  <c r="BT109" i="10"/>
  <c r="Y109" i="10" s="1"/>
  <c r="BT110" i="10"/>
  <c r="BV74" i="10"/>
  <c r="BV76" i="10"/>
  <c r="BV78" i="10"/>
  <c r="BF170" i="9"/>
  <c r="X111" i="9"/>
  <c r="W111" i="9"/>
  <c r="V111" i="9"/>
  <c r="U111" i="9"/>
  <c r="T111" i="9"/>
  <c r="S111" i="9"/>
  <c r="R111" i="9"/>
  <c r="P111" i="9"/>
  <c r="O111" i="9"/>
  <c r="N111" i="9"/>
  <c r="L111" i="9"/>
  <c r="K111" i="9"/>
  <c r="J111" i="9"/>
  <c r="I111" i="9"/>
  <c r="H111" i="9"/>
  <c r="G111" i="9"/>
  <c r="F111" i="9"/>
  <c r="E111" i="9"/>
  <c r="D111" i="9"/>
  <c r="C111" i="9"/>
  <c r="BU110" i="9"/>
  <c r="Q110" i="9"/>
  <c r="M110" i="9"/>
  <c r="B110" i="9"/>
  <c r="CD110" i="9" s="1"/>
  <c r="CE109" i="9"/>
  <c r="Q109" i="9"/>
  <c r="M109" i="9"/>
  <c r="BW109" i="9" s="1"/>
  <c r="B109" i="9"/>
  <c r="BU109" i="9" s="1"/>
  <c r="BU108" i="9"/>
  <c r="Q108" i="9"/>
  <c r="M108" i="9"/>
  <c r="B108" i="9"/>
  <c r="CD108" i="9" s="1"/>
  <c r="CE107" i="9"/>
  <c r="Q107" i="9"/>
  <c r="M107" i="9"/>
  <c r="BW107" i="9" s="1"/>
  <c r="B107" i="9"/>
  <c r="BU107" i="9" s="1"/>
  <c r="BU106" i="9"/>
  <c r="Q106" i="9"/>
  <c r="M106" i="9"/>
  <c r="B106" i="9"/>
  <c r="CD106" i="9" s="1"/>
  <c r="CE105" i="9"/>
  <c r="Q105" i="9"/>
  <c r="Q111" i="9" s="1"/>
  <c r="M105" i="9"/>
  <c r="B105" i="9"/>
  <c r="BU105" i="9" s="1"/>
  <c r="CB84" i="9"/>
  <c r="BT84" i="9"/>
  <c r="C84" i="9"/>
  <c r="CB83" i="9"/>
  <c r="BT83" i="9"/>
  <c r="C83" i="9" s="1"/>
  <c r="CD80" i="9"/>
  <c r="CB80" i="9"/>
  <c r="BU80" i="9"/>
  <c r="BT80" i="9"/>
  <c r="C80" i="9"/>
  <c r="BV80" i="9" s="1"/>
  <c r="CB79" i="9"/>
  <c r="C79" i="9"/>
  <c r="BV79" i="9" s="1"/>
  <c r="CE78" i="9"/>
  <c r="BW78" i="9"/>
  <c r="C78" i="9"/>
  <c r="BW77" i="9"/>
  <c r="C77" i="9"/>
  <c r="CD77" i="9" s="1"/>
  <c r="C76" i="9"/>
  <c r="C75" i="9"/>
  <c r="CD75" i="9" s="1"/>
  <c r="C74" i="9"/>
  <c r="L70" i="9"/>
  <c r="K70" i="9"/>
  <c r="J70" i="9"/>
  <c r="I70" i="9"/>
  <c r="H70" i="9"/>
  <c r="G70" i="9"/>
  <c r="F70" i="9"/>
  <c r="E70" i="9"/>
  <c r="D70" i="9"/>
  <c r="C70" i="9"/>
  <c r="CD69" i="9"/>
  <c r="CC69" i="9"/>
  <c r="BU69" i="9"/>
  <c r="BT69" i="9"/>
  <c r="M69" i="9"/>
  <c r="B69" i="9"/>
  <c r="BV69" i="9" s="1"/>
  <c r="CB68" i="9"/>
  <c r="B68" i="9"/>
  <c r="BV68" i="9" s="1"/>
  <c r="CD67" i="9"/>
  <c r="CB67" i="9"/>
  <c r="BU67" i="9"/>
  <c r="BT67" i="9"/>
  <c r="B67" i="9"/>
  <c r="BV67" i="9" s="1"/>
  <c r="CB66" i="9"/>
  <c r="B66" i="9"/>
  <c r="BV66" i="9" s="1"/>
  <c r="CD65" i="9"/>
  <c r="BU65" i="9"/>
  <c r="BT65" i="9"/>
  <c r="B65" i="9"/>
  <c r="BV65" i="9" s="1"/>
  <c r="B64" i="9"/>
  <c r="CD63" i="9"/>
  <c r="CC63" i="9"/>
  <c r="BU63" i="9"/>
  <c r="BT63" i="9"/>
  <c r="M63" i="9" s="1"/>
  <c r="B63" i="9"/>
  <c r="BV63" i="9" s="1"/>
  <c r="CC62" i="9"/>
  <c r="BT62" i="9"/>
  <c r="B62" i="9"/>
  <c r="CD62" i="9" s="1"/>
  <c r="CB61" i="9"/>
  <c r="BU61" i="9"/>
  <c r="B61" i="9"/>
  <c r="AQ57" i="9"/>
  <c r="AP57" i="9"/>
  <c r="AN57" i="9"/>
  <c r="AL57" i="9"/>
  <c r="AK57" i="9"/>
  <c r="AI57" i="9"/>
  <c r="AH57" i="9"/>
  <c r="AF57" i="9"/>
  <c r="AE57" i="9"/>
  <c r="AC57" i="9"/>
  <c r="AB57" i="9"/>
  <c r="AA57" i="9"/>
  <c r="Z57" i="9"/>
  <c r="Y57" i="9"/>
  <c r="X57" i="9"/>
  <c r="W57" i="9"/>
  <c r="V57" i="9"/>
  <c r="U57" i="9"/>
  <c r="T57" i="9"/>
  <c r="S57" i="9"/>
  <c r="R57" i="9"/>
  <c r="P57" i="9"/>
  <c r="O57" i="9"/>
  <c r="N57" i="9"/>
  <c r="BZ57" i="9" s="1"/>
  <c r="L57" i="9"/>
  <c r="K57" i="9"/>
  <c r="J57" i="9"/>
  <c r="I57" i="9"/>
  <c r="H57" i="9"/>
  <c r="G57" i="9"/>
  <c r="F57" i="9"/>
  <c r="E57" i="9"/>
  <c r="D57" i="9"/>
  <c r="C57" i="9"/>
  <c r="CH56" i="9"/>
  <c r="CD56" i="9"/>
  <c r="CB56" i="9"/>
  <c r="BZ56" i="9"/>
  <c r="BU56" i="9"/>
  <c r="Q56" i="9"/>
  <c r="M56" i="9"/>
  <c r="B56" i="9"/>
  <c r="CG56" i="9" s="1"/>
  <c r="CH55" i="9"/>
  <c r="CE55" i="9"/>
  <c r="BZ55" i="9"/>
  <c r="BY55" i="9"/>
  <c r="BU55" i="9"/>
  <c r="Q55" i="9"/>
  <c r="M55" i="9"/>
  <c r="B55" i="9"/>
  <c r="CG55" i="9" s="1"/>
  <c r="CH54" i="9"/>
  <c r="BZ54" i="9"/>
  <c r="BU54" i="9"/>
  <c r="Q54" i="9"/>
  <c r="M54" i="9"/>
  <c r="B54" i="9"/>
  <c r="CH53" i="9"/>
  <c r="BZ53" i="9"/>
  <c r="BW53" i="9"/>
  <c r="Q53" i="9"/>
  <c r="B53" i="9"/>
  <c r="CD53" i="9" s="1"/>
  <c r="CI52" i="9"/>
  <c r="CH52" i="9"/>
  <c r="CD52" i="9"/>
  <c r="CA52" i="9"/>
  <c r="BZ52" i="9"/>
  <c r="BT52" i="9"/>
  <c r="Q52" i="9"/>
  <c r="M52" i="9"/>
  <c r="B52" i="9"/>
  <c r="BX52" i="9" s="1"/>
  <c r="CI51" i="9"/>
  <c r="CH51" i="9"/>
  <c r="CA51" i="9"/>
  <c r="BZ51" i="9"/>
  <c r="Q51" i="9"/>
  <c r="M51" i="9"/>
  <c r="B51" i="9"/>
  <c r="CI50" i="9"/>
  <c r="CH50" i="9"/>
  <c r="CD50" i="9"/>
  <c r="CA50" i="9"/>
  <c r="BZ50" i="9"/>
  <c r="BT50" i="9"/>
  <c r="Q50" i="9"/>
  <c r="M50" i="9"/>
  <c r="B50" i="9"/>
  <c r="BX50" i="9" s="1"/>
  <c r="CH49" i="9"/>
  <c r="BZ49" i="9"/>
  <c r="Q49" i="9"/>
  <c r="M49" i="9"/>
  <c r="B49" i="9"/>
  <c r="CE49" i="9" s="1"/>
  <c r="CH48" i="9"/>
  <c r="CC48" i="9"/>
  <c r="BZ48" i="9"/>
  <c r="Q48" i="9"/>
  <c r="M48" i="9"/>
  <c r="B48" i="9"/>
  <c r="BX48" i="9" s="1"/>
  <c r="CH47" i="9"/>
  <c r="BZ47" i="9"/>
  <c r="Q47" i="9"/>
  <c r="M47" i="9"/>
  <c r="B47" i="9"/>
  <c r="CD46" i="9"/>
  <c r="CB46" i="9"/>
  <c r="Q46" i="9"/>
  <c r="M46" i="9"/>
  <c r="B46" i="9"/>
  <c r="BX46" i="9" s="1"/>
  <c r="CH45" i="9"/>
  <c r="BZ45" i="9"/>
  <c r="Q45" i="9"/>
  <c r="M45" i="9"/>
  <c r="B45" i="9"/>
  <c r="CH44" i="9"/>
  <c r="CG44" i="9"/>
  <c r="BZ44" i="9"/>
  <c r="Q44" i="9"/>
  <c r="M44" i="9"/>
  <c r="B44" i="9"/>
  <c r="CC44" i="9" s="1"/>
  <c r="CH43" i="9"/>
  <c r="CC43" i="9"/>
  <c r="CB43" i="9"/>
  <c r="BZ43" i="9"/>
  <c r="BV43" i="9"/>
  <c r="Q43" i="9"/>
  <c r="B43" i="9"/>
  <c r="BW43" i="9" s="1"/>
  <c r="CH42" i="9"/>
  <c r="CB42" i="9"/>
  <c r="BZ42" i="9"/>
  <c r="BU42" i="9"/>
  <c r="Q42" i="9"/>
  <c r="M42" i="9"/>
  <c r="B42" i="9"/>
  <c r="CG42" i="9" s="1"/>
  <c r="CH41" i="9"/>
  <c r="BZ41" i="9"/>
  <c r="Q41" i="9"/>
  <c r="B41" i="9"/>
  <c r="CE41" i="9" s="1"/>
  <c r="CH40" i="9"/>
  <c r="CE40" i="9"/>
  <c r="CC40" i="9"/>
  <c r="BZ40" i="9"/>
  <c r="BW40" i="9"/>
  <c r="Q40" i="9"/>
  <c r="M40" i="9"/>
  <c r="B40" i="9"/>
  <c r="CH39" i="9"/>
  <c r="CC39" i="9"/>
  <c r="BZ39" i="9"/>
  <c r="BT39" i="9"/>
  <c r="Q39" i="9"/>
  <c r="M39" i="9"/>
  <c r="BY39" i="9" s="1"/>
  <c r="B39" i="9"/>
  <c r="CE39" i="9" s="1"/>
  <c r="CH38" i="9"/>
  <c r="CG38" i="9"/>
  <c r="CE38" i="9"/>
  <c r="CB38" i="9"/>
  <c r="BZ38" i="9"/>
  <c r="BX38" i="9"/>
  <c r="BV38" i="9"/>
  <c r="BT38" i="9"/>
  <c r="Q38" i="9"/>
  <c r="CF38" i="9" s="1"/>
  <c r="B38" i="9"/>
  <c r="CD38" i="9" s="1"/>
  <c r="CH37" i="9"/>
  <c r="BZ37" i="9"/>
  <c r="Q37" i="9"/>
  <c r="B37" i="9"/>
  <c r="CH36" i="9"/>
  <c r="CD36" i="9"/>
  <c r="BZ36" i="9"/>
  <c r="Q36" i="9"/>
  <c r="M36" i="9"/>
  <c r="B36" i="9"/>
  <c r="CE36" i="9" s="1"/>
  <c r="CH35" i="9"/>
  <c r="CG35" i="9"/>
  <c r="CE35" i="9"/>
  <c r="BZ35" i="9"/>
  <c r="BX35" i="9"/>
  <c r="BT35" i="9"/>
  <c r="Q35" i="9"/>
  <c r="CF35" i="9" s="1"/>
  <c r="B35" i="9"/>
  <c r="CD35" i="9" s="1"/>
  <c r="CH34" i="9"/>
  <c r="BZ34" i="9"/>
  <c r="Q34" i="9"/>
  <c r="M34" i="9"/>
  <c r="B34" i="9"/>
  <c r="CH33" i="9"/>
  <c r="CE33" i="9"/>
  <c r="BZ33" i="9"/>
  <c r="BW33" i="9"/>
  <c r="Q33" i="9"/>
  <c r="M33" i="9"/>
  <c r="B33" i="9"/>
  <c r="CG33" i="9" s="1"/>
  <c r="CH32" i="9"/>
  <c r="CG32" i="9"/>
  <c r="CB32" i="9"/>
  <c r="BZ32" i="9"/>
  <c r="Q32" i="9"/>
  <c r="M32" i="9"/>
  <c r="B32" i="9"/>
  <c r="CC32" i="9" s="1"/>
  <c r="CH31" i="9"/>
  <c r="CE31" i="9"/>
  <c r="BZ31" i="9"/>
  <c r="BW31" i="9"/>
  <c r="Q31" i="9"/>
  <c r="M31" i="9"/>
  <c r="BY31" i="9" s="1"/>
  <c r="B31" i="9"/>
  <c r="CG31" i="9" s="1"/>
  <c r="CH30" i="9"/>
  <c r="BZ30" i="9"/>
  <c r="Q30" i="9"/>
  <c r="M30" i="9"/>
  <c r="B30" i="9"/>
  <c r="CH29" i="9"/>
  <c r="CD29" i="9"/>
  <c r="BZ29" i="9"/>
  <c r="Q29" i="9"/>
  <c r="M29" i="9"/>
  <c r="B29" i="9"/>
  <c r="CE29" i="9" s="1"/>
  <c r="CH28" i="9"/>
  <c r="BZ28" i="9"/>
  <c r="BX28" i="9"/>
  <c r="Q28" i="9"/>
  <c r="B28" i="9"/>
  <c r="CE28" i="9" s="1"/>
  <c r="CH27" i="9"/>
  <c r="CE27" i="9"/>
  <c r="CB27" i="9"/>
  <c r="BZ27" i="9"/>
  <c r="BW27" i="9"/>
  <c r="BU27" i="9"/>
  <c r="Q27" i="9"/>
  <c r="M27" i="9"/>
  <c r="B27" i="9"/>
  <c r="CG27" i="9" s="1"/>
  <c r="CH26" i="9"/>
  <c r="BZ26" i="9"/>
  <c r="BW26" i="9"/>
  <c r="Q26" i="9"/>
  <c r="M26" i="9"/>
  <c r="B26" i="9"/>
  <c r="CH25" i="9"/>
  <c r="BZ25" i="9"/>
  <c r="Q25" i="9"/>
  <c r="M25" i="9"/>
  <c r="B25" i="9"/>
  <c r="CH24" i="9"/>
  <c r="CB24" i="9"/>
  <c r="BZ24" i="9"/>
  <c r="Q24" i="9"/>
  <c r="M24" i="9"/>
  <c r="B24" i="9"/>
  <c r="CE24" i="9" s="1"/>
  <c r="CE23" i="9"/>
  <c r="CC23" i="9"/>
  <c r="Q23" i="9"/>
  <c r="M23" i="9"/>
  <c r="B23" i="9"/>
  <c r="CG23" i="9" s="1"/>
  <c r="CH22" i="9"/>
  <c r="BZ22" i="9"/>
  <c r="Q22" i="9"/>
  <c r="M22" i="9"/>
  <c r="B22" i="9"/>
  <c r="CD22" i="9" s="1"/>
  <c r="CG21" i="9"/>
  <c r="CC21" i="9"/>
  <c r="CB21" i="9"/>
  <c r="BW21" i="9"/>
  <c r="BU21" i="9"/>
  <c r="Q21" i="9"/>
  <c r="M21" i="9"/>
  <c r="B21" i="9"/>
  <c r="CD21" i="9" s="1"/>
  <c r="CH20" i="9"/>
  <c r="BZ20" i="9"/>
  <c r="BW20" i="9"/>
  <c r="Q20" i="9"/>
  <c r="M20" i="9"/>
  <c r="B20" i="9"/>
  <c r="Q19" i="9"/>
  <c r="M19" i="9"/>
  <c r="B19" i="9"/>
  <c r="CH18" i="9"/>
  <c r="CB18" i="9"/>
  <c r="BZ18" i="9"/>
  <c r="Q18" i="9"/>
  <c r="M18" i="9"/>
  <c r="B18" i="9"/>
  <c r="CD18" i="9" s="1"/>
  <c r="CH17" i="9"/>
  <c r="CB17" i="9"/>
  <c r="BZ17" i="9"/>
  <c r="Q17" i="9"/>
  <c r="M17" i="9"/>
  <c r="B17" i="9"/>
  <c r="CE17" i="9" s="1"/>
  <c r="CH16" i="9"/>
  <c r="BZ16" i="9"/>
  <c r="Q16" i="9"/>
  <c r="M16" i="9"/>
  <c r="B16" i="9"/>
  <c r="CH15" i="9"/>
  <c r="CD15" i="9"/>
  <c r="CB15" i="9"/>
  <c r="BZ15" i="9"/>
  <c r="BU15" i="9"/>
  <c r="Q15" i="9"/>
  <c r="M15" i="9"/>
  <c r="B15" i="9"/>
  <c r="CE15" i="9" s="1"/>
  <c r="M14" i="9"/>
  <c r="B14" i="9"/>
  <c r="CH13" i="9"/>
  <c r="BZ13" i="9"/>
  <c r="Q13" i="9"/>
  <c r="M13" i="9"/>
  <c r="B13" i="9"/>
  <c r="CH12" i="9"/>
  <c r="BZ12" i="9"/>
  <c r="BV12" i="9"/>
  <c r="Q12" i="9"/>
  <c r="M12" i="9"/>
  <c r="B12" i="9"/>
  <c r="A5" i="9"/>
  <c r="A4" i="9"/>
  <c r="A3" i="9"/>
  <c r="A2" i="9"/>
  <c r="AR57" i="11" l="1"/>
  <c r="M74" i="10"/>
  <c r="AR33" i="10"/>
  <c r="AR44" i="10"/>
  <c r="AR39" i="10"/>
  <c r="AR36" i="10"/>
  <c r="AR27" i="10"/>
  <c r="AR46" i="10"/>
  <c r="AR40" i="10"/>
  <c r="AR24" i="10"/>
  <c r="AR17" i="10"/>
  <c r="AR34" i="10"/>
  <c r="AR16" i="10"/>
  <c r="CG57" i="10"/>
  <c r="CC57" i="10"/>
  <c r="BX57" i="10"/>
  <c r="BT57" i="10"/>
  <c r="CE57" i="10"/>
  <c r="BV57" i="10"/>
  <c r="CD57" i="10"/>
  <c r="BY57" i="10"/>
  <c r="BU57" i="10"/>
  <c r="BW57" i="10"/>
  <c r="CF57" i="10"/>
  <c r="CB57" i="10"/>
  <c r="Y110" i="10"/>
  <c r="M78" i="10"/>
  <c r="A169" i="10" s="1"/>
  <c r="AR49" i="10"/>
  <c r="BW111" i="10"/>
  <c r="Y111" i="10" s="1"/>
  <c r="A200" i="10" s="1"/>
  <c r="AR32" i="10"/>
  <c r="AR42" i="10"/>
  <c r="Y106" i="10"/>
  <c r="Y108" i="10"/>
  <c r="Y105" i="10"/>
  <c r="AR22" i="10"/>
  <c r="M70" i="10"/>
  <c r="AR54" i="10"/>
  <c r="AR47" i="10"/>
  <c r="AR53" i="10"/>
  <c r="AR52" i="10"/>
  <c r="AR43" i="10"/>
  <c r="AR38" i="10"/>
  <c r="AR35" i="10"/>
  <c r="AR23" i="10"/>
  <c r="AR13" i="10"/>
  <c r="AR30" i="10"/>
  <c r="AR18" i="10"/>
  <c r="AR14" i="10"/>
  <c r="AR21" i="10"/>
  <c r="CF14" i="9"/>
  <c r="BW14" i="9"/>
  <c r="CG16" i="9"/>
  <c r="CB16" i="9"/>
  <c r="BU16" i="9"/>
  <c r="BW16" i="9"/>
  <c r="CG25" i="9"/>
  <c r="CE25" i="9"/>
  <c r="BW25" i="9"/>
  <c r="CC49" i="9"/>
  <c r="BV64" i="9"/>
  <c r="BU64" i="9"/>
  <c r="M64" i="9" s="1"/>
  <c r="CD64" i="9"/>
  <c r="BT64" i="9"/>
  <c r="CD74" i="9"/>
  <c r="CC74" i="9"/>
  <c r="BU74" i="9"/>
  <c r="BW74" i="9"/>
  <c r="CD76" i="9"/>
  <c r="CC76" i="9"/>
  <c r="BU76" i="9"/>
  <c r="CD78" i="9"/>
  <c r="CC78" i="9"/>
  <c r="BW76" i="9"/>
  <c r="BU78" i="9"/>
  <c r="BW105" i="9"/>
  <c r="M111" i="9"/>
  <c r="CF16" i="9"/>
  <c r="BY19" i="9"/>
  <c r="CE20" i="9"/>
  <c r="CD20" i="9"/>
  <c r="BU20" i="9"/>
  <c r="CB20" i="9"/>
  <c r="CE26" i="9"/>
  <c r="CD26" i="9"/>
  <c r="BU26" i="9"/>
  <c r="CB26" i="9"/>
  <c r="CF33" i="9"/>
  <c r="CG54" i="9"/>
  <c r="CB54" i="9"/>
  <c r="BW54" i="9"/>
  <c r="CB64" i="9"/>
  <c r="M65" i="9"/>
  <c r="CE74" i="9"/>
  <c r="CE76" i="9"/>
  <c r="CC14" i="9"/>
  <c r="CD16" i="9"/>
  <c r="BY17" i="9"/>
  <c r="BU18" i="9"/>
  <c r="BY20" i="9"/>
  <c r="CF20" i="9"/>
  <c r="BY23" i="9"/>
  <c r="CB25" i="9"/>
  <c r="BY26" i="9"/>
  <c r="CF26" i="9"/>
  <c r="CF31" i="9"/>
  <c r="CB40" i="9"/>
  <c r="BV40" i="9"/>
  <c r="CG40" i="9"/>
  <c r="BX40" i="9"/>
  <c r="BU44" i="9"/>
  <c r="CC64" i="9"/>
  <c r="CF19" i="9"/>
  <c r="CG19" i="9"/>
  <c r="BU19" i="9"/>
  <c r="CE19" i="9"/>
  <c r="CC19" i="9"/>
  <c r="CG22" i="9"/>
  <c r="CB22" i="9"/>
  <c r="BU22" i="9"/>
  <c r="BW22" i="9"/>
  <c r="BV25" i="9"/>
  <c r="CF12" i="9"/>
  <c r="CE12" i="9"/>
  <c r="CF22" i="9"/>
  <c r="CF28" i="9"/>
  <c r="CC28" i="9"/>
  <c r="BT28" i="9"/>
  <c r="CF13" i="9"/>
  <c r="CG14" i="9"/>
  <c r="BV16" i="9"/>
  <c r="CE16" i="9"/>
  <c r="CG18" i="9"/>
  <c r="CE18" i="9"/>
  <c r="BW18" i="9"/>
  <c r="BV18" i="9"/>
  <c r="BW19" i="9"/>
  <c r="BV22" i="9"/>
  <c r="CE22" i="9"/>
  <c r="BY24" i="9"/>
  <c r="BU25" i="9"/>
  <c r="CD25" i="9"/>
  <c r="BV28" i="9"/>
  <c r="CG28" i="9"/>
  <c r="CF41" i="9"/>
  <c r="BY41" i="9"/>
  <c r="CD43" i="9"/>
  <c r="CG43" i="9"/>
  <c r="BT43" i="9"/>
  <c r="CE43" i="9"/>
  <c r="BX43" i="9"/>
  <c r="BX44" i="9"/>
  <c r="BT51" i="9"/>
  <c r="CB51" i="9"/>
  <c r="CD54" i="9"/>
  <c r="CH57" i="9"/>
  <c r="BV62" i="9"/>
  <c r="M62" i="9" s="1"/>
  <c r="CB62" i="9"/>
  <c r="BU62" i="9"/>
  <c r="BW75" i="9"/>
  <c r="M67" i="9"/>
  <c r="CB75" i="9"/>
  <c r="CB77" i="9"/>
  <c r="M80" i="9"/>
  <c r="CB82" i="9"/>
  <c r="BW15" i="9"/>
  <c r="CF15" i="9"/>
  <c r="BU17" i="9"/>
  <c r="CD17" i="9"/>
  <c r="CF18" i="9"/>
  <c r="BV21" i="9"/>
  <c r="CE21" i="9"/>
  <c r="BU23" i="9"/>
  <c r="BU24" i="9"/>
  <c r="CD24" i="9"/>
  <c r="CF25" i="9"/>
  <c r="BV27" i="9"/>
  <c r="CD27" i="9"/>
  <c r="BW29" i="9"/>
  <c r="BU31" i="9"/>
  <c r="CB31" i="9"/>
  <c r="BW32" i="9"/>
  <c r="BU33" i="9"/>
  <c r="CB33" i="9"/>
  <c r="BV35" i="9"/>
  <c r="CB35" i="9"/>
  <c r="BX36" i="9"/>
  <c r="BW38" i="9"/>
  <c r="CC38" i="9"/>
  <c r="BV39" i="9"/>
  <c r="BW42" i="9"/>
  <c r="CC42" i="9"/>
  <c r="CF43" i="9"/>
  <c r="BT46" i="9"/>
  <c r="BT48" i="9"/>
  <c r="CG48" i="9"/>
  <c r="BV55" i="9"/>
  <c r="CB55" i="9"/>
  <c r="BW56" i="9"/>
  <c r="B70" i="9"/>
  <c r="CC61" i="9"/>
  <c r="CB63" i="9"/>
  <c r="CB65" i="9"/>
  <c r="BT66" i="9"/>
  <c r="M66" i="9" s="1"/>
  <c r="CD66" i="9"/>
  <c r="BT68" i="9"/>
  <c r="CD68" i="9"/>
  <c r="BT75" i="9"/>
  <c r="CC75" i="9"/>
  <c r="BT77" i="9"/>
  <c r="CC77" i="9"/>
  <c r="BT79" i="9"/>
  <c r="M79" i="9" s="1"/>
  <c r="CD79" i="9"/>
  <c r="BW106" i="9"/>
  <c r="CE106" i="9"/>
  <c r="BW108" i="9"/>
  <c r="CE108" i="9"/>
  <c r="BW110" i="9"/>
  <c r="CE110" i="9"/>
  <c r="CC66" i="9"/>
  <c r="CC68" i="9"/>
  <c r="CC79" i="9"/>
  <c r="CC106" i="9"/>
  <c r="CC108" i="9"/>
  <c r="CC110" i="9"/>
  <c r="Q57" i="9"/>
  <c r="BY15" i="9"/>
  <c r="BW17" i="9"/>
  <c r="CF17" i="9"/>
  <c r="CF21" i="9"/>
  <c r="CF23" i="9"/>
  <c r="BW23" i="9"/>
  <c r="BW24" i="9"/>
  <c r="CF24" i="9"/>
  <c r="CF27" i="9"/>
  <c r="BV31" i="9"/>
  <c r="CD31" i="9"/>
  <c r="BV33" i="9"/>
  <c r="CD33" i="9"/>
  <c r="BW35" i="9"/>
  <c r="CC35" i="9"/>
  <c r="CF42" i="9"/>
  <c r="BX42" i="9"/>
  <c r="CF52" i="9"/>
  <c r="CF55" i="9"/>
  <c r="BW55" i="9"/>
  <c r="CD55" i="9"/>
  <c r="BT61" i="9"/>
  <c r="CD61" i="9"/>
  <c r="CC65" i="9"/>
  <c r="BU66" i="9"/>
  <c r="CC67" i="9"/>
  <c r="BU68" i="9"/>
  <c r="CB69" i="9"/>
  <c r="BU75" i="9"/>
  <c r="CE75" i="9"/>
  <c r="BU77" i="9"/>
  <c r="CE77" i="9"/>
  <c r="BU79" i="9"/>
  <c r="CC80" i="9"/>
  <c r="CD105" i="9"/>
  <c r="CC105" i="9"/>
  <c r="CD107" i="9"/>
  <c r="CC107" i="9"/>
  <c r="CD109" i="9"/>
  <c r="CC109" i="9"/>
  <c r="BX13" i="9"/>
  <c r="CG13" i="9"/>
  <c r="BY16" i="9"/>
  <c r="BY18" i="9"/>
  <c r="BY21" i="9"/>
  <c r="BY22" i="9"/>
  <c r="CE30" i="9"/>
  <c r="BV30" i="9"/>
  <c r="BT30" i="9"/>
  <c r="BY30" i="9"/>
  <c r="CD30" i="9"/>
  <c r="CE34" i="9"/>
  <c r="BV34" i="9"/>
  <c r="BT34" i="9"/>
  <c r="BY34" i="9"/>
  <c r="CD34" i="9"/>
  <c r="CE37" i="9"/>
  <c r="BV37" i="9"/>
  <c r="BU37" i="9"/>
  <c r="CF37" i="9"/>
  <c r="CD45" i="9"/>
  <c r="BY45" i="9"/>
  <c r="BU45" i="9"/>
  <c r="CF45" i="9"/>
  <c r="CB45" i="9"/>
  <c r="BW45" i="9"/>
  <c r="CC45" i="9"/>
  <c r="BT45" i="9"/>
  <c r="BX45" i="9"/>
  <c r="CF47" i="9"/>
  <c r="CB47" i="9"/>
  <c r="BW47" i="9"/>
  <c r="CD47" i="9"/>
  <c r="BY47" i="9"/>
  <c r="BU47" i="9"/>
  <c r="CC47" i="9"/>
  <c r="BT47" i="9"/>
  <c r="BX47" i="9"/>
  <c r="CF56" i="9"/>
  <c r="BY56" i="9"/>
  <c r="BW12" i="9"/>
  <c r="CB12" i="9"/>
  <c r="BU13" i="9"/>
  <c r="BY13" i="9"/>
  <c r="CD13" i="9"/>
  <c r="BT14" i="9"/>
  <c r="BX14" i="9"/>
  <c r="CD14" i="9"/>
  <c r="BT15" i="9"/>
  <c r="BX15" i="9"/>
  <c r="CC15" i="9"/>
  <c r="CG15" i="9"/>
  <c r="BT17" i="9"/>
  <c r="BX17" i="9"/>
  <c r="CC17" i="9"/>
  <c r="CG17" i="9"/>
  <c r="BT19" i="9"/>
  <c r="BX19" i="9"/>
  <c r="CD19" i="9"/>
  <c r="BT20" i="9"/>
  <c r="BX20" i="9"/>
  <c r="CC20" i="9"/>
  <c r="CG20" i="9"/>
  <c r="BT23" i="9"/>
  <c r="BX23" i="9"/>
  <c r="CD23" i="9"/>
  <c r="BT24" i="9"/>
  <c r="BX24" i="9"/>
  <c r="CC24" i="9"/>
  <c r="CG24" i="9"/>
  <c r="BT26" i="9"/>
  <c r="BX26" i="9"/>
  <c r="CC26" i="9"/>
  <c r="CG26" i="9"/>
  <c r="BU28" i="9"/>
  <c r="BY28" i="9"/>
  <c r="CD28" i="9"/>
  <c r="BY29" i="9"/>
  <c r="BU30" i="9"/>
  <c r="CF30" i="9"/>
  <c r="BX32" i="9"/>
  <c r="BY33" i="9"/>
  <c r="BU34" i="9"/>
  <c r="CF34" i="9"/>
  <c r="BT36" i="9"/>
  <c r="BY36" i="9"/>
  <c r="BW37" i="9"/>
  <c r="CB37" i="9"/>
  <c r="CG37" i="9"/>
  <c r="CF39" i="9"/>
  <c r="CB39" i="9"/>
  <c r="BW39" i="9"/>
  <c r="BU39" i="9"/>
  <c r="CG39" i="9"/>
  <c r="BU41" i="9"/>
  <c r="CF44" i="9"/>
  <c r="CB44" i="9"/>
  <c r="BW44" i="9"/>
  <c r="CD44" i="9"/>
  <c r="BY44" i="9"/>
  <c r="BT44" i="9"/>
  <c r="BV44" i="9"/>
  <c r="CE44" i="9"/>
  <c r="BT49" i="9"/>
  <c r="CE53" i="9"/>
  <c r="BV53" i="9"/>
  <c r="CG53" i="9"/>
  <c r="CC53" i="9"/>
  <c r="BX53" i="9"/>
  <c r="BT53" i="9"/>
  <c r="CB53" i="9"/>
  <c r="BU53" i="9"/>
  <c r="CF53" i="9"/>
  <c r="BY53" i="9"/>
  <c r="CF54" i="9"/>
  <c r="BY54" i="9"/>
  <c r="BT13" i="9"/>
  <c r="CC13" i="9"/>
  <c r="BY25" i="9"/>
  <c r="BY27" i="9"/>
  <c r="B57" i="9"/>
  <c r="BT12" i="9"/>
  <c r="BX12" i="9"/>
  <c r="CC12" i="9"/>
  <c r="CG12" i="9"/>
  <c r="BV13" i="9"/>
  <c r="CE13" i="9"/>
  <c r="BU14" i="9"/>
  <c r="BY14" i="9"/>
  <c r="CE14" i="9"/>
  <c r="CG29" i="9"/>
  <c r="CC29" i="9"/>
  <c r="BX29" i="9"/>
  <c r="BT29" i="9"/>
  <c r="BU29" i="9"/>
  <c r="CF29" i="9"/>
  <c r="BW30" i="9"/>
  <c r="CB30" i="9"/>
  <c r="CG30" i="9"/>
  <c r="CE32" i="9"/>
  <c r="BV32" i="9"/>
  <c r="BT32" i="9"/>
  <c r="BY32" i="9"/>
  <c r="CD32" i="9"/>
  <c r="BW34" i="9"/>
  <c r="CB34" i="9"/>
  <c r="CG34" i="9"/>
  <c r="CF36" i="9"/>
  <c r="CB36" i="9"/>
  <c r="BW36" i="9"/>
  <c r="BU36" i="9"/>
  <c r="CG36" i="9"/>
  <c r="BX37" i="9"/>
  <c r="CC37" i="9"/>
  <c r="CG41" i="9"/>
  <c r="CC41" i="9"/>
  <c r="BX41" i="9"/>
  <c r="BT41" i="9"/>
  <c r="BV41" i="9"/>
  <c r="CB41" i="9"/>
  <c r="CE45" i="9"/>
  <c r="CE47" i="9"/>
  <c r="CF49" i="9"/>
  <c r="CB49" i="9"/>
  <c r="BW49" i="9"/>
  <c r="CD49" i="9"/>
  <c r="BY49" i="9"/>
  <c r="BU49" i="9"/>
  <c r="CG49" i="9"/>
  <c r="BX49" i="9"/>
  <c r="BV49" i="9"/>
  <c r="M57" i="9"/>
  <c r="BU12" i="9"/>
  <c r="BY12" i="9"/>
  <c r="CD12" i="9"/>
  <c r="BW13" i="9"/>
  <c r="CB13" i="9"/>
  <c r="BV14" i="9"/>
  <c r="CB14" i="9"/>
  <c r="BV15" i="9"/>
  <c r="BT16" i="9"/>
  <c r="BX16" i="9"/>
  <c r="CC16" i="9"/>
  <c r="BV17" i="9"/>
  <c r="BT18" i="9"/>
  <c r="BX18" i="9"/>
  <c r="CC18" i="9"/>
  <c r="BV19" i="9"/>
  <c r="CB19" i="9"/>
  <c r="BV20" i="9"/>
  <c r="BT21" i="9"/>
  <c r="BX21" i="9"/>
  <c r="BT22" i="9"/>
  <c r="BX22" i="9"/>
  <c r="CC22" i="9"/>
  <c r="BV23" i="9"/>
  <c r="CB23" i="9"/>
  <c r="BV24" i="9"/>
  <c r="BT25" i="9"/>
  <c r="BX25" i="9"/>
  <c r="CC25" i="9"/>
  <c r="BV26" i="9"/>
  <c r="BT27" i="9"/>
  <c r="BX27" i="9"/>
  <c r="CC27" i="9"/>
  <c r="BW28" i="9"/>
  <c r="CB28" i="9"/>
  <c r="BV29" i="9"/>
  <c r="CB29" i="9"/>
  <c r="BX30" i="9"/>
  <c r="CC30" i="9"/>
  <c r="BU32" i="9"/>
  <c r="CF32" i="9"/>
  <c r="BX34" i="9"/>
  <c r="CC34" i="9"/>
  <c r="BV36" i="9"/>
  <c r="CC36" i="9"/>
  <c r="BT37" i="9"/>
  <c r="AR37" i="9" s="1"/>
  <c r="BY37" i="9"/>
  <c r="CD37" i="9"/>
  <c r="BX39" i="9"/>
  <c r="CD39" i="9"/>
  <c r="CD40" i="9"/>
  <c r="BY40" i="9"/>
  <c r="BU40" i="9"/>
  <c r="BT40" i="9"/>
  <c r="AR40" i="9" s="1"/>
  <c r="CF40" i="9"/>
  <c r="BW41" i="9"/>
  <c r="CD41" i="9"/>
  <c r="CE42" i="9"/>
  <c r="BV42" i="9"/>
  <c r="BT42" i="9"/>
  <c r="BY42" i="9"/>
  <c r="CD42" i="9"/>
  <c r="BV45" i="9"/>
  <c r="CG45" i="9"/>
  <c r="BV47" i="9"/>
  <c r="CG47" i="9"/>
  <c r="CG50" i="9"/>
  <c r="CC50" i="9"/>
  <c r="BY50" i="9"/>
  <c r="BU50" i="9"/>
  <c r="CE50" i="9"/>
  <c r="BW50" i="9"/>
  <c r="CF50" i="9"/>
  <c r="BV50" i="9"/>
  <c r="CB50" i="9"/>
  <c r="CG51" i="9"/>
  <c r="CC51" i="9"/>
  <c r="BY51" i="9"/>
  <c r="BU51" i="9"/>
  <c r="CE51" i="9"/>
  <c r="BW51" i="9"/>
  <c r="CD51" i="9"/>
  <c r="BX51" i="9"/>
  <c r="BV51" i="9"/>
  <c r="CF51" i="9"/>
  <c r="M68" i="9"/>
  <c r="BT70" i="9"/>
  <c r="BT31" i="9"/>
  <c r="BX31" i="9"/>
  <c r="CC31" i="9"/>
  <c r="BT33" i="9"/>
  <c r="BX33" i="9"/>
  <c r="CC33" i="9"/>
  <c r="BU35" i="9"/>
  <c r="AR35" i="9" s="1"/>
  <c r="BY35" i="9"/>
  <c r="BU38" i="9"/>
  <c r="BY38" i="9"/>
  <c r="BU43" i="9"/>
  <c r="BY43" i="9"/>
  <c r="CG46" i="9"/>
  <c r="CC46" i="9"/>
  <c r="BW46" i="9"/>
  <c r="CE46" i="9"/>
  <c r="BY46" i="9"/>
  <c r="BU46" i="9"/>
  <c r="BV46" i="9"/>
  <c r="AR46" i="9" s="1"/>
  <c r="CF46" i="9"/>
  <c r="CD48" i="9"/>
  <c r="BY48" i="9"/>
  <c r="BU48" i="9"/>
  <c r="CF48" i="9"/>
  <c r="CB48" i="9"/>
  <c r="BW48" i="9"/>
  <c r="BV48" i="9"/>
  <c r="CE48" i="9"/>
  <c r="CG52" i="9"/>
  <c r="CC52" i="9"/>
  <c r="BY52" i="9"/>
  <c r="BU52" i="9"/>
  <c r="CE52" i="9"/>
  <c r="BW52" i="9"/>
  <c r="BV52" i="9"/>
  <c r="CB52" i="9"/>
  <c r="BV54" i="9"/>
  <c r="CE54" i="9"/>
  <c r="BT55" i="9"/>
  <c r="BX55" i="9"/>
  <c r="CC55" i="9"/>
  <c r="BV56" i="9"/>
  <c r="CE56" i="9"/>
  <c r="BV61" i="9"/>
  <c r="BT74" i="9"/>
  <c r="CB74" i="9"/>
  <c r="BV75" i="9"/>
  <c r="BT76" i="9"/>
  <c r="CB76" i="9"/>
  <c r="BV77" i="9"/>
  <c r="M77" i="9" s="1"/>
  <c r="BT78" i="9"/>
  <c r="CB78" i="9"/>
  <c r="CC81" i="9"/>
  <c r="BT105" i="9"/>
  <c r="Y105" i="9" s="1"/>
  <c r="CB105" i="9"/>
  <c r="BT106" i="9"/>
  <c r="CB106" i="9"/>
  <c r="BT107" i="9"/>
  <c r="CB107" i="9"/>
  <c r="BT108" i="9"/>
  <c r="CB108" i="9"/>
  <c r="BT109" i="9"/>
  <c r="Y109" i="9" s="1"/>
  <c r="CB109" i="9"/>
  <c r="BT110" i="9"/>
  <c r="CB110" i="9"/>
  <c r="B111" i="9"/>
  <c r="BT54" i="9"/>
  <c r="BX54" i="9"/>
  <c r="CC54" i="9"/>
  <c r="BT56" i="9"/>
  <c r="AR56" i="9" s="1"/>
  <c r="BX56" i="9"/>
  <c r="CC56" i="9"/>
  <c r="BV74" i="9"/>
  <c r="BV76" i="9"/>
  <c r="BV78" i="9"/>
  <c r="BV105" i="9"/>
  <c r="BV106" i="9"/>
  <c r="BV107" i="9"/>
  <c r="BV108" i="9"/>
  <c r="BV109" i="9"/>
  <c r="BV110" i="9"/>
  <c r="BF170" i="8"/>
  <c r="X111" i="8"/>
  <c r="W111" i="8"/>
  <c r="V111" i="8"/>
  <c r="U111" i="8"/>
  <c r="T111" i="8"/>
  <c r="S111" i="8"/>
  <c r="R111" i="8"/>
  <c r="P111" i="8"/>
  <c r="O111" i="8"/>
  <c r="N111" i="8"/>
  <c r="L111" i="8"/>
  <c r="K111" i="8"/>
  <c r="J111" i="8"/>
  <c r="I111" i="8"/>
  <c r="H111" i="8"/>
  <c r="G111" i="8"/>
  <c r="F111" i="8"/>
  <c r="E111" i="8"/>
  <c r="D111" i="8"/>
  <c r="C111" i="8"/>
  <c r="CC110" i="8"/>
  <c r="Q110" i="8"/>
  <c r="M110" i="8"/>
  <c r="B110" i="8"/>
  <c r="CE109" i="8"/>
  <c r="BU109" i="8"/>
  <c r="Q109" i="8"/>
  <c r="M109" i="8"/>
  <c r="B109" i="8"/>
  <c r="CC108" i="8"/>
  <c r="Q108" i="8"/>
  <c r="M108" i="8"/>
  <c r="BW108" i="8" s="1"/>
  <c r="B108" i="8"/>
  <c r="CE107" i="8"/>
  <c r="BU107" i="8"/>
  <c r="Q107" i="8"/>
  <c r="M107" i="8"/>
  <c r="B107" i="8"/>
  <c r="CC106" i="8"/>
  <c r="Q106" i="8"/>
  <c r="M106" i="8"/>
  <c r="B106" i="8"/>
  <c r="CE105" i="8"/>
  <c r="BU105" i="8"/>
  <c r="Q105" i="8"/>
  <c r="Q111" i="8" s="1"/>
  <c r="M105" i="8"/>
  <c r="B105" i="8"/>
  <c r="CB84" i="8"/>
  <c r="BT84" i="8"/>
  <c r="C84" i="8" s="1"/>
  <c r="CB83" i="8"/>
  <c r="BT83" i="8"/>
  <c r="C83" i="8" s="1"/>
  <c r="C80" i="8"/>
  <c r="BU79" i="8"/>
  <c r="C79" i="8"/>
  <c r="C78" i="8"/>
  <c r="CB78" i="8" s="1"/>
  <c r="CE77" i="8"/>
  <c r="C77" i="8"/>
  <c r="BU77" i="8" s="1"/>
  <c r="CB76" i="8"/>
  <c r="C76" i="8"/>
  <c r="BU75" i="8"/>
  <c r="C75" i="8"/>
  <c r="C74" i="8"/>
  <c r="L70" i="8"/>
  <c r="K70" i="8"/>
  <c r="J70" i="8"/>
  <c r="I70" i="8"/>
  <c r="H70" i="8"/>
  <c r="G70" i="8"/>
  <c r="F70" i="8"/>
  <c r="E70" i="8"/>
  <c r="D70" i="8"/>
  <c r="C70" i="8"/>
  <c r="CB69" i="8"/>
  <c r="BU69" i="8"/>
  <c r="B69" i="8"/>
  <c r="CC69" i="8" s="1"/>
  <c r="CB68" i="8"/>
  <c r="BU68" i="8"/>
  <c r="B68" i="8"/>
  <c r="CC68" i="8" s="1"/>
  <c r="CB67" i="8"/>
  <c r="BU67" i="8"/>
  <c r="B67" i="8"/>
  <c r="CC67" i="8" s="1"/>
  <c r="CB66" i="8"/>
  <c r="BU66" i="8"/>
  <c r="B66" i="8"/>
  <c r="CC66" i="8" s="1"/>
  <c r="CB65" i="8"/>
  <c r="BU65" i="8"/>
  <c r="B65" i="8"/>
  <c r="CC65" i="8" s="1"/>
  <c r="CB64" i="8"/>
  <c r="BU64" i="8"/>
  <c r="B64" i="8"/>
  <c r="CC64" i="8" s="1"/>
  <c r="CB63" i="8"/>
  <c r="BU63" i="8"/>
  <c r="B63" i="8"/>
  <c r="CC63" i="8" s="1"/>
  <c r="CB62" i="8"/>
  <c r="BU62" i="8"/>
  <c r="B62" i="8"/>
  <c r="CC62" i="8" s="1"/>
  <c r="CB61" i="8"/>
  <c r="BU61" i="8"/>
  <c r="B61" i="8"/>
  <c r="CC61" i="8" s="1"/>
  <c r="AQ57" i="8"/>
  <c r="AP57" i="8"/>
  <c r="AN57" i="8"/>
  <c r="AL57" i="8"/>
  <c r="AK57" i="8"/>
  <c r="AI57" i="8"/>
  <c r="AH57" i="8"/>
  <c r="AF57" i="8"/>
  <c r="AE57" i="8"/>
  <c r="AC57" i="8"/>
  <c r="AB57" i="8"/>
  <c r="AA57" i="8"/>
  <c r="Z57" i="8"/>
  <c r="Y57" i="8"/>
  <c r="X57" i="8"/>
  <c r="W57" i="8"/>
  <c r="V57" i="8"/>
  <c r="U57" i="8"/>
  <c r="T57" i="8"/>
  <c r="S57" i="8"/>
  <c r="R57" i="8"/>
  <c r="P57" i="8"/>
  <c r="O57" i="8"/>
  <c r="N57" i="8"/>
  <c r="L57" i="8"/>
  <c r="K57" i="8"/>
  <c r="J57" i="8"/>
  <c r="I57" i="8"/>
  <c r="H57" i="8"/>
  <c r="G57" i="8"/>
  <c r="F57" i="8"/>
  <c r="E57" i="8"/>
  <c r="D57" i="8"/>
  <c r="C57" i="8"/>
  <c r="CH56" i="8"/>
  <c r="CB56" i="8"/>
  <c r="BZ56" i="8"/>
  <c r="BU56" i="8"/>
  <c r="Q56" i="8"/>
  <c r="BY56" i="8" s="1"/>
  <c r="M56" i="8"/>
  <c r="B56" i="8"/>
  <c r="CG56" i="8" s="1"/>
  <c r="CH55" i="8"/>
  <c r="CG55" i="8"/>
  <c r="BZ55" i="8"/>
  <c r="BT55" i="8"/>
  <c r="Q55" i="8"/>
  <c r="M55" i="8"/>
  <c r="B55" i="8"/>
  <c r="CB55" i="8" s="1"/>
  <c r="CH54" i="8"/>
  <c r="CB54" i="8"/>
  <c r="BZ54" i="8"/>
  <c r="BU54" i="8"/>
  <c r="Q54" i="8"/>
  <c r="CF54" i="8" s="1"/>
  <c r="M54" i="8"/>
  <c r="B54" i="8"/>
  <c r="CG54" i="8" s="1"/>
  <c r="CH53" i="8"/>
  <c r="BZ53" i="8"/>
  <c r="Q53" i="8"/>
  <c r="B53" i="8"/>
  <c r="CI52" i="8"/>
  <c r="CH52" i="8"/>
  <c r="CD52" i="8"/>
  <c r="CA52" i="8"/>
  <c r="BZ52" i="8"/>
  <c r="BV52" i="8"/>
  <c r="Q52" i="8"/>
  <c r="M52" i="8"/>
  <c r="B52" i="8"/>
  <c r="CF52" i="8" s="1"/>
  <c r="CI51" i="8"/>
  <c r="CH51" i="8"/>
  <c r="CD51" i="8"/>
  <c r="CA51" i="8"/>
  <c r="BZ51" i="8"/>
  <c r="BV51" i="8"/>
  <c r="Q51" i="8"/>
  <c r="M51" i="8"/>
  <c r="B51" i="8"/>
  <c r="CF51" i="8" s="1"/>
  <c r="CI50" i="8"/>
  <c r="CH50" i="8"/>
  <c r="CA50" i="8"/>
  <c r="BZ50" i="8"/>
  <c r="Q50" i="8"/>
  <c r="M50" i="8"/>
  <c r="B50" i="8"/>
  <c r="CH49" i="8"/>
  <c r="CE49" i="8"/>
  <c r="BZ49" i="8"/>
  <c r="BV49" i="8"/>
  <c r="Q49" i="8"/>
  <c r="M49" i="8"/>
  <c r="B49" i="8"/>
  <c r="CH48" i="8"/>
  <c r="BZ48" i="8"/>
  <c r="Q48" i="8"/>
  <c r="M48" i="8"/>
  <c r="B48" i="8"/>
  <c r="CH47" i="8"/>
  <c r="CG47" i="8"/>
  <c r="CE47" i="8"/>
  <c r="BZ47" i="8"/>
  <c r="BU47" i="8"/>
  <c r="Q47" i="8"/>
  <c r="BY47" i="8" s="1"/>
  <c r="M47" i="8"/>
  <c r="B47" i="8"/>
  <c r="CD47" i="8" s="1"/>
  <c r="CG46" i="8"/>
  <c r="CE46" i="8"/>
  <c r="CB46" i="8"/>
  <c r="BW46" i="8"/>
  <c r="BU46" i="8"/>
  <c r="Q46" i="8"/>
  <c r="M46" i="8"/>
  <c r="B46" i="8"/>
  <c r="CD46" i="8" s="1"/>
  <c r="CH45" i="8"/>
  <c r="CF45" i="8"/>
  <c r="BZ45" i="8"/>
  <c r="BW45" i="8"/>
  <c r="Q45" i="8"/>
  <c r="M45" i="8"/>
  <c r="B45" i="8"/>
  <c r="BY45" i="8" s="1"/>
  <c r="CH44" i="8"/>
  <c r="BZ44" i="8"/>
  <c r="Q44" i="8"/>
  <c r="M44" i="8"/>
  <c r="B44" i="8"/>
  <c r="CH43" i="8"/>
  <c r="CB43" i="8"/>
  <c r="BZ43" i="8"/>
  <c r="Q43" i="8"/>
  <c r="B43" i="8"/>
  <c r="CH42" i="8"/>
  <c r="BZ42" i="8"/>
  <c r="Q42" i="8"/>
  <c r="M42" i="8"/>
  <c r="B42" i="8"/>
  <c r="CH41" i="8"/>
  <c r="CG41" i="8"/>
  <c r="CE41" i="8"/>
  <c r="CB41" i="8"/>
  <c r="BZ41" i="8"/>
  <c r="BX41" i="8"/>
  <c r="BV41" i="8"/>
  <c r="BT41" i="8"/>
  <c r="Q41" i="8"/>
  <c r="CF41" i="8" s="1"/>
  <c r="B41" i="8"/>
  <c r="CD41" i="8" s="1"/>
  <c r="CH40" i="8"/>
  <c r="CD40" i="8"/>
  <c r="BZ40" i="8"/>
  <c r="BW40" i="8"/>
  <c r="Q40" i="8"/>
  <c r="M40" i="8"/>
  <c r="CF40" i="8" s="1"/>
  <c r="B40" i="8"/>
  <c r="CH39" i="8"/>
  <c r="CE39" i="8"/>
  <c r="CD39" i="8"/>
  <c r="BZ39" i="8"/>
  <c r="BV39" i="8"/>
  <c r="Q39" i="8"/>
  <c r="M39" i="8"/>
  <c r="B39" i="8"/>
  <c r="CH38" i="8"/>
  <c r="CB38" i="8"/>
  <c r="BZ38" i="8"/>
  <c r="Q38" i="8"/>
  <c r="B38" i="8"/>
  <c r="CH37" i="8"/>
  <c r="CE37" i="8"/>
  <c r="CC37" i="8"/>
  <c r="BZ37" i="8"/>
  <c r="BV37" i="8"/>
  <c r="BT37" i="8"/>
  <c r="Q37" i="8"/>
  <c r="B37" i="8"/>
  <c r="CG37" i="8" s="1"/>
  <c r="CH36" i="8"/>
  <c r="CE36" i="8"/>
  <c r="BZ36" i="8"/>
  <c r="BY36" i="8"/>
  <c r="BU36" i="8"/>
  <c r="Q36" i="8"/>
  <c r="M36" i="8"/>
  <c r="B36" i="8"/>
  <c r="CG36" i="8" s="1"/>
  <c r="CH35" i="8"/>
  <c r="BZ35" i="8"/>
  <c r="Q35" i="8"/>
  <c r="B35" i="8"/>
  <c r="CH34" i="8"/>
  <c r="BZ34" i="8"/>
  <c r="BT34" i="8"/>
  <c r="Q34" i="8"/>
  <c r="M34" i="8"/>
  <c r="B34" i="8"/>
  <c r="CC34" i="8" s="1"/>
  <c r="CH33" i="8"/>
  <c r="BZ33" i="8"/>
  <c r="Q33" i="8"/>
  <c r="M33" i="8"/>
  <c r="B33" i="8"/>
  <c r="CC33" i="8" s="1"/>
  <c r="CH32" i="8"/>
  <c r="CG32" i="8"/>
  <c r="CC32" i="8"/>
  <c r="BZ32" i="8"/>
  <c r="BT32" i="8"/>
  <c r="Q32" i="8"/>
  <c r="M32" i="8"/>
  <c r="B32" i="8"/>
  <c r="BX32" i="8" s="1"/>
  <c r="CH31" i="8"/>
  <c r="BZ31" i="8"/>
  <c r="Q31" i="8"/>
  <c r="M31" i="8"/>
  <c r="B31" i="8"/>
  <c r="CH30" i="8"/>
  <c r="CG30" i="8"/>
  <c r="BZ30" i="8"/>
  <c r="BT30" i="8"/>
  <c r="Q30" i="8"/>
  <c r="M30" i="8"/>
  <c r="B30" i="8"/>
  <c r="CC30" i="8" s="1"/>
  <c r="CH29" i="8"/>
  <c r="BZ29" i="8"/>
  <c r="Q29" i="8"/>
  <c r="M29" i="8"/>
  <c r="B29" i="8"/>
  <c r="CC29" i="8" s="1"/>
  <c r="CH28" i="8"/>
  <c r="CC28" i="8"/>
  <c r="BZ28" i="8"/>
  <c r="Q28" i="8"/>
  <c r="B28" i="8"/>
  <c r="CH27" i="8"/>
  <c r="BZ27" i="8"/>
  <c r="Q27" i="8"/>
  <c r="M27" i="8"/>
  <c r="B27" i="8"/>
  <c r="CH26" i="8"/>
  <c r="CB26" i="8"/>
  <c r="BZ26" i="8"/>
  <c r="BU26" i="8"/>
  <c r="Q26" i="8"/>
  <c r="M26" i="8"/>
  <c r="B26" i="8"/>
  <c r="CG26" i="8" s="1"/>
  <c r="CH25" i="8"/>
  <c r="CE25" i="8"/>
  <c r="BZ25" i="8"/>
  <c r="BY25" i="8"/>
  <c r="BU25" i="8"/>
  <c r="Q25" i="8"/>
  <c r="M25" i="8"/>
  <c r="B25" i="8"/>
  <c r="CG25" i="8" s="1"/>
  <c r="CH24" i="8"/>
  <c r="CC24" i="8"/>
  <c r="BZ24" i="8"/>
  <c r="BU24" i="8"/>
  <c r="Q24" i="8"/>
  <c r="M24" i="8"/>
  <c r="B24" i="8"/>
  <c r="CG24" i="8" s="1"/>
  <c r="Q23" i="8"/>
  <c r="M23" i="8"/>
  <c r="B23" i="8"/>
  <c r="CE23" i="8" s="1"/>
  <c r="CH22" i="8"/>
  <c r="CE22" i="8"/>
  <c r="CD22" i="8"/>
  <c r="BZ22" i="8"/>
  <c r="BV22" i="8"/>
  <c r="Q22" i="8"/>
  <c r="M22" i="8"/>
  <c r="B22" i="8"/>
  <c r="CE21" i="8"/>
  <c r="CC21" i="8"/>
  <c r="BV21" i="8"/>
  <c r="Q21" i="8"/>
  <c r="M21" i="8"/>
  <c r="B21" i="8"/>
  <c r="CH20" i="8"/>
  <c r="BZ20" i="8"/>
  <c r="BX20" i="8"/>
  <c r="Q20" i="8"/>
  <c r="M20" i="8"/>
  <c r="B20" i="8"/>
  <c r="Q19" i="8"/>
  <c r="M19" i="8"/>
  <c r="B19" i="8"/>
  <c r="CE19" i="8" s="1"/>
  <c r="CH18" i="8"/>
  <c r="CB18" i="8"/>
  <c r="BZ18" i="8"/>
  <c r="BU18" i="8"/>
  <c r="Q18" i="8"/>
  <c r="BY18" i="8" s="1"/>
  <c r="M18" i="8"/>
  <c r="B18" i="8"/>
  <c r="CG18" i="8" s="1"/>
  <c r="CH17" i="8"/>
  <c r="CG17" i="8"/>
  <c r="BZ17" i="8"/>
  <c r="BW17" i="8"/>
  <c r="Q17" i="8"/>
  <c r="M17" i="8"/>
  <c r="B17" i="8"/>
  <c r="CB17" i="8" s="1"/>
  <c r="CH16" i="8"/>
  <c r="CB16" i="8"/>
  <c r="BZ16" i="8"/>
  <c r="BU16" i="8"/>
  <c r="Q16" i="8"/>
  <c r="CF16" i="8" s="1"/>
  <c r="M16" i="8"/>
  <c r="B16" i="8"/>
  <c r="CG16" i="8" s="1"/>
  <c r="CH15" i="8"/>
  <c r="BZ15" i="8"/>
  <c r="Q15" i="8"/>
  <c r="M15" i="8"/>
  <c r="B15" i="8"/>
  <c r="M14" i="8"/>
  <c r="B14" i="8"/>
  <c r="CG14" i="8" s="1"/>
  <c r="CH13" i="8"/>
  <c r="BZ13" i="8"/>
  <c r="Q13" i="8"/>
  <c r="M13" i="8"/>
  <c r="B13" i="8"/>
  <c r="BX13" i="8" s="1"/>
  <c r="CH12" i="8"/>
  <c r="CE12" i="8"/>
  <c r="CC12" i="8"/>
  <c r="BZ12" i="8"/>
  <c r="BW12" i="8"/>
  <c r="Q12" i="8"/>
  <c r="M12" i="8"/>
  <c r="B12" i="8"/>
  <c r="A5" i="8"/>
  <c r="A4" i="8"/>
  <c r="A3" i="8"/>
  <c r="A2" i="8"/>
  <c r="AR57" i="10" l="1"/>
  <c r="CG27" i="8"/>
  <c r="CE27" i="8"/>
  <c r="BW27" i="8"/>
  <c r="BV27" i="8"/>
  <c r="CG44" i="8"/>
  <c r="CB44" i="8"/>
  <c r="BU44" i="8"/>
  <c r="CF44" i="8"/>
  <c r="BW44" i="8"/>
  <c r="CD74" i="8"/>
  <c r="CE74" i="8"/>
  <c r="BU74" i="8"/>
  <c r="CC74" i="8"/>
  <c r="BT74" i="8"/>
  <c r="BT28" i="8"/>
  <c r="BX28" i="8"/>
  <c r="CG28" i="8"/>
  <c r="BU28" i="8"/>
  <c r="BY44" i="8"/>
  <c r="CC49" i="8"/>
  <c r="BT49" i="8"/>
  <c r="BX49" i="8"/>
  <c r="CD53" i="8"/>
  <c r="BW53" i="8"/>
  <c r="CB53" i="8"/>
  <c r="BT53" i="8"/>
  <c r="CG53" i="8"/>
  <c r="CE75" i="8"/>
  <c r="CC80" i="8"/>
  <c r="CD80" i="8"/>
  <c r="CE78" i="8"/>
  <c r="CB80" i="8"/>
  <c r="CD110" i="8"/>
  <c r="BU110" i="8"/>
  <c r="CE110" i="8"/>
  <c r="M70" i="9"/>
  <c r="A169" i="9" s="1"/>
  <c r="CG22" i="8"/>
  <c r="CB22" i="8"/>
  <c r="BU22" i="8"/>
  <c r="BW22" i="8"/>
  <c r="CG39" i="8"/>
  <c r="CB39" i="8"/>
  <c r="BU39" i="8"/>
  <c r="CF39" i="8"/>
  <c r="BW39" i="8"/>
  <c r="CD44" i="8"/>
  <c r="BY49" i="8"/>
  <c r="CF50" i="8"/>
  <c r="BX52" i="8"/>
  <c r="BY55" i="8"/>
  <c r="CB74" i="8"/>
  <c r="CD76" i="8"/>
  <c r="BU76" i="8"/>
  <c r="CC76" i="8"/>
  <c r="BT76" i="8"/>
  <c r="M76" i="8" s="1"/>
  <c r="BU80" i="8"/>
  <c r="BW106" i="8"/>
  <c r="BW110" i="8"/>
  <c r="AR48" i="9"/>
  <c r="AR43" i="9"/>
  <c r="AR50" i="9"/>
  <c r="CD70" i="9"/>
  <c r="CB70" i="9"/>
  <c r="CC70" i="9"/>
  <c r="BV70" i="9"/>
  <c r="BU70" i="9"/>
  <c r="CD78" i="8"/>
  <c r="BU78" i="8"/>
  <c r="CE76" i="8"/>
  <c r="CC78" i="8"/>
  <c r="BT78" i="8"/>
  <c r="CG20" i="8"/>
  <c r="BU20" i="8"/>
  <c r="CC20" i="8"/>
  <c r="BX34" i="8"/>
  <c r="BY38" i="8"/>
  <c r="CF38" i="8"/>
  <c r="BU38" i="8"/>
  <c r="CE45" i="8"/>
  <c r="CB45" i="8"/>
  <c r="BU45" i="8"/>
  <c r="BW74" i="8"/>
  <c r="CB77" i="8"/>
  <c r="CC77" i="8"/>
  <c r="BW78" i="8"/>
  <c r="CD106" i="8"/>
  <c r="BU106" i="8"/>
  <c r="CE106" i="8"/>
  <c r="CB12" i="8"/>
  <c r="BV12" i="8"/>
  <c r="CG12" i="8"/>
  <c r="BX12" i="8"/>
  <c r="CF20" i="8"/>
  <c r="CB27" i="8"/>
  <c r="M57" i="8"/>
  <c r="CD13" i="8"/>
  <c r="CD21" i="8"/>
  <c r="CG21" i="8"/>
  <c r="CB21" i="8"/>
  <c r="BU21" i="8"/>
  <c r="CF21" i="8"/>
  <c r="BY21" i="8"/>
  <c r="BW21" i="8"/>
  <c r="BU27" i="8"/>
  <c r="CD27" i="8"/>
  <c r="BX30" i="8"/>
  <c r="CG34" i="8"/>
  <c r="BY39" i="8"/>
  <c r="CE40" i="8"/>
  <c r="CB40" i="8"/>
  <c r="BU40" i="8"/>
  <c r="BY40" i="8"/>
  <c r="BY43" i="8"/>
  <c r="CF43" i="8"/>
  <c r="BU43" i="8"/>
  <c r="BV44" i="8"/>
  <c r="CE44" i="8"/>
  <c r="CD45" i="8"/>
  <c r="CF46" i="8"/>
  <c r="BY46" i="8"/>
  <c r="CD49" i="8"/>
  <c r="BY53" i="8"/>
  <c r="CB75" i="8"/>
  <c r="CC75" i="8"/>
  <c r="BW75" i="8"/>
  <c r="BW76" i="8"/>
  <c r="CC79" i="8"/>
  <c r="CD79" i="8"/>
  <c r="CB79" i="8"/>
  <c r="BW77" i="8"/>
  <c r="CB82" i="8"/>
  <c r="CD108" i="8"/>
  <c r="BU108" i="8"/>
  <c r="CE108" i="8"/>
  <c r="M111" i="8"/>
  <c r="BV16" i="8"/>
  <c r="CD16" i="8"/>
  <c r="BV18" i="8"/>
  <c r="CD18" i="8"/>
  <c r="BY22" i="8"/>
  <c r="BX24" i="8"/>
  <c r="BV25" i="8"/>
  <c r="CB25" i="8"/>
  <c r="BW26" i="8"/>
  <c r="CC26" i="8"/>
  <c r="CF27" i="8"/>
  <c r="BV36" i="8"/>
  <c r="CB36" i="8"/>
  <c r="BX37" i="8"/>
  <c r="BV47" i="8"/>
  <c r="CB47" i="8"/>
  <c r="BV50" i="8"/>
  <c r="CD50" i="8"/>
  <c r="BX51" i="8"/>
  <c r="BV54" i="8"/>
  <c r="CD54" i="8"/>
  <c r="BV56" i="8"/>
  <c r="CD56" i="8"/>
  <c r="CH57" i="8"/>
  <c r="CD61" i="8"/>
  <c r="CD62" i="8"/>
  <c r="CD63" i="8"/>
  <c r="CD64" i="8"/>
  <c r="CD65" i="8"/>
  <c r="CD66" i="8"/>
  <c r="CD67" i="8"/>
  <c r="CD68" i="8"/>
  <c r="CD69" i="8"/>
  <c r="CD105" i="8"/>
  <c r="CC105" i="8"/>
  <c r="CD107" i="8"/>
  <c r="CC107" i="8"/>
  <c r="CD109" i="8"/>
  <c r="CC109" i="8"/>
  <c r="Y110" i="9"/>
  <c r="Y108" i="9"/>
  <c r="Y106" i="9"/>
  <c r="M61" i="9"/>
  <c r="AR38" i="9"/>
  <c r="AR31" i="9"/>
  <c r="AR42" i="9"/>
  <c r="AR39" i="9"/>
  <c r="AR45" i="9"/>
  <c r="BY16" i="8"/>
  <c r="BW16" i="8"/>
  <c r="CE16" i="8"/>
  <c r="BW18" i="8"/>
  <c r="CE18" i="8"/>
  <c r="CF24" i="8"/>
  <c r="CF25" i="8"/>
  <c r="BW25" i="8"/>
  <c r="CD25" i="8"/>
  <c r="CF26" i="8"/>
  <c r="BX26" i="8"/>
  <c r="CF36" i="8"/>
  <c r="BW36" i="8"/>
  <c r="CD36" i="8"/>
  <c r="BW41" i="8"/>
  <c r="CC41" i="8"/>
  <c r="BV46" i="8"/>
  <c r="CC46" i="8"/>
  <c r="BW47" i="8"/>
  <c r="CF48" i="8"/>
  <c r="BX50" i="8"/>
  <c r="BY54" i="8"/>
  <c r="BW54" i="8"/>
  <c r="CE54" i="8"/>
  <c r="BW56" i="8"/>
  <c r="CE56" i="8"/>
  <c r="BW105" i="8"/>
  <c r="BW107" i="8"/>
  <c r="BW109" i="8"/>
  <c r="M75" i="9"/>
  <c r="AR52" i="9"/>
  <c r="AR51" i="9"/>
  <c r="AR28" i="9"/>
  <c r="M76" i="9"/>
  <c r="AR41" i="9"/>
  <c r="AR32" i="9"/>
  <c r="AR29" i="9"/>
  <c r="AR12" i="9"/>
  <c r="AR14" i="9"/>
  <c r="AR30" i="9"/>
  <c r="AR54" i="9"/>
  <c r="M78" i="9"/>
  <c r="AR55" i="9"/>
  <c r="AR33" i="9"/>
  <c r="AR27" i="9"/>
  <c r="AR25" i="9"/>
  <c r="AR21" i="9"/>
  <c r="CG57" i="9"/>
  <c r="CC57" i="9"/>
  <c r="BX57" i="9"/>
  <c r="BT57" i="9"/>
  <c r="CE57" i="9"/>
  <c r="BV57" i="9"/>
  <c r="CF57" i="9"/>
  <c r="BW57" i="9"/>
  <c r="CB57" i="9"/>
  <c r="BU57" i="9"/>
  <c r="CD57" i="9"/>
  <c r="BY57" i="9"/>
  <c r="AR44" i="9"/>
  <c r="AR36" i="9"/>
  <c r="AR19" i="9"/>
  <c r="AR17" i="9"/>
  <c r="AR15" i="9"/>
  <c r="CD111" i="9"/>
  <c r="BV111" i="9"/>
  <c r="CB111" i="9"/>
  <c r="BT111" i="9"/>
  <c r="BU111" i="9"/>
  <c r="CC111" i="9"/>
  <c r="CE111" i="9"/>
  <c r="BW111" i="9"/>
  <c r="Y107" i="9"/>
  <c r="AR49" i="9"/>
  <c r="AR23" i="9"/>
  <c r="AR20" i="9"/>
  <c r="AR47" i="9"/>
  <c r="M74" i="9"/>
  <c r="AR22" i="9"/>
  <c r="AR18" i="9"/>
  <c r="AR16" i="9"/>
  <c r="AR13" i="9"/>
  <c r="AR53" i="9"/>
  <c r="AR26" i="9"/>
  <c r="AR24" i="9"/>
  <c r="AR34" i="9"/>
  <c r="BU14" i="8"/>
  <c r="CE15" i="8"/>
  <c r="BV15" i="8"/>
  <c r="BY15" i="8"/>
  <c r="CF13" i="8"/>
  <c r="CB13" i="8"/>
  <c r="BW13" i="8"/>
  <c r="BU13" i="8"/>
  <c r="CG13" i="8"/>
  <c r="BX14" i="8"/>
  <c r="CE14" i="8"/>
  <c r="BW15" i="8"/>
  <c r="CB15" i="8"/>
  <c r="CG15" i="8"/>
  <c r="CE17" i="8"/>
  <c r="BV17" i="8"/>
  <c r="BT17" i="8"/>
  <c r="BY17" i="8"/>
  <c r="CD17" i="8"/>
  <c r="CF18" i="8"/>
  <c r="BW19" i="8"/>
  <c r="CD19" i="8"/>
  <c r="CF22" i="8"/>
  <c r="BW23" i="8"/>
  <c r="CD23" i="8"/>
  <c r="BY27" i="8"/>
  <c r="CD31" i="8"/>
  <c r="BY31" i="8"/>
  <c r="BU31" i="8"/>
  <c r="CF31" i="8"/>
  <c r="CB31" i="8"/>
  <c r="BW31" i="8"/>
  <c r="BV31" i="8"/>
  <c r="CE31" i="8"/>
  <c r="CE35" i="8"/>
  <c r="BV35" i="8"/>
  <c r="CG35" i="8"/>
  <c r="CC35" i="8"/>
  <c r="BX35" i="8"/>
  <c r="BT35" i="8"/>
  <c r="BW35" i="8"/>
  <c r="CD35" i="8"/>
  <c r="CF42" i="8"/>
  <c r="CB42" i="8"/>
  <c r="BW42" i="8"/>
  <c r="CD42" i="8"/>
  <c r="BY42" i="8"/>
  <c r="BU42" i="8"/>
  <c r="BV42" i="8"/>
  <c r="CE42" i="8"/>
  <c r="CC48" i="8"/>
  <c r="B57" i="8"/>
  <c r="CD12" i="8"/>
  <c r="BY12" i="8"/>
  <c r="BU12" i="8"/>
  <c r="BT12" i="8"/>
  <c r="CF12" i="8"/>
  <c r="BV13" i="8"/>
  <c r="CC13" i="8"/>
  <c r="BT14" i="8"/>
  <c r="BY14" i="8"/>
  <c r="BX15" i="8"/>
  <c r="CC15" i="8"/>
  <c r="BU17" i="8"/>
  <c r="CF17" i="8"/>
  <c r="BX19" i="8"/>
  <c r="BW20" i="8"/>
  <c r="CB20" i="8"/>
  <c r="BX23" i="8"/>
  <c r="BW24" i="8"/>
  <c r="CB24" i="8"/>
  <c r="CE26" i="8"/>
  <c r="BV26" i="8"/>
  <c r="BT26" i="8"/>
  <c r="BY26" i="8"/>
  <c r="CD26" i="8"/>
  <c r="BT29" i="8"/>
  <c r="CF30" i="8"/>
  <c r="CB30" i="8"/>
  <c r="BW30" i="8"/>
  <c r="CD30" i="8"/>
  <c r="BY30" i="8"/>
  <c r="BU30" i="8"/>
  <c r="BV30" i="8"/>
  <c r="CE30" i="8"/>
  <c r="BX31" i="8"/>
  <c r="CG31" i="8"/>
  <c r="BT33" i="8"/>
  <c r="CF34" i="8"/>
  <c r="CB34" i="8"/>
  <c r="BW34" i="8"/>
  <c r="CD34" i="8"/>
  <c r="BY34" i="8"/>
  <c r="BU34" i="8"/>
  <c r="BV34" i="8"/>
  <c r="CE34" i="8"/>
  <c r="BY35" i="8"/>
  <c r="CF35" i="8"/>
  <c r="CF37" i="8"/>
  <c r="BX42" i="8"/>
  <c r="CG42" i="8"/>
  <c r="BT48" i="8"/>
  <c r="CE55" i="8"/>
  <c r="BV55" i="8"/>
  <c r="CF55" i="8"/>
  <c r="BU55" i="8"/>
  <c r="CC55" i="8"/>
  <c r="BX55" i="8"/>
  <c r="BW55" i="8"/>
  <c r="CD55" i="8"/>
  <c r="CF14" i="8"/>
  <c r="CB14" i="8"/>
  <c r="BV14" i="8"/>
  <c r="CC14" i="8"/>
  <c r="BT15" i="8"/>
  <c r="CD15" i="8"/>
  <c r="CF19" i="8"/>
  <c r="CB19" i="8"/>
  <c r="BV19" i="8"/>
  <c r="BT19" i="8"/>
  <c r="BY19" i="8"/>
  <c r="CG19" i="8"/>
  <c r="CF23" i="8"/>
  <c r="CB23" i="8"/>
  <c r="BV23" i="8"/>
  <c r="BT23" i="8"/>
  <c r="BY23" i="8"/>
  <c r="CG23" i="8"/>
  <c r="CD29" i="8"/>
  <c r="BY29" i="8"/>
  <c r="BU29" i="8"/>
  <c r="CF29" i="8"/>
  <c r="CB29" i="8"/>
  <c r="BW29" i="8"/>
  <c r="BV29" i="8"/>
  <c r="CE29" i="8"/>
  <c r="CD33" i="8"/>
  <c r="BY33" i="8"/>
  <c r="BU33" i="8"/>
  <c r="CF33" i="8"/>
  <c r="CB33" i="8"/>
  <c r="BW33" i="8"/>
  <c r="BV33" i="8"/>
  <c r="CE33" i="8"/>
  <c r="CD48" i="8"/>
  <c r="BY48" i="8"/>
  <c r="BU48" i="8"/>
  <c r="CE48" i="8"/>
  <c r="BX48" i="8"/>
  <c r="CG48" i="8"/>
  <c r="CB48" i="8"/>
  <c r="BV48" i="8"/>
  <c r="BW48" i="8"/>
  <c r="CF56" i="8"/>
  <c r="Q57" i="8"/>
  <c r="BT13" i="8"/>
  <c r="BY13" i="8"/>
  <c r="CE13" i="8"/>
  <c r="BW14" i="8"/>
  <c r="CD14" i="8"/>
  <c r="BU15" i="8"/>
  <c r="CF15" i="8"/>
  <c r="BX17" i="8"/>
  <c r="CC17" i="8"/>
  <c r="BU19" i="8"/>
  <c r="CC19" i="8"/>
  <c r="CE20" i="8"/>
  <c r="BV20" i="8"/>
  <c r="BT20" i="8"/>
  <c r="BY20" i="8"/>
  <c r="CD20" i="8"/>
  <c r="BU23" i="8"/>
  <c r="CC23" i="8"/>
  <c r="CE24" i="8"/>
  <c r="BV24" i="8"/>
  <c r="BT24" i="8"/>
  <c r="BY24" i="8"/>
  <c r="CD24" i="8"/>
  <c r="CF28" i="8"/>
  <c r="CB28" i="8"/>
  <c r="BW28" i="8"/>
  <c r="CD28" i="8"/>
  <c r="BY28" i="8"/>
  <c r="BV28" i="8"/>
  <c r="CE28" i="8"/>
  <c r="BX29" i="8"/>
  <c r="CG29" i="8"/>
  <c r="BT31" i="8"/>
  <c r="CC31" i="8"/>
  <c r="CF32" i="8"/>
  <c r="CB32" i="8"/>
  <c r="BW32" i="8"/>
  <c r="CD32" i="8"/>
  <c r="BY32" i="8"/>
  <c r="BU32" i="8"/>
  <c r="BV32" i="8"/>
  <c r="CE32" i="8"/>
  <c r="BX33" i="8"/>
  <c r="CG33" i="8"/>
  <c r="BU35" i="8"/>
  <c r="CB35" i="8"/>
  <c r="CE38" i="8"/>
  <c r="BV38" i="8"/>
  <c r="CG38" i="8"/>
  <c r="CC38" i="8"/>
  <c r="BX38" i="8"/>
  <c r="BT38" i="8"/>
  <c r="BW38" i="8"/>
  <c r="CD38" i="8"/>
  <c r="BT42" i="8"/>
  <c r="CC42" i="8"/>
  <c r="CE43" i="8"/>
  <c r="BV43" i="8"/>
  <c r="CG43" i="8"/>
  <c r="CC43" i="8"/>
  <c r="BX43" i="8"/>
  <c r="BT43" i="8"/>
  <c r="BW43" i="8"/>
  <c r="CD43" i="8"/>
  <c r="BZ57" i="8"/>
  <c r="BU37" i="8"/>
  <c r="AR37" i="8" s="1"/>
  <c r="BY37" i="8"/>
  <c r="CD37" i="8"/>
  <c r="BT40" i="8"/>
  <c r="BX40" i="8"/>
  <c r="CC40" i="8"/>
  <c r="CG40" i="8"/>
  <c r="BT45" i="8"/>
  <c r="BX45" i="8"/>
  <c r="CC45" i="8"/>
  <c r="CG45" i="8"/>
  <c r="CG50" i="8"/>
  <c r="CC50" i="8"/>
  <c r="BY50" i="8"/>
  <c r="BU50" i="8"/>
  <c r="BT50" i="8"/>
  <c r="CE50" i="8"/>
  <c r="CG51" i="8"/>
  <c r="CC51" i="8"/>
  <c r="BY51" i="8"/>
  <c r="BU51" i="8"/>
  <c r="BT51" i="8"/>
  <c r="CE51" i="8"/>
  <c r="CG52" i="8"/>
  <c r="CC52" i="8"/>
  <c r="BY52" i="8"/>
  <c r="BU52" i="8"/>
  <c r="BT52" i="8"/>
  <c r="CE52" i="8"/>
  <c r="CE53" i="8"/>
  <c r="BV53" i="8"/>
  <c r="BU53" i="8"/>
  <c r="AR53" i="8" s="1"/>
  <c r="CF53" i="8"/>
  <c r="BT16" i="8"/>
  <c r="BX16" i="8"/>
  <c r="CC16" i="8"/>
  <c r="BT18" i="8"/>
  <c r="BX18" i="8"/>
  <c r="CC18" i="8"/>
  <c r="BT21" i="8"/>
  <c r="BX21" i="8"/>
  <c r="BT22" i="8"/>
  <c r="BX22" i="8"/>
  <c r="CC22" i="8"/>
  <c r="BT25" i="8"/>
  <c r="BX25" i="8"/>
  <c r="CC25" i="8"/>
  <c r="BT27" i="8"/>
  <c r="BX27" i="8"/>
  <c r="CC27" i="8"/>
  <c r="BT36" i="8"/>
  <c r="BX36" i="8"/>
  <c r="CC36" i="8"/>
  <c r="BW37" i="8"/>
  <c r="CB37" i="8"/>
  <c r="BT39" i="8"/>
  <c r="BX39" i="8"/>
  <c r="CC39" i="8"/>
  <c r="BV40" i="8"/>
  <c r="BU41" i="8"/>
  <c r="BY41" i="8"/>
  <c r="BT44" i="8"/>
  <c r="BX44" i="8"/>
  <c r="CC44" i="8"/>
  <c r="BV45" i="8"/>
  <c r="BT46" i="8"/>
  <c r="BX46" i="8"/>
  <c r="CF47" i="8"/>
  <c r="BT47" i="8"/>
  <c r="BX47" i="8"/>
  <c r="CC47" i="8"/>
  <c r="CF49" i="8"/>
  <c r="CB49" i="8"/>
  <c r="BW49" i="8"/>
  <c r="BU49" i="8"/>
  <c r="AR49" i="8" s="1"/>
  <c r="CG49" i="8"/>
  <c r="BW50" i="8"/>
  <c r="CB50" i="8"/>
  <c r="BW51" i="8"/>
  <c r="CB51" i="8"/>
  <c r="BW52" i="8"/>
  <c r="CB52" i="8"/>
  <c r="BX53" i="8"/>
  <c r="CC53" i="8"/>
  <c r="BV61" i="8"/>
  <c r="BV62" i="8"/>
  <c r="BV63" i="8"/>
  <c r="BV64" i="8"/>
  <c r="BV65" i="8"/>
  <c r="BV66" i="8"/>
  <c r="BV67" i="8"/>
  <c r="BV68" i="8"/>
  <c r="BV69" i="8"/>
  <c r="B70" i="8"/>
  <c r="BV75" i="8"/>
  <c r="CD75" i="8"/>
  <c r="BV77" i="8"/>
  <c r="CD77" i="8"/>
  <c r="BV79" i="8"/>
  <c r="BV80" i="8"/>
  <c r="CC81" i="8"/>
  <c r="BT105" i="8"/>
  <c r="CB105" i="8"/>
  <c r="BT106" i="8"/>
  <c r="CB106" i="8"/>
  <c r="BT107" i="8"/>
  <c r="CB107" i="8"/>
  <c r="BT108" i="8"/>
  <c r="CB108" i="8"/>
  <c r="BT109" i="8"/>
  <c r="CB109" i="8"/>
  <c r="BT110" i="8"/>
  <c r="CB110" i="8"/>
  <c r="B111" i="8"/>
  <c r="BT54" i="8"/>
  <c r="BX54" i="8"/>
  <c r="CC54" i="8"/>
  <c r="BT56" i="8"/>
  <c r="BX56" i="8"/>
  <c r="CC56" i="8"/>
  <c r="BT61" i="8"/>
  <c r="M61" i="8" s="1"/>
  <c r="BT62" i="8"/>
  <c r="M62" i="8" s="1"/>
  <c r="BT63" i="8"/>
  <c r="M63" i="8" s="1"/>
  <c r="BT64" i="8"/>
  <c r="M64" i="8" s="1"/>
  <c r="BT65" i="8"/>
  <c r="M65" i="8" s="1"/>
  <c r="BT66" i="8"/>
  <c r="M66" i="8" s="1"/>
  <c r="BT67" i="8"/>
  <c r="M67" i="8" s="1"/>
  <c r="BT68" i="8"/>
  <c r="M68" i="8" s="1"/>
  <c r="BT69" i="8"/>
  <c r="M69" i="8" s="1"/>
  <c r="BV74" i="8"/>
  <c r="BT75" i="8"/>
  <c r="M75" i="8" s="1"/>
  <c r="BV76" i="8"/>
  <c r="BT77" i="8"/>
  <c r="M77" i="8" s="1"/>
  <c r="BV78" i="8"/>
  <c r="BT79" i="8"/>
  <c r="M79" i="8" s="1"/>
  <c r="BT80" i="8"/>
  <c r="M80" i="8" s="1"/>
  <c r="BV105" i="8"/>
  <c r="BV106" i="8"/>
  <c r="BV107" i="8"/>
  <c r="BV108" i="8"/>
  <c r="BV109" i="8"/>
  <c r="BV110" i="8"/>
  <c r="AC57" i="7"/>
  <c r="Q12" i="7"/>
  <c r="Q13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AR54" i="8" l="1"/>
  <c r="M78" i="8"/>
  <c r="M74" i="8"/>
  <c r="AR56" i="8"/>
  <c r="Y109" i="8"/>
  <c r="Y107" i="8"/>
  <c r="Y105" i="8"/>
  <c r="AR46" i="8"/>
  <c r="AR44" i="8"/>
  <c r="AR22" i="8"/>
  <c r="AR16" i="8"/>
  <c r="AR51" i="8"/>
  <c r="AR42" i="8"/>
  <c r="AR15" i="8"/>
  <c r="AR12" i="8"/>
  <c r="AR36" i="8"/>
  <c r="AR32" i="8"/>
  <c r="AR28" i="8"/>
  <c r="AR41" i="8"/>
  <c r="AR55" i="8"/>
  <c r="AR34" i="8"/>
  <c r="AR30" i="8"/>
  <c r="Y111" i="9"/>
  <c r="A200" i="9" s="1"/>
  <c r="AR57" i="9"/>
  <c r="CD111" i="8"/>
  <c r="BV111" i="8"/>
  <c r="CB111" i="8"/>
  <c r="BT111" i="8"/>
  <c r="BU111" i="8"/>
  <c r="CC111" i="8"/>
  <c r="CE111" i="8"/>
  <c r="BW111" i="8"/>
  <c r="AR33" i="8"/>
  <c r="AR14" i="8"/>
  <c r="AR47" i="8"/>
  <c r="AR25" i="8"/>
  <c r="AR23" i="8"/>
  <c r="Y110" i="8"/>
  <c r="Y108" i="8"/>
  <c r="Y106" i="8"/>
  <c r="AR39" i="8"/>
  <c r="AR27" i="8"/>
  <c r="AR21" i="8"/>
  <c r="AR52" i="8"/>
  <c r="AR50" i="8"/>
  <c r="AR45" i="8"/>
  <c r="AR40" i="8"/>
  <c r="AR20" i="8"/>
  <c r="AR48" i="8"/>
  <c r="AR26" i="8"/>
  <c r="CG57" i="8"/>
  <c r="CC57" i="8"/>
  <c r="BX57" i="8"/>
  <c r="BT57" i="8"/>
  <c r="CE57" i="8"/>
  <c r="BV57" i="8"/>
  <c r="CF57" i="8"/>
  <c r="BW57" i="8"/>
  <c r="CB57" i="8"/>
  <c r="BU57" i="8"/>
  <c r="CD57" i="8"/>
  <c r="BY57" i="8"/>
  <c r="BV70" i="8"/>
  <c r="CC70" i="8"/>
  <c r="BT70" i="8"/>
  <c r="CD70" i="8"/>
  <c r="BU70" i="8"/>
  <c r="CB70" i="8"/>
  <c r="AR17" i="8"/>
  <c r="AR18" i="8"/>
  <c r="AR43" i="8"/>
  <c r="AR38" i="8"/>
  <c r="AR31" i="8"/>
  <c r="AR24" i="8"/>
  <c r="AR13" i="8"/>
  <c r="AR19" i="8"/>
  <c r="AR29" i="8"/>
  <c r="AR35" i="8"/>
  <c r="BF170" i="7"/>
  <c r="X111" i="7"/>
  <c r="W111" i="7"/>
  <c r="V111" i="7"/>
  <c r="U111" i="7"/>
  <c r="T111" i="7"/>
  <c r="S111" i="7"/>
  <c r="R111" i="7"/>
  <c r="P111" i="7"/>
  <c r="O111" i="7"/>
  <c r="N111" i="7"/>
  <c r="L111" i="7"/>
  <c r="K111" i="7"/>
  <c r="J111" i="7"/>
  <c r="I111" i="7"/>
  <c r="H111" i="7"/>
  <c r="G111" i="7"/>
  <c r="F111" i="7"/>
  <c r="E111" i="7"/>
  <c r="D111" i="7"/>
  <c r="C111" i="7"/>
  <c r="CE110" i="7"/>
  <c r="Q110" i="7"/>
  <c r="M110" i="7"/>
  <c r="B110" i="7"/>
  <c r="CB110" i="7" s="1"/>
  <c r="CC109" i="7"/>
  <c r="Q109" i="7"/>
  <c r="M109" i="7"/>
  <c r="B109" i="7"/>
  <c r="CB109" i="7" s="1"/>
  <c r="CC108" i="7"/>
  <c r="Q108" i="7"/>
  <c r="M108" i="7"/>
  <c r="B108" i="7"/>
  <c r="CB108" i="7" s="1"/>
  <c r="CE107" i="7"/>
  <c r="CC107" i="7"/>
  <c r="BU107" i="7"/>
  <c r="Q107" i="7"/>
  <c r="M107" i="7"/>
  <c r="B107" i="7"/>
  <c r="CB107" i="7" s="1"/>
  <c r="Q106" i="7"/>
  <c r="M106" i="7"/>
  <c r="B106" i="7"/>
  <c r="CB106" i="7" s="1"/>
  <c r="Q105" i="7"/>
  <c r="Q111" i="7" s="1"/>
  <c r="M105" i="7"/>
  <c r="B105" i="7"/>
  <c r="B111" i="7" s="1"/>
  <c r="CC111" i="7" s="1"/>
  <c r="CB84" i="7"/>
  <c r="BT84" i="7"/>
  <c r="C84" i="7" s="1"/>
  <c r="CB83" i="7"/>
  <c r="BT83" i="7"/>
  <c r="C83" i="7" s="1"/>
  <c r="C80" i="7"/>
  <c r="BV80" i="7" s="1"/>
  <c r="BU79" i="7"/>
  <c r="C79" i="7"/>
  <c r="BV79" i="7" s="1"/>
  <c r="CC78" i="7"/>
  <c r="BU78" i="7"/>
  <c r="C78" i="7"/>
  <c r="CD78" i="7" s="1"/>
  <c r="CE77" i="7"/>
  <c r="BU77" i="7"/>
  <c r="C77" i="7"/>
  <c r="CD77" i="7" s="1"/>
  <c r="CC76" i="7"/>
  <c r="BU76" i="7"/>
  <c r="C76" i="7"/>
  <c r="CD76" i="7" s="1"/>
  <c r="BU75" i="7"/>
  <c r="C75" i="7"/>
  <c r="CD75" i="7" s="1"/>
  <c r="CC74" i="7"/>
  <c r="BU74" i="7"/>
  <c r="C74" i="7"/>
  <c r="CD74" i="7" s="1"/>
  <c r="L70" i="7"/>
  <c r="K70" i="7"/>
  <c r="J70" i="7"/>
  <c r="I70" i="7"/>
  <c r="H70" i="7"/>
  <c r="G70" i="7"/>
  <c r="F70" i="7"/>
  <c r="E70" i="7"/>
  <c r="D70" i="7"/>
  <c r="C70" i="7"/>
  <c r="CD69" i="7"/>
  <c r="CC69" i="7"/>
  <c r="BU69" i="7"/>
  <c r="BT69" i="7"/>
  <c r="M69" i="7"/>
  <c r="B69" i="7"/>
  <c r="BV69" i="7" s="1"/>
  <c r="B68" i="7"/>
  <c r="BV68" i="7" s="1"/>
  <c r="BU67" i="7"/>
  <c r="B67" i="7"/>
  <c r="BV67" i="7" s="1"/>
  <c r="B66" i="7"/>
  <c r="BV66" i="7" s="1"/>
  <c r="CC65" i="7"/>
  <c r="BU65" i="7"/>
  <c r="B65" i="7"/>
  <c r="BV65" i="7" s="1"/>
  <c r="CD64" i="7"/>
  <c r="BT64" i="7"/>
  <c r="B64" i="7"/>
  <c r="BV64" i="7" s="1"/>
  <c r="B63" i="7"/>
  <c r="BV63" i="7" s="1"/>
  <c r="BU62" i="7"/>
  <c r="B62" i="7"/>
  <c r="BV62" i="7" s="1"/>
  <c r="B61" i="7"/>
  <c r="B70" i="7" s="1"/>
  <c r="CB70" i="7" s="1"/>
  <c r="AQ57" i="7"/>
  <c r="AP57" i="7"/>
  <c r="AN57" i="7"/>
  <c r="AL57" i="7"/>
  <c r="AK57" i="7"/>
  <c r="AI57" i="7"/>
  <c r="AH57" i="7"/>
  <c r="AF57" i="7"/>
  <c r="AE57" i="7"/>
  <c r="AB57" i="7"/>
  <c r="AA57" i="7"/>
  <c r="Z57" i="7"/>
  <c r="Y57" i="7"/>
  <c r="X57" i="7"/>
  <c r="W57" i="7"/>
  <c r="V57" i="7"/>
  <c r="U57" i="7"/>
  <c r="T57" i="7"/>
  <c r="S57" i="7"/>
  <c r="R57" i="7"/>
  <c r="P57" i="7"/>
  <c r="O57" i="7"/>
  <c r="N57" i="7"/>
  <c r="L57" i="7"/>
  <c r="K57" i="7"/>
  <c r="J57" i="7"/>
  <c r="I57" i="7"/>
  <c r="H57" i="7"/>
  <c r="G57" i="7"/>
  <c r="F57" i="7"/>
  <c r="E57" i="7"/>
  <c r="D57" i="7"/>
  <c r="C57" i="7"/>
  <c r="CH56" i="7"/>
  <c r="CD56" i="7"/>
  <c r="CB56" i="7"/>
  <c r="BZ56" i="7"/>
  <c r="BW56" i="7"/>
  <c r="BU56" i="7"/>
  <c r="M56" i="7"/>
  <c r="CF56" i="7" s="1"/>
  <c r="B56" i="7"/>
  <c r="CG56" i="7" s="1"/>
  <c r="CH55" i="7"/>
  <c r="CE55" i="7"/>
  <c r="CB55" i="7"/>
  <c r="BZ55" i="7"/>
  <c r="BV55" i="7"/>
  <c r="BU55" i="7"/>
  <c r="M55" i="7"/>
  <c r="CF55" i="7" s="1"/>
  <c r="B55" i="7"/>
  <c r="CG55" i="7" s="1"/>
  <c r="CH54" i="7"/>
  <c r="CD54" i="7"/>
  <c r="BZ54" i="7"/>
  <c r="BW54" i="7"/>
  <c r="M54" i="7"/>
  <c r="B54" i="7"/>
  <c r="CG54" i="7" s="1"/>
  <c r="CH53" i="7"/>
  <c r="BZ53" i="7"/>
  <c r="BU53" i="7"/>
  <c r="B53" i="7"/>
  <c r="CB53" i="7" s="1"/>
  <c r="CI52" i="7"/>
  <c r="CH52" i="7"/>
  <c r="CA52" i="7"/>
  <c r="BZ52" i="7"/>
  <c r="M52" i="7"/>
  <c r="B52" i="7"/>
  <c r="CC52" i="7" s="1"/>
  <c r="CI51" i="7"/>
  <c r="CH51" i="7"/>
  <c r="CC51" i="7"/>
  <c r="CA51" i="7"/>
  <c r="BZ51" i="7"/>
  <c r="BT51" i="7"/>
  <c r="M51" i="7"/>
  <c r="B51" i="7"/>
  <c r="CD51" i="7" s="1"/>
  <c r="CI50" i="7"/>
  <c r="CH50" i="7"/>
  <c r="CA50" i="7"/>
  <c r="BZ50" i="7"/>
  <c r="M50" i="7"/>
  <c r="B50" i="7"/>
  <c r="CG50" i="7" s="1"/>
  <c r="CH49" i="7"/>
  <c r="BZ49" i="7"/>
  <c r="M49" i="7"/>
  <c r="CF49" i="7" s="1"/>
  <c r="B49" i="7"/>
  <c r="BT49" i="7" s="1"/>
  <c r="CH48" i="7"/>
  <c r="BZ48" i="7"/>
  <c r="BY48" i="7"/>
  <c r="M48" i="7"/>
  <c r="B48" i="7"/>
  <c r="CE48" i="7" s="1"/>
  <c r="CH47" i="7"/>
  <c r="CG47" i="7"/>
  <c r="BZ47" i="7"/>
  <c r="BV47" i="7"/>
  <c r="M47" i="7"/>
  <c r="B47" i="7"/>
  <c r="CC47" i="7" s="1"/>
  <c r="CD46" i="7"/>
  <c r="CC46" i="7"/>
  <c r="BX46" i="7"/>
  <c r="BV46" i="7"/>
  <c r="M46" i="7"/>
  <c r="CF46" i="7" s="1"/>
  <c r="B46" i="7"/>
  <c r="BW46" i="7" s="1"/>
  <c r="CH45" i="7"/>
  <c r="BZ45" i="7"/>
  <c r="M45" i="7"/>
  <c r="B45" i="7"/>
  <c r="BU45" i="7" s="1"/>
  <c r="CH44" i="7"/>
  <c r="BZ44" i="7"/>
  <c r="BU44" i="7"/>
  <c r="M44" i="7"/>
  <c r="B44" i="7"/>
  <c r="CE44" i="7" s="1"/>
  <c r="CH43" i="7"/>
  <c r="BZ43" i="7"/>
  <c r="B43" i="7"/>
  <c r="CB43" i="7" s="1"/>
  <c r="CH42" i="7"/>
  <c r="CG42" i="7"/>
  <c r="CE42" i="7"/>
  <c r="CB42" i="7"/>
  <c r="BZ42" i="7"/>
  <c r="BX42" i="7"/>
  <c r="BV42" i="7"/>
  <c r="M42" i="7"/>
  <c r="B42" i="7"/>
  <c r="CC42" i="7" s="1"/>
  <c r="CH41" i="7"/>
  <c r="BZ41" i="7"/>
  <c r="B41" i="7"/>
  <c r="BV41" i="7" s="1"/>
  <c r="CH40" i="7"/>
  <c r="CE40" i="7"/>
  <c r="CB40" i="7"/>
  <c r="BZ40" i="7"/>
  <c r="BW40" i="7"/>
  <c r="BU40" i="7"/>
  <c r="M40" i="7"/>
  <c r="B40" i="7"/>
  <c r="CG40" i="7" s="1"/>
  <c r="CH39" i="7"/>
  <c r="BZ39" i="7"/>
  <c r="M39" i="7"/>
  <c r="BY39" i="7" s="1"/>
  <c r="B39" i="7"/>
  <c r="CB39" i="7" s="1"/>
  <c r="CH38" i="7"/>
  <c r="BZ38" i="7"/>
  <c r="B38" i="7"/>
  <c r="CE38" i="7" s="1"/>
  <c r="CH37" i="7"/>
  <c r="BZ37" i="7"/>
  <c r="B37" i="7"/>
  <c r="CD37" i="7" s="1"/>
  <c r="CH36" i="7"/>
  <c r="CG36" i="7"/>
  <c r="CC36" i="7"/>
  <c r="BZ36" i="7"/>
  <c r="BW36" i="7"/>
  <c r="M36" i="7"/>
  <c r="B36" i="7"/>
  <c r="CB36" i="7" s="1"/>
  <c r="CH35" i="7"/>
  <c r="BZ35" i="7"/>
  <c r="B35" i="7"/>
  <c r="CH34" i="7"/>
  <c r="CG34" i="7"/>
  <c r="CC34" i="7"/>
  <c r="CB34" i="7"/>
  <c r="BZ34" i="7"/>
  <c r="BW34" i="7"/>
  <c r="BV34" i="7"/>
  <c r="M34" i="7"/>
  <c r="B34" i="7"/>
  <c r="CE34" i="7" s="1"/>
  <c r="CH33" i="7"/>
  <c r="CE33" i="7"/>
  <c r="CC33" i="7"/>
  <c r="BZ33" i="7"/>
  <c r="BV33" i="7"/>
  <c r="BT33" i="7"/>
  <c r="M33" i="7"/>
  <c r="BY33" i="7" s="1"/>
  <c r="B33" i="7"/>
  <c r="CD33" i="7" s="1"/>
  <c r="CH32" i="7"/>
  <c r="BZ32" i="7"/>
  <c r="M32" i="7"/>
  <c r="B32" i="7"/>
  <c r="CH31" i="7"/>
  <c r="BZ31" i="7"/>
  <c r="M31" i="7"/>
  <c r="B31" i="7"/>
  <c r="CG31" i="7" s="1"/>
  <c r="CH30" i="7"/>
  <c r="CG30" i="7"/>
  <c r="CB30" i="7"/>
  <c r="BZ30" i="7"/>
  <c r="BV30" i="7"/>
  <c r="BU30" i="7"/>
  <c r="M30" i="7"/>
  <c r="CF30" i="7" s="1"/>
  <c r="B30" i="7"/>
  <c r="CD30" i="7" s="1"/>
  <c r="CH29" i="7"/>
  <c r="CD29" i="7"/>
  <c r="BZ29" i="7"/>
  <c r="BW29" i="7"/>
  <c r="M29" i="7"/>
  <c r="B29" i="7"/>
  <c r="CG29" i="7" s="1"/>
  <c r="CH28" i="7"/>
  <c r="BZ28" i="7"/>
  <c r="B28" i="7"/>
  <c r="CB28" i="7" s="1"/>
  <c r="CH27" i="7"/>
  <c r="BZ27" i="7"/>
  <c r="M27" i="7"/>
  <c r="B27" i="7"/>
  <c r="CH26" i="7"/>
  <c r="BZ26" i="7"/>
  <c r="BT26" i="7"/>
  <c r="M26" i="7"/>
  <c r="B26" i="7"/>
  <c r="CG26" i="7" s="1"/>
  <c r="CH25" i="7"/>
  <c r="CG25" i="7"/>
  <c r="BZ25" i="7"/>
  <c r="BT25" i="7"/>
  <c r="M25" i="7"/>
  <c r="B25" i="7"/>
  <c r="CC25" i="7" s="1"/>
  <c r="CH24" i="7"/>
  <c r="BZ24" i="7"/>
  <c r="M24" i="7"/>
  <c r="B24" i="7"/>
  <c r="CC24" i="7" s="1"/>
  <c r="BT23" i="7"/>
  <c r="M23" i="7"/>
  <c r="B23" i="7"/>
  <c r="CD23" i="7" s="1"/>
  <c r="CH22" i="7"/>
  <c r="BZ22" i="7"/>
  <c r="M22" i="7"/>
  <c r="B22" i="7"/>
  <c r="CC22" i="7" s="1"/>
  <c r="BT21" i="7"/>
  <c r="M21" i="7"/>
  <c r="B21" i="7"/>
  <c r="CD21" i="7" s="1"/>
  <c r="CH20" i="7"/>
  <c r="BZ20" i="7"/>
  <c r="M20" i="7"/>
  <c r="B20" i="7"/>
  <c r="CC20" i="7" s="1"/>
  <c r="BT19" i="7"/>
  <c r="M19" i="7"/>
  <c r="B19" i="7"/>
  <c r="CD19" i="7" s="1"/>
  <c r="CH18" i="7"/>
  <c r="BZ18" i="7"/>
  <c r="M18" i="7"/>
  <c r="B18" i="7"/>
  <c r="CH17" i="7"/>
  <c r="BZ17" i="7"/>
  <c r="M17" i="7"/>
  <c r="B17" i="7"/>
  <c r="CG17" i="7" s="1"/>
  <c r="CH16" i="7"/>
  <c r="BZ16" i="7"/>
  <c r="BX16" i="7"/>
  <c r="M16" i="7"/>
  <c r="B16" i="7"/>
  <c r="CG16" i="7" s="1"/>
  <c r="CH15" i="7"/>
  <c r="CD15" i="7"/>
  <c r="BZ15" i="7"/>
  <c r="BV15" i="7"/>
  <c r="M15" i="7"/>
  <c r="B15" i="7"/>
  <c r="CE15" i="7" s="1"/>
  <c r="M14" i="7"/>
  <c r="B14" i="7"/>
  <c r="CH13" i="7"/>
  <c r="CE13" i="7"/>
  <c r="CB13" i="7"/>
  <c r="BZ13" i="7"/>
  <c r="BW13" i="7"/>
  <c r="BU13" i="7"/>
  <c r="M13" i="7"/>
  <c r="CF13" i="7" s="1"/>
  <c r="B13" i="7"/>
  <c r="CG13" i="7" s="1"/>
  <c r="CH12" i="7"/>
  <c r="CC12" i="7"/>
  <c r="CB12" i="7"/>
  <c r="BZ12" i="7"/>
  <c r="BW12" i="7"/>
  <c r="BU12" i="7"/>
  <c r="M12" i="7"/>
  <c r="CF12" i="7" s="1"/>
  <c r="B12" i="7"/>
  <c r="CG12" i="7" s="1"/>
  <c r="A5" i="7"/>
  <c r="A4" i="7"/>
  <c r="A3" i="7"/>
  <c r="A2" i="7"/>
  <c r="CC18" i="7" l="1"/>
  <c r="BX18" i="7"/>
  <c r="CG18" i="7"/>
  <c r="CG20" i="7"/>
  <c r="CG22" i="7"/>
  <c r="CG24" i="7"/>
  <c r="BY30" i="7"/>
  <c r="BX37" i="7"/>
  <c r="CE37" i="7"/>
  <c r="CC41" i="7"/>
  <c r="CE43" i="7"/>
  <c r="BY55" i="7"/>
  <c r="CC61" i="7"/>
  <c r="CC63" i="7"/>
  <c r="CC66" i="7"/>
  <c r="CB68" i="7"/>
  <c r="BU70" i="7"/>
  <c r="CE75" i="7"/>
  <c r="CC80" i="7"/>
  <c r="BV105" i="7"/>
  <c r="BV106" i="7"/>
  <c r="BV13" i="7"/>
  <c r="CD13" i="7"/>
  <c r="BX15" i="7"/>
  <c r="BX19" i="7"/>
  <c r="BX21" i="7"/>
  <c r="BX23" i="7"/>
  <c r="BX25" i="7"/>
  <c r="BY28" i="7"/>
  <c r="BY29" i="7"/>
  <c r="CF29" i="7"/>
  <c r="CD31" i="7"/>
  <c r="BX36" i="7"/>
  <c r="CF36" i="7"/>
  <c r="BT37" i="7"/>
  <c r="CF37" i="7"/>
  <c r="CF38" i="7"/>
  <c r="CD38" i="7"/>
  <c r="BV40" i="7"/>
  <c r="CD40" i="7"/>
  <c r="BT41" i="7"/>
  <c r="CE41" i="7"/>
  <c r="BV43" i="7"/>
  <c r="BX44" i="7"/>
  <c r="CG45" i="7"/>
  <c r="BT48" i="7"/>
  <c r="CC48" i="7"/>
  <c r="CB49" i="7"/>
  <c r="BV51" i="7"/>
  <c r="BY53" i="7"/>
  <c r="BY54" i="7"/>
  <c r="CF54" i="7"/>
  <c r="BT61" i="7"/>
  <c r="CD61" i="7"/>
  <c r="CB62" i="7"/>
  <c r="BT63" i="7"/>
  <c r="CD63" i="7"/>
  <c r="BU64" i="7"/>
  <c r="M64" i="7" s="1"/>
  <c r="CB65" i="7"/>
  <c r="BT66" i="7"/>
  <c r="CD66" i="7"/>
  <c r="CB67" i="7"/>
  <c r="CC68" i="7"/>
  <c r="CE74" i="7"/>
  <c r="BW75" i="7"/>
  <c r="CE76" i="7"/>
  <c r="BW77" i="7"/>
  <c r="M79" i="7" s="1"/>
  <c r="CE78" i="7"/>
  <c r="CB79" i="7"/>
  <c r="BT80" i="7"/>
  <c r="CD80" i="7"/>
  <c r="CD105" i="7"/>
  <c r="BW105" i="7"/>
  <c r="CD106" i="7"/>
  <c r="CC106" i="7"/>
  <c r="BU108" i="7"/>
  <c r="CE108" i="7"/>
  <c r="BU109" i="7"/>
  <c r="CE109" i="7"/>
  <c r="BU110" i="7"/>
  <c r="CE16" i="7"/>
  <c r="CB19" i="7"/>
  <c r="BX20" i="7"/>
  <c r="CB21" i="7"/>
  <c r="BX22" i="7"/>
  <c r="CB23" i="7"/>
  <c r="BX24" i="7"/>
  <c r="CC26" i="7"/>
  <c r="BV37" i="7"/>
  <c r="CB37" i="7"/>
  <c r="CG37" i="7"/>
  <c r="BU38" i="7"/>
  <c r="BV48" i="7"/>
  <c r="CD48" i="7"/>
  <c r="BU50" i="7"/>
  <c r="CD50" i="7"/>
  <c r="BT52" i="7"/>
  <c r="CB52" i="7"/>
  <c r="BU61" i="7"/>
  <c r="CC62" i="7"/>
  <c r="BU63" i="7"/>
  <c r="CB64" i="7"/>
  <c r="BU66" i="7"/>
  <c r="CC67" i="7"/>
  <c r="BT68" i="7"/>
  <c r="CD68" i="7"/>
  <c r="CB75" i="7"/>
  <c r="CB77" i="7"/>
  <c r="CC79" i="7"/>
  <c r="BU80" i="7"/>
  <c r="M80" i="7" s="1"/>
  <c r="CB82" i="7"/>
  <c r="CC105" i="7"/>
  <c r="CE106" i="7"/>
  <c r="BV108" i="7"/>
  <c r="BV109" i="7"/>
  <c r="BV110" i="7"/>
  <c r="BU111" i="7"/>
  <c r="BX12" i="7"/>
  <c r="BY13" i="7"/>
  <c r="M57" i="7"/>
  <c r="CC15" i="7"/>
  <c r="CF28" i="7"/>
  <c r="BU29" i="7"/>
  <c r="CB29" i="7"/>
  <c r="BW30" i="7"/>
  <c r="CE30" i="7"/>
  <c r="BX34" i="7"/>
  <c r="BU36" i="7"/>
  <c r="BW37" i="7"/>
  <c r="CC37" i="7"/>
  <c r="BW38" i="7"/>
  <c r="CG39" i="7"/>
  <c r="BY40" i="7"/>
  <c r="CF44" i="7"/>
  <c r="CC44" i="7"/>
  <c r="BX48" i="7"/>
  <c r="BX50" i="7"/>
  <c r="BY51" i="7"/>
  <c r="BX52" i="7"/>
  <c r="CD52" i="7"/>
  <c r="CF53" i="7"/>
  <c r="BU54" i="7"/>
  <c r="CB54" i="7"/>
  <c r="BW55" i="7"/>
  <c r="CD55" i="7"/>
  <c r="CH57" i="7"/>
  <c r="CB61" i="7"/>
  <c r="BT62" i="7"/>
  <c r="M62" i="7" s="1"/>
  <c r="CD62" i="7"/>
  <c r="CB63" i="7"/>
  <c r="CC64" i="7"/>
  <c r="BT65" i="7"/>
  <c r="M65" i="7" s="1"/>
  <c r="CD65" i="7"/>
  <c r="CB66" i="7"/>
  <c r="BT67" i="7"/>
  <c r="M67" i="7" s="1"/>
  <c r="CD67" i="7"/>
  <c r="BU68" i="7"/>
  <c r="CB69" i="7"/>
  <c r="BW74" i="7"/>
  <c r="BT75" i="7"/>
  <c r="CC75" i="7"/>
  <c r="BW76" i="7"/>
  <c r="BT77" i="7"/>
  <c r="CC77" i="7"/>
  <c r="BW78" i="7"/>
  <c r="BT79" i="7"/>
  <c r="CD79" i="7"/>
  <c r="CB80" i="7"/>
  <c r="BU105" i="7"/>
  <c r="CE105" i="7"/>
  <c r="BU106" i="7"/>
  <c r="BV107" i="7"/>
  <c r="CD108" i="7"/>
  <c r="BW108" i="7"/>
  <c r="CD109" i="7"/>
  <c r="BW109" i="7"/>
  <c r="CD110" i="7"/>
  <c r="CC110" i="7"/>
  <c r="M70" i="8"/>
  <c r="A169" i="8" s="1"/>
  <c r="A200" i="8"/>
  <c r="AR57" i="8"/>
  <c r="Y111" i="8"/>
  <c r="CG14" i="7"/>
  <c r="CC14" i="7"/>
  <c r="BW14" i="7"/>
  <c r="CD14" i="7"/>
  <c r="CF27" i="7"/>
  <c r="CB27" i="7"/>
  <c r="BW27" i="7"/>
  <c r="CD27" i="7"/>
  <c r="BY27" i="7"/>
  <c r="BU27" i="7"/>
  <c r="BV27" i="7"/>
  <c r="CE27" i="7"/>
  <c r="CD32" i="7"/>
  <c r="BY32" i="7"/>
  <c r="BU32" i="7"/>
  <c r="CE32" i="7"/>
  <c r="BX32" i="7"/>
  <c r="CG32" i="7"/>
  <c r="CB32" i="7"/>
  <c r="BV32" i="7"/>
  <c r="BW32" i="7"/>
  <c r="CG35" i="7"/>
  <c r="CC35" i="7"/>
  <c r="BX35" i="7"/>
  <c r="BT35" i="7"/>
  <c r="CF35" i="7"/>
  <c r="BU35" i="7"/>
  <c r="CD35" i="7"/>
  <c r="BW35" i="7"/>
  <c r="BY35" i="7"/>
  <c r="CF40" i="7"/>
  <c r="BY56" i="7"/>
  <c r="BX14" i="7"/>
  <c r="CE14" i="7"/>
  <c r="BX17" i="7"/>
  <c r="BV26" i="7"/>
  <c r="CF45" i="7"/>
  <c r="CB45" i="7"/>
  <c r="BW45" i="7"/>
  <c r="CD45" i="7"/>
  <c r="BX45" i="7"/>
  <c r="BT45" i="7"/>
  <c r="CE45" i="7"/>
  <c r="BV45" i="7"/>
  <c r="BY45" i="7"/>
  <c r="B57" i="7"/>
  <c r="CE12" i="7"/>
  <c r="BV12" i="7"/>
  <c r="BT12" i="7"/>
  <c r="BY12" i="7"/>
  <c r="CD12" i="7"/>
  <c r="BT14" i="7"/>
  <c r="BY14" i="7"/>
  <c r="CF14" i="7"/>
  <c r="BT15" i="7"/>
  <c r="BY15" i="7"/>
  <c r="BV16" i="7"/>
  <c r="CB16" i="7"/>
  <c r="BT18" i="7"/>
  <c r="CE19" i="7"/>
  <c r="BY19" i="7"/>
  <c r="BU19" i="7"/>
  <c r="CG19" i="7"/>
  <c r="CC19" i="7"/>
  <c r="BW19" i="7"/>
  <c r="BV19" i="7"/>
  <c r="CF19" i="7"/>
  <c r="BT20" i="7"/>
  <c r="CG21" i="7"/>
  <c r="CC21" i="7"/>
  <c r="BW21" i="7"/>
  <c r="CE21" i="7"/>
  <c r="BY21" i="7"/>
  <c r="BU21" i="7"/>
  <c r="BV21" i="7"/>
  <c r="CF21" i="7"/>
  <c r="BT22" i="7"/>
  <c r="CE23" i="7"/>
  <c r="BY23" i="7"/>
  <c r="BU23" i="7"/>
  <c r="CG23" i="7"/>
  <c r="CC23" i="7"/>
  <c r="BW23" i="7"/>
  <c r="AR23" i="7" s="1"/>
  <c r="BV23" i="7"/>
  <c r="CF23" i="7"/>
  <c r="BT24" i="7"/>
  <c r="CF25" i="7"/>
  <c r="CB25" i="7"/>
  <c r="BW25" i="7"/>
  <c r="CD25" i="7"/>
  <c r="BY25" i="7"/>
  <c r="AR25" i="7" s="1"/>
  <c r="BU25" i="7"/>
  <c r="BV25" i="7"/>
  <c r="CE25" i="7"/>
  <c r="BX26" i="7"/>
  <c r="BU28" i="7"/>
  <c r="BU31" i="7"/>
  <c r="CC32" i="7"/>
  <c r="CB35" i="7"/>
  <c r="BT39" i="7"/>
  <c r="CF41" i="7"/>
  <c r="CB41" i="7"/>
  <c r="BW41" i="7"/>
  <c r="CD41" i="7"/>
  <c r="BX41" i="7"/>
  <c r="CG41" i="7"/>
  <c r="BU41" i="7"/>
  <c r="AR41" i="7" s="1"/>
  <c r="BY41" i="7"/>
  <c r="CG43" i="7"/>
  <c r="CC43" i="7"/>
  <c r="BX43" i="7"/>
  <c r="BT43" i="7"/>
  <c r="CD43" i="7"/>
  <c r="BW43" i="7"/>
  <c r="CF43" i="7"/>
  <c r="BU43" i="7"/>
  <c r="BY43" i="7"/>
  <c r="CD47" i="7"/>
  <c r="BY47" i="7"/>
  <c r="BU47" i="7"/>
  <c r="CE47" i="7"/>
  <c r="BX47" i="7"/>
  <c r="CF47" i="7"/>
  <c r="BW47" i="7"/>
  <c r="CB47" i="7"/>
  <c r="BT47" i="7"/>
  <c r="CD49" i="7"/>
  <c r="BY49" i="7"/>
  <c r="BU49" i="7"/>
  <c r="CC49" i="7"/>
  <c r="BW49" i="7"/>
  <c r="CE49" i="7"/>
  <c r="BV49" i="7"/>
  <c r="CG49" i="7"/>
  <c r="BX49" i="7"/>
  <c r="BV14" i="7"/>
  <c r="CD17" i="7"/>
  <c r="BY17" i="7"/>
  <c r="BU17" i="7"/>
  <c r="CF17" i="7"/>
  <c r="CB17" i="7"/>
  <c r="BW17" i="7"/>
  <c r="BV17" i="7"/>
  <c r="CE17" i="7"/>
  <c r="CD16" i="7"/>
  <c r="BY16" i="7"/>
  <c r="BU16" i="7"/>
  <c r="BT16" i="7"/>
  <c r="CF16" i="7"/>
  <c r="CD26" i="7"/>
  <c r="BY26" i="7"/>
  <c r="BU26" i="7"/>
  <c r="CF26" i="7"/>
  <c r="CB26" i="7"/>
  <c r="BW26" i="7"/>
  <c r="CE26" i="7"/>
  <c r="BX27" i="7"/>
  <c r="CG27" i="7"/>
  <c r="BU14" i="7"/>
  <c r="CB14" i="7"/>
  <c r="CF15" i="7"/>
  <c r="CB15" i="7"/>
  <c r="BW15" i="7"/>
  <c r="BU15" i="7"/>
  <c r="CG15" i="7"/>
  <c r="BW16" i="7"/>
  <c r="CC16" i="7"/>
  <c r="BT17" i="7"/>
  <c r="CC17" i="7"/>
  <c r="CF18" i="7"/>
  <c r="CB18" i="7"/>
  <c r="BW18" i="7"/>
  <c r="CD18" i="7"/>
  <c r="BY18" i="7"/>
  <c r="BU18" i="7"/>
  <c r="BV18" i="7"/>
  <c r="CE18" i="7"/>
  <c r="CD20" i="7"/>
  <c r="BY20" i="7"/>
  <c r="BU20" i="7"/>
  <c r="CF20" i="7"/>
  <c r="CB20" i="7"/>
  <c r="BW20" i="7"/>
  <c r="BV20" i="7"/>
  <c r="CE20" i="7"/>
  <c r="CF22" i="7"/>
  <c r="CB22" i="7"/>
  <c r="BW22" i="7"/>
  <c r="CD22" i="7"/>
  <c r="BY22" i="7"/>
  <c r="BU22" i="7"/>
  <c r="BV22" i="7"/>
  <c r="CE22" i="7"/>
  <c r="CD24" i="7"/>
  <c r="BY24" i="7"/>
  <c r="BU24" i="7"/>
  <c r="CF24" i="7"/>
  <c r="CB24" i="7"/>
  <c r="BW24" i="7"/>
  <c r="BV24" i="7"/>
  <c r="CE24" i="7"/>
  <c r="BT27" i="7"/>
  <c r="CC27" i="7"/>
  <c r="CE28" i="7"/>
  <c r="BV28" i="7"/>
  <c r="CG28" i="7"/>
  <c r="CC28" i="7"/>
  <c r="BX28" i="7"/>
  <c r="BT28" i="7"/>
  <c r="BW28" i="7"/>
  <c r="CD28" i="7"/>
  <c r="CF31" i="7"/>
  <c r="CB31" i="7"/>
  <c r="BW31" i="7"/>
  <c r="CC31" i="7"/>
  <c r="BV31" i="7"/>
  <c r="CE31" i="7"/>
  <c r="BY31" i="7"/>
  <c r="BT31" i="7"/>
  <c r="BX31" i="7"/>
  <c r="BT32" i="7"/>
  <c r="CF32" i="7"/>
  <c r="BV35" i="7"/>
  <c r="CE35" i="7"/>
  <c r="CE39" i="7"/>
  <c r="BV39" i="7"/>
  <c r="CC39" i="7"/>
  <c r="BX39" i="7"/>
  <c r="CF39" i="7"/>
  <c r="BU39" i="7"/>
  <c r="BW39" i="7"/>
  <c r="CD39" i="7"/>
  <c r="CC45" i="7"/>
  <c r="CF50" i="7"/>
  <c r="CF51" i="7"/>
  <c r="BW110" i="7"/>
  <c r="BT13" i="7"/>
  <c r="BX13" i="7"/>
  <c r="CC13" i="7"/>
  <c r="BV29" i="7"/>
  <c r="CE29" i="7"/>
  <c r="BT30" i="7"/>
  <c r="BX30" i="7"/>
  <c r="CC30" i="7"/>
  <c r="BX33" i="7"/>
  <c r="CD34" i="7"/>
  <c r="BY34" i="7"/>
  <c r="BU34" i="7"/>
  <c r="BT34" i="7"/>
  <c r="AR34" i="7" s="1"/>
  <c r="CF34" i="7"/>
  <c r="CE36" i="7"/>
  <c r="BV36" i="7"/>
  <c r="BT36" i="7"/>
  <c r="BY36" i="7"/>
  <c r="CD36" i="7"/>
  <c r="BY38" i="7"/>
  <c r="BW42" i="7"/>
  <c r="BW44" i="7"/>
  <c r="CE51" i="7"/>
  <c r="BW51" i="7"/>
  <c r="CG51" i="7"/>
  <c r="CB51" i="7"/>
  <c r="BX51" i="7"/>
  <c r="BU51" i="7"/>
  <c r="AR51" i="7" s="1"/>
  <c r="BY52" i="7"/>
  <c r="BT29" i="7"/>
  <c r="BX29" i="7"/>
  <c r="CC29" i="7"/>
  <c r="CF33" i="7"/>
  <c r="CB33" i="7"/>
  <c r="BW33" i="7"/>
  <c r="AR33" i="7" s="1"/>
  <c r="BU33" i="7"/>
  <c r="CG33" i="7"/>
  <c r="CG38" i="7"/>
  <c r="CC38" i="7"/>
  <c r="BX38" i="7"/>
  <c r="BT38" i="7"/>
  <c r="BV38" i="7"/>
  <c r="CB38" i="7"/>
  <c r="CD42" i="7"/>
  <c r="BY42" i="7"/>
  <c r="BU42" i="7"/>
  <c r="BT42" i="7"/>
  <c r="AR42" i="7" s="1"/>
  <c r="CF42" i="7"/>
  <c r="CD44" i="7"/>
  <c r="BY44" i="7"/>
  <c r="CG44" i="7"/>
  <c r="CB44" i="7"/>
  <c r="BV44" i="7"/>
  <c r="BT44" i="7"/>
  <c r="CE50" i="7"/>
  <c r="BW50" i="7"/>
  <c r="CC50" i="7"/>
  <c r="BY50" i="7"/>
  <c r="BT50" i="7"/>
  <c r="AR50" i="7" s="1"/>
  <c r="BV50" i="7"/>
  <c r="CB50" i="7"/>
  <c r="CE52" i="7"/>
  <c r="BW52" i="7"/>
  <c r="CF52" i="7"/>
  <c r="BV52" i="7"/>
  <c r="BU52" i="7"/>
  <c r="CG52" i="7"/>
  <c r="BW106" i="7"/>
  <c r="CD107" i="7"/>
  <c r="BW107" i="7"/>
  <c r="BU37" i="7"/>
  <c r="BY37" i="7"/>
  <c r="BT40" i="7"/>
  <c r="BX40" i="7"/>
  <c r="CC40" i="7"/>
  <c r="CE46" i="7"/>
  <c r="BY46" i="7"/>
  <c r="BU46" i="7"/>
  <c r="BT46" i="7"/>
  <c r="CB46" i="7"/>
  <c r="CG46" i="7"/>
  <c r="CF48" i="7"/>
  <c r="CB48" i="7"/>
  <c r="BW48" i="7"/>
  <c r="BU48" i="7"/>
  <c r="CG48" i="7"/>
  <c r="CE53" i="7"/>
  <c r="BV53" i="7"/>
  <c r="CG53" i="7"/>
  <c r="CC53" i="7"/>
  <c r="BX53" i="7"/>
  <c r="BT53" i="7"/>
  <c r="BW53" i="7"/>
  <c r="CD53" i="7"/>
  <c r="BZ57" i="7"/>
  <c r="BV111" i="7"/>
  <c r="CB111" i="7"/>
  <c r="BT111" i="7"/>
  <c r="M111" i="7"/>
  <c r="BW111" i="7" s="1"/>
  <c r="CE111" i="7"/>
  <c r="BV70" i="7"/>
  <c r="CC70" i="7"/>
  <c r="BT70" i="7"/>
  <c r="CD70" i="7"/>
  <c r="BV54" i="7"/>
  <c r="CE54" i="7"/>
  <c r="BT55" i="7"/>
  <c r="BX55" i="7"/>
  <c r="CC55" i="7"/>
  <c r="BV56" i="7"/>
  <c r="CE56" i="7"/>
  <c r="BV61" i="7"/>
  <c r="BT74" i="7"/>
  <c r="CB74" i="7"/>
  <c r="BV75" i="7"/>
  <c r="M75" i="7" s="1"/>
  <c r="BT76" i="7"/>
  <c r="CB76" i="7"/>
  <c r="BV77" i="7"/>
  <c r="M77" i="7" s="1"/>
  <c r="BT78" i="7"/>
  <c r="CB78" i="7"/>
  <c r="CC81" i="7"/>
  <c r="BT105" i="7"/>
  <c r="CB105" i="7"/>
  <c r="BT106" i="7"/>
  <c r="BT107" i="7"/>
  <c r="BT108" i="7"/>
  <c r="BT109" i="7"/>
  <c r="Y109" i="7" s="1"/>
  <c r="BT110" i="7"/>
  <c r="BT54" i="7"/>
  <c r="BX54" i="7"/>
  <c r="CC54" i="7"/>
  <c r="BT56" i="7"/>
  <c r="BX56" i="7"/>
  <c r="CC56" i="7"/>
  <c r="BV74" i="7"/>
  <c r="BV76" i="7"/>
  <c r="BV78" i="7"/>
  <c r="BF170" i="6"/>
  <c r="X111" i="6"/>
  <c r="W111" i="6"/>
  <c r="V111" i="6"/>
  <c r="U111" i="6"/>
  <c r="T111" i="6"/>
  <c r="S111" i="6"/>
  <c r="R111" i="6"/>
  <c r="P111" i="6"/>
  <c r="O111" i="6"/>
  <c r="N111" i="6"/>
  <c r="L111" i="6"/>
  <c r="K111" i="6"/>
  <c r="J111" i="6"/>
  <c r="I111" i="6"/>
  <c r="H111" i="6"/>
  <c r="G111" i="6"/>
  <c r="F111" i="6"/>
  <c r="E111" i="6"/>
  <c r="D111" i="6"/>
  <c r="C111" i="6"/>
  <c r="BV110" i="6"/>
  <c r="Q110" i="6"/>
  <c r="M110" i="6"/>
  <c r="M111" i="6" s="1"/>
  <c r="B110" i="6"/>
  <c r="BV109" i="6"/>
  <c r="Q109" i="6"/>
  <c r="M109" i="6"/>
  <c r="B109" i="6"/>
  <c r="BU108" i="6"/>
  <c r="Q108" i="6"/>
  <c r="M108" i="6"/>
  <c r="B108" i="6"/>
  <c r="CE107" i="6"/>
  <c r="BU107" i="6"/>
  <c r="Q107" i="6"/>
  <c r="M107" i="6"/>
  <c r="B107" i="6"/>
  <c r="CE106" i="6"/>
  <c r="BU106" i="6"/>
  <c r="Q106" i="6"/>
  <c r="M106" i="6"/>
  <c r="B106" i="6"/>
  <c r="CB106" i="6" s="1"/>
  <c r="CE105" i="6"/>
  <c r="CC105" i="6"/>
  <c r="BU105" i="6"/>
  <c r="Q105" i="6"/>
  <c r="M105" i="6"/>
  <c r="B105" i="6"/>
  <c r="CB84" i="6"/>
  <c r="BT84" i="6"/>
  <c r="C84" i="6" s="1"/>
  <c r="CB83" i="6"/>
  <c r="BT83" i="6"/>
  <c r="C83" i="6" s="1"/>
  <c r="CB82" i="6"/>
  <c r="C80" i="6"/>
  <c r="CD79" i="6"/>
  <c r="CB79" i="6"/>
  <c r="BU79" i="6"/>
  <c r="BT79" i="6"/>
  <c r="C79" i="6"/>
  <c r="BV79" i="6" s="1"/>
  <c r="CC78" i="6"/>
  <c r="C78" i="6"/>
  <c r="CD78" i="6" s="1"/>
  <c r="CE77" i="6"/>
  <c r="CC77" i="6"/>
  <c r="BW77" i="6"/>
  <c r="BU77" i="6"/>
  <c r="BT77" i="6"/>
  <c r="C77" i="6"/>
  <c r="CD77" i="6" s="1"/>
  <c r="CC76" i="6"/>
  <c r="BW76" i="6"/>
  <c r="C76" i="6"/>
  <c r="CD76" i="6" s="1"/>
  <c r="CE75" i="6"/>
  <c r="CC75" i="6"/>
  <c r="BU75" i="6"/>
  <c r="BT75" i="6"/>
  <c r="C75" i="6"/>
  <c r="CD75" i="6" s="1"/>
  <c r="CC74" i="6"/>
  <c r="C74" i="6"/>
  <c r="CD74" i="6" s="1"/>
  <c r="L70" i="6"/>
  <c r="K70" i="6"/>
  <c r="J70" i="6"/>
  <c r="I70" i="6"/>
  <c r="H70" i="6"/>
  <c r="G70" i="6"/>
  <c r="F70" i="6"/>
  <c r="E70" i="6"/>
  <c r="D70" i="6"/>
  <c r="C70" i="6"/>
  <c r="CB69" i="6"/>
  <c r="BU69" i="6"/>
  <c r="B69" i="6"/>
  <c r="BV69" i="6" s="1"/>
  <c r="CD68" i="6"/>
  <c r="CC68" i="6"/>
  <c r="B68" i="6"/>
  <c r="CB67" i="6"/>
  <c r="BU67" i="6"/>
  <c r="B67" i="6"/>
  <c r="CD66" i="6"/>
  <c r="CB66" i="6"/>
  <c r="BU66" i="6"/>
  <c r="M66" i="6" s="1"/>
  <c r="BT66" i="6"/>
  <c r="B66" i="6"/>
  <c r="BV66" i="6" s="1"/>
  <c r="CC65" i="6"/>
  <c r="CB65" i="6"/>
  <c r="B65" i="6"/>
  <c r="CB64" i="6"/>
  <c r="BU64" i="6"/>
  <c r="B64" i="6"/>
  <c r="BV64" i="6" s="1"/>
  <c r="CD63" i="6"/>
  <c r="CC63" i="6"/>
  <c r="BT63" i="6"/>
  <c r="B63" i="6"/>
  <c r="CB62" i="6"/>
  <c r="BU62" i="6"/>
  <c r="B62" i="6"/>
  <c r="BV62" i="6" s="1"/>
  <c r="B61" i="6"/>
  <c r="AQ57" i="6"/>
  <c r="AP57" i="6"/>
  <c r="AN57" i="6"/>
  <c r="AL57" i="6"/>
  <c r="AK57" i="6"/>
  <c r="AI57" i="6"/>
  <c r="AH57" i="6"/>
  <c r="AF57" i="6"/>
  <c r="AE57" i="6"/>
  <c r="AC57" i="6"/>
  <c r="AB57" i="6"/>
  <c r="AA57" i="6"/>
  <c r="Z57" i="6"/>
  <c r="Y57" i="6"/>
  <c r="X57" i="6"/>
  <c r="W57" i="6"/>
  <c r="V57" i="6"/>
  <c r="U57" i="6"/>
  <c r="T57" i="6"/>
  <c r="S57" i="6"/>
  <c r="R57" i="6"/>
  <c r="P57" i="6"/>
  <c r="O57" i="6"/>
  <c r="N57" i="6"/>
  <c r="L57" i="6"/>
  <c r="K57" i="6"/>
  <c r="J57" i="6"/>
  <c r="I57" i="6"/>
  <c r="H57" i="6"/>
  <c r="G57" i="6"/>
  <c r="F57" i="6"/>
  <c r="E57" i="6"/>
  <c r="D57" i="6"/>
  <c r="C57" i="6"/>
  <c r="CH56" i="6"/>
  <c r="CC56" i="6"/>
  <c r="BZ56" i="6"/>
  <c r="BU56" i="6"/>
  <c r="Q56" i="6"/>
  <c r="M56" i="6"/>
  <c r="B56" i="6"/>
  <c r="CH55" i="6"/>
  <c r="BZ55" i="6"/>
  <c r="Q55" i="6"/>
  <c r="M55" i="6"/>
  <c r="B55" i="6"/>
  <c r="CH54" i="6"/>
  <c r="CC54" i="6"/>
  <c r="BZ54" i="6"/>
  <c r="BU54" i="6"/>
  <c r="Q54" i="6"/>
  <c r="M54" i="6"/>
  <c r="CF54" i="6" s="1"/>
  <c r="B54" i="6"/>
  <c r="CD54" i="6" s="1"/>
  <c r="CH53" i="6"/>
  <c r="BZ53" i="6"/>
  <c r="Q53" i="6"/>
  <c r="B53" i="6"/>
  <c r="CI52" i="6"/>
  <c r="CH52" i="6"/>
  <c r="CG52" i="6"/>
  <c r="CA52" i="6"/>
  <c r="BZ52" i="6"/>
  <c r="BT52" i="6"/>
  <c r="Q52" i="6"/>
  <c r="M52" i="6"/>
  <c r="B52" i="6"/>
  <c r="CC52" i="6" s="1"/>
  <c r="CI51" i="6"/>
  <c r="CH51" i="6"/>
  <c r="CA51" i="6"/>
  <c r="BZ51" i="6"/>
  <c r="Q51" i="6"/>
  <c r="M51" i="6"/>
  <c r="B51" i="6"/>
  <c r="CD51" i="6" s="1"/>
  <c r="CI50" i="6"/>
  <c r="CH50" i="6"/>
  <c r="CD50" i="6"/>
  <c r="CA50" i="6"/>
  <c r="BZ50" i="6"/>
  <c r="Q50" i="6"/>
  <c r="BY50" i="6" s="1"/>
  <c r="M50" i="6"/>
  <c r="B50" i="6"/>
  <c r="CH49" i="6"/>
  <c r="BZ49" i="6"/>
  <c r="Q49" i="6"/>
  <c r="M49" i="6"/>
  <c r="B49" i="6"/>
  <c r="BX49" i="6" s="1"/>
  <c r="CH48" i="6"/>
  <c r="CG48" i="6"/>
  <c r="CC48" i="6"/>
  <c r="BZ48" i="6"/>
  <c r="BU48" i="6"/>
  <c r="Q48" i="6"/>
  <c r="M48" i="6"/>
  <c r="B48" i="6"/>
  <c r="BX48" i="6" s="1"/>
  <c r="CH47" i="6"/>
  <c r="BZ47" i="6"/>
  <c r="Q47" i="6"/>
  <c r="M47" i="6"/>
  <c r="B47" i="6"/>
  <c r="BX47" i="6" s="1"/>
  <c r="Q46" i="6"/>
  <c r="M46" i="6"/>
  <c r="B46" i="6"/>
  <c r="BV46" i="6" s="1"/>
  <c r="CH45" i="6"/>
  <c r="BZ45" i="6"/>
  <c r="BU45" i="6"/>
  <c r="Q45" i="6"/>
  <c r="M45" i="6"/>
  <c r="B45" i="6"/>
  <c r="CH44" i="6"/>
  <c r="CC44" i="6"/>
  <c r="BZ44" i="6"/>
  <c r="BW44" i="6"/>
  <c r="Q44" i="6"/>
  <c r="M44" i="6"/>
  <c r="B44" i="6"/>
  <c r="CH43" i="6"/>
  <c r="CG43" i="6"/>
  <c r="CD43" i="6"/>
  <c r="BZ43" i="6"/>
  <c r="BX43" i="6"/>
  <c r="BU43" i="6"/>
  <c r="Q43" i="6"/>
  <c r="B43" i="6"/>
  <c r="CE43" i="6" s="1"/>
  <c r="CH42" i="6"/>
  <c r="BZ42" i="6"/>
  <c r="Q42" i="6"/>
  <c r="M42" i="6"/>
  <c r="B42" i="6"/>
  <c r="CH41" i="6"/>
  <c r="BZ41" i="6"/>
  <c r="BU41" i="6"/>
  <c r="Q41" i="6"/>
  <c r="B41" i="6"/>
  <c r="CH40" i="6"/>
  <c r="BZ40" i="6"/>
  <c r="Q40" i="6"/>
  <c r="M40" i="6"/>
  <c r="B40" i="6"/>
  <c r="BX40" i="6" s="1"/>
  <c r="CH39" i="6"/>
  <c r="BZ39" i="6"/>
  <c r="Q39" i="6"/>
  <c r="M39" i="6"/>
  <c r="B39" i="6"/>
  <c r="CH38" i="6"/>
  <c r="BZ38" i="6"/>
  <c r="BY38" i="6"/>
  <c r="Q38" i="6"/>
  <c r="B38" i="6"/>
  <c r="CH37" i="6"/>
  <c r="BZ37" i="6"/>
  <c r="BW37" i="6"/>
  <c r="Q37" i="6"/>
  <c r="B37" i="6"/>
  <c r="CH36" i="6"/>
  <c r="BZ36" i="6"/>
  <c r="BW36" i="6"/>
  <c r="Q36" i="6"/>
  <c r="M36" i="6"/>
  <c r="B36" i="6"/>
  <c r="CC36" i="6" s="1"/>
  <c r="CH35" i="6"/>
  <c r="CG35" i="6"/>
  <c r="BZ35" i="6"/>
  <c r="BX35" i="6"/>
  <c r="BU35" i="6"/>
  <c r="Q35" i="6"/>
  <c r="B35" i="6"/>
  <c r="CE35" i="6" s="1"/>
  <c r="CH34" i="6"/>
  <c r="CE34" i="6"/>
  <c r="CB34" i="6"/>
  <c r="BZ34" i="6"/>
  <c r="BW34" i="6"/>
  <c r="BU34" i="6"/>
  <c r="Q34" i="6"/>
  <c r="M34" i="6"/>
  <c r="B34" i="6"/>
  <c r="CG34" i="6" s="1"/>
  <c r="CH33" i="6"/>
  <c r="CG33" i="6"/>
  <c r="CC33" i="6"/>
  <c r="BZ33" i="6"/>
  <c r="BW33" i="6"/>
  <c r="Q33" i="6"/>
  <c r="M33" i="6"/>
  <c r="CF33" i="6" s="1"/>
  <c r="B33" i="6"/>
  <c r="CH32" i="6"/>
  <c r="CD32" i="6"/>
  <c r="CB32" i="6"/>
  <c r="BZ32" i="6"/>
  <c r="BV32" i="6"/>
  <c r="Q32" i="6"/>
  <c r="M32" i="6"/>
  <c r="B32" i="6"/>
  <c r="CH31" i="6"/>
  <c r="BZ31" i="6"/>
  <c r="BT31" i="6"/>
  <c r="Q31" i="6"/>
  <c r="M31" i="6"/>
  <c r="B31" i="6"/>
  <c r="CH30" i="6"/>
  <c r="CE30" i="6"/>
  <c r="BZ30" i="6"/>
  <c r="BV30" i="6"/>
  <c r="Q30" i="6"/>
  <c r="M30" i="6"/>
  <c r="B30" i="6"/>
  <c r="CH29" i="6"/>
  <c r="BZ29" i="6"/>
  <c r="Q29" i="6"/>
  <c r="M29" i="6"/>
  <c r="B29" i="6"/>
  <c r="BT29" i="6" s="1"/>
  <c r="CH28" i="6"/>
  <c r="CE28" i="6"/>
  <c r="CC28" i="6"/>
  <c r="BZ28" i="6"/>
  <c r="BX28" i="6"/>
  <c r="BW28" i="6"/>
  <c r="Q28" i="6"/>
  <c r="CF28" i="6" s="1"/>
  <c r="B28" i="6"/>
  <c r="CH27" i="6"/>
  <c r="BZ27" i="6"/>
  <c r="Q27" i="6"/>
  <c r="M27" i="6"/>
  <c r="B27" i="6"/>
  <c r="CG27" i="6" s="1"/>
  <c r="CH26" i="6"/>
  <c r="BZ26" i="6"/>
  <c r="BU26" i="6"/>
  <c r="Q26" i="6"/>
  <c r="M26" i="6"/>
  <c r="B26" i="6"/>
  <c r="CG26" i="6" s="1"/>
  <c r="CH25" i="6"/>
  <c r="CD25" i="6"/>
  <c r="BZ25" i="6"/>
  <c r="BU25" i="6"/>
  <c r="Q25" i="6"/>
  <c r="M25" i="6"/>
  <c r="B25" i="6"/>
  <c r="CH24" i="6"/>
  <c r="CB24" i="6"/>
  <c r="BZ24" i="6"/>
  <c r="BU24" i="6"/>
  <c r="Q24" i="6"/>
  <c r="M24" i="6"/>
  <c r="B24" i="6"/>
  <c r="CG24" i="6" s="1"/>
  <c r="BV23" i="6"/>
  <c r="Q23" i="6"/>
  <c r="M23" i="6"/>
  <c r="B23" i="6"/>
  <c r="CH22" i="6"/>
  <c r="CD22" i="6"/>
  <c r="CB22" i="6"/>
  <c r="BZ22" i="6"/>
  <c r="BU22" i="6"/>
  <c r="Q22" i="6"/>
  <c r="M22" i="6"/>
  <c r="CF22" i="6" s="1"/>
  <c r="B22" i="6"/>
  <c r="CG22" i="6" s="1"/>
  <c r="CG21" i="6"/>
  <c r="CE21" i="6"/>
  <c r="CC21" i="6"/>
  <c r="BU21" i="6"/>
  <c r="Q21" i="6"/>
  <c r="M21" i="6"/>
  <c r="B21" i="6"/>
  <c r="CD21" i="6" s="1"/>
  <c r="CH20" i="6"/>
  <c r="CE20" i="6"/>
  <c r="BZ20" i="6"/>
  <c r="BV20" i="6"/>
  <c r="Q20" i="6"/>
  <c r="M20" i="6"/>
  <c r="B20" i="6"/>
  <c r="CC19" i="6"/>
  <c r="CB19" i="6"/>
  <c r="BU19" i="6"/>
  <c r="Q19" i="6"/>
  <c r="M19" i="6"/>
  <c r="B19" i="6"/>
  <c r="CD19" i="6" s="1"/>
  <c r="CH18" i="6"/>
  <c r="CD18" i="6"/>
  <c r="BZ18" i="6"/>
  <c r="BU18" i="6"/>
  <c r="Q18" i="6"/>
  <c r="M18" i="6"/>
  <c r="B18" i="6"/>
  <c r="CH17" i="6"/>
  <c r="CD17" i="6"/>
  <c r="CB17" i="6"/>
  <c r="BZ17" i="6"/>
  <c r="BV17" i="6"/>
  <c r="Q17" i="6"/>
  <c r="M17" i="6"/>
  <c r="B17" i="6"/>
  <c r="CH16" i="6"/>
  <c r="CD16" i="6"/>
  <c r="CB16" i="6"/>
  <c r="BZ16" i="6"/>
  <c r="BU16" i="6"/>
  <c r="Q16" i="6"/>
  <c r="M16" i="6"/>
  <c r="B16" i="6"/>
  <c r="CG16" i="6" s="1"/>
  <c r="CH15" i="6"/>
  <c r="CE15" i="6"/>
  <c r="BZ15" i="6"/>
  <c r="BV15" i="6"/>
  <c r="Q15" i="6"/>
  <c r="M15" i="6"/>
  <c r="B15" i="6"/>
  <c r="CC14" i="6"/>
  <c r="BU14" i="6"/>
  <c r="M14" i="6"/>
  <c r="B14" i="6"/>
  <c r="CE14" i="6" s="1"/>
  <c r="CH13" i="6"/>
  <c r="CG13" i="6"/>
  <c r="CC13" i="6"/>
  <c r="BZ13" i="6"/>
  <c r="BT13" i="6"/>
  <c r="Q13" i="6"/>
  <c r="M13" i="6"/>
  <c r="B13" i="6"/>
  <c r="BX13" i="6" s="1"/>
  <c r="CH12" i="6"/>
  <c r="BZ12" i="6"/>
  <c r="Q12" i="6"/>
  <c r="M12" i="6"/>
  <c r="B12" i="6"/>
  <c r="A5" i="6"/>
  <c r="A4" i="6"/>
  <c r="A3" i="6"/>
  <c r="A2" i="6"/>
  <c r="CB27" i="6" l="1"/>
  <c r="CD27" i="6"/>
  <c r="BU27" i="6"/>
  <c r="CE26" i="6"/>
  <c r="BY26" i="6"/>
  <c r="CB39" i="6"/>
  <c r="BV39" i="6"/>
  <c r="CG39" i="6"/>
  <c r="BX39" i="6"/>
  <c r="CG42" i="6"/>
  <c r="CB42" i="6"/>
  <c r="BU42" i="6"/>
  <c r="BW42" i="6"/>
  <c r="CG55" i="6"/>
  <c r="CF55" i="6"/>
  <c r="BU55" i="6"/>
  <c r="CE55" i="6"/>
  <c r="BY55" i="6"/>
  <c r="BW55" i="6"/>
  <c r="B70" i="6"/>
  <c r="CB61" i="6"/>
  <c r="BU61" i="6"/>
  <c r="BW74" i="6"/>
  <c r="BV80" i="6"/>
  <c r="CD80" i="6"/>
  <c r="BT80" i="6"/>
  <c r="CC80" i="6"/>
  <c r="CE78" i="6"/>
  <c r="CG15" i="6"/>
  <c r="CB15" i="6"/>
  <c r="BU15" i="6"/>
  <c r="BW15" i="6"/>
  <c r="CG20" i="6"/>
  <c r="CB20" i="6"/>
  <c r="BU20" i="6"/>
  <c r="BW20" i="6"/>
  <c r="CD23" i="6"/>
  <c r="CC23" i="6"/>
  <c r="BU23" i="6"/>
  <c r="CB23" i="6"/>
  <c r="BW23" i="6"/>
  <c r="CD40" i="6"/>
  <c r="CF47" i="6"/>
  <c r="CG56" i="6"/>
  <c r="CF56" i="6"/>
  <c r="BX56" i="6"/>
  <c r="BW56" i="6"/>
  <c r="BT61" i="6"/>
  <c r="BU70" i="6"/>
  <c r="BW78" i="6"/>
  <c r="BU80" i="6"/>
  <c r="CB108" i="6"/>
  <c r="CE108" i="6"/>
  <c r="CC108" i="6"/>
  <c r="BV108" i="6"/>
  <c r="CF15" i="6"/>
  <c r="CG17" i="6"/>
  <c r="CF17" i="6"/>
  <c r="BU17" i="6"/>
  <c r="CE17" i="6"/>
  <c r="BY17" i="6"/>
  <c r="BW17" i="6"/>
  <c r="CF20" i="6"/>
  <c r="CF23" i="6"/>
  <c r="CE23" i="6"/>
  <c r="CG32" i="6"/>
  <c r="BU32" i="6"/>
  <c r="CE32" i="6"/>
  <c r="BY32" i="6"/>
  <c r="BW32" i="6"/>
  <c r="CE37" i="6"/>
  <c r="CF37" i="6"/>
  <c r="BU37" i="6"/>
  <c r="CD37" i="6"/>
  <c r="CC39" i="6"/>
  <c r="CD42" i="6"/>
  <c r="CB55" i="6"/>
  <c r="CC61" i="6"/>
  <c r="BV65" i="6"/>
  <c r="BU65" i="6"/>
  <c r="CD65" i="6"/>
  <c r="BT65" i="6"/>
  <c r="BV68" i="6"/>
  <c r="CB68" i="6"/>
  <c r="BU68" i="6"/>
  <c r="CB80" i="6"/>
  <c r="Q111" i="6"/>
  <c r="CD111" i="6" s="1"/>
  <c r="CB109" i="6"/>
  <c r="CE109" i="6"/>
  <c r="BU109" i="6"/>
  <c r="CC109" i="6"/>
  <c r="BW109" i="6"/>
  <c r="CD15" i="6"/>
  <c r="CF16" i="6"/>
  <c r="CG18" i="6"/>
  <c r="CB18" i="6"/>
  <c r="BW18" i="6"/>
  <c r="CD20" i="6"/>
  <c r="BY21" i="6"/>
  <c r="CG23" i="6"/>
  <c r="CG25" i="6"/>
  <c r="CB25" i="6"/>
  <c r="BW25" i="6"/>
  <c r="CD28" i="6"/>
  <c r="CB28" i="6"/>
  <c r="BV28" i="6"/>
  <c r="CG28" i="6"/>
  <c r="BT28" i="6"/>
  <c r="CG29" i="6"/>
  <c r="CF32" i="6"/>
  <c r="CB33" i="6"/>
  <c r="BU33" i="6"/>
  <c r="BX33" i="6"/>
  <c r="BT38" i="6"/>
  <c r="CE38" i="6"/>
  <c r="BW39" i="6"/>
  <c r="CE39" i="6"/>
  <c r="BV42" i="6"/>
  <c r="CE42" i="6"/>
  <c r="BV55" i="6"/>
  <c r="CD55" i="6"/>
  <c r="CB56" i="6"/>
  <c r="CD61" i="6"/>
  <c r="BV63" i="6"/>
  <c r="CB63" i="6"/>
  <c r="BU63" i="6"/>
  <c r="M63" i="6" s="1"/>
  <c r="BV67" i="6"/>
  <c r="CD67" i="6"/>
  <c r="BT67" i="6"/>
  <c r="CC67" i="6"/>
  <c r="BT68" i="6"/>
  <c r="CB107" i="6"/>
  <c r="CC107" i="6"/>
  <c r="BW107" i="6"/>
  <c r="BV107" i="6"/>
  <c r="CD109" i="6"/>
  <c r="CB110" i="6"/>
  <c r="BU110" i="6"/>
  <c r="CE110" i="6"/>
  <c r="CC110" i="6"/>
  <c r="AR37" i="7"/>
  <c r="Y108" i="7"/>
  <c r="Y105" i="7"/>
  <c r="AR52" i="7"/>
  <c r="AR26" i="7"/>
  <c r="AR47" i="7"/>
  <c r="AR24" i="7"/>
  <c r="AR21" i="7"/>
  <c r="AR19" i="7"/>
  <c r="M66" i="7"/>
  <c r="CF18" i="6"/>
  <c r="BV19" i="6"/>
  <c r="CE19" i="6"/>
  <c r="BV24" i="6"/>
  <c r="CD24" i="6"/>
  <c r="CF25" i="6"/>
  <c r="BV26" i="6"/>
  <c r="CB26" i="6"/>
  <c r="BW27" i="6"/>
  <c r="CF27" i="6"/>
  <c r="CF49" i="6"/>
  <c r="BV52" i="6"/>
  <c r="CB52" i="6"/>
  <c r="CC62" i="6"/>
  <c r="M64" i="6"/>
  <c r="CC64" i="6"/>
  <c r="CC69" i="6"/>
  <c r="CB70" i="6"/>
  <c r="CE74" i="6"/>
  <c r="BW75" i="6"/>
  <c r="CE76" i="6"/>
  <c r="B111" i="6"/>
  <c r="BV105" i="6"/>
  <c r="BV106" i="6"/>
  <c r="CD107" i="6"/>
  <c r="AR54" i="7"/>
  <c r="Y107" i="7"/>
  <c r="M74" i="7"/>
  <c r="AR48" i="7"/>
  <c r="AR49" i="7"/>
  <c r="BW16" i="6"/>
  <c r="CF19" i="6"/>
  <c r="BW19" i="6"/>
  <c r="CG19" i="6"/>
  <c r="BW21" i="6"/>
  <c r="BW22" i="6"/>
  <c r="CF24" i="6"/>
  <c r="BW24" i="6"/>
  <c r="CE24" i="6"/>
  <c r="CF26" i="6"/>
  <c r="BW26" i="6"/>
  <c r="CD26" i="6"/>
  <c r="BY27" i="6"/>
  <c r="BV34" i="6"/>
  <c r="CD34" i="6"/>
  <c r="CD35" i="6"/>
  <c r="BY52" i="6"/>
  <c r="BX52" i="6"/>
  <c r="BY54" i="6"/>
  <c r="BZ57" i="6"/>
  <c r="CH57" i="6"/>
  <c r="BT62" i="6"/>
  <c r="CD62" i="6"/>
  <c r="BT64" i="6"/>
  <c r="CD64" i="6"/>
  <c r="CC66" i="6"/>
  <c r="BT69" i="6"/>
  <c r="M69" i="6" s="1"/>
  <c r="CD69" i="6"/>
  <c r="BU74" i="6"/>
  <c r="CB75" i="6"/>
  <c r="BU76" i="6"/>
  <c r="CB77" i="6"/>
  <c r="BU78" i="6"/>
  <c r="CC79" i="6"/>
  <c r="CD105" i="6"/>
  <c r="BW105" i="6"/>
  <c r="CC106" i="6"/>
  <c r="Y110" i="7"/>
  <c r="Y106" i="7"/>
  <c r="M61" i="7"/>
  <c r="AR30" i="7"/>
  <c r="AR27" i="7"/>
  <c r="M68" i="7"/>
  <c r="M63" i="7"/>
  <c r="AR56" i="7"/>
  <c r="AR40" i="7"/>
  <c r="AR13" i="7"/>
  <c r="AR28" i="7"/>
  <c r="AR22" i="7"/>
  <c r="AR12" i="7"/>
  <c r="AR45" i="7"/>
  <c r="M78" i="7"/>
  <c r="AR55" i="7"/>
  <c r="M70" i="7"/>
  <c r="A200" i="7" s="1"/>
  <c r="CD111" i="7"/>
  <c r="AR53" i="7"/>
  <c r="AR38" i="7"/>
  <c r="AR17" i="7"/>
  <c r="AR43" i="7"/>
  <c r="AR39" i="7"/>
  <c r="AR20" i="7"/>
  <c r="AR14" i="7"/>
  <c r="AR35" i="7"/>
  <c r="AR16" i="7"/>
  <c r="CG57" i="7"/>
  <c r="CC57" i="7"/>
  <c r="BX57" i="7"/>
  <c r="BT57" i="7"/>
  <c r="CE57" i="7"/>
  <c r="BV57" i="7"/>
  <c r="CB57" i="7"/>
  <c r="BY57" i="7"/>
  <c r="CF57" i="7"/>
  <c r="BW57" i="7"/>
  <c r="CD57" i="7"/>
  <c r="BU57" i="7"/>
  <c r="M76" i="7"/>
  <c r="AR44" i="7"/>
  <c r="AR29" i="7"/>
  <c r="AR36" i="7"/>
  <c r="AR32" i="7"/>
  <c r="A169" i="7"/>
  <c r="Y111" i="7"/>
  <c r="AR46" i="7"/>
  <c r="AR31" i="7"/>
  <c r="AR18" i="7"/>
  <c r="AR15" i="7"/>
  <c r="BY22" i="6"/>
  <c r="CD29" i="6"/>
  <c r="BY29" i="6"/>
  <c r="BU29" i="6"/>
  <c r="CF29" i="6"/>
  <c r="CB29" i="6"/>
  <c r="BW29" i="6"/>
  <c r="CE29" i="6"/>
  <c r="BV29" i="6"/>
  <c r="BX29" i="6"/>
  <c r="CE31" i="6"/>
  <c r="CD31" i="6"/>
  <c r="BY31" i="6"/>
  <c r="BU31" i="6"/>
  <c r="CG31" i="6"/>
  <c r="CB31" i="6"/>
  <c r="BW31" i="6"/>
  <c r="CF31" i="6"/>
  <c r="BV31" i="6"/>
  <c r="BX31" i="6"/>
  <c r="CF42" i="6"/>
  <c r="BY42" i="6"/>
  <c r="CE46" i="6"/>
  <c r="BY46" i="6"/>
  <c r="BU46" i="6"/>
  <c r="CF46" i="6"/>
  <c r="BX46" i="6"/>
  <c r="CG46" i="6"/>
  <c r="BW46" i="6"/>
  <c r="CC46" i="6"/>
  <c r="BT46" i="6"/>
  <c r="CB46" i="6"/>
  <c r="CD46" i="6"/>
  <c r="B57" i="6"/>
  <c r="CD12" i="6"/>
  <c r="BY12" i="6"/>
  <c r="BU12" i="6"/>
  <c r="CF12" i="6"/>
  <c r="CB12" i="6"/>
  <c r="BW12" i="6"/>
  <c r="BV12" i="6"/>
  <c r="CE12" i="6"/>
  <c r="AR31" i="6"/>
  <c r="M57" i="6"/>
  <c r="BX12" i="6"/>
  <c r="CG12" i="6"/>
  <c r="BY18" i="6"/>
  <c r="Q57" i="6"/>
  <c r="CF14" i="6"/>
  <c r="CB14" i="6"/>
  <c r="BV14" i="6"/>
  <c r="CD14" i="6"/>
  <c r="BX14" i="6"/>
  <c r="BT14" i="6"/>
  <c r="BW14" i="6"/>
  <c r="CG14" i="6"/>
  <c r="BY15" i="6"/>
  <c r="BY19" i="6"/>
  <c r="BY20" i="6"/>
  <c r="BY23" i="6"/>
  <c r="BY24" i="6"/>
  <c r="CF30" i="6"/>
  <c r="CE41" i="6"/>
  <c r="BV41" i="6"/>
  <c r="CG41" i="6"/>
  <c r="CB41" i="6"/>
  <c r="BW41" i="6"/>
  <c r="CD41" i="6"/>
  <c r="BY41" i="6"/>
  <c r="BT41" i="6"/>
  <c r="CC41" i="6"/>
  <c r="BX41" i="6"/>
  <c r="CF41" i="6"/>
  <c r="CF45" i="6"/>
  <c r="CB45" i="6"/>
  <c r="BW45" i="6"/>
  <c r="CC45" i="6"/>
  <c r="BV45" i="6"/>
  <c r="CE45" i="6"/>
  <c r="BX45" i="6"/>
  <c r="BT45" i="6"/>
  <c r="CG45" i="6"/>
  <c r="BY45" i="6"/>
  <c r="BT12" i="6"/>
  <c r="CC12" i="6"/>
  <c r="CF13" i="6"/>
  <c r="CB13" i="6"/>
  <c r="BW13" i="6"/>
  <c r="CD13" i="6"/>
  <c r="BY13" i="6"/>
  <c r="BU13" i="6"/>
  <c r="AR13" i="6" s="1"/>
  <c r="BV13" i="6"/>
  <c r="CE13" i="6"/>
  <c r="BY14" i="6"/>
  <c r="BY16" i="6"/>
  <c r="BY25" i="6"/>
  <c r="CC29" i="6"/>
  <c r="CC31" i="6"/>
  <c r="CF34" i="6"/>
  <c r="BY34" i="6"/>
  <c r="CD45" i="6"/>
  <c r="BT30" i="6"/>
  <c r="BX30" i="6"/>
  <c r="CC30" i="6"/>
  <c r="CG30" i="6"/>
  <c r="CD36" i="6"/>
  <c r="BY36" i="6"/>
  <c r="BU36" i="6"/>
  <c r="BT36" i="6"/>
  <c r="CF36" i="6"/>
  <c r="CF38" i="6"/>
  <c r="CB38" i="6"/>
  <c r="BW38" i="6"/>
  <c r="BV38" i="6"/>
  <c r="CC38" i="6"/>
  <c r="CF40" i="6"/>
  <c r="CB40" i="6"/>
  <c r="BW40" i="6"/>
  <c r="BU40" i="6"/>
  <c r="CG40" i="6"/>
  <c r="CD44" i="6"/>
  <c r="BY44" i="6"/>
  <c r="CF44" i="6"/>
  <c r="BU44" i="6"/>
  <c r="BT44" i="6"/>
  <c r="CG44" i="6"/>
  <c r="CD47" i="6"/>
  <c r="BY47" i="6"/>
  <c r="BU47" i="6"/>
  <c r="CC47" i="6"/>
  <c r="BW47" i="6"/>
  <c r="BT47" i="6"/>
  <c r="CB47" i="6"/>
  <c r="CD49" i="6"/>
  <c r="BY49" i="6"/>
  <c r="BU49" i="6"/>
  <c r="CG49" i="6"/>
  <c r="CB49" i="6"/>
  <c r="BV49" i="6"/>
  <c r="BT49" i="6"/>
  <c r="CC49" i="6"/>
  <c r="CE50" i="6"/>
  <c r="BW50" i="6"/>
  <c r="CG50" i="6"/>
  <c r="CB50" i="6"/>
  <c r="BX50" i="6"/>
  <c r="BU50" i="6"/>
  <c r="BY51" i="6"/>
  <c r="CC51" i="6"/>
  <c r="CF52" i="6"/>
  <c r="CG53" i="6"/>
  <c r="CC53" i="6"/>
  <c r="BX53" i="6"/>
  <c r="BT53" i="6"/>
  <c r="CF53" i="6"/>
  <c r="BU53" i="6"/>
  <c r="BW53" i="6"/>
  <c r="CD53" i="6"/>
  <c r="M62" i="6"/>
  <c r="BT15" i="6"/>
  <c r="BX15" i="6"/>
  <c r="CC15" i="6"/>
  <c r="BV16" i="6"/>
  <c r="CE16" i="6"/>
  <c r="BT17" i="6"/>
  <c r="BX17" i="6"/>
  <c r="CC17" i="6"/>
  <c r="BV18" i="6"/>
  <c r="CE18" i="6"/>
  <c r="BT19" i="6"/>
  <c r="BX19" i="6"/>
  <c r="BT20" i="6"/>
  <c r="BX20" i="6"/>
  <c r="CC20" i="6"/>
  <c r="BV21" i="6"/>
  <c r="CB21" i="6"/>
  <c r="CF21" i="6"/>
  <c r="BV22" i="6"/>
  <c r="CE22" i="6"/>
  <c r="BT23" i="6"/>
  <c r="BX23" i="6"/>
  <c r="BT24" i="6"/>
  <c r="BX24" i="6"/>
  <c r="CC24" i="6"/>
  <c r="BV25" i="6"/>
  <c r="CE25" i="6"/>
  <c r="BT26" i="6"/>
  <c r="BX26" i="6"/>
  <c r="CC26" i="6"/>
  <c r="BV27" i="6"/>
  <c r="CE27" i="6"/>
  <c r="BU28" i="6"/>
  <c r="BY28" i="6"/>
  <c r="BU30" i="6"/>
  <c r="BY30" i="6"/>
  <c r="CD30" i="6"/>
  <c r="CE33" i="6"/>
  <c r="BV33" i="6"/>
  <c r="BT33" i="6"/>
  <c r="BY33" i="6"/>
  <c r="CD33" i="6"/>
  <c r="BT35" i="6"/>
  <c r="BY35" i="6"/>
  <c r="BV36" i="6"/>
  <c r="CB36" i="6"/>
  <c r="CG36" i="6"/>
  <c r="BY37" i="6"/>
  <c r="BX38" i="6"/>
  <c r="CD38" i="6"/>
  <c r="CD39" i="6"/>
  <c r="BY39" i="6"/>
  <c r="BU39" i="6"/>
  <c r="BT39" i="6"/>
  <c r="CF39" i="6"/>
  <c r="BV40" i="6"/>
  <c r="CC40" i="6"/>
  <c r="BT43" i="6"/>
  <c r="BY43" i="6"/>
  <c r="BV44" i="6"/>
  <c r="CB44" i="6"/>
  <c r="BV47" i="6"/>
  <c r="CE47" i="6"/>
  <c r="CF48" i="6"/>
  <c r="CB48" i="6"/>
  <c r="BW48" i="6"/>
  <c r="CE48" i="6"/>
  <c r="BY48" i="6"/>
  <c r="BT48" i="6"/>
  <c r="BV48" i="6"/>
  <c r="CD48" i="6"/>
  <c r="BW49" i="6"/>
  <c r="CE49" i="6"/>
  <c r="BV50" i="6"/>
  <c r="CC50" i="6"/>
  <c r="BT51" i="6"/>
  <c r="BY53" i="6"/>
  <c r="CE53" i="6"/>
  <c r="BX54" i="6"/>
  <c r="M79" i="6"/>
  <c r="CE51" i="6"/>
  <c r="BW51" i="6"/>
  <c r="CF51" i="6"/>
  <c r="BV51" i="6"/>
  <c r="BU51" i="6"/>
  <c r="CG51" i="6"/>
  <c r="BV111" i="6"/>
  <c r="BT111" i="6"/>
  <c r="BU111" i="6"/>
  <c r="CC111" i="6"/>
  <c r="BT16" i="6"/>
  <c r="BX16" i="6"/>
  <c r="CC16" i="6"/>
  <c r="BT18" i="6"/>
  <c r="BX18" i="6"/>
  <c r="CC18" i="6"/>
  <c r="BT21" i="6"/>
  <c r="AR21" i="6" s="1"/>
  <c r="BX21" i="6"/>
  <c r="BT22" i="6"/>
  <c r="BX22" i="6"/>
  <c r="CC22" i="6"/>
  <c r="BT25" i="6"/>
  <c r="BX25" i="6"/>
  <c r="CC25" i="6"/>
  <c r="BT27" i="6"/>
  <c r="BX27" i="6"/>
  <c r="CC27" i="6"/>
  <c r="BW30" i="6"/>
  <c r="CB30" i="6"/>
  <c r="CF35" i="6"/>
  <c r="CB35" i="6"/>
  <c r="BW35" i="6"/>
  <c r="BV35" i="6"/>
  <c r="CC35" i="6"/>
  <c r="BX36" i="6"/>
  <c r="CE36" i="6"/>
  <c r="CG37" i="6"/>
  <c r="CC37" i="6"/>
  <c r="BX37" i="6"/>
  <c r="BT37" i="6"/>
  <c r="BV37" i="6"/>
  <c r="CB37" i="6"/>
  <c r="BU38" i="6"/>
  <c r="CG38" i="6"/>
  <c r="BT40" i="6"/>
  <c r="AR40" i="6" s="1"/>
  <c r="BY40" i="6"/>
  <c r="CE40" i="6"/>
  <c r="CF43" i="6"/>
  <c r="CB43" i="6"/>
  <c r="BW43" i="6"/>
  <c r="BV43" i="6"/>
  <c r="CC43" i="6"/>
  <c r="BX44" i="6"/>
  <c r="CE44" i="6"/>
  <c r="CG47" i="6"/>
  <c r="BT50" i="6"/>
  <c r="CF50" i="6"/>
  <c r="BX51" i="6"/>
  <c r="CB51" i="6"/>
  <c r="BV53" i="6"/>
  <c r="CB53" i="6"/>
  <c r="CE54" i="6"/>
  <c r="BV54" i="6"/>
  <c r="CG54" i="6"/>
  <c r="CB54" i="6"/>
  <c r="BW54" i="6"/>
  <c r="BT54" i="6"/>
  <c r="CD106" i="6"/>
  <c r="BW106" i="6"/>
  <c r="CD108" i="6"/>
  <c r="BW108" i="6"/>
  <c r="CD110" i="6"/>
  <c r="BW110" i="6"/>
  <c r="BT32" i="6"/>
  <c r="BX32" i="6"/>
  <c r="CC32" i="6"/>
  <c r="BT34" i="6"/>
  <c r="AR34" i="6" s="1"/>
  <c r="BX34" i="6"/>
  <c r="CC34" i="6"/>
  <c r="BT42" i="6"/>
  <c r="BX42" i="6"/>
  <c r="CC42" i="6"/>
  <c r="CE52" i="6"/>
  <c r="BW52" i="6"/>
  <c r="BU52" i="6"/>
  <c r="AR52" i="6" s="1"/>
  <c r="CD52" i="6"/>
  <c r="CE56" i="6"/>
  <c r="BV56" i="6"/>
  <c r="BT56" i="6"/>
  <c r="AR56" i="6" s="1"/>
  <c r="BY56" i="6"/>
  <c r="CD56" i="6"/>
  <c r="BV70" i="6"/>
  <c r="CC70" i="6"/>
  <c r="BT70" i="6"/>
  <c r="CD70" i="6"/>
  <c r="BT55" i="6"/>
  <c r="BX55" i="6"/>
  <c r="CC55" i="6"/>
  <c r="BV61" i="6"/>
  <c r="BT74" i="6"/>
  <c r="CB74" i="6"/>
  <c r="BV75" i="6"/>
  <c r="BT76" i="6"/>
  <c r="CB76" i="6"/>
  <c r="BV77" i="6"/>
  <c r="M77" i="6" s="1"/>
  <c r="BT78" i="6"/>
  <c r="CB78" i="6"/>
  <c r="CC81" i="6"/>
  <c r="BT105" i="6"/>
  <c r="Y105" i="6" s="1"/>
  <c r="CB105" i="6"/>
  <c r="BT106" i="6"/>
  <c r="BT107" i="6"/>
  <c r="BT108" i="6"/>
  <c r="BT109" i="6"/>
  <c r="BT110" i="6"/>
  <c r="BV74" i="6"/>
  <c r="BV76" i="6"/>
  <c r="BV78" i="6"/>
  <c r="X110" i="2"/>
  <c r="W110" i="2"/>
  <c r="V110" i="2"/>
  <c r="U110" i="2"/>
  <c r="T110" i="2"/>
  <c r="S110" i="2"/>
  <c r="R110" i="2"/>
  <c r="P110" i="2"/>
  <c r="O110" i="2"/>
  <c r="N110" i="2"/>
  <c r="L110" i="2"/>
  <c r="K110" i="2"/>
  <c r="J110" i="2"/>
  <c r="I110" i="2"/>
  <c r="H110" i="2"/>
  <c r="G110" i="2"/>
  <c r="F110" i="2"/>
  <c r="E110" i="2"/>
  <c r="D110" i="2"/>
  <c r="C110" i="2"/>
  <c r="X109" i="2"/>
  <c r="W109" i="2"/>
  <c r="V109" i="2"/>
  <c r="U109" i="2"/>
  <c r="T109" i="2"/>
  <c r="S109" i="2"/>
  <c r="R109" i="2"/>
  <c r="P109" i="2"/>
  <c r="O109" i="2"/>
  <c r="N109" i="2"/>
  <c r="L109" i="2"/>
  <c r="K109" i="2"/>
  <c r="J109" i="2"/>
  <c r="I109" i="2"/>
  <c r="H109" i="2"/>
  <c r="G109" i="2"/>
  <c r="F109" i="2"/>
  <c r="E109" i="2"/>
  <c r="D109" i="2"/>
  <c r="C109" i="2"/>
  <c r="X108" i="2"/>
  <c r="W108" i="2"/>
  <c r="V108" i="2"/>
  <c r="U108" i="2"/>
  <c r="T108" i="2"/>
  <c r="S108" i="2"/>
  <c r="R108" i="2"/>
  <c r="P108" i="2"/>
  <c r="O108" i="2"/>
  <c r="N108" i="2"/>
  <c r="L108" i="2"/>
  <c r="K108" i="2"/>
  <c r="J108" i="2"/>
  <c r="I108" i="2"/>
  <c r="H108" i="2"/>
  <c r="G108" i="2"/>
  <c r="F108" i="2"/>
  <c r="E108" i="2"/>
  <c r="D108" i="2"/>
  <c r="C108" i="2"/>
  <c r="X107" i="2"/>
  <c r="W107" i="2"/>
  <c r="V107" i="2"/>
  <c r="U107" i="2"/>
  <c r="T107" i="2"/>
  <c r="S107" i="2"/>
  <c r="R107" i="2"/>
  <c r="P107" i="2"/>
  <c r="O107" i="2"/>
  <c r="N107" i="2"/>
  <c r="L107" i="2"/>
  <c r="K107" i="2"/>
  <c r="J107" i="2"/>
  <c r="I107" i="2"/>
  <c r="H107" i="2"/>
  <c r="G107" i="2"/>
  <c r="F107" i="2"/>
  <c r="E107" i="2"/>
  <c r="D107" i="2"/>
  <c r="C107" i="2"/>
  <c r="X106" i="2"/>
  <c r="W106" i="2"/>
  <c r="V106" i="2"/>
  <c r="U106" i="2"/>
  <c r="T106" i="2"/>
  <c r="S106" i="2"/>
  <c r="R106" i="2"/>
  <c r="P106" i="2"/>
  <c r="O106" i="2"/>
  <c r="N106" i="2"/>
  <c r="L106" i="2"/>
  <c r="K106" i="2"/>
  <c r="J106" i="2"/>
  <c r="I106" i="2"/>
  <c r="H106" i="2"/>
  <c r="G106" i="2"/>
  <c r="F106" i="2"/>
  <c r="E106" i="2"/>
  <c r="D106" i="2"/>
  <c r="C106" i="2"/>
  <c r="X105" i="2"/>
  <c r="W105" i="2"/>
  <c r="V105" i="2"/>
  <c r="U105" i="2"/>
  <c r="T105" i="2"/>
  <c r="S105" i="2"/>
  <c r="R105" i="2"/>
  <c r="P105" i="2"/>
  <c r="O105" i="2"/>
  <c r="N105" i="2"/>
  <c r="L105" i="2"/>
  <c r="K105" i="2"/>
  <c r="J105" i="2"/>
  <c r="I105" i="2"/>
  <c r="H105" i="2"/>
  <c r="G105" i="2"/>
  <c r="F105" i="2"/>
  <c r="E105" i="2"/>
  <c r="D105" i="2"/>
  <c r="BF170" i="5"/>
  <c r="X111" i="5"/>
  <c r="W111" i="5"/>
  <c r="V111" i="5"/>
  <c r="U111" i="5"/>
  <c r="T111" i="5"/>
  <c r="S111" i="5"/>
  <c r="R111" i="5"/>
  <c r="P111" i="5"/>
  <c r="O111" i="5"/>
  <c r="N111" i="5"/>
  <c r="L111" i="5"/>
  <c r="K111" i="5"/>
  <c r="J111" i="5"/>
  <c r="I111" i="5"/>
  <c r="H111" i="5"/>
  <c r="G111" i="5"/>
  <c r="F111" i="5"/>
  <c r="E111" i="5"/>
  <c r="D111" i="5"/>
  <c r="C111" i="5"/>
  <c r="BU110" i="5"/>
  <c r="Q110" i="5"/>
  <c r="M110" i="5"/>
  <c r="B110" i="5"/>
  <c r="Q109" i="5"/>
  <c r="M109" i="5"/>
  <c r="B109" i="5"/>
  <c r="CD109" i="5" s="1"/>
  <c r="BU108" i="5"/>
  <c r="Q108" i="5"/>
  <c r="M108" i="5"/>
  <c r="B108" i="5"/>
  <c r="Q107" i="5"/>
  <c r="M107" i="5"/>
  <c r="B107" i="5"/>
  <c r="CD107" i="5" s="1"/>
  <c r="BU106" i="5"/>
  <c r="Q106" i="5"/>
  <c r="M106" i="5"/>
  <c r="B106" i="5"/>
  <c r="Q105" i="5"/>
  <c r="Q111" i="5" s="1"/>
  <c r="M105" i="5"/>
  <c r="B105" i="5"/>
  <c r="CD105" i="5" s="1"/>
  <c r="CB84" i="5"/>
  <c r="BT84" i="5"/>
  <c r="C84" i="5"/>
  <c r="CB83" i="5"/>
  <c r="BT83" i="5"/>
  <c r="C83" i="5" s="1"/>
  <c r="C80" i="5"/>
  <c r="BV80" i="5" s="1"/>
  <c r="CB79" i="5"/>
  <c r="BU79" i="5"/>
  <c r="C79" i="5"/>
  <c r="BV79" i="5" s="1"/>
  <c r="CC78" i="5"/>
  <c r="C78" i="5"/>
  <c r="CD78" i="5" s="1"/>
  <c r="CE77" i="5"/>
  <c r="BW77" i="5"/>
  <c r="BU77" i="5"/>
  <c r="C77" i="5"/>
  <c r="CD77" i="5" s="1"/>
  <c r="CC76" i="5"/>
  <c r="C76" i="5"/>
  <c r="CD76" i="5" s="1"/>
  <c r="BU75" i="5"/>
  <c r="C75" i="5"/>
  <c r="CD75" i="5" s="1"/>
  <c r="CC74" i="5"/>
  <c r="C74" i="5"/>
  <c r="CD74" i="5" s="1"/>
  <c r="L70" i="5"/>
  <c r="K70" i="5"/>
  <c r="J70" i="5"/>
  <c r="I70" i="5"/>
  <c r="H70" i="5"/>
  <c r="G70" i="5"/>
  <c r="F70" i="5"/>
  <c r="E70" i="5"/>
  <c r="D70" i="5"/>
  <c r="C70" i="5"/>
  <c r="CD69" i="5"/>
  <c r="CC69" i="5"/>
  <c r="BU69" i="5"/>
  <c r="BT69" i="5"/>
  <c r="M69" i="5"/>
  <c r="B69" i="5"/>
  <c r="BV69" i="5" s="1"/>
  <c r="CB68" i="5"/>
  <c r="B68" i="5"/>
  <c r="BV68" i="5" s="1"/>
  <c r="CD67" i="5"/>
  <c r="CB67" i="5"/>
  <c r="BU67" i="5"/>
  <c r="BT67" i="5"/>
  <c r="B67" i="5"/>
  <c r="BV67" i="5" s="1"/>
  <c r="CB66" i="5"/>
  <c r="B66" i="5"/>
  <c r="BV66" i="5" s="1"/>
  <c r="CD65" i="5"/>
  <c r="CB65" i="5"/>
  <c r="BU65" i="5"/>
  <c r="BT65" i="5"/>
  <c r="B65" i="5"/>
  <c r="BV65" i="5" s="1"/>
  <c r="CB64" i="5"/>
  <c r="B64" i="5"/>
  <c r="BV64" i="5" s="1"/>
  <c r="CD63" i="5"/>
  <c r="BU63" i="5"/>
  <c r="BT63" i="5"/>
  <c r="M63" i="5" s="1"/>
  <c r="B63" i="5"/>
  <c r="BV63" i="5" s="1"/>
  <c r="B62" i="5"/>
  <c r="BV62" i="5" s="1"/>
  <c r="CB61" i="5"/>
  <c r="BU61" i="5"/>
  <c r="B61" i="5"/>
  <c r="AQ57" i="5"/>
  <c r="AP57" i="5"/>
  <c r="AN57" i="5"/>
  <c r="AL57" i="5"/>
  <c r="AK57" i="5"/>
  <c r="AI57" i="5"/>
  <c r="AH57" i="5"/>
  <c r="AF57" i="5"/>
  <c r="AE57" i="5"/>
  <c r="AC57" i="5"/>
  <c r="AB57" i="5"/>
  <c r="AA57" i="5"/>
  <c r="Z57" i="5"/>
  <c r="Y57" i="5"/>
  <c r="X57" i="5"/>
  <c r="W57" i="5"/>
  <c r="V57" i="5"/>
  <c r="U57" i="5"/>
  <c r="T57" i="5"/>
  <c r="S57" i="5"/>
  <c r="R57" i="5"/>
  <c r="P57" i="5"/>
  <c r="O57" i="5"/>
  <c r="N57" i="5"/>
  <c r="L57" i="5"/>
  <c r="K57" i="5"/>
  <c r="J57" i="5"/>
  <c r="I57" i="5"/>
  <c r="H57" i="5"/>
  <c r="G57" i="5"/>
  <c r="F57" i="5"/>
  <c r="E57" i="5"/>
  <c r="D57" i="5"/>
  <c r="C57" i="5"/>
  <c r="CH56" i="5"/>
  <c r="CD56" i="5"/>
  <c r="CB56" i="5"/>
  <c r="BZ56" i="5"/>
  <c r="BU56" i="5"/>
  <c r="Q56" i="5"/>
  <c r="M56" i="5"/>
  <c r="B56" i="5"/>
  <c r="CG56" i="5" s="1"/>
  <c r="CH55" i="5"/>
  <c r="CE55" i="5"/>
  <c r="BZ55" i="5"/>
  <c r="BU55" i="5"/>
  <c r="Q55" i="5"/>
  <c r="BY55" i="5" s="1"/>
  <c r="M55" i="5"/>
  <c r="B55" i="5"/>
  <c r="CG55" i="5" s="1"/>
  <c r="CH54" i="5"/>
  <c r="CD54" i="5"/>
  <c r="BZ54" i="5"/>
  <c r="BU54" i="5"/>
  <c r="Q54" i="5"/>
  <c r="M54" i="5"/>
  <c r="B54" i="5"/>
  <c r="CG54" i="5" s="1"/>
  <c r="CH53" i="5"/>
  <c r="BZ53" i="5"/>
  <c r="Q53" i="5"/>
  <c r="B53" i="5"/>
  <c r="BW53" i="5" s="1"/>
  <c r="CI52" i="5"/>
  <c r="CH52" i="5"/>
  <c r="CD52" i="5"/>
  <c r="CA52" i="5"/>
  <c r="BZ52" i="5"/>
  <c r="BT52" i="5"/>
  <c r="Q52" i="5"/>
  <c r="M52" i="5"/>
  <c r="B52" i="5"/>
  <c r="CI51" i="5"/>
  <c r="CH51" i="5"/>
  <c r="CA51" i="5"/>
  <c r="BZ51" i="5"/>
  <c r="Q51" i="5"/>
  <c r="M51" i="5"/>
  <c r="B51" i="5"/>
  <c r="BV51" i="5" s="1"/>
  <c r="CI50" i="5"/>
  <c r="CH50" i="5"/>
  <c r="CA50" i="5"/>
  <c r="BZ50" i="5"/>
  <c r="Q50" i="5"/>
  <c r="M50" i="5"/>
  <c r="B50" i="5"/>
  <c r="CD50" i="5" s="1"/>
  <c r="CH49" i="5"/>
  <c r="CE49" i="5"/>
  <c r="CC49" i="5"/>
  <c r="BZ49" i="5"/>
  <c r="BT49" i="5"/>
  <c r="Q49" i="5"/>
  <c r="M49" i="5"/>
  <c r="BY49" i="5" s="1"/>
  <c r="B49" i="5"/>
  <c r="CD49" i="5" s="1"/>
  <c r="CH48" i="5"/>
  <c r="BZ48" i="5"/>
  <c r="BW48" i="5"/>
  <c r="Q48" i="5"/>
  <c r="M48" i="5"/>
  <c r="B48" i="5"/>
  <c r="CH47" i="5"/>
  <c r="BZ47" i="5"/>
  <c r="Q47" i="5"/>
  <c r="M47" i="5"/>
  <c r="B47" i="5"/>
  <c r="CG47" i="5" s="1"/>
  <c r="Q46" i="5"/>
  <c r="M46" i="5"/>
  <c r="B46" i="5"/>
  <c r="BX46" i="5" s="1"/>
  <c r="CH45" i="5"/>
  <c r="CE45" i="5"/>
  <c r="CB45" i="5"/>
  <c r="BZ45" i="5"/>
  <c r="BV45" i="5"/>
  <c r="Q45" i="5"/>
  <c r="M45" i="5"/>
  <c r="B45" i="5"/>
  <c r="CC45" i="5" s="1"/>
  <c r="CH44" i="5"/>
  <c r="CE44" i="5"/>
  <c r="BZ44" i="5"/>
  <c r="BT44" i="5"/>
  <c r="Q44" i="5"/>
  <c r="BY44" i="5" s="1"/>
  <c r="M44" i="5"/>
  <c r="B44" i="5"/>
  <c r="CD44" i="5" s="1"/>
  <c r="CH43" i="5"/>
  <c r="CG43" i="5"/>
  <c r="CB43" i="5"/>
  <c r="BZ43" i="5"/>
  <c r="BV43" i="5"/>
  <c r="BT43" i="5"/>
  <c r="Q43" i="5"/>
  <c r="B43" i="5"/>
  <c r="CD43" i="5" s="1"/>
  <c r="CH42" i="5"/>
  <c r="CD42" i="5"/>
  <c r="BZ42" i="5"/>
  <c r="BU42" i="5"/>
  <c r="Q42" i="5"/>
  <c r="M42" i="5"/>
  <c r="B42" i="5"/>
  <c r="CC42" i="5" s="1"/>
  <c r="CH41" i="5"/>
  <c r="BZ41" i="5"/>
  <c r="BW41" i="5"/>
  <c r="Q41" i="5"/>
  <c r="B41" i="5"/>
  <c r="BY41" i="5" s="1"/>
  <c r="CH40" i="5"/>
  <c r="CF40" i="5"/>
  <c r="BZ40" i="5"/>
  <c r="BV40" i="5"/>
  <c r="Q40" i="5"/>
  <c r="M40" i="5"/>
  <c r="B40" i="5"/>
  <c r="CG40" i="5" s="1"/>
  <c r="CH39" i="5"/>
  <c r="BZ39" i="5"/>
  <c r="BX39" i="5"/>
  <c r="Q39" i="5"/>
  <c r="M39" i="5"/>
  <c r="B39" i="5"/>
  <c r="CE39" i="5" s="1"/>
  <c r="CH38" i="5"/>
  <c r="BZ38" i="5"/>
  <c r="BV38" i="5"/>
  <c r="Q38" i="5"/>
  <c r="B38" i="5"/>
  <c r="CD38" i="5" s="1"/>
  <c r="CH37" i="5"/>
  <c r="CB37" i="5"/>
  <c r="BZ37" i="5"/>
  <c r="BV37" i="5"/>
  <c r="Q37" i="5"/>
  <c r="B37" i="5"/>
  <c r="CD37" i="5" s="1"/>
  <c r="CH36" i="5"/>
  <c r="CB36" i="5"/>
  <c r="BZ36" i="5"/>
  <c r="BU36" i="5"/>
  <c r="Q36" i="5"/>
  <c r="M36" i="5"/>
  <c r="B36" i="5"/>
  <c r="CG36" i="5" s="1"/>
  <c r="CH35" i="5"/>
  <c r="BZ35" i="5"/>
  <c r="Q35" i="5"/>
  <c r="B35" i="5"/>
  <c r="CH34" i="5"/>
  <c r="CG34" i="5"/>
  <c r="CB34" i="5"/>
  <c r="BZ34" i="5"/>
  <c r="BV34" i="5"/>
  <c r="Q34" i="5"/>
  <c r="M34" i="5"/>
  <c r="B34" i="5"/>
  <c r="CE34" i="5" s="1"/>
  <c r="CH33" i="5"/>
  <c r="CG33" i="5"/>
  <c r="BZ33" i="5"/>
  <c r="BV33" i="5"/>
  <c r="Q33" i="5"/>
  <c r="M33" i="5"/>
  <c r="B33" i="5"/>
  <c r="BT33" i="5" s="1"/>
  <c r="CH32" i="5"/>
  <c r="CE32" i="5"/>
  <c r="BZ32" i="5"/>
  <c r="BW32" i="5"/>
  <c r="Q32" i="5"/>
  <c r="CF32" i="5" s="1"/>
  <c r="M32" i="5"/>
  <c r="B32" i="5"/>
  <c r="BX32" i="5" s="1"/>
  <c r="CH31" i="5"/>
  <c r="BZ31" i="5"/>
  <c r="Q31" i="5"/>
  <c r="M31" i="5"/>
  <c r="B31" i="5"/>
  <c r="CH30" i="5"/>
  <c r="BZ30" i="5"/>
  <c r="Q30" i="5"/>
  <c r="M30" i="5"/>
  <c r="B30" i="5"/>
  <c r="CG30" i="5" s="1"/>
  <c r="CH29" i="5"/>
  <c r="CC29" i="5"/>
  <c r="BZ29" i="5"/>
  <c r="BT29" i="5"/>
  <c r="Q29" i="5"/>
  <c r="M29" i="5"/>
  <c r="B29" i="5"/>
  <c r="CE29" i="5" s="1"/>
  <c r="CH28" i="5"/>
  <c r="BZ28" i="5"/>
  <c r="BW28" i="5"/>
  <c r="Q28" i="5"/>
  <c r="CF28" i="5" s="1"/>
  <c r="B28" i="5"/>
  <c r="CB28" i="5" s="1"/>
  <c r="CH27" i="5"/>
  <c r="BZ27" i="5"/>
  <c r="Q27" i="5"/>
  <c r="M27" i="5"/>
  <c r="B27" i="5"/>
  <c r="CH26" i="5"/>
  <c r="CE26" i="5"/>
  <c r="CC26" i="5"/>
  <c r="BZ26" i="5"/>
  <c r="BX26" i="5"/>
  <c r="BT26" i="5"/>
  <c r="Q26" i="5"/>
  <c r="M26" i="5"/>
  <c r="B26" i="5"/>
  <c r="CD26" i="5" s="1"/>
  <c r="CH25" i="5"/>
  <c r="CC25" i="5"/>
  <c r="BZ25" i="5"/>
  <c r="BV25" i="5"/>
  <c r="Q25" i="5"/>
  <c r="M25" i="5"/>
  <c r="B25" i="5"/>
  <c r="CE25" i="5" s="1"/>
  <c r="CH24" i="5"/>
  <c r="BZ24" i="5"/>
  <c r="BT24" i="5"/>
  <c r="Q24" i="5"/>
  <c r="M24" i="5"/>
  <c r="B24" i="5"/>
  <c r="CE24" i="5" s="1"/>
  <c r="BT23" i="5"/>
  <c r="Q23" i="5"/>
  <c r="M23" i="5"/>
  <c r="CF23" i="5" s="1"/>
  <c r="B23" i="5"/>
  <c r="BY23" i="5" s="1"/>
  <c r="CH22" i="5"/>
  <c r="CG22" i="5"/>
  <c r="CE22" i="5"/>
  <c r="CB22" i="5"/>
  <c r="BZ22" i="5"/>
  <c r="BX22" i="5"/>
  <c r="BV22" i="5"/>
  <c r="Q22" i="5"/>
  <c r="M22" i="5"/>
  <c r="B22" i="5"/>
  <c r="CC22" i="5" s="1"/>
  <c r="BX21" i="5"/>
  <c r="Q21" i="5"/>
  <c r="M21" i="5"/>
  <c r="B21" i="5"/>
  <c r="CF21" i="5" s="1"/>
  <c r="CH20" i="5"/>
  <c r="CD20" i="5"/>
  <c r="BZ20" i="5"/>
  <c r="BV20" i="5"/>
  <c r="Q20" i="5"/>
  <c r="M20" i="5"/>
  <c r="B20" i="5"/>
  <c r="CE20" i="5" s="1"/>
  <c r="CE19" i="5"/>
  <c r="BV19" i="5"/>
  <c r="Q19" i="5"/>
  <c r="M19" i="5"/>
  <c r="B19" i="5"/>
  <c r="CH18" i="5"/>
  <c r="BZ18" i="5"/>
  <c r="Q18" i="5"/>
  <c r="M18" i="5"/>
  <c r="B18" i="5"/>
  <c r="CH17" i="5"/>
  <c r="BZ17" i="5"/>
  <c r="Q17" i="5"/>
  <c r="M17" i="5"/>
  <c r="B17" i="5"/>
  <c r="CH16" i="5"/>
  <c r="CB16" i="5"/>
  <c r="BZ16" i="5"/>
  <c r="BU16" i="5"/>
  <c r="Q16" i="5"/>
  <c r="M16" i="5"/>
  <c r="B16" i="5"/>
  <c r="CG16" i="5" s="1"/>
  <c r="CH15" i="5"/>
  <c r="BZ15" i="5"/>
  <c r="Q15" i="5"/>
  <c r="M15" i="5"/>
  <c r="B15" i="5"/>
  <c r="CF15" i="5" s="1"/>
  <c r="BX14" i="5"/>
  <c r="BT14" i="5"/>
  <c r="M14" i="5"/>
  <c r="B14" i="5"/>
  <c r="CG14" i="5" s="1"/>
  <c r="CH13" i="5"/>
  <c r="CE13" i="5"/>
  <c r="CD13" i="5"/>
  <c r="BZ13" i="5"/>
  <c r="BU13" i="5"/>
  <c r="Q13" i="5"/>
  <c r="M13" i="5"/>
  <c r="B13" i="5"/>
  <c r="CG13" i="5" s="1"/>
  <c r="CH12" i="5"/>
  <c r="BZ12" i="5"/>
  <c r="BW12" i="5"/>
  <c r="Q12" i="5"/>
  <c r="CF12" i="5" s="1"/>
  <c r="M12" i="5"/>
  <c r="B12" i="5"/>
  <c r="CD12" i="5" s="1"/>
  <c r="A5" i="5"/>
  <c r="A4" i="5"/>
  <c r="A3" i="5"/>
  <c r="A2" i="5"/>
  <c r="BX30" i="5" l="1"/>
  <c r="BX50" i="5"/>
  <c r="CC62" i="5"/>
  <c r="CE75" i="5"/>
  <c r="CC80" i="5"/>
  <c r="CC105" i="5"/>
  <c r="CC107" i="5"/>
  <c r="CC109" i="5"/>
  <c r="M68" i="6"/>
  <c r="BV16" i="5"/>
  <c r="CD16" i="5"/>
  <c r="BX20" i="5"/>
  <c r="BY24" i="5"/>
  <c r="BW25" i="5"/>
  <c r="CG25" i="5"/>
  <c r="BY26" i="5"/>
  <c r="BV29" i="5"/>
  <c r="CD29" i="5"/>
  <c r="BW37" i="5"/>
  <c r="CC37" i="5"/>
  <c r="BY39" i="5"/>
  <c r="BX40" i="5"/>
  <c r="BX42" i="5"/>
  <c r="BW54" i="5"/>
  <c r="BZ57" i="5"/>
  <c r="CH57" i="5"/>
  <c r="BT62" i="5"/>
  <c r="CD62" i="5"/>
  <c r="CC64" i="5"/>
  <c r="M65" i="5"/>
  <c r="CC66" i="5"/>
  <c r="M67" i="5"/>
  <c r="M68" i="5"/>
  <c r="CC68" i="5"/>
  <c r="CE74" i="5"/>
  <c r="BW75" i="5"/>
  <c r="CE76" i="5"/>
  <c r="CE78" i="5"/>
  <c r="BT80" i="5"/>
  <c r="CD80" i="5"/>
  <c r="BW105" i="5"/>
  <c r="CE105" i="5"/>
  <c r="BW107" i="5"/>
  <c r="CE107" i="5"/>
  <c r="BW109" i="5"/>
  <c r="CE109" i="5"/>
  <c r="Y107" i="6"/>
  <c r="AR35" i="6"/>
  <c r="AR24" i="6"/>
  <c r="AR19" i="6"/>
  <c r="AR53" i="6"/>
  <c r="M65" i="6"/>
  <c r="M80" i="6"/>
  <c r="BV13" i="5"/>
  <c r="BY16" i="5"/>
  <c r="BW16" i="5"/>
  <c r="CE16" i="5"/>
  <c r="CF19" i="5"/>
  <c r="BX19" i="5"/>
  <c r="BY29" i="5"/>
  <c r="BX29" i="5"/>
  <c r="CE30" i="5"/>
  <c r="BW34" i="5"/>
  <c r="CC34" i="5"/>
  <c r="BW36" i="5"/>
  <c r="CC36" i="5"/>
  <c r="CF37" i="5"/>
  <c r="BX37" i="5"/>
  <c r="CE37" i="5"/>
  <c r="CB38" i="5"/>
  <c r="CD41" i="5"/>
  <c r="BW43" i="5"/>
  <c r="CC43" i="5"/>
  <c r="BV44" i="5"/>
  <c r="CC44" i="5"/>
  <c r="BX45" i="5"/>
  <c r="CG45" i="5"/>
  <c r="CF50" i="5"/>
  <c r="CF52" i="5"/>
  <c r="BX52" i="5"/>
  <c r="BV55" i="5"/>
  <c r="CB55" i="5"/>
  <c r="BW56" i="5"/>
  <c r="B70" i="5"/>
  <c r="CB70" i="5" s="1"/>
  <c r="CC61" i="5"/>
  <c r="BU62" i="5"/>
  <c r="CB63" i="5"/>
  <c r="BT64" i="5"/>
  <c r="M64" i="5" s="1"/>
  <c r="CD64" i="5"/>
  <c r="BT66" i="5"/>
  <c r="M66" i="5" s="1"/>
  <c r="CD66" i="5"/>
  <c r="BT68" i="5"/>
  <c r="CD68" i="5"/>
  <c r="BU70" i="5"/>
  <c r="BU74" i="5"/>
  <c r="CB75" i="5"/>
  <c r="BU76" i="5"/>
  <c r="CB77" i="5"/>
  <c r="BU78" i="5"/>
  <c r="CC79" i="5"/>
  <c r="BU80" i="5"/>
  <c r="M80" i="5" s="1"/>
  <c r="CB82" i="5"/>
  <c r="CD106" i="5"/>
  <c r="CC106" i="5"/>
  <c r="CD108" i="5"/>
  <c r="CC108" i="5"/>
  <c r="CD110" i="5"/>
  <c r="CC110" i="5"/>
  <c r="M111" i="5"/>
  <c r="Y110" i="6"/>
  <c r="Y106" i="6"/>
  <c r="M76" i="6"/>
  <c r="M61" i="6"/>
  <c r="AR54" i="6"/>
  <c r="AR38" i="6"/>
  <c r="AR22" i="6"/>
  <c r="AR16" i="6"/>
  <c r="Y111" i="6"/>
  <c r="BW111" i="6"/>
  <c r="M67" i="6"/>
  <c r="CB12" i="5"/>
  <c r="BY13" i="5"/>
  <c r="CD14" i="5"/>
  <c r="CF16" i="5"/>
  <c r="CD19" i="5"/>
  <c r="CC20" i="5"/>
  <c r="BW22" i="5"/>
  <c r="CB25" i="5"/>
  <c r="BV26" i="5"/>
  <c r="CG28" i="5"/>
  <c r="BV30" i="5"/>
  <c r="CF30" i="5"/>
  <c r="BY33" i="5"/>
  <c r="CE33" i="5"/>
  <c r="BX34" i="5"/>
  <c r="CF36" i="5"/>
  <c r="BX36" i="5"/>
  <c r="BT37" i="5"/>
  <c r="CG37" i="5"/>
  <c r="BU38" i="5"/>
  <c r="CE40" i="5"/>
  <c r="CE41" i="5"/>
  <c r="CF43" i="5"/>
  <c r="BX43" i="5"/>
  <c r="CE43" i="5"/>
  <c r="BX44" i="5"/>
  <c r="CD47" i="5"/>
  <c r="BV49" i="5"/>
  <c r="BT50" i="5"/>
  <c r="CF51" i="5"/>
  <c r="CB54" i="5"/>
  <c r="CF55" i="5"/>
  <c r="BW55" i="5"/>
  <c r="CD55" i="5"/>
  <c r="BT61" i="5"/>
  <c r="CD61" i="5"/>
  <c r="CB62" i="5"/>
  <c r="CC63" i="5"/>
  <c r="BU64" i="5"/>
  <c r="CC65" i="5"/>
  <c r="BU66" i="5"/>
  <c r="CC67" i="5"/>
  <c r="BU68" i="5"/>
  <c r="CB69" i="5"/>
  <c r="BW74" i="5"/>
  <c r="BT75" i="5"/>
  <c r="M75" i="5" s="1"/>
  <c r="CC75" i="5"/>
  <c r="BW76" i="5"/>
  <c r="BT77" i="5"/>
  <c r="CC77" i="5"/>
  <c r="BW78" i="5"/>
  <c r="BT79" i="5"/>
  <c r="M79" i="5" s="1"/>
  <c r="CD79" i="5"/>
  <c r="CB80" i="5"/>
  <c r="BU105" i="5"/>
  <c r="BW106" i="5"/>
  <c r="CE106" i="5"/>
  <c r="BU107" i="5"/>
  <c r="BW108" i="5"/>
  <c r="CE108" i="5"/>
  <c r="BU109" i="5"/>
  <c r="BW110" i="5"/>
  <c r="CE110" i="5"/>
  <c r="Y109" i="6"/>
  <c r="M75" i="6"/>
  <c r="M70" i="6"/>
  <c r="CE111" i="6"/>
  <c r="CB111" i="6"/>
  <c r="AR48" i="6"/>
  <c r="AR28" i="6"/>
  <c r="AR23" i="6"/>
  <c r="AR20" i="6"/>
  <c r="AR12" i="6"/>
  <c r="AR29" i="6"/>
  <c r="AR57" i="7"/>
  <c r="Y108" i="6"/>
  <c r="AR27" i="6"/>
  <c r="AR15" i="6"/>
  <c r="AR44" i="6"/>
  <c r="AR36" i="6"/>
  <c r="AR41" i="6"/>
  <c r="CG57" i="6"/>
  <c r="CC57" i="6"/>
  <c r="BX57" i="6"/>
  <c r="BT57" i="6"/>
  <c r="CE57" i="6"/>
  <c r="BV57" i="6"/>
  <c r="CB57" i="6"/>
  <c r="CF57" i="6"/>
  <c r="BW57" i="6"/>
  <c r="BU57" i="6"/>
  <c r="CD57" i="6"/>
  <c r="BY57" i="6"/>
  <c r="M74" i="6"/>
  <c r="A200" i="6" s="1"/>
  <c r="AR55" i="6"/>
  <c r="AR42" i="6"/>
  <c r="AR50" i="6"/>
  <c r="AR37" i="6"/>
  <c r="AR51" i="6"/>
  <c r="AR33" i="6"/>
  <c r="AR26" i="6"/>
  <c r="AR49" i="6"/>
  <c r="AR47" i="6"/>
  <c r="AR45" i="6"/>
  <c r="AR14" i="6"/>
  <c r="A169" i="6"/>
  <c r="AR46" i="6"/>
  <c r="M78" i="6"/>
  <c r="AR32" i="6"/>
  <c r="AR25" i="6"/>
  <c r="AR18" i="6"/>
  <c r="AR43" i="6"/>
  <c r="AR39" i="6"/>
  <c r="AR17" i="6"/>
  <c r="AR30" i="6"/>
  <c r="BT15" i="5"/>
  <c r="CC15" i="5"/>
  <c r="CG15" i="5"/>
  <c r="CF17" i="5"/>
  <c r="CB17" i="5"/>
  <c r="BT17" i="5"/>
  <c r="BX17" i="5"/>
  <c r="CD17" i="5"/>
  <c r="CD18" i="5"/>
  <c r="BY18" i="5"/>
  <c r="BU18" i="5"/>
  <c r="BT18" i="5"/>
  <c r="CD27" i="5"/>
  <c r="BY27" i="5"/>
  <c r="BU27" i="5"/>
  <c r="BT27" i="5"/>
  <c r="CF31" i="5"/>
  <c r="CB31" i="5"/>
  <c r="BW31" i="5"/>
  <c r="CE31" i="5"/>
  <c r="BY31" i="5"/>
  <c r="BT31" i="5"/>
  <c r="BV31" i="5"/>
  <c r="CD31" i="5"/>
  <c r="CG35" i="5"/>
  <c r="CC35" i="5"/>
  <c r="BX35" i="5"/>
  <c r="BT35" i="5"/>
  <c r="CD35" i="5"/>
  <c r="BW35" i="5"/>
  <c r="BV35" i="5"/>
  <c r="CE35" i="5"/>
  <c r="BT12" i="5"/>
  <c r="CC12" i="5"/>
  <c r="BU14" i="5"/>
  <c r="CE14" i="5"/>
  <c r="BY17" i="5"/>
  <c r="CB18" i="5"/>
  <c r="CE21" i="5"/>
  <c r="BY21" i="5"/>
  <c r="BU21" i="5"/>
  <c r="BT21" i="5"/>
  <c r="CB21" i="5"/>
  <c r="CG21" i="5"/>
  <c r="CG23" i="5"/>
  <c r="CC23" i="5"/>
  <c r="BW23" i="5"/>
  <c r="BU23" i="5"/>
  <c r="CB23" i="5"/>
  <c r="CF24" i="5"/>
  <c r="CB24" i="5"/>
  <c r="BW24" i="5"/>
  <c r="BU24" i="5"/>
  <c r="CG24" i="5"/>
  <c r="M57" i="5"/>
  <c r="BU12" i="5"/>
  <c r="BY12" i="5"/>
  <c r="BW13" i="5"/>
  <c r="CB13" i="5"/>
  <c r="CF13" i="5"/>
  <c r="BV14" i="5"/>
  <c r="CB14" i="5"/>
  <c r="CF14" i="5"/>
  <c r="BV15" i="5"/>
  <c r="CE15" i="5"/>
  <c r="BT16" i="5"/>
  <c r="BX16" i="5"/>
  <c r="CC16" i="5"/>
  <c r="BV17" i="5"/>
  <c r="CG17" i="5"/>
  <c r="BW18" i="5"/>
  <c r="CC18" i="5"/>
  <c r="BT19" i="5"/>
  <c r="BY19" i="5"/>
  <c r="BT20" i="5"/>
  <c r="BY20" i="5"/>
  <c r="BV21" i="5"/>
  <c r="CC21" i="5"/>
  <c r="CD22" i="5"/>
  <c r="BY22" i="5"/>
  <c r="BU22" i="5"/>
  <c r="BT22" i="5"/>
  <c r="CF22" i="5"/>
  <c r="BV23" i="5"/>
  <c r="CD23" i="5"/>
  <c r="BV24" i="5"/>
  <c r="CC24" i="5"/>
  <c r="BX25" i="5"/>
  <c r="CF26" i="5"/>
  <c r="CB26" i="5"/>
  <c r="BW26" i="5"/>
  <c r="BU26" i="5"/>
  <c r="CG26" i="5"/>
  <c r="BW27" i="5"/>
  <c r="CC27" i="5"/>
  <c r="BU28" i="5"/>
  <c r="CG38" i="5"/>
  <c r="CC38" i="5"/>
  <c r="BX38" i="5"/>
  <c r="BT38" i="5"/>
  <c r="CF38" i="5"/>
  <c r="CE38" i="5"/>
  <c r="BY38" i="5"/>
  <c r="BW38" i="5"/>
  <c r="CD48" i="5"/>
  <c r="BY48" i="5"/>
  <c r="BU48" i="5"/>
  <c r="CE48" i="5"/>
  <c r="BX48" i="5"/>
  <c r="CG48" i="5"/>
  <c r="CB48" i="5"/>
  <c r="BV48" i="5"/>
  <c r="CF48" i="5"/>
  <c r="BT48" i="5"/>
  <c r="CC48" i="5"/>
  <c r="CE53" i="5"/>
  <c r="BV53" i="5"/>
  <c r="CG53" i="5"/>
  <c r="CC53" i="5"/>
  <c r="BX53" i="5"/>
  <c r="BT53" i="5"/>
  <c r="CB53" i="5"/>
  <c r="BU53" i="5"/>
  <c r="CF53" i="5"/>
  <c r="BY53" i="5"/>
  <c r="CD53" i="5"/>
  <c r="CF56" i="5"/>
  <c r="BY56" i="5"/>
  <c r="BX15" i="5"/>
  <c r="CF18" i="5"/>
  <c r="AR24" i="5"/>
  <c r="CF27" i="5"/>
  <c r="CF54" i="5"/>
  <c r="BY54" i="5"/>
  <c r="B57" i="5"/>
  <c r="BX12" i="5"/>
  <c r="CG12" i="5"/>
  <c r="BY14" i="5"/>
  <c r="BU15" i="5"/>
  <c r="BY15" i="5"/>
  <c r="CD15" i="5"/>
  <c r="BU17" i="5"/>
  <c r="CE17" i="5"/>
  <c r="BV18" i="5"/>
  <c r="CG18" i="5"/>
  <c r="BV27" i="5"/>
  <c r="CB27" i="5"/>
  <c r="CG27" i="5"/>
  <c r="BX31" i="5"/>
  <c r="CG31" i="5"/>
  <c r="BY35" i="5"/>
  <c r="CF35" i="5"/>
  <c r="Q57" i="5"/>
  <c r="BV12" i="5"/>
  <c r="CE12" i="5"/>
  <c r="BT13" i="5"/>
  <c r="BX13" i="5"/>
  <c r="CC13" i="5"/>
  <c r="BW14" i="5"/>
  <c r="CC14" i="5"/>
  <c r="BW15" i="5"/>
  <c r="CB15" i="5"/>
  <c r="BW17" i="5"/>
  <c r="CC17" i="5"/>
  <c r="BX18" i="5"/>
  <c r="CE18" i="5"/>
  <c r="CG19" i="5"/>
  <c r="CC19" i="5"/>
  <c r="BW19" i="5"/>
  <c r="BU19" i="5"/>
  <c r="CB19" i="5"/>
  <c r="CF20" i="5"/>
  <c r="CB20" i="5"/>
  <c r="BW20" i="5"/>
  <c r="BU20" i="5"/>
  <c r="CG20" i="5"/>
  <c r="BW21" i="5"/>
  <c r="CD21" i="5"/>
  <c r="BX23" i="5"/>
  <c r="CE23" i="5"/>
  <c r="BX24" i="5"/>
  <c r="CD24" i="5"/>
  <c r="CD25" i="5"/>
  <c r="BY25" i="5"/>
  <c r="BU25" i="5"/>
  <c r="BT25" i="5"/>
  <c r="CF25" i="5"/>
  <c r="BX27" i="5"/>
  <c r="CE27" i="5"/>
  <c r="CD28" i="5"/>
  <c r="BY28" i="5"/>
  <c r="CE28" i="5"/>
  <c r="BX28" i="5"/>
  <c r="BT28" i="5"/>
  <c r="BV28" i="5"/>
  <c r="CC28" i="5"/>
  <c r="CD30" i="5"/>
  <c r="BY30" i="5"/>
  <c r="BU30" i="5"/>
  <c r="CC30" i="5"/>
  <c r="BW30" i="5"/>
  <c r="BT30" i="5"/>
  <c r="CB30" i="5"/>
  <c r="BU31" i="5"/>
  <c r="CC31" i="5"/>
  <c r="CD32" i="5"/>
  <c r="BY32" i="5"/>
  <c r="BU32" i="5"/>
  <c r="CG32" i="5"/>
  <c r="CB32" i="5"/>
  <c r="BV32" i="5"/>
  <c r="BT32" i="5"/>
  <c r="CC32" i="5"/>
  <c r="CF33" i="5"/>
  <c r="CB33" i="5"/>
  <c r="BW33" i="5"/>
  <c r="CD33" i="5"/>
  <c r="BX33" i="5"/>
  <c r="BU33" i="5"/>
  <c r="AR33" i="5" s="1"/>
  <c r="CC33" i="5"/>
  <c r="BU35" i="5"/>
  <c r="CB35" i="5"/>
  <c r="CF39" i="5"/>
  <c r="CB39" i="5"/>
  <c r="CG39" i="5"/>
  <c r="BV39" i="5"/>
  <c r="CC39" i="5"/>
  <c r="BW39" i="5"/>
  <c r="BU39" i="5"/>
  <c r="BT39" i="5"/>
  <c r="CD39" i="5"/>
  <c r="CG41" i="5"/>
  <c r="CC41" i="5"/>
  <c r="BX41" i="5"/>
  <c r="BT41" i="5"/>
  <c r="CF41" i="5"/>
  <c r="BU41" i="5"/>
  <c r="CB41" i="5"/>
  <c r="BV41" i="5"/>
  <c r="CF42" i="5"/>
  <c r="CG46" i="5"/>
  <c r="CC46" i="5"/>
  <c r="BW46" i="5"/>
  <c r="CD46" i="5"/>
  <c r="BV46" i="5"/>
  <c r="CF46" i="5"/>
  <c r="BY46" i="5"/>
  <c r="BT46" i="5"/>
  <c r="BU46" i="5"/>
  <c r="CE46" i="5"/>
  <c r="CB46" i="5"/>
  <c r="CG51" i="5"/>
  <c r="CC51" i="5"/>
  <c r="BY51" i="5"/>
  <c r="BU51" i="5"/>
  <c r="CE51" i="5"/>
  <c r="BW51" i="5"/>
  <c r="CD51" i="5"/>
  <c r="BX51" i="5"/>
  <c r="BT51" i="5"/>
  <c r="CB51" i="5"/>
  <c r="CF29" i="5"/>
  <c r="CB29" i="5"/>
  <c r="BW29" i="5"/>
  <c r="BU29" i="5"/>
  <c r="AR29" i="5" s="1"/>
  <c r="CG29" i="5"/>
  <c r="CD34" i="5"/>
  <c r="BY34" i="5"/>
  <c r="BU34" i="5"/>
  <c r="BT34" i="5"/>
  <c r="CF34" i="5"/>
  <c r="CE36" i="5"/>
  <c r="BV36" i="5"/>
  <c r="BT36" i="5"/>
  <c r="BY36" i="5"/>
  <c r="CD36" i="5"/>
  <c r="BY42" i="5"/>
  <c r="BU47" i="5"/>
  <c r="CD40" i="5"/>
  <c r="BY40" i="5"/>
  <c r="BU40" i="5"/>
  <c r="CC40" i="5"/>
  <c r="BW40" i="5"/>
  <c r="BT40" i="5"/>
  <c r="CB40" i="5"/>
  <c r="CE42" i="5"/>
  <c r="BV42" i="5"/>
  <c r="CG42" i="5"/>
  <c r="CB42" i="5"/>
  <c r="BW42" i="5"/>
  <c r="BT42" i="5"/>
  <c r="CF47" i="5"/>
  <c r="CB47" i="5"/>
  <c r="BW47" i="5"/>
  <c r="CC47" i="5"/>
  <c r="BV47" i="5"/>
  <c r="CE47" i="5"/>
  <c r="BY47" i="5"/>
  <c r="BT47" i="5"/>
  <c r="BX47" i="5"/>
  <c r="BU37" i="5"/>
  <c r="AR37" i="5" s="1"/>
  <c r="BY37" i="5"/>
  <c r="CF44" i="5"/>
  <c r="CB44" i="5"/>
  <c r="BW44" i="5"/>
  <c r="BU44" i="5"/>
  <c r="CG44" i="5"/>
  <c r="BW45" i="5"/>
  <c r="BX49" i="5"/>
  <c r="CG50" i="5"/>
  <c r="CC50" i="5"/>
  <c r="BY50" i="5"/>
  <c r="BU50" i="5"/>
  <c r="AR50" i="5" s="1"/>
  <c r="CE50" i="5"/>
  <c r="BW50" i="5"/>
  <c r="BV50" i="5"/>
  <c r="CB50" i="5"/>
  <c r="CC70" i="5"/>
  <c r="BT70" i="5"/>
  <c r="CD70" i="5"/>
  <c r="CD45" i="5"/>
  <c r="BY45" i="5"/>
  <c r="BU45" i="5"/>
  <c r="BT45" i="5"/>
  <c r="AR45" i="5" s="1"/>
  <c r="CF45" i="5"/>
  <c r="CF49" i="5"/>
  <c r="CB49" i="5"/>
  <c r="BW49" i="5"/>
  <c r="BU49" i="5"/>
  <c r="CG49" i="5"/>
  <c r="CG52" i="5"/>
  <c r="CC52" i="5"/>
  <c r="BY52" i="5"/>
  <c r="BU52" i="5"/>
  <c r="CE52" i="5"/>
  <c r="BW52" i="5"/>
  <c r="AR52" i="5" s="1"/>
  <c r="BV52" i="5"/>
  <c r="CB52" i="5"/>
  <c r="BV54" i="5"/>
  <c r="CE54" i="5"/>
  <c r="BT55" i="5"/>
  <c r="BX55" i="5"/>
  <c r="CC55" i="5"/>
  <c r="BV56" i="5"/>
  <c r="CE56" i="5"/>
  <c r="BV61" i="5"/>
  <c r="M61" i="5" s="1"/>
  <c r="BT74" i="5"/>
  <c r="M74" i="5" s="1"/>
  <c r="CB74" i="5"/>
  <c r="BV75" i="5"/>
  <c r="BT76" i="5"/>
  <c r="CB76" i="5"/>
  <c r="BV77" i="5"/>
  <c r="M77" i="5" s="1"/>
  <c r="BT78" i="5"/>
  <c r="CB78" i="5"/>
  <c r="CC81" i="5"/>
  <c r="BT105" i="5"/>
  <c r="CB105" i="5"/>
  <c r="BT106" i="5"/>
  <c r="CB106" i="5"/>
  <c r="BT107" i="5"/>
  <c r="Y107" i="5" s="1"/>
  <c r="CB107" i="5"/>
  <c r="BT108" i="5"/>
  <c r="CB108" i="5"/>
  <c r="BT109" i="5"/>
  <c r="CB109" i="5"/>
  <c r="BT110" i="5"/>
  <c r="CB110" i="5"/>
  <c r="B111" i="5"/>
  <c r="BU43" i="5"/>
  <c r="BY43" i="5"/>
  <c r="BT54" i="5"/>
  <c r="BX54" i="5"/>
  <c r="CC54" i="5"/>
  <c r="BT56" i="5"/>
  <c r="BX56" i="5"/>
  <c r="CC56" i="5"/>
  <c r="BV74" i="5"/>
  <c r="BV76" i="5"/>
  <c r="BV78" i="5"/>
  <c r="BV105" i="5"/>
  <c r="BV106" i="5"/>
  <c r="BV107" i="5"/>
  <c r="BV108" i="5"/>
  <c r="BV109" i="5"/>
  <c r="BV110" i="5"/>
  <c r="BF170" i="4"/>
  <c r="X111" i="4"/>
  <c r="W111" i="4"/>
  <c r="V111" i="4"/>
  <c r="U111" i="4"/>
  <c r="T111" i="4"/>
  <c r="S111" i="4"/>
  <c r="R111" i="4"/>
  <c r="P111" i="4"/>
  <c r="O111" i="4"/>
  <c r="N111" i="4"/>
  <c r="L111" i="4"/>
  <c r="K111" i="4"/>
  <c r="J111" i="4"/>
  <c r="I111" i="4"/>
  <c r="H111" i="4"/>
  <c r="G111" i="4"/>
  <c r="F111" i="4"/>
  <c r="E111" i="4"/>
  <c r="D111" i="4"/>
  <c r="C111" i="4"/>
  <c r="Q110" i="4"/>
  <c r="BW110" i="4" s="1"/>
  <c r="M110" i="4"/>
  <c r="B110" i="4"/>
  <c r="CE110" i="4" s="1"/>
  <c r="Q109" i="4"/>
  <c r="M109" i="4"/>
  <c r="B109" i="4"/>
  <c r="Q108" i="4"/>
  <c r="BW108" i="4" s="1"/>
  <c r="M108" i="4"/>
  <c r="B108" i="4"/>
  <c r="CE108" i="4" s="1"/>
  <c r="CB107" i="4"/>
  <c r="Q107" i="4"/>
  <c r="M107" i="4"/>
  <c r="B107" i="4"/>
  <c r="Q106" i="4"/>
  <c r="BW106" i="4" s="1"/>
  <c r="M106" i="4"/>
  <c r="B106" i="4"/>
  <c r="CE106" i="4" s="1"/>
  <c r="CB105" i="4"/>
  <c r="Q105" i="4"/>
  <c r="Q111" i="4" s="1"/>
  <c r="M105" i="4"/>
  <c r="M111" i="4" s="1"/>
  <c r="B105" i="4"/>
  <c r="CB84" i="4"/>
  <c r="BT84" i="4"/>
  <c r="C84" i="4" s="1"/>
  <c r="CB83" i="4"/>
  <c r="BT83" i="4"/>
  <c r="C83" i="4" s="1"/>
  <c r="C80" i="4"/>
  <c r="C79" i="4"/>
  <c r="CD79" i="4" s="1"/>
  <c r="C78" i="4"/>
  <c r="CD78" i="4" s="1"/>
  <c r="CC77" i="4"/>
  <c r="C77" i="4"/>
  <c r="BV77" i="4" s="1"/>
  <c r="CE76" i="4"/>
  <c r="C76" i="4"/>
  <c r="C75" i="4"/>
  <c r="CC75" i="4" s="1"/>
  <c r="CB74" i="4"/>
  <c r="C74" i="4"/>
  <c r="CD74" i="4" s="1"/>
  <c r="L70" i="4"/>
  <c r="K70" i="4"/>
  <c r="J70" i="4"/>
  <c r="I70" i="4"/>
  <c r="H70" i="4"/>
  <c r="G70" i="4"/>
  <c r="F70" i="4"/>
  <c r="E70" i="4"/>
  <c r="D70" i="4"/>
  <c r="C70" i="4"/>
  <c r="CD69" i="4"/>
  <c r="BV69" i="4"/>
  <c r="BU69" i="4"/>
  <c r="B69" i="4"/>
  <c r="CD68" i="4"/>
  <c r="BV68" i="4"/>
  <c r="BU68" i="4"/>
  <c r="B68" i="4"/>
  <c r="CD67" i="4"/>
  <c r="BV67" i="4"/>
  <c r="BU67" i="4"/>
  <c r="B67" i="4"/>
  <c r="CD66" i="4"/>
  <c r="BV66" i="4"/>
  <c r="BU66" i="4"/>
  <c r="B66" i="4"/>
  <c r="CD65" i="4"/>
  <c r="BV65" i="4"/>
  <c r="BU65" i="4"/>
  <c r="B65" i="4"/>
  <c r="CD64" i="4"/>
  <c r="BV64" i="4"/>
  <c r="BU64" i="4"/>
  <c r="B64" i="4"/>
  <c r="CD63" i="4"/>
  <c r="BV63" i="4"/>
  <c r="BU63" i="4"/>
  <c r="B63" i="4"/>
  <c r="CD62" i="4"/>
  <c r="BV62" i="4"/>
  <c r="BU62" i="4"/>
  <c r="B62" i="4"/>
  <c r="CD61" i="4"/>
  <c r="BV61" i="4"/>
  <c r="BU61" i="4"/>
  <c r="B61" i="4"/>
  <c r="AQ57" i="4"/>
  <c r="AP57" i="4"/>
  <c r="AN57" i="4"/>
  <c r="AL57" i="4"/>
  <c r="AK57" i="4"/>
  <c r="AI57" i="4"/>
  <c r="AH57" i="4"/>
  <c r="AF57" i="4"/>
  <c r="AE57" i="4"/>
  <c r="AC57" i="4"/>
  <c r="AB57" i="4"/>
  <c r="AA57" i="4"/>
  <c r="Z57" i="4"/>
  <c r="Y57" i="4"/>
  <c r="X57" i="4"/>
  <c r="W57" i="4"/>
  <c r="V57" i="4"/>
  <c r="U57" i="4"/>
  <c r="T57" i="4"/>
  <c r="S57" i="4"/>
  <c r="R57" i="4"/>
  <c r="P57" i="4"/>
  <c r="O57" i="4"/>
  <c r="N57" i="4"/>
  <c r="L57" i="4"/>
  <c r="K57" i="4"/>
  <c r="J57" i="4"/>
  <c r="I57" i="4"/>
  <c r="H57" i="4"/>
  <c r="G57" i="4"/>
  <c r="F57" i="4"/>
  <c r="E57" i="4"/>
  <c r="D57" i="4"/>
  <c r="C57" i="4"/>
  <c r="CH56" i="4"/>
  <c r="CE56" i="4"/>
  <c r="CD56" i="4"/>
  <c r="BZ56" i="4"/>
  <c r="BU56" i="4"/>
  <c r="Q56" i="4"/>
  <c r="M56" i="4"/>
  <c r="BY56" i="4" s="1"/>
  <c r="B56" i="4"/>
  <c r="CG56" i="4" s="1"/>
  <c r="CH55" i="4"/>
  <c r="CC55" i="4"/>
  <c r="BZ55" i="4"/>
  <c r="BW55" i="4"/>
  <c r="Q55" i="4"/>
  <c r="CF55" i="4" s="1"/>
  <c r="M55" i="4"/>
  <c r="B55" i="4"/>
  <c r="CG55" i="4" s="1"/>
  <c r="CH54" i="4"/>
  <c r="CE54" i="4"/>
  <c r="BZ54" i="4"/>
  <c r="BU54" i="4"/>
  <c r="Q54" i="4"/>
  <c r="M54" i="4"/>
  <c r="B54" i="4"/>
  <c r="CG54" i="4" s="1"/>
  <c r="CH53" i="4"/>
  <c r="CB53" i="4"/>
  <c r="BZ53" i="4"/>
  <c r="BV53" i="4"/>
  <c r="Q53" i="4"/>
  <c r="B53" i="4"/>
  <c r="CD53" i="4" s="1"/>
  <c r="CI52" i="4"/>
  <c r="CH52" i="4"/>
  <c r="CG52" i="4"/>
  <c r="CE52" i="4"/>
  <c r="CD52" i="4"/>
  <c r="CA52" i="4"/>
  <c r="BZ52" i="4"/>
  <c r="BW52" i="4"/>
  <c r="BU52" i="4"/>
  <c r="Q52" i="4"/>
  <c r="M52" i="4"/>
  <c r="B52" i="4"/>
  <c r="CC52" i="4" s="1"/>
  <c r="CI51" i="4"/>
  <c r="CH51" i="4"/>
  <c r="CG51" i="4"/>
  <c r="CA51" i="4"/>
  <c r="BZ51" i="4"/>
  <c r="BU51" i="4"/>
  <c r="Q51" i="4"/>
  <c r="M51" i="4"/>
  <c r="B51" i="4"/>
  <c r="CE51" i="4" s="1"/>
  <c r="CI50" i="4"/>
  <c r="CH50" i="4"/>
  <c r="CG50" i="4"/>
  <c r="CE50" i="4"/>
  <c r="CD50" i="4"/>
  <c r="CA50" i="4"/>
  <c r="BZ50" i="4"/>
  <c r="BW50" i="4"/>
  <c r="BU50" i="4"/>
  <c r="Q50" i="4"/>
  <c r="M50" i="4"/>
  <c r="B50" i="4"/>
  <c r="CC50" i="4" s="1"/>
  <c r="CH49" i="4"/>
  <c r="CG49" i="4"/>
  <c r="CB49" i="4"/>
  <c r="BZ49" i="4"/>
  <c r="BU49" i="4"/>
  <c r="Q49" i="4"/>
  <c r="M49" i="4"/>
  <c r="B49" i="4"/>
  <c r="CC49" i="4" s="1"/>
  <c r="CH48" i="4"/>
  <c r="CE48" i="4"/>
  <c r="CB48" i="4"/>
  <c r="BZ48" i="4"/>
  <c r="BW48" i="4"/>
  <c r="BU48" i="4"/>
  <c r="Q48" i="4"/>
  <c r="M48" i="4"/>
  <c r="BY48" i="4" s="1"/>
  <c r="B48" i="4"/>
  <c r="CG48" i="4" s="1"/>
  <c r="CH47" i="4"/>
  <c r="CG47" i="4"/>
  <c r="CD47" i="4"/>
  <c r="BZ47" i="4"/>
  <c r="BX47" i="4"/>
  <c r="Q47" i="4"/>
  <c r="M47" i="4"/>
  <c r="BY47" i="4" s="1"/>
  <c r="B47" i="4"/>
  <c r="BT47" i="4" s="1"/>
  <c r="BX46" i="4"/>
  <c r="Q46" i="4"/>
  <c r="M46" i="4"/>
  <c r="B46" i="4"/>
  <c r="CH45" i="4"/>
  <c r="CD45" i="4"/>
  <c r="BZ45" i="4"/>
  <c r="BV45" i="4"/>
  <c r="Q45" i="4"/>
  <c r="M45" i="4"/>
  <c r="B45" i="4"/>
  <c r="CH44" i="4"/>
  <c r="BZ44" i="4"/>
  <c r="BT44" i="4"/>
  <c r="Q44" i="4"/>
  <c r="M44" i="4"/>
  <c r="B44" i="4"/>
  <c r="CH43" i="4"/>
  <c r="CE43" i="4"/>
  <c r="BZ43" i="4"/>
  <c r="BW43" i="4"/>
  <c r="BV43" i="4"/>
  <c r="Q43" i="4"/>
  <c r="B43" i="4"/>
  <c r="CD43" i="4" s="1"/>
  <c r="CH42" i="4"/>
  <c r="CG42" i="4"/>
  <c r="BZ42" i="4"/>
  <c r="BX42" i="4"/>
  <c r="Q42" i="4"/>
  <c r="M42" i="4"/>
  <c r="B42" i="4"/>
  <c r="CH41" i="4"/>
  <c r="BZ41" i="4"/>
  <c r="BV41" i="4"/>
  <c r="Q41" i="4"/>
  <c r="B41" i="4"/>
  <c r="CE41" i="4" s="1"/>
  <c r="CH40" i="4"/>
  <c r="CB40" i="4"/>
  <c r="BZ40" i="4"/>
  <c r="BU40" i="4"/>
  <c r="Q40" i="4"/>
  <c r="CF40" i="4" s="1"/>
  <c r="M40" i="4"/>
  <c r="B40" i="4"/>
  <c r="CG40" i="4" s="1"/>
  <c r="CH39" i="4"/>
  <c r="BZ39" i="4"/>
  <c r="Q39" i="4"/>
  <c r="M39" i="4"/>
  <c r="B39" i="4"/>
  <c r="CH38" i="4"/>
  <c r="BZ38" i="4"/>
  <c r="BW38" i="4"/>
  <c r="Q38" i="4"/>
  <c r="B38" i="4"/>
  <c r="CD38" i="4" s="1"/>
  <c r="CH37" i="4"/>
  <c r="BZ37" i="4"/>
  <c r="BW37" i="4"/>
  <c r="Q37" i="4"/>
  <c r="B37" i="4"/>
  <c r="CH36" i="4"/>
  <c r="BZ36" i="4"/>
  <c r="Q36" i="4"/>
  <c r="M36" i="4"/>
  <c r="B36" i="4"/>
  <c r="CG36" i="4" s="1"/>
  <c r="CH35" i="4"/>
  <c r="CE35" i="4"/>
  <c r="CB35" i="4"/>
  <c r="BZ35" i="4"/>
  <c r="BW35" i="4"/>
  <c r="BV35" i="4"/>
  <c r="Q35" i="4"/>
  <c r="CF35" i="4" s="1"/>
  <c r="B35" i="4"/>
  <c r="CD35" i="4" s="1"/>
  <c r="CH34" i="4"/>
  <c r="BZ34" i="4"/>
  <c r="Q34" i="4"/>
  <c r="M34" i="4"/>
  <c r="B34" i="4"/>
  <c r="CG34" i="4" s="1"/>
  <c r="CH33" i="4"/>
  <c r="BZ33" i="4"/>
  <c r="BV33" i="4"/>
  <c r="Q33" i="4"/>
  <c r="M33" i="4"/>
  <c r="B33" i="4"/>
  <c r="CH32" i="4"/>
  <c r="CC32" i="4"/>
  <c r="BZ32" i="4"/>
  <c r="BW32" i="4"/>
  <c r="Q32" i="4"/>
  <c r="CF32" i="4" s="1"/>
  <c r="M32" i="4"/>
  <c r="B32" i="4"/>
  <c r="CG32" i="4" s="1"/>
  <c r="CH31" i="4"/>
  <c r="CE31" i="4"/>
  <c r="BZ31" i="4"/>
  <c r="BU31" i="4"/>
  <c r="Q31" i="4"/>
  <c r="M31" i="4"/>
  <c r="B31" i="4"/>
  <c r="CG31" i="4" s="1"/>
  <c r="CH30" i="4"/>
  <c r="BZ30" i="4"/>
  <c r="BX30" i="4"/>
  <c r="Q30" i="4"/>
  <c r="M30" i="4"/>
  <c r="B30" i="4"/>
  <c r="CH29" i="4"/>
  <c r="CE29" i="4"/>
  <c r="CD29" i="4"/>
  <c r="BZ29" i="4"/>
  <c r="BU29" i="4"/>
  <c r="Q29" i="4"/>
  <c r="M29" i="4"/>
  <c r="BY29" i="4" s="1"/>
  <c r="B29" i="4"/>
  <c r="CG29" i="4" s="1"/>
  <c r="CH28" i="4"/>
  <c r="CG28" i="4"/>
  <c r="CF28" i="4"/>
  <c r="CB28" i="4"/>
  <c r="BZ28" i="4"/>
  <c r="BV28" i="4"/>
  <c r="BT28" i="4"/>
  <c r="Q28" i="4"/>
  <c r="B28" i="4"/>
  <c r="CD28" i="4" s="1"/>
  <c r="CH27" i="4"/>
  <c r="CG27" i="4"/>
  <c r="BZ27" i="4"/>
  <c r="BX27" i="4"/>
  <c r="Q27" i="4"/>
  <c r="M27" i="4"/>
  <c r="B27" i="4"/>
  <c r="BT27" i="4" s="1"/>
  <c r="CH26" i="4"/>
  <c r="CE26" i="4"/>
  <c r="CB26" i="4"/>
  <c r="BZ26" i="4"/>
  <c r="BW26" i="4"/>
  <c r="BU26" i="4"/>
  <c r="Q26" i="4"/>
  <c r="M26" i="4"/>
  <c r="B26" i="4"/>
  <c r="CG26" i="4" s="1"/>
  <c r="CH25" i="4"/>
  <c r="CD25" i="4"/>
  <c r="BZ25" i="4"/>
  <c r="BT25" i="4"/>
  <c r="Q25" i="4"/>
  <c r="M25" i="4"/>
  <c r="B25" i="4"/>
  <c r="BY25" i="4" s="1"/>
  <c r="CH24" i="4"/>
  <c r="CB24" i="4"/>
  <c r="BZ24" i="4"/>
  <c r="BU24" i="4"/>
  <c r="Q24" i="4"/>
  <c r="M24" i="4"/>
  <c r="B24" i="4"/>
  <c r="CG24" i="4" s="1"/>
  <c r="CG23" i="4"/>
  <c r="CC23" i="4"/>
  <c r="CB23" i="4"/>
  <c r="BW23" i="4"/>
  <c r="BU23" i="4"/>
  <c r="Q23" i="4"/>
  <c r="M23" i="4"/>
  <c r="B23" i="4"/>
  <c r="CD23" i="4" s="1"/>
  <c r="CH22" i="4"/>
  <c r="CC22" i="4"/>
  <c r="BZ22" i="4"/>
  <c r="BU22" i="4"/>
  <c r="Q22" i="4"/>
  <c r="M22" i="4"/>
  <c r="B22" i="4"/>
  <c r="CD22" i="4" s="1"/>
  <c r="CD21" i="4"/>
  <c r="CC21" i="4"/>
  <c r="BU21" i="4"/>
  <c r="Q21" i="4"/>
  <c r="M21" i="4"/>
  <c r="B21" i="4"/>
  <c r="BX21" i="4" s="1"/>
  <c r="CH20" i="4"/>
  <c r="CB20" i="4"/>
  <c r="BZ20" i="4"/>
  <c r="BU20" i="4"/>
  <c r="Q20" i="4"/>
  <c r="CF20" i="4" s="1"/>
  <c r="M20" i="4"/>
  <c r="B20" i="4"/>
  <c r="CG20" i="4" s="1"/>
  <c r="BV19" i="4"/>
  <c r="Q19" i="4"/>
  <c r="M19" i="4"/>
  <c r="B19" i="4"/>
  <c r="CH18" i="4"/>
  <c r="CG18" i="4"/>
  <c r="CB18" i="4"/>
  <c r="BZ18" i="4"/>
  <c r="BU18" i="4"/>
  <c r="Q18" i="4"/>
  <c r="M18" i="4"/>
  <c r="CF18" i="4" s="1"/>
  <c r="B18" i="4"/>
  <c r="CC18" i="4" s="1"/>
  <c r="CH17" i="4"/>
  <c r="CE17" i="4"/>
  <c r="BZ17" i="4"/>
  <c r="BY17" i="4"/>
  <c r="BU17" i="4"/>
  <c r="Q17" i="4"/>
  <c r="CF17" i="4" s="1"/>
  <c r="M17" i="4"/>
  <c r="B17" i="4"/>
  <c r="CG17" i="4" s="1"/>
  <c r="CH16" i="4"/>
  <c r="CC16" i="4"/>
  <c r="BZ16" i="4"/>
  <c r="BX16" i="4"/>
  <c r="Q16" i="4"/>
  <c r="M16" i="4"/>
  <c r="B16" i="4"/>
  <c r="CH15" i="4"/>
  <c r="CD15" i="4"/>
  <c r="BZ15" i="4"/>
  <c r="BV15" i="4"/>
  <c r="Q15" i="4"/>
  <c r="M15" i="4"/>
  <c r="CF15" i="4" s="1"/>
  <c r="B15" i="4"/>
  <c r="M14" i="4"/>
  <c r="B14" i="4"/>
  <c r="CH13" i="4"/>
  <c r="BZ13" i="4"/>
  <c r="Q13" i="4"/>
  <c r="M13" i="4"/>
  <c r="B13" i="4"/>
  <c r="CC13" i="4" s="1"/>
  <c r="CH12" i="4"/>
  <c r="CE12" i="4"/>
  <c r="CD12" i="4"/>
  <c r="BZ12" i="4"/>
  <c r="BV12" i="4"/>
  <c r="Q12" i="4"/>
  <c r="M12" i="4"/>
  <c r="M57" i="4" s="1"/>
  <c r="B12" i="4"/>
  <c r="A5" i="4"/>
  <c r="A4" i="4"/>
  <c r="A3" i="4"/>
  <c r="A2" i="4"/>
  <c r="BW109" i="4" l="1"/>
  <c r="CE109" i="4"/>
  <c r="CG14" i="4"/>
  <c r="CE14" i="4"/>
  <c r="BW14" i="4"/>
  <c r="CD19" i="4"/>
  <c r="CC19" i="4"/>
  <c r="BU19" i="4"/>
  <c r="CB19" i="4"/>
  <c r="CG19" i="4"/>
  <c r="BW19" i="4"/>
  <c r="CE19" i="4"/>
  <c r="BW107" i="4"/>
  <c r="CE107" i="4"/>
  <c r="CF14" i="4"/>
  <c r="CG30" i="4"/>
  <c r="CF30" i="4"/>
  <c r="BW30" i="4"/>
  <c r="CC30" i="4"/>
  <c r="CG33" i="4"/>
  <c r="CE33" i="4"/>
  <c r="BU33" i="4"/>
  <c r="CD33" i="4"/>
  <c r="CD37" i="4"/>
  <c r="CG37" i="4"/>
  <c r="CB37" i="4"/>
  <c r="BV37" i="4"/>
  <c r="CF37" i="4"/>
  <c r="BT37" i="4"/>
  <c r="CE37" i="4"/>
  <c r="BX37" i="4"/>
  <c r="CC37" i="4"/>
  <c r="BT46" i="4"/>
  <c r="CD46" i="4"/>
  <c r="BY46" i="4"/>
  <c r="BW105" i="4"/>
  <c r="CE105" i="4"/>
  <c r="AR14" i="5"/>
  <c r="M62" i="5"/>
  <c r="CC12" i="4"/>
  <c r="BT12" i="4"/>
  <c r="BX12" i="4"/>
  <c r="CG15" i="4"/>
  <c r="CB15" i="4"/>
  <c r="BU15" i="4"/>
  <c r="CE15" i="4"/>
  <c r="BW15" i="4"/>
  <c r="CF42" i="4"/>
  <c r="BW42" i="4"/>
  <c r="CC42" i="4"/>
  <c r="CG45" i="4"/>
  <c r="CB45" i="4"/>
  <c r="BU45" i="4"/>
  <c r="CF45" i="4"/>
  <c r="CE45" i="4"/>
  <c r="BW45" i="4"/>
  <c r="CD76" i="4"/>
  <c r="CB76" i="4"/>
  <c r="BT76" i="4"/>
  <c r="CB109" i="4"/>
  <c r="CF19" i="4"/>
  <c r="CF23" i="4"/>
  <c r="BV24" i="4"/>
  <c r="CD24" i="4"/>
  <c r="BX25" i="4"/>
  <c r="CG25" i="4"/>
  <c r="CF26" i="4"/>
  <c r="BV31" i="4"/>
  <c r="BY33" i="4"/>
  <c r="CF48" i="4"/>
  <c r="BV51" i="4"/>
  <c r="CC51" i="4"/>
  <c r="BW53" i="4"/>
  <c r="CC53" i="4"/>
  <c r="BV54" i="4"/>
  <c r="M70" i="5"/>
  <c r="Q57" i="4"/>
  <c r="BV17" i="4"/>
  <c r="CB17" i="4"/>
  <c r="BV20" i="4"/>
  <c r="CD20" i="4"/>
  <c r="BW21" i="4"/>
  <c r="CE21" i="4"/>
  <c r="BW24" i="4"/>
  <c r="CE24" i="4"/>
  <c r="BW28" i="4"/>
  <c r="CC28" i="4"/>
  <c r="BY31" i="4"/>
  <c r="BX32" i="4"/>
  <c r="CF38" i="4"/>
  <c r="CB38" i="4"/>
  <c r="BV40" i="4"/>
  <c r="CD40" i="4"/>
  <c r="BW49" i="4"/>
  <c r="BY51" i="4"/>
  <c r="BW51" i="4"/>
  <c r="CD51" i="4"/>
  <c r="CF53" i="4"/>
  <c r="BX53" i="4"/>
  <c r="CE53" i="4"/>
  <c r="BY54" i="4"/>
  <c r="BX55" i="4"/>
  <c r="BZ57" i="4"/>
  <c r="CH57" i="4"/>
  <c r="BT74" i="4"/>
  <c r="BU75" i="4"/>
  <c r="BW76" i="4"/>
  <c r="BU77" i="4"/>
  <c r="BT78" i="4"/>
  <c r="CB106" i="4"/>
  <c r="CB108" i="4"/>
  <c r="CB110" i="4"/>
  <c r="BW17" i="4"/>
  <c r="CD17" i="4"/>
  <c r="BW18" i="4"/>
  <c r="BY20" i="4"/>
  <c r="BW20" i="4"/>
  <c r="CE20" i="4"/>
  <c r="BW22" i="4"/>
  <c r="BV23" i="4"/>
  <c r="CE23" i="4"/>
  <c r="CF24" i="4"/>
  <c r="BV26" i="4"/>
  <c r="CD26" i="4"/>
  <c r="BY27" i="4"/>
  <c r="CD27" i="4"/>
  <c r="BX28" i="4"/>
  <c r="CE28" i="4"/>
  <c r="BV29" i="4"/>
  <c r="CD31" i="4"/>
  <c r="BV38" i="4"/>
  <c r="CE38" i="4"/>
  <c r="BY40" i="4"/>
  <c r="BW40" i="4"/>
  <c r="CE40" i="4"/>
  <c r="CF43" i="4"/>
  <c r="CB43" i="4"/>
  <c r="BV48" i="4"/>
  <c r="CD48" i="4"/>
  <c r="CF49" i="4"/>
  <c r="BV50" i="4"/>
  <c r="BV52" i="4"/>
  <c r="BT53" i="4"/>
  <c r="CG53" i="4"/>
  <c r="CD54" i="4"/>
  <c r="BV56" i="4"/>
  <c r="BW74" i="4"/>
  <c r="BV75" i="4"/>
  <c r="CB78" i="4"/>
  <c r="CC81" i="4"/>
  <c r="AR43" i="5"/>
  <c r="AR55" i="5"/>
  <c r="AR49" i="5"/>
  <c r="BV70" i="5"/>
  <c r="AR44" i="5"/>
  <c r="AR32" i="5"/>
  <c r="AR13" i="5"/>
  <c r="AR26" i="5"/>
  <c r="AR23" i="5"/>
  <c r="AR35" i="5"/>
  <c r="AR57" i="6"/>
  <c r="CD111" i="5"/>
  <c r="BV111" i="5"/>
  <c r="CB111" i="5"/>
  <c r="BT111" i="5"/>
  <c r="BU111" i="5"/>
  <c r="CC111" i="5"/>
  <c r="CE111" i="5"/>
  <c r="BW111" i="5"/>
  <c r="Y109" i="5"/>
  <c r="AR27" i="5"/>
  <c r="AR15" i="5"/>
  <c r="AR54" i="5"/>
  <c r="AR41" i="5"/>
  <c r="AR20" i="5"/>
  <c r="AR18" i="5"/>
  <c r="AR56" i="5"/>
  <c r="Y110" i="5"/>
  <c r="Y108" i="5"/>
  <c r="Y106" i="5"/>
  <c r="M76" i="5"/>
  <c r="AR47" i="5"/>
  <c r="AR42" i="5"/>
  <c r="AR51" i="5"/>
  <c r="AR39" i="5"/>
  <c r="AR30" i="5"/>
  <c r="AR28" i="5"/>
  <c r="AR25" i="5"/>
  <c r="CG57" i="5"/>
  <c r="CC57" i="5"/>
  <c r="BX57" i="5"/>
  <c r="BT57" i="5"/>
  <c r="CE57" i="5"/>
  <c r="BV57" i="5"/>
  <c r="CF57" i="5"/>
  <c r="BW57" i="5"/>
  <c r="CB57" i="5"/>
  <c r="BU57" i="5"/>
  <c r="BY57" i="5"/>
  <c r="CD57" i="5"/>
  <c r="AR53" i="5"/>
  <c r="AR22" i="5"/>
  <c r="AR16" i="5"/>
  <c r="AR21" i="5"/>
  <c r="AR31" i="5"/>
  <c r="Y105" i="5"/>
  <c r="AR40" i="5"/>
  <c r="AR48" i="5"/>
  <c r="M78" i="5"/>
  <c r="AR36" i="5"/>
  <c r="AR34" i="5"/>
  <c r="AR46" i="5"/>
  <c r="AR38" i="5"/>
  <c r="AR19" i="5"/>
  <c r="AR12" i="5"/>
  <c r="AR17" i="5"/>
  <c r="CF39" i="4"/>
  <c r="CB39" i="4"/>
  <c r="BW39" i="4"/>
  <c r="CE39" i="4"/>
  <c r="BV39" i="4"/>
  <c r="BU39" i="4"/>
  <c r="CC39" i="4"/>
  <c r="CB13" i="4"/>
  <c r="BY14" i="4"/>
  <c r="CE16" i="4"/>
  <c r="BV16" i="4"/>
  <c r="BY16" i="4"/>
  <c r="CE34" i="4"/>
  <c r="BV34" i="4"/>
  <c r="CD34" i="4"/>
  <c r="BY34" i="4"/>
  <c r="BU34" i="4"/>
  <c r="BT34" i="4"/>
  <c r="CB34" i="4"/>
  <c r="BX36" i="4"/>
  <c r="CD36" i="4"/>
  <c r="BX39" i="4"/>
  <c r="CD39" i="4"/>
  <c r="CG41" i="4"/>
  <c r="CC41" i="4"/>
  <c r="BX41" i="4"/>
  <c r="BT41" i="4"/>
  <c r="CF41" i="4"/>
  <c r="CB41" i="4"/>
  <c r="BW41" i="4"/>
  <c r="BY41" i="4"/>
  <c r="CF44" i="4"/>
  <c r="CB44" i="4"/>
  <c r="BW44" i="4"/>
  <c r="CE44" i="4"/>
  <c r="BV44" i="4"/>
  <c r="BU44" i="4"/>
  <c r="CC44" i="4"/>
  <c r="CC80" i="4"/>
  <c r="BT80" i="4"/>
  <c r="CB80" i="4"/>
  <c r="BV80" i="4"/>
  <c r="BU80" i="4"/>
  <c r="BW78" i="4"/>
  <c r="B57" i="4"/>
  <c r="CF12" i="4"/>
  <c r="CB12" i="4"/>
  <c r="BW12" i="4"/>
  <c r="BU12" i="4"/>
  <c r="CG12" i="4"/>
  <c r="BW13" i="4"/>
  <c r="BU14" i="4"/>
  <c r="CB14" i="4"/>
  <c r="BY15" i="4"/>
  <c r="BU16" i="4"/>
  <c r="CF16" i="4"/>
  <c r="BX18" i="4"/>
  <c r="BY19" i="4"/>
  <c r="CF21" i="4"/>
  <c r="CB21" i="4"/>
  <c r="BV21" i="4"/>
  <c r="BT21" i="4"/>
  <c r="BY21" i="4"/>
  <c r="CG21" i="4"/>
  <c r="BX22" i="4"/>
  <c r="BY23" i="4"/>
  <c r="BY24" i="4"/>
  <c r="CF25" i="4"/>
  <c r="CB25" i="4"/>
  <c r="BW25" i="4"/>
  <c r="CE25" i="4"/>
  <c r="BV25" i="4"/>
  <c r="BU25" i="4"/>
  <c r="CC25" i="4"/>
  <c r="CE32" i="4"/>
  <c r="BV32" i="4"/>
  <c r="CD32" i="4"/>
  <c r="BY32" i="4"/>
  <c r="BU32" i="4"/>
  <c r="BT32" i="4"/>
  <c r="CB32" i="4"/>
  <c r="BW34" i="4"/>
  <c r="CC34" i="4"/>
  <c r="BY36" i="4"/>
  <c r="BY39" i="4"/>
  <c r="CG39" i="4"/>
  <c r="CE42" i="4"/>
  <c r="BV42" i="4"/>
  <c r="CD42" i="4"/>
  <c r="BY42" i="4"/>
  <c r="BU42" i="4"/>
  <c r="BT42" i="4"/>
  <c r="CB42" i="4"/>
  <c r="BX44" i="4"/>
  <c r="CD44" i="4"/>
  <c r="BY45" i="4"/>
  <c r="CG46" i="4"/>
  <c r="CC46" i="4"/>
  <c r="BW46" i="4"/>
  <c r="CF46" i="4"/>
  <c r="CB46" i="4"/>
  <c r="BV46" i="4"/>
  <c r="BU46" i="4"/>
  <c r="AR46" i="4" s="1"/>
  <c r="CE46" i="4"/>
  <c r="CE78" i="4"/>
  <c r="CD80" i="4"/>
  <c r="CD13" i="4"/>
  <c r="BY13" i="4"/>
  <c r="BU13" i="4"/>
  <c r="BT13" i="4"/>
  <c r="CF13" i="4"/>
  <c r="CF36" i="4"/>
  <c r="CB36" i="4"/>
  <c r="BW36" i="4"/>
  <c r="CE36" i="4"/>
  <c r="BV36" i="4"/>
  <c r="BU36" i="4"/>
  <c r="CC36" i="4"/>
  <c r="BY12" i="4"/>
  <c r="AR12" i="4" s="1"/>
  <c r="BV13" i="4"/>
  <c r="CG13" i="4"/>
  <c r="BT16" i="4"/>
  <c r="CD16" i="4"/>
  <c r="BX13" i="4"/>
  <c r="CE13" i="4"/>
  <c r="CD14" i="4"/>
  <c r="BX14" i="4"/>
  <c r="BT14" i="4"/>
  <c r="BV14" i="4"/>
  <c r="CC14" i="4"/>
  <c r="BW16" i="4"/>
  <c r="CB16" i="4"/>
  <c r="CG16" i="4"/>
  <c r="CE18" i="4"/>
  <c r="BV18" i="4"/>
  <c r="BT18" i="4"/>
  <c r="BY18" i="4"/>
  <c r="CD18" i="4"/>
  <c r="CF22" i="4"/>
  <c r="CB22" i="4"/>
  <c r="CE22" i="4"/>
  <c r="BV22" i="4"/>
  <c r="BT22" i="4"/>
  <c r="BY22" i="4"/>
  <c r="CG22" i="4"/>
  <c r="BY26" i="4"/>
  <c r="CF27" i="4"/>
  <c r="CB27" i="4"/>
  <c r="BW27" i="4"/>
  <c r="CE27" i="4"/>
  <c r="BV27" i="4"/>
  <c r="BU27" i="4"/>
  <c r="CC27" i="4"/>
  <c r="CE30" i="4"/>
  <c r="BV30" i="4"/>
  <c r="CD30" i="4"/>
  <c r="BY30" i="4"/>
  <c r="BU30" i="4"/>
  <c r="BT30" i="4"/>
  <c r="AR30" i="4" s="1"/>
  <c r="CB30" i="4"/>
  <c r="BX34" i="4"/>
  <c r="CF34" i="4"/>
  <c r="BT36" i="4"/>
  <c r="BT39" i="4"/>
  <c r="BU41" i="4"/>
  <c r="CD41" i="4"/>
  <c r="BY44" i="4"/>
  <c r="CG44" i="4"/>
  <c r="CF47" i="4"/>
  <c r="CB47" i="4"/>
  <c r="BW47" i="4"/>
  <c r="CE47" i="4"/>
  <c r="BV47" i="4"/>
  <c r="BU47" i="4"/>
  <c r="CC47" i="4"/>
  <c r="BY50" i="4"/>
  <c r="BY52" i="4"/>
  <c r="CC79" i="4"/>
  <c r="BT79" i="4"/>
  <c r="CB79" i="4"/>
  <c r="CE77" i="4"/>
  <c r="BW77" i="4"/>
  <c r="BV79" i="4"/>
  <c r="BU79" i="4"/>
  <c r="BT15" i="4"/>
  <c r="BX15" i="4"/>
  <c r="CC15" i="4"/>
  <c r="BT17" i="4"/>
  <c r="BX17" i="4"/>
  <c r="CC17" i="4"/>
  <c r="BT19" i="4"/>
  <c r="BX19" i="4"/>
  <c r="BT20" i="4"/>
  <c r="BX20" i="4"/>
  <c r="CC20" i="4"/>
  <c r="BT23" i="4"/>
  <c r="BX23" i="4"/>
  <c r="BT24" i="4"/>
  <c r="BX24" i="4"/>
  <c r="CC24" i="4"/>
  <c r="BT26" i="4"/>
  <c r="BX26" i="4"/>
  <c r="CC26" i="4"/>
  <c r="BU28" i="4"/>
  <c r="BY28" i="4"/>
  <c r="BW29" i="4"/>
  <c r="CB29" i="4"/>
  <c r="CF29" i="4"/>
  <c r="BW31" i="4"/>
  <c r="CB31" i="4"/>
  <c r="CF31" i="4"/>
  <c r="BW33" i="4"/>
  <c r="CB33" i="4"/>
  <c r="CF33" i="4"/>
  <c r="BT35" i="4"/>
  <c r="BX35" i="4"/>
  <c r="CC35" i="4"/>
  <c r="CG35" i="4"/>
  <c r="BU37" i="4"/>
  <c r="AR37" i="4" s="1"/>
  <c r="BY37" i="4"/>
  <c r="BT38" i="4"/>
  <c r="BX38" i="4"/>
  <c r="CC38" i="4"/>
  <c r="CG38" i="4"/>
  <c r="BT40" i="4"/>
  <c r="BX40" i="4"/>
  <c r="CC40" i="4"/>
  <c r="BT43" i="4"/>
  <c r="BX43" i="4"/>
  <c r="CC43" i="4"/>
  <c r="CG43" i="4"/>
  <c r="BT45" i="4"/>
  <c r="BX45" i="4"/>
  <c r="CC45" i="4"/>
  <c r="BT48" i="4"/>
  <c r="BX48" i="4"/>
  <c r="CC48" i="4"/>
  <c r="BX49" i="4"/>
  <c r="CC61" i="4"/>
  <c r="BT61" i="4"/>
  <c r="M61" i="4" s="1"/>
  <c r="CB61" i="4"/>
  <c r="CC62" i="4"/>
  <c r="BT62" i="4"/>
  <c r="M62" i="4" s="1"/>
  <c r="CB62" i="4"/>
  <c r="CC63" i="4"/>
  <c r="BT63" i="4"/>
  <c r="M63" i="4" s="1"/>
  <c r="CB63" i="4"/>
  <c r="CC64" i="4"/>
  <c r="BT64" i="4"/>
  <c r="M64" i="4" s="1"/>
  <c r="CB64" i="4"/>
  <c r="CC65" i="4"/>
  <c r="BT65" i="4"/>
  <c r="M65" i="4" s="1"/>
  <c r="CB65" i="4"/>
  <c r="CC66" i="4"/>
  <c r="BT66" i="4"/>
  <c r="M66" i="4" s="1"/>
  <c r="CB66" i="4"/>
  <c r="CC67" i="4"/>
  <c r="BT67" i="4"/>
  <c r="M67" i="4" s="1"/>
  <c r="CB67" i="4"/>
  <c r="CC68" i="4"/>
  <c r="BT68" i="4"/>
  <c r="M68" i="4" s="1"/>
  <c r="CB68" i="4"/>
  <c r="CC69" i="4"/>
  <c r="BT69" i="4"/>
  <c r="M69" i="4" s="1"/>
  <c r="CB69" i="4"/>
  <c r="B70" i="4"/>
  <c r="CE74" i="4"/>
  <c r="CB77" i="4"/>
  <c r="BT77" i="4"/>
  <c r="CD77" i="4"/>
  <c r="CD105" i="4"/>
  <c r="BV105" i="4"/>
  <c r="CC105" i="4"/>
  <c r="BU105" i="4"/>
  <c r="BT105" i="4"/>
  <c r="CD106" i="4"/>
  <c r="BV106" i="4"/>
  <c r="CC106" i="4"/>
  <c r="BU106" i="4"/>
  <c r="BT106" i="4"/>
  <c r="CD107" i="4"/>
  <c r="BV107" i="4"/>
  <c r="CC107" i="4"/>
  <c r="BU107" i="4"/>
  <c r="BT107" i="4"/>
  <c r="CD108" i="4"/>
  <c r="BV108" i="4"/>
  <c r="CC108" i="4"/>
  <c r="BU108" i="4"/>
  <c r="BT108" i="4"/>
  <c r="CD109" i="4"/>
  <c r="BV109" i="4"/>
  <c r="CC109" i="4"/>
  <c r="BU109" i="4"/>
  <c r="BT109" i="4"/>
  <c r="CD110" i="4"/>
  <c r="BV110" i="4"/>
  <c r="CC110" i="4"/>
  <c r="BU110" i="4"/>
  <c r="BT110" i="4"/>
  <c r="B111" i="4"/>
  <c r="BT29" i="4"/>
  <c r="BX29" i="4"/>
  <c r="CC29" i="4"/>
  <c r="BT31" i="4"/>
  <c r="BX31" i="4"/>
  <c r="CC31" i="4"/>
  <c r="BT33" i="4"/>
  <c r="BX33" i="4"/>
  <c r="CC33" i="4"/>
  <c r="BU35" i="4"/>
  <c r="BY35" i="4"/>
  <c r="BU38" i="4"/>
  <c r="BY38" i="4"/>
  <c r="BU43" i="4"/>
  <c r="BY43" i="4"/>
  <c r="CE49" i="4"/>
  <c r="BV49" i="4"/>
  <c r="BT49" i="4"/>
  <c r="BY49" i="4"/>
  <c r="CD49" i="4"/>
  <c r="CF50" i="4"/>
  <c r="CF51" i="4"/>
  <c r="CF52" i="4"/>
  <c r="CE55" i="4"/>
  <c r="BV55" i="4"/>
  <c r="CD55" i="4"/>
  <c r="BY55" i="4"/>
  <c r="BU55" i="4"/>
  <c r="BT55" i="4"/>
  <c r="CB55" i="4"/>
  <c r="CB75" i="4"/>
  <c r="BT75" i="4"/>
  <c r="CB82" i="4"/>
  <c r="CE75" i="4"/>
  <c r="BW75" i="4"/>
  <c r="CD75" i="4"/>
  <c r="BT50" i="4"/>
  <c r="BX50" i="4"/>
  <c r="CB50" i="4"/>
  <c r="BT51" i="4"/>
  <c r="BX51" i="4"/>
  <c r="CB51" i="4"/>
  <c r="BT52" i="4"/>
  <c r="BX52" i="4"/>
  <c r="CB52" i="4"/>
  <c r="BU53" i="4"/>
  <c r="BY53" i="4"/>
  <c r="BW54" i="4"/>
  <c r="CB54" i="4"/>
  <c r="CF54" i="4"/>
  <c r="BW56" i="4"/>
  <c r="CB56" i="4"/>
  <c r="CF56" i="4"/>
  <c r="BU74" i="4"/>
  <c r="CC74" i="4"/>
  <c r="BU76" i="4"/>
  <c r="CC76" i="4"/>
  <c r="BU78" i="4"/>
  <c r="M78" i="4" s="1"/>
  <c r="CC78" i="4"/>
  <c r="BT54" i="4"/>
  <c r="BX54" i="4"/>
  <c r="CC54" i="4"/>
  <c r="BT56" i="4"/>
  <c r="BX56" i="4"/>
  <c r="CC56" i="4"/>
  <c r="BV74" i="4"/>
  <c r="BV76" i="4"/>
  <c r="BV78" i="4"/>
  <c r="BF170" i="3"/>
  <c r="X111" i="3"/>
  <c r="W111" i="3"/>
  <c r="V111" i="3"/>
  <c r="U111" i="3"/>
  <c r="T111" i="3"/>
  <c r="S111" i="3"/>
  <c r="R111" i="3"/>
  <c r="P111" i="3"/>
  <c r="O111" i="3"/>
  <c r="N111" i="3"/>
  <c r="L111" i="3"/>
  <c r="K111" i="3"/>
  <c r="J111" i="3"/>
  <c r="I111" i="3"/>
  <c r="H111" i="3"/>
  <c r="G111" i="3"/>
  <c r="F111" i="3"/>
  <c r="E111" i="3"/>
  <c r="D111" i="3"/>
  <c r="C111" i="3"/>
  <c r="CE110" i="3"/>
  <c r="BU110" i="3"/>
  <c r="Q110" i="3"/>
  <c r="BW110" i="3" s="1"/>
  <c r="M110" i="3"/>
  <c r="B110" i="3"/>
  <c r="CB110" i="3" s="1"/>
  <c r="CE109" i="3"/>
  <c r="CC109" i="3"/>
  <c r="BU109" i="3"/>
  <c r="Q109" i="3"/>
  <c r="M109" i="3"/>
  <c r="B109" i="3"/>
  <c r="CB109" i="3" s="1"/>
  <c r="CE108" i="3"/>
  <c r="CC108" i="3"/>
  <c r="BU108" i="3"/>
  <c r="Q108" i="3"/>
  <c r="M108" i="3"/>
  <c r="CD108" i="3" s="1"/>
  <c r="B108" i="3"/>
  <c r="CB108" i="3" s="1"/>
  <c r="Q107" i="3"/>
  <c r="M107" i="3"/>
  <c r="B107" i="3"/>
  <c r="CB107" i="3" s="1"/>
  <c r="Q106" i="3"/>
  <c r="M106" i="3"/>
  <c r="B106" i="3"/>
  <c r="CB106" i="3" s="1"/>
  <c r="BU105" i="3"/>
  <c r="Q105" i="3"/>
  <c r="M105" i="3"/>
  <c r="B105" i="3"/>
  <c r="CB84" i="3"/>
  <c r="BT84" i="3"/>
  <c r="C84" i="3" s="1"/>
  <c r="CB83" i="3"/>
  <c r="BT83" i="3"/>
  <c r="C83" i="3"/>
  <c r="CB80" i="3"/>
  <c r="BU80" i="3"/>
  <c r="C80" i="3"/>
  <c r="BV80" i="3" s="1"/>
  <c r="C79" i="3"/>
  <c r="BV79" i="3" s="1"/>
  <c r="BW78" i="3"/>
  <c r="C78" i="3"/>
  <c r="BW76" i="3" s="1"/>
  <c r="BW77" i="3"/>
  <c r="C77" i="3"/>
  <c r="CD77" i="3" s="1"/>
  <c r="C76" i="3"/>
  <c r="BV76" i="3" s="1"/>
  <c r="BU75" i="3"/>
  <c r="C75" i="3"/>
  <c r="CD75" i="3" s="1"/>
  <c r="CD74" i="3"/>
  <c r="BW74" i="3"/>
  <c r="C74" i="3"/>
  <c r="L70" i="3"/>
  <c r="K70" i="3"/>
  <c r="J70" i="3"/>
  <c r="I70" i="3"/>
  <c r="H70" i="3"/>
  <c r="G70" i="3"/>
  <c r="F70" i="3"/>
  <c r="E70" i="3"/>
  <c r="D70" i="3"/>
  <c r="C70" i="3"/>
  <c r="CB69" i="3"/>
  <c r="BU69" i="3"/>
  <c r="B69" i="3"/>
  <c r="BV69" i="3" s="1"/>
  <c r="B68" i="3"/>
  <c r="BV68" i="3" s="1"/>
  <c r="CB67" i="3"/>
  <c r="BU67" i="3"/>
  <c r="B67" i="3"/>
  <c r="BV67" i="3" s="1"/>
  <c r="B66" i="3"/>
  <c r="BV66" i="3" s="1"/>
  <c r="CB65" i="3"/>
  <c r="BU65" i="3"/>
  <c r="B65" i="3"/>
  <c r="BV65" i="3" s="1"/>
  <c r="B64" i="3"/>
  <c r="BV64" i="3" s="1"/>
  <c r="CB63" i="3"/>
  <c r="BU63" i="3"/>
  <c r="B63" i="3"/>
  <c r="BV63" i="3" s="1"/>
  <c r="B62" i="3"/>
  <c r="CB82" i="3" s="1"/>
  <c r="CB61" i="3"/>
  <c r="BU61" i="3"/>
  <c r="B61" i="3"/>
  <c r="AQ57" i="3"/>
  <c r="AP57" i="3"/>
  <c r="AN57" i="3"/>
  <c r="AL57" i="3"/>
  <c r="AK57" i="3"/>
  <c r="AI57" i="3"/>
  <c r="AH57" i="3"/>
  <c r="AF57" i="3"/>
  <c r="AE57" i="3"/>
  <c r="AC57" i="3"/>
  <c r="AB57" i="3"/>
  <c r="AA57" i="3"/>
  <c r="Z57" i="3"/>
  <c r="Y57" i="3"/>
  <c r="X57" i="3"/>
  <c r="W57" i="3"/>
  <c r="V57" i="3"/>
  <c r="U57" i="3"/>
  <c r="CH57" i="3" s="1"/>
  <c r="T57" i="3"/>
  <c r="S57" i="3"/>
  <c r="R57" i="3"/>
  <c r="P57" i="3"/>
  <c r="O57" i="3"/>
  <c r="N57" i="3"/>
  <c r="L57" i="3"/>
  <c r="K57" i="3"/>
  <c r="J57" i="3"/>
  <c r="I57" i="3"/>
  <c r="H57" i="3"/>
  <c r="G57" i="3"/>
  <c r="F57" i="3"/>
  <c r="E57" i="3"/>
  <c r="D57" i="3"/>
  <c r="C57" i="3"/>
  <c r="CH56" i="3"/>
  <c r="CD56" i="3"/>
  <c r="BZ56" i="3"/>
  <c r="BT56" i="3"/>
  <c r="Q56" i="3"/>
  <c r="M56" i="3"/>
  <c r="B56" i="3"/>
  <c r="BY56" i="3" s="1"/>
  <c r="CH55" i="3"/>
  <c r="CB55" i="3"/>
  <c r="BZ55" i="3"/>
  <c r="BU55" i="3"/>
  <c r="Q55" i="3"/>
  <c r="CF55" i="3" s="1"/>
  <c r="M55" i="3"/>
  <c r="B55" i="3"/>
  <c r="CG55" i="3" s="1"/>
  <c r="CH54" i="3"/>
  <c r="CC54" i="3"/>
  <c r="BZ54" i="3"/>
  <c r="BT54" i="3"/>
  <c r="Q54" i="3"/>
  <c r="M54" i="3"/>
  <c r="B54" i="3"/>
  <c r="CH53" i="3"/>
  <c r="CE53" i="3"/>
  <c r="CB53" i="3"/>
  <c r="BZ53" i="3"/>
  <c r="BW53" i="3"/>
  <c r="BV53" i="3"/>
  <c r="Q53" i="3"/>
  <c r="CF53" i="3" s="1"/>
  <c r="B53" i="3"/>
  <c r="CD53" i="3" s="1"/>
  <c r="CI52" i="3"/>
  <c r="CH52" i="3"/>
  <c r="CG52" i="3"/>
  <c r="CC52" i="3"/>
  <c r="CA52" i="3"/>
  <c r="BZ52" i="3"/>
  <c r="BU52" i="3"/>
  <c r="Q52" i="3"/>
  <c r="M52" i="3"/>
  <c r="B52" i="3"/>
  <c r="CD52" i="3" s="1"/>
  <c r="CI51" i="3"/>
  <c r="CH51" i="3"/>
  <c r="CG51" i="3"/>
  <c r="CC51" i="3"/>
  <c r="CA51" i="3"/>
  <c r="BZ51" i="3"/>
  <c r="BU51" i="3"/>
  <c r="Q51" i="3"/>
  <c r="M51" i="3"/>
  <c r="BY51" i="3" s="1"/>
  <c r="B51" i="3"/>
  <c r="CI50" i="3"/>
  <c r="CH50" i="3"/>
  <c r="CG50" i="3"/>
  <c r="CC50" i="3"/>
  <c r="CA50" i="3"/>
  <c r="BZ50" i="3"/>
  <c r="BU50" i="3"/>
  <c r="Q50" i="3"/>
  <c r="M50" i="3"/>
  <c r="BY50" i="3" s="1"/>
  <c r="B50" i="3"/>
  <c r="CH49" i="3"/>
  <c r="CC49" i="3"/>
  <c r="BZ49" i="3"/>
  <c r="BW49" i="3"/>
  <c r="Q49" i="3"/>
  <c r="CF49" i="3" s="1"/>
  <c r="M49" i="3"/>
  <c r="B49" i="3"/>
  <c r="BX49" i="3" s="1"/>
  <c r="CH48" i="3"/>
  <c r="CE48" i="3"/>
  <c r="BZ48" i="3"/>
  <c r="BU48" i="3"/>
  <c r="Q48" i="3"/>
  <c r="M48" i="3"/>
  <c r="B48" i="3"/>
  <c r="CG48" i="3" s="1"/>
  <c r="CH47" i="3"/>
  <c r="BZ47" i="3"/>
  <c r="BT47" i="3"/>
  <c r="Q47" i="3"/>
  <c r="M47" i="3"/>
  <c r="B47" i="3"/>
  <c r="CC47" i="3" s="1"/>
  <c r="CG46" i="3"/>
  <c r="BW46" i="3"/>
  <c r="Q46" i="3"/>
  <c r="M46" i="3"/>
  <c r="B46" i="3"/>
  <c r="CC46" i="3" s="1"/>
  <c r="CH45" i="3"/>
  <c r="CE45" i="3"/>
  <c r="BZ45" i="3"/>
  <c r="BU45" i="3"/>
  <c r="Q45" i="3"/>
  <c r="M45" i="3"/>
  <c r="B45" i="3"/>
  <c r="CG45" i="3" s="1"/>
  <c r="CH44" i="3"/>
  <c r="BZ44" i="3"/>
  <c r="Q44" i="3"/>
  <c r="M44" i="3"/>
  <c r="B44" i="3"/>
  <c r="CC44" i="3" s="1"/>
  <c r="CH43" i="3"/>
  <c r="BZ43" i="3"/>
  <c r="Q43" i="3"/>
  <c r="B43" i="3"/>
  <c r="CH42" i="3"/>
  <c r="CB42" i="3"/>
  <c r="BZ42" i="3"/>
  <c r="BU42" i="3"/>
  <c r="Q42" i="3"/>
  <c r="M42" i="3"/>
  <c r="B42" i="3"/>
  <c r="CG42" i="3" s="1"/>
  <c r="CH41" i="3"/>
  <c r="BZ41" i="3"/>
  <c r="Q41" i="3"/>
  <c r="B41" i="3"/>
  <c r="CG41" i="3" s="1"/>
  <c r="CH40" i="3"/>
  <c r="BZ40" i="3"/>
  <c r="Q40" i="3"/>
  <c r="M40" i="3"/>
  <c r="B40" i="3"/>
  <c r="CE40" i="3" s="1"/>
  <c r="CH39" i="3"/>
  <c r="BZ39" i="3"/>
  <c r="Q39" i="3"/>
  <c r="M39" i="3"/>
  <c r="B39" i="3"/>
  <c r="CG39" i="3" s="1"/>
  <c r="CH38" i="3"/>
  <c r="BZ38" i="3"/>
  <c r="Q38" i="3"/>
  <c r="B38" i="3"/>
  <c r="CH37" i="3"/>
  <c r="BZ37" i="3"/>
  <c r="BW37" i="3"/>
  <c r="Q37" i="3"/>
  <c r="B37" i="3"/>
  <c r="CG37" i="3" s="1"/>
  <c r="CH36" i="3"/>
  <c r="BZ36" i="3"/>
  <c r="Q36" i="3"/>
  <c r="M36" i="3"/>
  <c r="B36" i="3"/>
  <c r="CG36" i="3" s="1"/>
  <c r="CH35" i="3"/>
  <c r="BZ35" i="3"/>
  <c r="BY35" i="3"/>
  <c r="Q35" i="3"/>
  <c r="B35" i="3"/>
  <c r="CH34" i="3"/>
  <c r="CE34" i="3"/>
  <c r="BZ34" i="3"/>
  <c r="BU34" i="3"/>
  <c r="Q34" i="3"/>
  <c r="BY34" i="3" s="1"/>
  <c r="M34" i="3"/>
  <c r="B34" i="3"/>
  <c r="CG34" i="3" s="1"/>
  <c r="CH33" i="3"/>
  <c r="CG33" i="3"/>
  <c r="CB33" i="3"/>
  <c r="BZ33" i="3"/>
  <c r="BX33" i="3"/>
  <c r="BU33" i="3"/>
  <c r="Q33" i="3"/>
  <c r="M33" i="3"/>
  <c r="CF33" i="3" s="1"/>
  <c r="B33" i="3"/>
  <c r="CC33" i="3" s="1"/>
  <c r="CH32" i="3"/>
  <c r="CE32" i="3"/>
  <c r="CB32" i="3"/>
  <c r="BZ32" i="3"/>
  <c r="BW32" i="3"/>
  <c r="BU32" i="3"/>
  <c r="Q32" i="3"/>
  <c r="M32" i="3"/>
  <c r="BY32" i="3" s="1"/>
  <c r="B32" i="3"/>
  <c r="CG32" i="3" s="1"/>
  <c r="CH31" i="3"/>
  <c r="BZ31" i="3"/>
  <c r="Q31" i="3"/>
  <c r="M31" i="3"/>
  <c r="B31" i="3"/>
  <c r="CD31" i="3" s="1"/>
  <c r="CH30" i="3"/>
  <c r="CE30" i="3"/>
  <c r="CB30" i="3"/>
  <c r="BZ30" i="3"/>
  <c r="BW30" i="3"/>
  <c r="BU30" i="3"/>
  <c r="Q30" i="3"/>
  <c r="M30" i="3"/>
  <c r="B30" i="3"/>
  <c r="CG30" i="3" s="1"/>
  <c r="CH29" i="3"/>
  <c r="BZ29" i="3"/>
  <c r="Q29" i="3"/>
  <c r="M29" i="3"/>
  <c r="B29" i="3"/>
  <c r="CB29" i="3" s="1"/>
  <c r="CH28" i="3"/>
  <c r="BZ28" i="3"/>
  <c r="Q28" i="3"/>
  <c r="B28" i="3"/>
  <c r="BW28" i="3" s="1"/>
  <c r="CH27" i="3"/>
  <c r="BZ27" i="3"/>
  <c r="Q27" i="3"/>
  <c r="M27" i="3"/>
  <c r="B27" i="3"/>
  <c r="CH26" i="3"/>
  <c r="CE26" i="3"/>
  <c r="CD26" i="3"/>
  <c r="BZ26" i="3"/>
  <c r="BU26" i="3"/>
  <c r="Q26" i="3"/>
  <c r="M26" i="3"/>
  <c r="B26" i="3"/>
  <c r="BV26" i="3" s="1"/>
  <c r="CH25" i="3"/>
  <c r="BZ25" i="3"/>
  <c r="Q25" i="3"/>
  <c r="M25" i="3"/>
  <c r="B25" i="3"/>
  <c r="CG25" i="3" s="1"/>
  <c r="CH24" i="3"/>
  <c r="CE24" i="3"/>
  <c r="CD24" i="3"/>
  <c r="BZ24" i="3"/>
  <c r="BU24" i="3"/>
  <c r="Q24" i="3"/>
  <c r="M24" i="3"/>
  <c r="B24" i="3"/>
  <c r="BV24" i="3" s="1"/>
  <c r="Q23" i="3"/>
  <c r="M23" i="3"/>
  <c r="B23" i="3"/>
  <c r="CG23" i="3" s="1"/>
  <c r="CH22" i="3"/>
  <c r="BZ22" i="3"/>
  <c r="Q22" i="3"/>
  <c r="M22" i="3"/>
  <c r="B22" i="3"/>
  <c r="CG22" i="3" s="1"/>
  <c r="Q21" i="3"/>
  <c r="M21" i="3"/>
  <c r="B21" i="3"/>
  <c r="CC21" i="3" s="1"/>
  <c r="CH20" i="3"/>
  <c r="CE20" i="3"/>
  <c r="CD20" i="3"/>
  <c r="BZ20" i="3"/>
  <c r="BU20" i="3"/>
  <c r="Q20" i="3"/>
  <c r="M20" i="3"/>
  <c r="BY20" i="3" s="1"/>
  <c r="B20" i="3"/>
  <c r="CE19" i="3"/>
  <c r="CB19" i="3"/>
  <c r="BU19" i="3"/>
  <c r="Q19" i="3"/>
  <c r="M19" i="3"/>
  <c r="BY19" i="3" s="1"/>
  <c r="B19" i="3"/>
  <c r="CG19" i="3" s="1"/>
  <c r="CH18" i="3"/>
  <c r="CC18" i="3"/>
  <c r="BZ18" i="3"/>
  <c r="BW18" i="3"/>
  <c r="Q18" i="3"/>
  <c r="CF18" i="3" s="1"/>
  <c r="M18" i="3"/>
  <c r="B18" i="3"/>
  <c r="CG18" i="3" s="1"/>
  <c r="CH17" i="3"/>
  <c r="CE17" i="3"/>
  <c r="BZ17" i="3"/>
  <c r="BU17" i="3"/>
  <c r="Q17" i="3"/>
  <c r="M17" i="3"/>
  <c r="B17" i="3"/>
  <c r="CF17" i="3" s="1"/>
  <c r="CH16" i="3"/>
  <c r="BZ16" i="3"/>
  <c r="Q16" i="3"/>
  <c r="M16" i="3"/>
  <c r="B16" i="3"/>
  <c r="CF16" i="3" s="1"/>
  <c r="CH15" i="3"/>
  <c r="CE15" i="3"/>
  <c r="CD15" i="3"/>
  <c r="BZ15" i="3"/>
  <c r="BU15" i="3"/>
  <c r="Q15" i="3"/>
  <c r="M15" i="3"/>
  <c r="BY15" i="3" s="1"/>
  <c r="B15" i="3"/>
  <c r="BV15" i="3" s="1"/>
  <c r="M14" i="3"/>
  <c r="B14" i="3"/>
  <c r="BV14" i="3" s="1"/>
  <c r="CH13" i="3"/>
  <c r="BZ13" i="3"/>
  <c r="Q13" i="3"/>
  <c r="M13" i="3"/>
  <c r="B13" i="3"/>
  <c r="CG13" i="3" s="1"/>
  <c r="CH12" i="3"/>
  <c r="BZ12" i="3"/>
  <c r="BT12" i="3"/>
  <c r="Q12" i="3"/>
  <c r="M12" i="3"/>
  <c r="B12" i="3"/>
  <c r="A5" i="3"/>
  <c r="A4" i="3"/>
  <c r="A3" i="3"/>
  <c r="A2" i="3"/>
  <c r="BV13" i="3" l="1"/>
  <c r="CD13" i="3"/>
  <c r="CB14" i="3"/>
  <c r="BX21" i="3"/>
  <c r="BV23" i="3"/>
  <c r="M57" i="3"/>
  <c r="BW29" i="3"/>
  <c r="CC29" i="3"/>
  <c r="BV40" i="3"/>
  <c r="CC62" i="3"/>
  <c r="CC64" i="3"/>
  <c r="CC66" i="3"/>
  <c r="CC68" i="3"/>
  <c r="CE75" i="3"/>
  <c r="CE76" i="3"/>
  <c r="CC79" i="3"/>
  <c r="BV106" i="3"/>
  <c r="BV107" i="3"/>
  <c r="CD110" i="3"/>
  <c r="M111" i="3"/>
  <c r="M74" i="4"/>
  <c r="BW13" i="3"/>
  <c r="CE13" i="3"/>
  <c r="CE14" i="3"/>
  <c r="Q57" i="3"/>
  <c r="BV17" i="3"/>
  <c r="CG21" i="3"/>
  <c r="BY23" i="3"/>
  <c r="CB23" i="3"/>
  <c r="CB28" i="3"/>
  <c r="CF29" i="3"/>
  <c r="BX29" i="3"/>
  <c r="CG29" i="3"/>
  <c r="BY30" i="3"/>
  <c r="CF32" i="3"/>
  <c r="CB39" i="3"/>
  <c r="BY40" i="3"/>
  <c r="BV42" i="3"/>
  <c r="CD42" i="3"/>
  <c r="BY43" i="3"/>
  <c r="BV45" i="3"/>
  <c r="BV48" i="3"/>
  <c r="BT62" i="3"/>
  <c r="CD62" i="3"/>
  <c r="BT64" i="3"/>
  <c r="CD64" i="3"/>
  <c r="BT66" i="3"/>
  <c r="CD66" i="3"/>
  <c r="BT68" i="3"/>
  <c r="CD68" i="3"/>
  <c r="BW75" i="3"/>
  <c r="CB77" i="3"/>
  <c r="BV78" i="3"/>
  <c r="BT79" i="3"/>
  <c r="M79" i="3" s="1"/>
  <c r="CD79" i="3"/>
  <c r="B111" i="3"/>
  <c r="BV105" i="3"/>
  <c r="CC106" i="3"/>
  <c r="CC107" i="3"/>
  <c r="BW108" i="3"/>
  <c r="CD109" i="3"/>
  <c r="AR47" i="4"/>
  <c r="AR34" i="4"/>
  <c r="CF13" i="3"/>
  <c r="BU14" i="3"/>
  <c r="CF14" i="3"/>
  <c r="BY17" i="3"/>
  <c r="BX18" i="3"/>
  <c r="CF19" i="3"/>
  <c r="CE23" i="3"/>
  <c r="BV28" i="3"/>
  <c r="CF28" i="3"/>
  <c r="BV34" i="3"/>
  <c r="CB34" i="3"/>
  <c r="CF37" i="3"/>
  <c r="CB37" i="3"/>
  <c r="CD40" i="3"/>
  <c r="BY42" i="3"/>
  <c r="BW42" i="3"/>
  <c r="CE42" i="3"/>
  <c r="BY45" i="3"/>
  <c r="BX46" i="3"/>
  <c r="CB47" i="3"/>
  <c r="BY48" i="3"/>
  <c r="BV55" i="3"/>
  <c r="CD55" i="3"/>
  <c r="BX56" i="3"/>
  <c r="CG56" i="3"/>
  <c r="B70" i="3"/>
  <c r="CC61" i="3"/>
  <c r="BU62" i="3"/>
  <c r="CC63" i="3"/>
  <c r="BU64" i="3"/>
  <c r="CC65" i="3"/>
  <c r="BU66" i="3"/>
  <c r="CC67" i="3"/>
  <c r="BU68" i="3"/>
  <c r="CC69" i="3"/>
  <c r="CB75" i="3"/>
  <c r="BT77" i="3"/>
  <c r="CC77" i="3"/>
  <c r="BU79" i="3"/>
  <c r="CC80" i="3"/>
  <c r="CC105" i="3"/>
  <c r="BW106" i="3"/>
  <c r="CD106" i="3"/>
  <c r="CD107" i="3"/>
  <c r="CE107" i="3"/>
  <c r="BV110" i="3"/>
  <c r="AR25" i="4"/>
  <c r="AR44" i="4"/>
  <c r="BU13" i="3"/>
  <c r="CB13" i="3"/>
  <c r="CD17" i="3"/>
  <c r="BV19" i="3"/>
  <c r="CF20" i="3"/>
  <c r="BV20" i="3"/>
  <c r="BW21" i="3"/>
  <c r="BU23" i="3"/>
  <c r="BY26" i="3"/>
  <c r="CF27" i="3"/>
  <c r="BU29" i="3"/>
  <c r="BV30" i="3"/>
  <c r="CD30" i="3"/>
  <c r="BY31" i="3"/>
  <c r="BV32" i="3"/>
  <c r="CD32" i="3"/>
  <c r="BW33" i="3"/>
  <c r="BW34" i="3"/>
  <c r="CD34" i="3"/>
  <c r="CB36" i="3"/>
  <c r="BV37" i="3"/>
  <c r="CE37" i="3"/>
  <c r="BU40" i="3"/>
  <c r="CF42" i="3"/>
  <c r="CD45" i="3"/>
  <c r="CD48" i="3"/>
  <c r="CF50" i="3"/>
  <c r="BV50" i="3"/>
  <c r="CD50" i="3"/>
  <c r="CF51" i="3"/>
  <c r="BV51" i="3"/>
  <c r="CD51" i="3"/>
  <c r="BV52" i="3"/>
  <c r="BW55" i="3"/>
  <c r="CE55" i="3"/>
  <c r="BT61" i="3"/>
  <c r="CD61" i="3"/>
  <c r="CB62" i="3"/>
  <c r="BT63" i="3"/>
  <c r="CD63" i="3"/>
  <c r="CB64" i="3"/>
  <c r="BT65" i="3"/>
  <c r="CD65" i="3"/>
  <c r="CB66" i="3"/>
  <c r="BT67" i="3"/>
  <c r="CD67" i="3"/>
  <c r="CB68" i="3"/>
  <c r="BT69" i="3"/>
  <c r="CD69" i="3"/>
  <c r="BT75" i="3"/>
  <c r="CC75" i="3"/>
  <c r="BU77" i="3"/>
  <c r="CE77" i="3"/>
  <c r="CE78" i="3"/>
  <c r="CB79" i="3"/>
  <c r="BT80" i="3"/>
  <c r="M80" i="3" s="1"/>
  <c r="CD80" i="3"/>
  <c r="CE105" i="3"/>
  <c r="BU106" i="3"/>
  <c r="CE106" i="3"/>
  <c r="BU107" i="3"/>
  <c r="BV108" i="3"/>
  <c r="BV109" i="3"/>
  <c r="CC110" i="3"/>
  <c r="AR56" i="4"/>
  <c r="AR52" i="4"/>
  <c r="AR33" i="4"/>
  <c r="Y110" i="4"/>
  <c r="Y106" i="4"/>
  <c r="AR45" i="4"/>
  <c r="AR28" i="4"/>
  <c r="AR23" i="4"/>
  <c r="AR17" i="4"/>
  <c r="AR39" i="4"/>
  <c r="AR27" i="4"/>
  <c r="AR18" i="4"/>
  <c r="AR14" i="4"/>
  <c r="Y111" i="5"/>
  <c r="A200" i="5" s="1"/>
  <c r="A169" i="5"/>
  <c r="AR57" i="5"/>
  <c r="AR53" i="4"/>
  <c r="Y109" i="4"/>
  <c r="Y105" i="4"/>
  <c r="AR35" i="4"/>
  <c r="M79" i="4"/>
  <c r="AR36" i="4"/>
  <c r="AR22" i="4"/>
  <c r="AR21" i="4"/>
  <c r="M80" i="4"/>
  <c r="AR54" i="4"/>
  <c r="M76" i="4"/>
  <c r="AR51" i="4"/>
  <c r="M75" i="4"/>
  <c r="AR31" i="4"/>
  <c r="CD111" i="4"/>
  <c r="BV111" i="4"/>
  <c r="CC111" i="4"/>
  <c r="BU111" i="4"/>
  <c r="BW111" i="4"/>
  <c r="BT111" i="4"/>
  <c r="Y111" i="4" s="1"/>
  <c r="CE111" i="4"/>
  <c r="CB111" i="4"/>
  <c r="Y107" i="4"/>
  <c r="M77" i="4"/>
  <c r="AR40" i="4"/>
  <c r="AR38" i="4"/>
  <c r="AR26" i="4"/>
  <c r="AR20" i="4"/>
  <c r="AR15" i="4"/>
  <c r="AR42" i="4"/>
  <c r="AR32" i="4"/>
  <c r="AR41" i="4"/>
  <c r="AR43" i="4"/>
  <c r="AR13" i="4"/>
  <c r="AR49" i="4"/>
  <c r="AR48" i="4"/>
  <c r="AR19" i="4"/>
  <c r="AR50" i="4"/>
  <c r="AR55" i="4"/>
  <c r="AR29" i="4"/>
  <c r="Y108" i="4"/>
  <c r="BV70" i="4"/>
  <c r="CD70" i="4"/>
  <c r="BU70" i="4"/>
  <c r="CB70" i="4"/>
  <c r="BT70" i="4"/>
  <c r="CC70" i="4"/>
  <c r="AR24" i="4"/>
  <c r="AR16" i="4"/>
  <c r="CG57" i="4"/>
  <c r="CC57" i="4"/>
  <c r="BX57" i="4"/>
  <c r="BT57" i="4"/>
  <c r="CF57" i="4"/>
  <c r="CB57" i="4"/>
  <c r="BW57" i="4"/>
  <c r="CD57" i="4"/>
  <c r="BU57" i="4"/>
  <c r="CE57" i="4"/>
  <c r="BY57" i="4"/>
  <c r="BV57" i="4"/>
  <c r="BT16" i="3"/>
  <c r="CB16" i="3"/>
  <c r="BY24" i="3"/>
  <c r="BT27" i="3"/>
  <c r="BT44" i="3"/>
  <c r="CD105" i="3"/>
  <c r="Q111" i="3"/>
  <c r="BW111" i="3" s="1"/>
  <c r="B57" i="3"/>
  <c r="CE12" i="3"/>
  <c r="BV12" i="3"/>
  <c r="CF12" i="3"/>
  <c r="CB12" i="3"/>
  <c r="BW12" i="3"/>
  <c r="CC12" i="3"/>
  <c r="BW16" i="3"/>
  <c r="CD22" i="3"/>
  <c r="BY22" i="3"/>
  <c r="BU22" i="3"/>
  <c r="CE22" i="3"/>
  <c r="BV22" i="3"/>
  <c r="CB22" i="3"/>
  <c r="CD25" i="3"/>
  <c r="BY25" i="3"/>
  <c r="BU25" i="3"/>
  <c r="CE25" i="3"/>
  <c r="BV25" i="3"/>
  <c r="BT25" i="3"/>
  <c r="CB25" i="3"/>
  <c r="BW27" i="3"/>
  <c r="CC27" i="3"/>
  <c r="CF38" i="3"/>
  <c r="CB38" i="3"/>
  <c r="BW38" i="3"/>
  <c r="CG38" i="3"/>
  <c r="CC38" i="3"/>
  <c r="BX38" i="3"/>
  <c r="BT38" i="3"/>
  <c r="CD38" i="3"/>
  <c r="BU38" i="3"/>
  <c r="CE38" i="3"/>
  <c r="BV38" i="3"/>
  <c r="CD41" i="3"/>
  <c r="BZ57" i="3"/>
  <c r="BX12" i="3"/>
  <c r="CD12" i="3"/>
  <c r="BY13" i="3"/>
  <c r="CG14" i="3"/>
  <c r="CC14" i="3"/>
  <c r="BW14" i="3"/>
  <c r="CD14" i="3"/>
  <c r="BX14" i="3"/>
  <c r="BT14" i="3"/>
  <c r="BY14" i="3"/>
  <c r="CF15" i="3"/>
  <c r="BX16" i="3"/>
  <c r="BW22" i="3"/>
  <c r="CC22" i="3"/>
  <c r="CF23" i="3"/>
  <c r="BW25" i="3"/>
  <c r="CC25" i="3"/>
  <c r="CF26" i="3"/>
  <c r="BX27" i="3"/>
  <c r="BT31" i="3"/>
  <c r="CF34" i="3"/>
  <c r="CF35" i="3"/>
  <c r="CB35" i="3"/>
  <c r="BW35" i="3"/>
  <c r="CG35" i="3"/>
  <c r="CC35" i="3"/>
  <c r="BX35" i="3"/>
  <c r="BT35" i="3"/>
  <c r="CD35" i="3"/>
  <c r="BU35" i="3"/>
  <c r="CE35" i="3"/>
  <c r="BV35" i="3"/>
  <c r="CD39" i="3"/>
  <c r="BY39" i="3"/>
  <c r="BU39" i="3"/>
  <c r="CE39" i="3"/>
  <c r="BV39" i="3"/>
  <c r="CC39" i="3"/>
  <c r="BW39" i="3"/>
  <c r="CF39" i="3"/>
  <c r="BX39" i="3"/>
  <c r="BT39" i="3"/>
  <c r="BX41" i="3"/>
  <c r="CD16" i="3"/>
  <c r="BY16" i="3"/>
  <c r="BU16" i="3"/>
  <c r="CE16" i="3"/>
  <c r="BV16" i="3"/>
  <c r="CD27" i="3"/>
  <c r="BY27" i="3"/>
  <c r="BU27" i="3"/>
  <c r="CE27" i="3"/>
  <c r="BV27" i="3"/>
  <c r="CB27" i="3"/>
  <c r="CE41" i="3"/>
  <c r="BV41" i="3"/>
  <c r="CF41" i="3"/>
  <c r="CB41" i="3"/>
  <c r="BW41" i="3"/>
  <c r="BT41" i="3"/>
  <c r="AR41" i="3" s="1"/>
  <c r="CC41" i="3"/>
  <c r="BU41" i="3"/>
  <c r="CE44" i="3"/>
  <c r="CD44" i="3"/>
  <c r="BY44" i="3"/>
  <c r="CG44" i="3"/>
  <c r="BU44" i="3"/>
  <c r="CB44" i="3"/>
  <c r="BV44" i="3"/>
  <c r="CF44" i="3"/>
  <c r="BW44" i="3"/>
  <c r="BX44" i="3"/>
  <c r="BU12" i="3"/>
  <c r="CC16" i="3"/>
  <c r="BT22" i="3"/>
  <c r="BY12" i="3"/>
  <c r="CG12" i="3"/>
  <c r="CG16" i="3"/>
  <c r="CD18" i="3"/>
  <c r="BY18" i="3"/>
  <c r="BU18" i="3"/>
  <c r="CE18" i="3"/>
  <c r="BV18" i="3"/>
  <c r="BT18" i="3"/>
  <c r="AR18" i="3" s="1"/>
  <c r="CB18" i="3"/>
  <c r="CE21" i="3"/>
  <c r="BY21" i="3"/>
  <c r="BU21" i="3"/>
  <c r="CF21" i="3"/>
  <c r="CB21" i="3"/>
  <c r="BV21" i="3"/>
  <c r="BT21" i="3"/>
  <c r="AR21" i="3" s="1"/>
  <c r="CD21" i="3"/>
  <c r="BX22" i="3"/>
  <c r="CF22" i="3"/>
  <c r="CF24" i="3"/>
  <c r="BX25" i="3"/>
  <c r="CF25" i="3"/>
  <c r="CG27" i="3"/>
  <c r="CF30" i="3"/>
  <c r="CE31" i="3"/>
  <c r="BV31" i="3"/>
  <c r="CG31" i="3"/>
  <c r="CB31" i="3"/>
  <c r="BW31" i="3"/>
  <c r="CC31" i="3"/>
  <c r="BX31" i="3"/>
  <c r="BU31" i="3"/>
  <c r="CF31" i="3"/>
  <c r="CD36" i="3"/>
  <c r="BY36" i="3"/>
  <c r="BU36" i="3"/>
  <c r="CE36" i="3"/>
  <c r="BV36" i="3"/>
  <c r="CC36" i="3"/>
  <c r="BW36" i="3"/>
  <c r="CF36" i="3"/>
  <c r="BX36" i="3"/>
  <c r="BT36" i="3"/>
  <c r="BY38" i="3"/>
  <c r="BY41" i="3"/>
  <c r="CF43" i="3"/>
  <c r="CB43" i="3"/>
  <c r="BW43" i="3"/>
  <c r="CG43" i="3"/>
  <c r="CC43" i="3"/>
  <c r="BX43" i="3"/>
  <c r="BT43" i="3"/>
  <c r="CD43" i="3"/>
  <c r="BU43" i="3"/>
  <c r="CE43" i="3"/>
  <c r="BV43" i="3"/>
  <c r="BW105" i="3"/>
  <c r="M68" i="3"/>
  <c r="BW107" i="3"/>
  <c r="BT15" i="3"/>
  <c r="BX15" i="3"/>
  <c r="CC15" i="3"/>
  <c r="CG15" i="3"/>
  <c r="BT17" i="3"/>
  <c r="BX17" i="3"/>
  <c r="CC17" i="3"/>
  <c r="CG17" i="3"/>
  <c r="BT19" i="3"/>
  <c r="BX19" i="3"/>
  <c r="CD19" i="3"/>
  <c r="BT20" i="3"/>
  <c r="BX20" i="3"/>
  <c r="CC20" i="3"/>
  <c r="CG20" i="3"/>
  <c r="BT23" i="3"/>
  <c r="BX23" i="3"/>
  <c r="CD23" i="3"/>
  <c r="BT24" i="3"/>
  <c r="BX24" i="3"/>
  <c r="CC24" i="3"/>
  <c r="CG24" i="3"/>
  <c r="BT26" i="3"/>
  <c r="BX26" i="3"/>
  <c r="CC26" i="3"/>
  <c r="CG26" i="3"/>
  <c r="CG28" i="3"/>
  <c r="CC28" i="3"/>
  <c r="BU28" i="3"/>
  <c r="BY28" i="3"/>
  <c r="CE28" i="3"/>
  <c r="BY52" i="3"/>
  <c r="CF54" i="3"/>
  <c r="CB54" i="3"/>
  <c r="BW54" i="3"/>
  <c r="CE54" i="3"/>
  <c r="BV54" i="3"/>
  <c r="CD54" i="3"/>
  <c r="BX54" i="3"/>
  <c r="CG54" i="3"/>
  <c r="BY54" i="3"/>
  <c r="BU54" i="3"/>
  <c r="CC74" i="3"/>
  <c r="BU74" i="3"/>
  <c r="CC81" i="3"/>
  <c r="CB74" i="3"/>
  <c r="BT74" i="3"/>
  <c r="CE74" i="3"/>
  <c r="BV74" i="3"/>
  <c r="M64" i="3"/>
  <c r="M66" i="3"/>
  <c r="BT13" i="3"/>
  <c r="BX13" i="3"/>
  <c r="CC13" i="3"/>
  <c r="BW15" i="3"/>
  <c r="CB15" i="3"/>
  <c r="BW17" i="3"/>
  <c r="CB17" i="3"/>
  <c r="BW19" i="3"/>
  <c r="CC19" i="3"/>
  <c r="BW20" i="3"/>
  <c r="CB20" i="3"/>
  <c r="BW23" i="3"/>
  <c r="CC23" i="3"/>
  <c r="BW24" i="3"/>
  <c r="CB24" i="3"/>
  <c r="BW26" i="3"/>
  <c r="CB26" i="3"/>
  <c r="BT28" i="3"/>
  <c r="BX28" i="3"/>
  <c r="CD28" i="3"/>
  <c r="CE29" i="3"/>
  <c r="BV29" i="3"/>
  <c r="BT29" i="3"/>
  <c r="AR29" i="3" s="1"/>
  <c r="BY29" i="3"/>
  <c r="CD29" i="3"/>
  <c r="CE33" i="3"/>
  <c r="BV33" i="3"/>
  <c r="BT33" i="3"/>
  <c r="BY33" i="3"/>
  <c r="CD33" i="3"/>
  <c r="CF40" i="3"/>
  <c r="CE47" i="3"/>
  <c r="BV47" i="3"/>
  <c r="CD47" i="3"/>
  <c r="BY47" i="3"/>
  <c r="BU47" i="3"/>
  <c r="CF47" i="3"/>
  <c r="BX47" i="3"/>
  <c r="CG47" i="3"/>
  <c r="BW47" i="3"/>
  <c r="BW109" i="3"/>
  <c r="BU37" i="3"/>
  <c r="BY37" i="3"/>
  <c r="CD37" i="3"/>
  <c r="BT40" i="3"/>
  <c r="AR40" i="3" s="1"/>
  <c r="BX40" i="3"/>
  <c r="CC40" i="3"/>
  <c r="CG40" i="3"/>
  <c r="CE49" i="3"/>
  <c r="BV49" i="3"/>
  <c r="CD49" i="3"/>
  <c r="BY49" i="3"/>
  <c r="BU49" i="3"/>
  <c r="BT49" i="3"/>
  <c r="CB49" i="3"/>
  <c r="M63" i="3"/>
  <c r="M65" i="3"/>
  <c r="M67" i="3"/>
  <c r="M69" i="3"/>
  <c r="CC78" i="3"/>
  <c r="BU78" i="3"/>
  <c r="CB78" i="3"/>
  <c r="BT78" i="3"/>
  <c r="M78" i="3" s="1"/>
  <c r="CD78" i="3"/>
  <c r="BT30" i="3"/>
  <c r="BX30" i="3"/>
  <c r="CC30" i="3"/>
  <c r="BT32" i="3"/>
  <c r="AR32" i="3" s="1"/>
  <c r="BX32" i="3"/>
  <c r="CC32" i="3"/>
  <c r="BT34" i="3"/>
  <c r="BX34" i="3"/>
  <c r="CC34" i="3"/>
  <c r="BT37" i="3"/>
  <c r="BX37" i="3"/>
  <c r="CC37" i="3"/>
  <c r="BW40" i="3"/>
  <c r="CB40" i="3"/>
  <c r="BT42" i="3"/>
  <c r="BX42" i="3"/>
  <c r="CC42" i="3"/>
  <c r="CF46" i="3"/>
  <c r="CB46" i="3"/>
  <c r="BV46" i="3"/>
  <c r="CE46" i="3"/>
  <c r="BY46" i="3"/>
  <c r="BU46" i="3"/>
  <c r="BT46" i="3"/>
  <c r="CD46" i="3"/>
  <c r="CG49" i="3"/>
  <c r="CF52" i="3"/>
  <c r="BY55" i="3"/>
  <c r="CF56" i="3"/>
  <c r="CB56" i="3"/>
  <c r="BW56" i="3"/>
  <c r="CE56" i="3"/>
  <c r="BV56" i="3"/>
  <c r="BU56" i="3"/>
  <c r="AR56" i="3" s="1"/>
  <c r="CC56" i="3"/>
  <c r="CD70" i="3"/>
  <c r="BU70" i="3"/>
  <c r="CC70" i="3"/>
  <c r="BT70" i="3"/>
  <c r="CC76" i="3"/>
  <c r="BU76" i="3"/>
  <c r="CB76" i="3"/>
  <c r="BT76" i="3"/>
  <c r="M76" i="3" s="1"/>
  <c r="CD76" i="3"/>
  <c r="CC111" i="3"/>
  <c r="CB111" i="3"/>
  <c r="BW45" i="3"/>
  <c r="CB45" i="3"/>
  <c r="CF45" i="3"/>
  <c r="BW48" i="3"/>
  <c r="CB48" i="3"/>
  <c r="CF48" i="3"/>
  <c r="BW50" i="3"/>
  <c r="CE50" i="3"/>
  <c r="BW51" i="3"/>
  <c r="CE51" i="3"/>
  <c r="BW52" i="3"/>
  <c r="CE52" i="3"/>
  <c r="BT53" i="3"/>
  <c r="AR53" i="3" s="1"/>
  <c r="BX53" i="3"/>
  <c r="CC53" i="3"/>
  <c r="CG53" i="3"/>
  <c r="BT55" i="3"/>
  <c r="AR55" i="3" s="1"/>
  <c r="BX55" i="3"/>
  <c r="CC55" i="3"/>
  <c r="BV61" i="3"/>
  <c r="M61" i="3" s="1"/>
  <c r="BV62" i="3"/>
  <c r="M62" i="3" s="1"/>
  <c r="BV75" i="3"/>
  <c r="M75" i="3" s="1"/>
  <c r="BV77" i="3"/>
  <c r="M77" i="3" s="1"/>
  <c r="BT105" i="3"/>
  <c r="Y105" i="3" s="1"/>
  <c r="CB105" i="3"/>
  <c r="BT106" i="3"/>
  <c r="BT107" i="3"/>
  <c r="BT108" i="3"/>
  <c r="BT109" i="3"/>
  <c r="Y109" i="3" s="1"/>
  <c r="BT110" i="3"/>
  <c r="Y110" i="3" s="1"/>
  <c r="BT45" i="3"/>
  <c r="BX45" i="3"/>
  <c r="CC45" i="3"/>
  <c r="BT48" i="3"/>
  <c r="BX48" i="3"/>
  <c r="CC48" i="3"/>
  <c r="BT50" i="3"/>
  <c r="AR50" i="3" s="1"/>
  <c r="BX50" i="3"/>
  <c r="CB50" i="3"/>
  <c r="BT51" i="3"/>
  <c r="BX51" i="3"/>
  <c r="CB51" i="3"/>
  <c r="BT52" i="3"/>
  <c r="BX52" i="3"/>
  <c r="CB52" i="3"/>
  <c r="BU53" i="3"/>
  <c r="BY53" i="3"/>
  <c r="L80" i="2"/>
  <c r="K80" i="2"/>
  <c r="J80" i="2"/>
  <c r="I80" i="2"/>
  <c r="H80" i="2"/>
  <c r="G80" i="2"/>
  <c r="F80" i="2"/>
  <c r="E80" i="2"/>
  <c r="D80" i="2"/>
  <c r="L79" i="2"/>
  <c r="K79" i="2"/>
  <c r="J79" i="2"/>
  <c r="I79" i="2"/>
  <c r="H79" i="2"/>
  <c r="G79" i="2"/>
  <c r="F79" i="2"/>
  <c r="E79" i="2"/>
  <c r="D79" i="2"/>
  <c r="L78" i="2"/>
  <c r="K78" i="2"/>
  <c r="J78" i="2"/>
  <c r="I78" i="2"/>
  <c r="H78" i="2"/>
  <c r="G78" i="2"/>
  <c r="F78" i="2"/>
  <c r="E78" i="2"/>
  <c r="D78" i="2"/>
  <c r="L77" i="2"/>
  <c r="K77" i="2"/>
  <c r="J77" i="2"/>
  <c r="I77" i="2"/>
  <c r="H77" i="2"/>
  <c r="G77" i="2"/>
  <c r="F77" i="2"/>
  <c r="E77" i="2"/>
  <c r="D77" i="2"/>
  <c r="L76" i="2"/>
  <c r="K76" i="2"/>
  <c r="J76" i="2"/>
  <c r="I76" i="2"/>
  <c r="H76" i="2"/>
  <c r="G76" i="2"/>
  <c r="F76" i="2"/>
  <c r="E76" i="2"/>
  <c r="D76" i="2"/>
  <c r="L75" i="2"/>
  <c r="K75" i="2"/>
  <c r="J75" i="2"/>
  <c r="I75" i="2"/>
  <c r="H75" i="2"/>
  <c r="G75" i="2"/>
  <c r="F75" i="2"/>
  <c r="E75" i="2"/>
  <c r="D75" i="2"/>
  <c r="L74" i="2"/>
  <c r="K74" i="2"/>
  <c r="J74" i="2"/>
  <c r="I74" i="2"/>
  <c r="H74" i="2"/>
  <c r="G74" i="2"/>
  <c r="F74" i="2"/>
  <c r="E74" i="2"/>
  <c r="D74" i="2"/>
  <c r="L69" i="2"/>
  <c r="K69" i="2"/>
  <c r="J69" i="2"/>
  <c r="I69" i="2"/>
  <c r="H69" i="2"/>
  <c r="G69" i="2"/>
  <c r="F69" i="2"/>
  <c r="E69" i="2"/>
  <c r="D69" i="2"/>
  <c r="C69" i="2"/>
  <c r="L68" i="2"/>
  <c r="K68" i="2"/>
  <c r="J68" i="2"/>
  <c r="I68" i="2"/>
  <c r="H68" i="2"/>
  <c r="G68" i="2"/>
  <c r="F68" i="2"/>
  <c r="E68" i="2"/>
  <c r="D68" i="2"/>
  <c r="C68" i="2"/>
  <c r="L67" i="2"/>
  <c r="K67" i="2"/>
  <c r="J67" i="2"/>
  <c r="I67" i="2"/>
  <c r="H67" i="2"/>
  <c r="G67" i="2"/>
  <c r="F67" i="2"/>
  <c r="E67" i="2"/>
  <c r="D67" i="2"/>
  <c r="C67" i="2"/>
  <c r="L66" i="2"/>
  <c r="K66" i="2"/>
  <c r="J66" i="2"/>
  <c r="I66" i="2"/>
  <c r="H66" i="2"/>
  <c r="G66" i="2"/>
  <c r="F66" i="2"/>
  <c r="E66" i="2"/>
  <c r="D66" i="2"/>
  <c r="C66" i="2"/>
  <c r="L65" i="2"/>
  <c r="K65" i="2"/>
  <c r="J65" i="2"/>
  <c r="I65" i="2"/>
  <c r="H65" i="2"/>
  <c r="G65" i="2"/>
  <c r="F65" i="2"/>
  <c r="E65" i="2"/>
  <c r="D65" i="2"/>
  <c r="C65" i="2"/>
  <c r="L64" i="2"/>
  <c r="K64" i="2"/>
  <c r="J64" i="2"/>
  <c r="I64" i="2"/>
  <c r="H64" i="2"/>
  <c r="G64" i="2"/>
  <c r="F64" i="2"/>
  <c r="E64" i="2"/>
  <c r="D64" i="2"/>
  <c r="C64" i="2"/>
  <c r="L63" i="2"/>
  <c r="K63" i="2"/>
  <c r="J63" i="2"/>
  <c r="I63" i="2"/>
  <c r="H63" i="2"/>
  <c r="G63" i="2"/>
  <c r="F63" i="2"/>
  <c r="E63" i="2"/>
  <c r="D63" i="2"/>
  <c r="C63" i="2"/>
  <c r="L62" i="2"/>
  <c r="K62" i="2"/>
  <c r="J62" i="2"/>
  <c r="I62" i="2"/>
  <c r="H62" i="2"/>
  <c r="G62" i="2"/>
  <c r="F62" i="2"/>
  <c r="E62" i="2"/>
  <c r="D62" i="2"/>
  <c r="C62" i="2"/>
  <c r="L61" i="2"/>
  <c r="K61" i="2"/>
  <c r="J61" i="2"/>
  <c r="I61" i="2"/>
  <c r="H61" i="2"/>
  <c r="G61" i="2"/>
  <c r="F61" i="2"/>
  <c r="E61" i="2"/>
  <c r="D61" i="2"/>
  <c r="C105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B84" i="2"/>
  <c r="B83" i="2"/>
  <c r="C61" i="2"/>
  <c r="AC56" i="2"/>
  <c r="AB56" i="2"/>
  <c r="AA56" i="2"/>
  <c r="Z56" i="2"/>
  <c r="Y56" i="2"/>
  <c r="X56" i="2"/>
  <c r="W56" i="2"/>
  <c r="V56" i="2"/>
  <c r="U56" i="2"/>
  <c r="T56" i="2"/>
  <c r="S56" i="2"/>
  <c r="R56" i="2"/>
  <c r="P56" i="2"/>
  <c r="O56" i="2"/>
  <c r="N56" i="2"/>
  <c r="L56" i="2"/>
  <c r="K56" i="2"/>
  <c r="J56" i="2"/>
  <c r="I56" i="2"/>
  <c r="H56" i="2"/>
  <c r="G56" i="2"/>
  <c r="F56" i="2"/>
  <c r="E56" i="2"/>
  <c r="D56" i="2"/>
  <c r="AC55" i="2"/>
  <c r="AB55" i="2"/>
  <c r="AA55" i="2"/>
  <c r="Z55" i="2"/>
  <c r="Y55" i="2"/>
  <c r="X55" i="2"/>
  <c r="W55" i="2"/>
  <c r="V55" i="2"/>
  <c r="U55" i="2"/>
  <c r="T55" i="2"/>
  <c r="S55" i="2"/>
  <c r="R55" i="2"/>
  <c r="P55" i="2"/>
  <c r="O55" i="2"/>
  <c r="N55" i="2"/>
  <c r="L55" i="2"/>
  <c r="K55" i="2"/>
  <c r="J55" i="2"/>
  <c r="I55" i="2"/>
  <c r="H55" i="2"/>
  <c r="G55" i="2"/>
  <c r="F55" i="2"/>
  <c r="E55" i="2"/>
  <c r="D55" i="2"/>
  <c r="C55" i="2"/>
  <c r="AC54" i="2"/>
  <c r="AB54" i="2"/>
  <c r="AA54" i="2"/>
  <c r="Z54" i="2"/>
  <c r="Y54" i="2"/>
  <c r="X54" i="2"/>
  <c r="W54" i="2"/>
  <c r="V54" i="2"/>
  <c r="U54" i="2"/>
  <c r="T54" i="2"/>
  <c r="S54" i="2"/>
  <c r="R54" i="2"/>
  <c r="P54" i="2"/>
  <c r="O54" i="2"/>
  <c r="N54" i="2"/>
  <c r="L54" i="2"/>
  <c r="K54" i="2"/>
  <c r="J54" i="2"/>
  <c r="I54" i="2"/>
  <c r="H54" i="2"/>
  <c r="G54" i="2"/>
  <c r="F54" i="2"/>
  <c r="E54" i="2"/>
  <c r="D54" i="2"/>
  <c r="C54" i="2"/>
  <c r="AC53" i="2"/>
  <c r="AB53" i="2"/>
  <c r="AA53" i="2"/>
  <c r="Z53" i="2"/>
  <c r="Y53" i="2"/>
  <c r="X53" i="2"/>
  <c r="W53" i="2"/>
  <c r="V53" i="2"/>
  <c r="U53" i="2"/>
  <c r="T53" i="2"/>
  <c r="S53" i="2"/>
  <c r="R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C52" i="2"/>
  <c r="AB52" i="2"/>
  <c r="AA52" i="2"/>
  <c r="Z52" i="2"/>
  <c r="Y52" i="2"/>
  <c r="X52" i="2"/>
  <c r="W52" i="2"/>
  <c r="V52" i="2"/>
  <c r="U52" i="2"/>
  <c r="T52" i="2"/>
  <c r="S52" i="2"/>
  <c r="R52" i="2"/>
  <c r="P52" i="2"/>
  <c r="O52" i="2"/>
  <c r="N52" i="2"/>
  <c r="L52" i="2"/>
  <c r="K52" i="2"/>
  <c r="J52" i="2"/>
  <c r="I52" i="2"/>
  <c r="H52" i="2"/>
  <c r="G52" i="2"/>
  <c r="F52" i="2"/>
  <c r="E52" i="2"/>
  <c r="D52" i="2"/>
  <c r="C52" i="2"/>
  <c r="AC51" i="2"/>
  <c r="AB51" i="2"/>
  <c r="AA51" i="2"/>
  <c r="Z51" i="2"/>
  <c r="Y51" i="2"/>
  <c r="X51" i="2"/>
  <c r="W51" i="2"/>
  <c r="V51" i="2"/>
  <c r="U51" i="2"/>
  <c r="T51" i="2"/>
  <c r="S51" i="2"/>
  <c r="R51" i="2"/>
  <c r="P51" i="2"/>
  <c r="O51" i="2"/>
  <c r="N51" i="2"/>
  <c r="L51" i="2"/>
  <c r="K51" i="2"/>
  <c r="J51" i="2"/>
  <c r="I51" i="2"/>
  <c r="H51" i="2"/>
  <c r="G51" i="2"/>
  <c r="F51" i="2"/>
  <c r="E51" i="2"/>
  <c r="D51" i="2"/>
  <c r="C51" i="2"/>
  <c r="AC50" i="2"/>
  <c r="AB50" i="2"/>
  <c r="AA50" i="2"/>
  <c r="Z50" i="2"/>
  <c r="Y50" i="2"/>
  <c r="X50" i="2"/>
  <c r="W50" i="2"/>
  <c r="V50" i="2"/>
  <c r="U50" i="2"/>
  <c r="T50" i="2"/>
  <c r="S50" i="2"/>
  <c r="R50" i="2"/>
  <c r="P50" i="2"/>
  <c r="O50" i="2"/>
  <c r="N50" i="2"/>
  <c r="L50" i="2"/>
  <c r="K50" i="2"/>
  <c r="J50" i="2"/>
  <c r="I50" i="2"/>
  <c r="H50" i="2"/>
  <c r="G50" i="2"/>
  <c r="F50" i="2"/>
  <c r="E50" i="2"/>
  <c r="D50" i="2"/>
  <c r="C50" i="2"/>
  <c r="AC49" i="2"/>
  <c r="AB49" i="2"/>
  <c r="AA49" i="2"/>
  <c r="Z49" i="2"/>
  <c r="Y49" i="2"/>
  <c r="X49" i="2"/>
  <c r="W49" i="2"/>
  <c r="V49" i="2"/>
  <c r="U49" i="2"/>
  <c r="T49" i="2"/>
  <c r="S49" i="2"/>
  <c r="R49" i="2"/>
  <c r="P49" i="2"/>
  <c r="O49" i="2"/>
  <c r="N49" i="2"/>
  <c r="L49" i="2"/>
  <c r="K49" i="2"/>
  <c r="J49" i="2"/>
  <c r="I49" i="2"/>
  <c r="H49" i="2"/>
  <c r="G49" i="2"/>
  <c r="F49" i="2"/>
  <c r="E49" i="2"/>
  <c r="D49" i="2"/>
  <c r="C49" i="2"/>
  <c r="AC48" i="2"/>
  <c r="AB48" i="2"/>
  <c r="AA48" i="2"/>
  <c r="Z48" i="2"/>
  <c r="Y48" i="2"/>
  <c r="X48" i="2"/>
  <c r="W48" i="2"/>
  <c r="V48" i="2"/>
  <c r="U48" i="2"/>
  <c r="T48" i="2"/>
  <c r="S48" i="2"/>
  <c r="R48" i="2"/>
  <c r="P48" i="2"/>
  <c r="O48" i="2"/>
  <c r="N48" i="2"/>
  <c r="L48" i="2"/>
  <c r="K48" i="2"/>
  <c r="J48" i="2"/>
  <c r="I48" i="2"/>
  <c r="H48" i="2"/>
  <c r="G48" i="2"/>
  <c r="F48" i="2"/>
  <c r="E48" i="2"/>
  <c r="D48" i="2"/>
  <c r="C48" i="2"/>
  <c r="AC47" i="2"/>
  <c r="AB47" i="2"/>
  <c r="AA47" i="2"/>
  <c r="Z47" i="2"/>
  <c r="Y47" i="2"/>
  <c r="X47" i="2"/>
  <c r="W47" i="2"/>
  <c r="V47" i="2"/>
  <c r="U47" i="2"/>
  <c r="T47" i="2"/>
  <c r="S47" i="2"/>
  <c r="R47" i="2"/>
  <c r="P47" i="2"/>
  <c r="O47" i="2"/>
  <c r="N47" i="2"/>
  <c r="L47" i="2"/>
  <c r="K47" i="2"/>
  <c r="J47" i="2"/>
  <c r="I47" i="2"/>
  <c r="H47" i="2"/>
  <c r="G47" i="2"/>
  <c r="F47" i="2"/>
  <c r="E47" i="2"/>
  <c r="D47" i="2"/>
  <c r="C47" i="2"/>
  <c r="AC46" i="2"/>
  <c r="AB46" i="2"/>
  <c r="AA46" i="2"/>
  <c r="Z46" i="2"/>
  <c r="Y46" i="2"/>
  <c r="X46" i="2"/>
  <c r="W46" i="2"/>
  <c r="V46" i="2"/>
  <c r="U46" i="2"/>
  <c r="T46" i="2"/>
  <c r="S46" i="2"/>
  <c r="R46" i="2"/>
  <c r="P46" i="2"/>
  <c r="O46" i="2"/>
  <c r="N46" i="2"/>
  <c r="L46" i="2"/>
  <c r="K46" i="2"/>
  <c r="J46" i="2"/>
  <c r="I46" i="2"/>
  <c r="H46" i="2"/>
  <c r="G46" i="2"/>
  <c r="F46" i="2"/>
  <c r="E46" i="2"/>
  <c r="D46" i="2"/>
  <c r="C46" i="2"/>
  <c r="AC45" i="2"/>
  <c r="AB45" i="2"/>
  <c r="AA45" i="2"/>
  <c r="Z45" i="2"/>
  <c r="Y45" i="2"/>
  <c r="X45" i="2"/>
  <c r="W45" i="2"/>
  <c r="V45" i="2"/>
  <c r="U45" i="2"/>
  <c r="T45" i="2"/>
  <c r="S45" i="2"/>
  <c r="R45" i="2"/>
  <c r="P45" i="2"/>
  <c r="O45" i="2"/>
  <c r="N45" i="2"/>
  <c r="L45" i="2"/>
  <c r="K45" i="2"/>
  <c r="J45" i="2"/>
  <c r="I45" i="2"/>
  <c r="H45" i="2"/>
  <c r="G45" i="2"/>
  <c r="F45" i="2"/>
  <c r="E45" i="2"/>
  <c r="D45" i="2"/>
  <c r="C45" i="2"/>
  <c r="AC44" i="2"/>
  <c r="AB44" i="2"/>
  <c r="AA44" i="2"/>
  <c r="Z44" i="2"/>
  <c r="Y44" i="2"/>
  <c r="X44" i="2"/>
  <c r="W44" i="2"/>
  <c r="V44" i="2"/>
  <c r="U44" i="2"/>
  <c r="T44" i="2"/>
  <c r="S44" i="2"/>
  <c r="R44" i="2"/>
  <c r="P44" i="2"/>
  <c r="O44" i="2"/>
  <c r="N44" i="2"/>
  <c r="L44" i="2"/>
  <c r="K44" i="2"/>
  <c r="J44" i="2"/>
  <c r="I44" i="2"/>
  <c r="H44" i="2"/>
  <c r="G44" i="2"/>
  <c r="F44" i="2"/>
  <c r="E44" i="2"/>
  <c r="D44" i="2"/>
  <c r="C44" i="2"/>
  <c r="AC43" i="2"/>
  <c r="AB43" i="2"/>
  <c r="AA43" i="2"/>
  <c r="Z43" i="2"/>
  <c r="Y43" i="2"/>
  <c r="X43" i="2"/>
  <c r="W43" i="2"/>
  <c r="V43" i="2"/>
  <c r="U43" i="2"/>
  <c r="T43" i="2"/>
  <c r="S43" i="2"/>
  <c r="R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C42" i="2"/>
  <c r="AB42" i="2"/>
  <c r="AA42" i="2"/>
  <c r="Z42" i="2"/>
  <c r="Y42" i="2"/>
  <c r="X42" i="2"/>
  <c r="W42" i="2"/>
  <c r="V42" i="2"/>
  <c r="U42" i="2"/>
  <c r="T42" i="2"/>
  <c r="S42" i="2"/>
  <c r="R42" i="2"/>
  <c r="P42" i="2"/>
  <c r="O42" i="2"/>
  <c r="N42" i="2"/>
  <c r="L42" i="2"/>
  <c r="K42" i="2"/>
  <c r="J42" i="2"/>
  <c r="I42" i="2"/>
  <c r="H42" i="2"/>
  <c r="G42" i="2"/>
  <c r="F42" i="2"/>
  <c r="E42" i="2"/>
  <c r="D42" i="2"/>
  <c r="C42" i="2"/>
  <c r="AC41" i="2"/>
  <c r="AB41" i="2"/>
  <c r="AA41" i="2"/>
  <c r="Z41" i="2"/>
  <c r="Y41" i="2"/>
  <c r="X41" i="2"/>
  <c r="W41" i="2"/>
  <c r="V41" i="2"/>
  <c r="U41" i="2"/>
  <c r="T41" i="2"/>
  <c r="S41" i="2"/>
  <c r="R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C40" i="2"/>
  <c r="AB40" i="2"/>
  <c r="AA40" i="2"/>
  <c r="Z40" i="2"/>
  <c r="Y40" i="2"/>
  <c r="X40" i="2"/>
  <c r="W40" i="2"/>
  <c r="V40" i="2"/>
  <c r="U40" i="2"/>
  <c r="T40" i="2"/>
  <c r="S40" i="2"/>
  <c r="R40" i="2"/>
  <c r="P40" i="2"/>
  <c r="O40" i="2"/>
  <c r="N40" i="2"/>
  <c r="L40" i="2"/>
  <c r="K40" i="2"/>
  <c r="J40" i="2"/>
  <c r="I40" i="2"/>
  <c r="H40" i="2"/>
  <c r="G40" i="2"/>
  <c r="F40" i="2"/>
  <c r="E40" i="2"/>
  <c r="D40" i="2"/>
  <c r="C40" i="2"/>
  <c r="AC39" i="2"/>
  <c r="AB39" i="2"/>
  <c r="AA39" i="2"/>
  <c r="Z39" i="2"/>
  <c r="Y39" i="2"/>
  <c r="X39" i="2"/>
  <c r="W39" i="2"/>
  <c r="V39" i="2"/>
  <c r="U39" i="2"/>
  <c r="T39" i="2"/>
  <c r="S39" i="2"/>
  <c r="R39" i="2"/>
  <c r="P39" i="2"/>
  <c r="O39" i="2"/>
  <c r="N39" i="2"/>
  <c r="L39" i="2"/>
  <c r="K39" i="2"/>
  <c r="J39" i="2"/>
  <c r="I39" i="2"/>
  <c r="H39" i="2"/>
  <c r="G39" i="2"/>
  <c r="F39" i="2"/>
  <c r="E39" i="2"/>
  <c r="D39" i="2"/>
  <c r="C39" i="2"/>
  <c r="AC38" i="2"/>
  <c r="AB38" i="2"/>
  <c r="AA38" i="2"/>
  <c r="Z38" i="2"/>
  <c r="Y38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C37" i="2"/>
  <c r="AB37" i="2"/>
  <c r="AA37" i="2"/>
  <c r="Z37" i="2"/>
  <c r="Y37" i="2"/>
  <c r="X37" i="2"/>
  <c r="W37" i="2"/>
  <c r="V37" i="2"/>
  <c r="U37" i="2"/>
  <c r="T37" i="2"/>
  <c r="S37" i="2"/>
  <c r="R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C36" i="2"/>
  <c r="AB36" i="2"/>
  <c r="AA36" i="2"/>
  <c r="Z36" i="2"/>
  <c r="Y36" i="2"/>
  <c r="X36" i="2"/>
  <c r="W36" i="2"/>
  <c r="V36" i="2"/>
  <c r="U36" i="2"/>
  <c r="T36" i="2"/>
  <c r="S36" i="2"/>
  <c r="R36" i="2"/>
  <c r="P36" i="2"/>
  <c r="O36" i="2"/>
  <c r="N36" i="2"/>
  <c r="L36" i="2"/>
  <c r="K36" i="2"/>
  <c r="J36" i="2"/>
  <c r="I36" i="2"/>
  <c r="H36" i="2"/>
  <c r="G36" i="2"/>
  <c r="F36" i="2"/>
  <c r="E36" i="2"/>
  <c r="D36" i="2"/>
  <c r="C36" i="2"/>
  <c r="AC35" i="2"/>
  <c r="AB35" i="2"/>
  <c r="AA35" i="2"/>
  <c r="Z35" i="2"/>
  <c r="Y35" i="2"/>
  <c r="X35" i="2"/>
  <c r="W35" i="2"/>
  <c r="V35" i="2"/>
  <c r="U35" i="2"/>
  <c r="T35" i="2"/>
  <c r="S35" i="2"/>
  <c r="R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C34" i="2"/>
  <c r="AB34" i="2"/>
  <c r="AA34" i="2"/>
  <c r="Z34" i="2"/>
  <c r="Y34" i="2"/>
  <c r="X34" i="2"/>
  <c r="W34" i="2"/>
  <c r="V34" i="2"/>
  <c r="U34" i="2"/>
  <c r="T34" i="2"/>
  <c r="S34" i="2"/>
  <c r="R34" i="2"/>
  <c r="P34" i="2"/>
  <c r="O34" i="2"/>
  <c r="N34" i="2"/>
  <c r="L34" i="2"/>
  <c r="K34" i="2"/>
  <c r="J34" i="2"/>
  <c r="I34" i="2"/>
  <c r="H34" i="2"/>
  <c r="G34" i="2"/>
  <c r="F34" i="2"/>
  <c r="E34" i="2"/>
  <c r="D34" i="2"/>
  <c r="C34" i="2"/>
  <c r="AC33" i="2"/>
  <c r="AB33" i="2"/>
  <c r="AA33" i="2"/>
  <c r="Z33" i="2"/>
  <c r="Y33" i="2"/>
  <c r="X33" i="2"/>
  <c r="W33" i="2"/>
  <c r="V33" i="2"/>
  <c r="U33" i="2"/>
  <c r="T33" i="2"/>
  <c r="S33" i="2"/>
  <c r="R33" i="2"/>
  <c r="P33" i="2"/>
  <c r="O33" i="2"/>
  <c r="N33" i="2"/>
  <c r="L33" i="2"/>
  <c r="K33" i="2"/>
  <c r="J33" i="2"/>
  <c r="I33" i="2"/>
  <c r="H33" i="2"/>
  <c r="G33" i="2"/>
  <c r="F33" i="2"/>
  <c r="E33" i="2"/>
  <c r="D33" i="2"/>
  <c r="C33" i="2"/>
  <c r="AC32" i="2"/>
  <c r="AB32" i="2"/>
  <c r="AA32" i="2"/>
  <c r="Z32" i="2"/>
  <c r="Y32" i="2"/>
  <c r="X32" i="2"/>
  <c r="W32" i="2"/>
  <c r="V32" i="2"/>
  <c r="U32" i="2"/>
  <c r="T32" i="2"/>
  <c r="S32" i="2"/>
  <c r="R32" i="2"/>
  <c r="P32" i="2"/>
  <c r="O32" i="2"/>
  <c r="N32" i="2"/>
  <c r="L32" i="2"/>
  <c r="K32" i="2"/>
  <c r="J32" i="2"/>
  <c r="I32" i="2"/>
  <c r="H32" i="2"/>
  <c r="G32" i="2"/>
  <c r="F32" i="2"/>
  <c r="E32" i="2"/>
  <c r="D32" i="2"/>
  <c r="C32" i="2"/>
  <c r="AC31" i="2"/>
  <c r="AB31" i="2"/>
  <c r="AA31" i="2"/>
  <c r="Z31" i="2"/>
  <c r="Y31" i="2"/>
  <c r="X31" i="2"/>
  <c r="W31" i="2"/>
  <c r="V31" i="2"/>
  <c r="U31" i="2"/>
  <c r="T31" i="2"/>
  <c r="S31" i="2"/>
  <c r="R31" i="2"/>
  <c r="P31" i="2"/>
  <c r="O31" i="2"/>
  <c r="N31" i="2"/>
  <c r="L31" i="2"/>
  <c r="K31" i="2"/>
  <c r="J31" i="2"/>
  <c r="I31" i="2"/>
  <c r="H31" i="2"/>
  <c r="G31" i="2"/>
  <c r="F31" i="2"/>
  <c r="E31" i="2"/>
  <c r="D31" i="2"/>
  <c r="C31" i="2"/>
  <c r="AC30" i="2"/>
  <c r="AB30" i="2"/>
  <c r="AA30" i="2"/>
  <c r="Z30" i="2"/>
  <c r="Y30" i="2"/>
  <c r="X30" i="2"/>
  <c r="W30" i="2"/>
  <c r="V30" i="2"/>
  <c r="U30" i="2"/>
  <c r="T30" i="2"/>
  <c r="S30" i="2"/>
  <c r="R30" i="2"/>
  <c r="P30" i="2"/>
  <c r="O30" i="2"/>
  <c r="N30" i="2"/>
  <c r="L30" i="2"/>
  <c r="K30" i="2"/>
  <c r="J30" i="2"/>
  <c r="I30" i="2"/>
  <c r="H30" i="2"/>
  <c r="G30" i="2"/>
  <c r="F30" i="2"/>
  <c r="E30" i="2"/>
  <c r="D30" i="2"/>
  <c r="C30" i="2"/>
  <c r="AC29" i="2"/>
  <c r="AB29" i="2"/>
  <c r="AA29" i="2"/>
  <c r="Z29" i="2"/>
  <c r="Y29" i="2"/>
  <c r="X29" i="2"/>
  <c r="W29" i="2"/>
  <c r="V29" i="2"/>
  <c r="U29" i="2"/>
  <c r="T29" i="2"/>
  <c r="S29" i="2"/>
  <c r="R29" i="2"/>
  <c r="P29" i="2"/>
  <c r="O29" i="2"/>
  <c r="N29" i="2"/>
  <c r="L29" i="2"/>
  <c r="K29" i="2"/>
  <c r="J29" i="2"/>
  <c r="I29" i="2"/>
  <c r="H29" i="2"/>
  <c r="G29" i="2"/>
  <c r="F29" i="2"/>
  <c r="E29" i="2"/>
  <c r="D29" i="2"/>
  <c r="C29" i="2"/>
  <c r="AC28" i="2"/>
  <c r="AB28" i="2"/>
  <c r="AA28" i="2"/>
  <c r="Z28" i="2"/>
  <c r="Y28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C27" i="2"/>
  <c r="AB27" i="2"/>
  <c r="AA27" i="2"/>
  <c r="Z27" i="2"/>
  <c r="Y27" i="2"/>
  <c r="X27" i="2"/>
  <c r="W27" i="2"/>
  <c r="V27" i="2"/>
  <c r="U27" i="2"/>
  <c r="T27" i="2"/>
  <c r="S27" i="2"/>
  <c r="R27" i="2"/>
  <c r="P27" i="2"/>
  <c r="O27" i="2"/>
  <c r="N27" i="2"/>
  <c r="L27" i="2"/>
  <c r="K27" i="2"/>
  <c r="J27" i="2"/>
  <c r="I27" i="2"/>
  <c r="H27" i="2"/>
  <c r="G27" i="2"/>
  <c r="F27" i="2"/>
  <c r="E27" i="2"/>
  <c r="D27" i="2"/>
  <c r="C27" i="2"/>
  <c r="AC26" i="2"/>
  <c r="AB26" i="2"/>
  <c r="AA26" i="2"/>
  <c r="Z26" i="2"/>
  <c r="Y26" i="2"/>
  <c r="X26" i="2"/>
  <c r="W26" i="2"/>
  <c r="V26" i="2"/>
  <c r="U26" i="2"/>
  <c r="T26" i="2"/>
  <c r="S26" i="2"/>
  <c r="R26" i="2"/>
  <c r="P26" i="2"/>
  <c r="O26" i="2"/>
  <c r="N26" i="2"/>
  <c r="L26" i="2"/>
  <c r="K26" i="2"/>
  <c r="J26" i="2"/>
  <c r="I26" i="2"/>
  <c r="H26" i="2"/>
  <c r="G26" i="2"/>
  <c r="F26" i="2"/>
  <c r="E26" i="2"/>
  <c r="D26" i="2"/>
  <c r="C26" i="2"/>
  <c r="AC25" i="2"/>
  <c r="AB25" i="2"/>
  <c r="AA25" i="2"/>
  <c r="Z25" i="2"/>
  <c r="Y25" i="2"/>
  <c r="X25" i="2"/>
  <c r="W25" i="2"/>
  <c r="V25" i="2"/>
  <c r="U25" i="2"/>
  <c r="T25" i="2"/>
  <c r="S25" i="2"/>
  <c r="R25" i="2"/>
  <c r="P25" i="2"/>
  <c r="O25" i="2"/>
  <c r="N25" i="2"/>
  <c r="L25" i="2"/>
  <c r="K25" i="2"/>
  <c r="J25" i="2"/>
  <c r="I25" i="2"/>
  <c r="H25" i="2"/>
  <c r="G25" i="2"/>
  <c r="F25" i="2"/>
  <c r="E25" i="2"/>
  <c r="D25" i="2"/>
  <c r="C25" i="2"/>
  <c r="AC24" i="2"/>
  <c r="AB24" i="2"/>
  <c r="AA24" i="2"/>
  <c r="Z24" i="2"/>
  <c r="Y24" i="2"/>
  <c r="X24" i="2"/>
  <c r="W24" i="2"/>
  <c r="V24" i="2"/>
  <c r="U24" i="2"/>
  <c r="T24" i="2"/>
  <c r="S24" i="2"/>
  <c r="R24" i="2"/>
  <c r="P24" i="2"/>
  <c r="O24" i="2"/>
  <c r="N24" i="2"/>
  <c r="L24" i="2"/>
  <c r="K24" i="2"/>
  <c r="J24" i="2"/>
  <c r="I24" i="2"/>
  <c r="H24" i="2"/>
  <c r="G24" i="2"/>
  <c r="F24" i="2"/>
  <c r="E24" i="2"/>
  <c r="D24" i="2"/>
  <c r="C24" i="2"/>
  <c r="AC23" i="2"/>
  <c r="AB23" i="2"/>
  <c r="AA23" i="2"/>
  <c r="Z23" i="2"/>
  <c r="Y23" i="2"/>
  <c r="X23" i="2"/>
  <c r="W23" i="2"/>
  <c r="V23" i="2"/>
  <c r="U23" i="2"/>
  <c r="T23" i="2"/>
  <c r="S23" i="2"/>
  <c r="R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AC22" i="2"/>
  <c r="AB22" i="2"/>
  <c r="AA22" i="2"/>
  <c r="Z22" i="2"/>
  <c r="Y22" i="2"/>
  <c r="X22" i="2"/>
  <c r="W22" i="2"/>
  <c r="V22" i="2"/>
  <c r="U22" i="2"/>
  <c r="T22" i="2"/>
  <c r="S22" i="2"/>
  <c r="R22" i="2"/>
  <c r="P22" i="2"/>
  <c r="O22" i="2"/>
  <c r="N22" i="2"/>
  <c r="L22" i="2"/>
  <c r="K22" i="2"/>
  <c r="J22" i="2"/>
  <c r="I22" i="2"/>
  <c r="H22" i="2"/>
  <c r="G22" i="2"/>
  <c r="F22" i="2"/>
  <c r="E22" i="2"/>
  <c r="D22" i="2"/>
  <c r="C22" i="2"/>
  <c r="AC21" i="2"/>
  <c r="AB21" i="2"/>
  <c r="AA21" i="2"/>
  <c r="Z21" i="2"/>
  <c r="Y21" i="2"/>
  <c r="X21" i="2"/>
  <c r="W21" i="2"/>
  <c r="V21" i="2"/>
  <c r="U21" i="2"/>
  <c r="T21" i="2"/>
  <c r="S21" i="2"/>
  <c r="R21" i="2"/>
  <c r="P21" i="2"/>
  <c r="O21" i="2"/>
  <c r="N21" i="2"/>
  <c r="L21" i="2"/>
  <c r="K21" i="2"/>
  <c r="J21" i="2"/>
  <c r="I21" i="2"/>
  <c r="H21" i="2"/>
  <c r="G21" i="2"/>
  <c r="F21" i="2"/>
  <c r="E21" i="2"/>
  <c r="D21" i="2"/>
  <c r="C21" i="2"/>
  <c r="AC20" i="2"/>
  <c r="AB20" i="2"/>
  <c r="AA20" i="2"/>
  <c r="Z20" i="2"/>
  <c r="Y20" i="2"/>
  <c r="X20" i="2"/>
  <c r="W20" i="2"/>
  <c r="V20" i="2"/>
  <c r="U20" i="2"/>
  <c r="T20" i="2"/>
  <c r="S20" i="2"/>
  <c r="R20" i="2"/>
  <c r="P20" i="2"/>
  <c r="O20" i="2"/>
  <c r="N20" i="2"/>
  <c r="L20" i="2"/>
  <c r="K20" i="2"/>
  <c r="J20" i="2"/>
  <c r="I20" i="2"/>
  <c r="H20" i="2"/>
  <c r="G20" i="2"/>
  <c r="F20" i="2"/>
  <c r="E20" i="2"/>
  <c r="D20" i="2"/>
  <c r="C20" i="2"/>
  <c r="AC19" i="2"/>
  <c r="AB19" i="2"/>
  <c r="AA19" i="2"/>
  <c r="Z19" i="2"/>
  <c r="Y19" i="2"/>
  <c r="X19" i="2"/>
  <c r="W19" i="2"/>
  <c r="V19" i="2"/>
  <c r="U19" i="2"/>
  <c r="T19" i="2"/>
  <c r="S19" i="2"/>
  <c r="R19" i="2"/>
  <c r="P19" i="2"/>
  <c r="O19" i="2"/>
  <c r="N19" i="2"/>
  <c r="L19" i="2"/>
  <c r="K19" i="2"/>
  <c r="J19" i="2"/>
  <c r="I19" i="2"/>
  <c r="H19" i="2"/>
  <c r="G19" i="2"/>
  <c r="F19" i="2"/>
  <c r="E19" i="2"/>
  <c r="D19" i="2"/>
  <c r="C19" i="2"/>
  <c r="AC18" i="2"/>
  <c r="AB18" i="2"/>
  <c r="AA18" i="2"/>
  <c r="Z18" i="2"/>
  <c r="Y18" i="2"/>
  <c r="X18" i="2"/>
  <c r="W18" i="2"/>
  <c r="V18" i="2"/>
  <c r="U18" i="2"/>
  <c r="T18" i="2"/>
  <c r="S18" i="2"/>
  <c r="R18" i="2"/>
  <c r="P18" i="2"/>
  <c r="O18" i="2"/>
  <c r="N18" i="2"/>
  <c r="L18" i="2"/>
  <c r="K18" i="2"/>
  <c r="J18" i="2"/>
  <c r="I18" i="2"/>
  <c r="H18" i="2"/>
  <c r="G18" i="2"/>
  <c r="F18" i="2"/>
  <c r="E18" i="2"/>
  <c r="D18" i="2"/>
  <c r="C18" i="2"/>
  <c r="AC17" i="2"/>
  <c r="AB17" i="2"/>
  <c r="AA17" i="2"/>
  <c r="Z17" i="2"/>
  <c r="Y17" i="2"/>
  <c r="X17" i="2"/>
  <c r="W17" i="2"/>
  <c r="V17" i="2"/>
  <c r="U17" i="2"/>
  <c r="T17" i="2"/>
  <c r="S17" i="2"/>
  <c r="R17" i="2"/>
  <c r="P17" i="2"/>
  <c r="O17" i="2"/>
  <c r="N17" i="2"/>
  <c r="L17" i="2"/>
  <c r="K17" i="2"/>
  <c r="J17" i="2"/>
  <c r="I17" i="2"/>
  <c r="H17" i="2"/>
  <c r="G17" i="2"/>
  <c r="F17" i="2"/>
  <c r="E17" i="2"/>
  <c r="D17" i="2"/>
  <c r="C17" i="2"/>
  <c r="AC16" i="2"/>
  <c r="AB16" i="2"/>
  <c r="AA16" i="2"/>
  <c r="Z16" i="2"/>
  <c r="Y16" i="2"/>
  <c r="X16" i="2"/>
  <c r="W16" i="2"/>
  <c r="V16" i="2"/>
  <c r="U16" i="2"/>
  <c r="T16" i="2"/>
  <c r="S16" i="2"/>
  <c r="R16" i="2"/>
  <c r="P16" i="2"/>
  <c r="O16" i="2"/>
  <c r="N16" i="2"/>
  <c r="L16" i="2"/>
  <c r="K16" i="2"/>
  <c r="J16" i="2"/>
  <c r="I16" i="2"/>
  <c r="H16" i="2"/>
  <c r="G16" i="2"/>
  <c r="F16" i="2"/>
  <c r="E16" i="2"/>
  <c r="D16" i="2"/>
  <c r="C16" i="2"/>
  <c r="AC15" i="2"/>
  <c r="AB15" i="2"/>
  <c r="AA15" i="2"/>
  <c r="Z15" i="2"/>
  <c r="Y15" i="2"/>
  <c r="X15" i="2"/>
  <c r="W15" i="2"/>
  <c r="V15" i="2"/>
  <c r="U15" i="2"/>
  <c r="T15" i="2"/>
  <c r="S15" i="2"/>
  <c r="R15" i="2"/>
  <c r="P15" i="2"/>
  <c r="O15" i="2"/>
  <c r="N15" i="2"/>
  <c r="L15" i="2"/>
  <c r="K15" i="2"/>
  <c r="J15" i="2"/>
  <c r="I15" i="2"/>
  <c r="H15" i="2"/>
  <c r="G15" i="2"/>
  <c r="F15" i="2"/>
  <c r="E15" i="2"/>
  <c r="D15" i="2"/>
  <c r="C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L14" i="2"/>
  <c r="K14" i="2"/>
  <c r="J14" i="2"/>
  <c r="I14" i="2"/>
  <c r="H14" i="2"/>
  <c r="G14" i="2"/>
  <c r="F14" i="2"/>
  <c r="E14" i="2"/>
  <c r="D14" i="2"/>
  <c r="C14" i="2"/>
  <c r="AC13" i="2"/>
  <c r="AB13" i="2"/>
  <c r="AA13" i="2"/>
  <c r="Z13" i="2"/>
  <c r="Y13" i="2"/>
  <c r="X13" i="2"/>
  <c r="W13" i="2"/>
  <c r="V13" i="2"/>
  <c r="U13" i="2"/>
  <c r="T13" i="2"/>
  <c r="S13" i="2"/>
  <c r="R13" i="2"/>
  <c r="P13" i="2"/>
  <c r="O13" i="2"/>
  <c r="N13" i="2"/>
  <c r="L13" i="2"/>
  <c r="K13" i="2"/>
  <c r="J13" i="2"/>
  <c r="I13" i="2"/>
  <c r="H13" i="2"/>
  <c r="G13" i="2"/>
  <c r="F13" i="2"/>
  <c r="E13" i="2"/>
  <c r="D13" i="2"/>
  <c r="C13" i="2"/>
  <c r="AC12" i="2"/>
  <c r="AB12" i="2"/>
  <c r="AA12" i="2"/>
  <c r="Z12" i="2"/>
  <c r="Y12" i="2"/>
  <c r="X12" i="2"/>
  <c r="W12" i="2"/>
  <c r="V12" i="2"/>
  <c r="U12" i="2"/>
  <c r="T12" i="2"/>
  <c r="S12" i="2"/>
  <c r="R12" i="2"/>
  <c r="P12" i="2"/>
  <c r="O12" i="2"/>
  <c r="N12" i="2"/>
  <c r="L12" i="2"/>
  <c r="K12" i="2"/>
  <c r="J12" i="2"/>
  <c r="I12" i="2"/>
  <c r="H12" i="2"/>
  <c r="G12" i="2"/>
  <c r="F12" i="2"/>
  <c r="E12" i="2"/>
  <c r="D12" i="2"/>
  <c r="C12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C56" i="2"/>
  <c r="AR54" i="3" l="1"/>
  <c r="AR43" i="3"/>
  <c r="BV111" i="3"/>
  <c r="CE111" i="3"/>
  <c r="Y108" i="3"/>
  <c r="BT111" i="3"/>
  <c r="Y111" i="3" s="1"/>
  <c r="AR47" i="3"/>
  <c r="AR23" i="3"/>
  <c r="AR20" i="3"/>
  <c r="M74" i="3"/>
  <c r="AR12" i="3"/>
  <c r="Y106" i="3"/>
  <c r="BU111" i="3"/>
  <c r="M70" i="3"/>
  <c r="A169" i="3" s="1"/>
  <c r="AR42" i="3"/>
  <c r="AR34" i="3"/>
  <c r="CD111" i="3"/>
  <c r="AR14" i="3"/>
  <c r="BV70" i="3"/>
  <c r="CB70" i="3"/>
  <c r="AR57" i="4"/>
  <c r="M70" i="4"/>
  <c r="AR38" i="3"/>
  <c r="AR51" i="3"/>
  <c r="AR37" i="3"/>
  <c r="AR24" i="3"/>
  <c r="AR48" i="3"/>
  <c r="AR46" i="3"/>
  <c r="AR33" i="3"/>
  <c r="AR19" i="3"/>
  <c r="AR17" i="3"/>
  <c r="AR15" i="3"/>
  <c r="AR39" i="3"/>
  <c r="AR27" i="3"/>
  <c r="AR28" i="3"/>
  <c r="AR26" i="3"/>
  <c r="AR36" i="3"/>
  <c r="AR22" i="3"/>
  <c r="AR35" i="3"/>
  <c r="AR31" i="3"/>
  <c r="AR52" i="3"/>
  <c r="AR45" i="3"/>
  <c r="Y107" i="3"/>
  <c r="AR30" i="3"/>
  <c r="AR49" i="3"/>
  <c r="AR13" i="3"/>
  <c r="AR25" i="3"/>
  <c r="CF57" i="3"/>
  <c r="CB57" i="3"/>
  <c r="BW57" i="3"/>
  <c r="CE57" i="3"/>
  <c r="BV57" i="3"/>
  <c r="CC57" i="3"/>
  <c r="BT57" i="3"/>
  <c r="CD57" i="3"/>
  <c r="BU57" i="3"/>
  <c r="BX57" i="3"/>
  <c r="BY57" i="3"/>
  <c r="CG57" i="3"/>
  <c r="AR44" i="3"/>
  <c r="AR16" i="3"/>
  <c r="BF170" i="1"/>
  <c r="X111" i="1"/>
  <c r="X111" i="2" s="1"/>
  <c r="W111" i="1"/>
  <c r="W111" i="2" s="1"/>
  <c r="V111" i="1"/>
  <c r="V111" i="2" s="1"/>
  <c r="U111" i="1"/>
  <c r="U111" i="2" s="1"/>
  <c r="T111" i="1"/>
  <c r="T111" i="2" s="1"/>
  <c r="S111" i="1"/>
  <c r="S111" i="2" s="1"/>
  <c r="R111" i="1"/>
  <c r="R111" i="2" s="1"/>
  <c r="P111" i="1"/>
  <c r="P111" i="2" s="1"/>
  <c r="O111" i="1"/>
  <c r="O111" i="2" s="1"/>
  <c r="N111" i="1"/>
  <c r="N111" i="2" s="1"/>
  <c r="L111" i="1"/>
  <c r="L111" i="2" s="1"/>
  <c r="K111" i="1"/>
  <c r="K111" i="2" s="1"/>
  <c r="J111" i="1"/>
  <c r="J111" i="2" s="1"/>
  <c r="I111" i="1"/>
  <c r="H111" i="1"/>
  <c r="H111" i="2" s="1"/>
  <c r="G111" i="1"/>
  <c r="G111" i="2" s="1"/>
  <c r="F111" i="1"/>
  <c r="F111" i="2" s="1"/>
  <c r="E111" i="1"/>
  <c r="E111" i="2" s="1"/>
  <c r="D111" i="1"/>
  <c r="D111" i="2" s="1"/>
  <c r="C111" i="1"/>
  <c r="C111" i="2" s="1"/>
  <c r="Q110" i="1"/>
  <c r="M110" i="1"/>
  <c r="M110" i="2" s="1"/>
  <c r="B110" i="1"/>
  <c r="CE110" i="1" s="1"/>
  <c r="CE109" i="1"/>
  <c r="CC109" i="1"/>
  <c r="BU109" i="1"/>
  <c r="Q109" i="1"/>
  <c r="M109" i="1"/>
  <c r="M109" i="2" s="1"/>
  <c r="B109" i="1"/>
  <c r="CE108" i="1"/>
  <c r="CC108" i="1"/>
  <c r="BU108" i="1"/>
  <c r="Q108" i="1"/>
  <c r="M108" i="1"/>
  <c r="M108" i="2" s="1"/>
  <c r="B108" i="1"/>
  <c r="Q107" i="1"/>
  <c r="M107" i="1"/>
  <c r="M107" i="2" s="1"/>
  <c r="B107" i="1"/>
  <c r="Q106" i="1"/>
  <c r="M106" i="1"/>
  <c r="M106" i="2" s="1"/>
  <c r="B106" i="1"/>
  <c r="CC105" i="1"/>
  <c r="BU105" i="1"/>
  <c r="Q105" i="1"/>
  <c r="M105" i="1"/>
  <c r="M105" i="2" s="1"/>
  <c r="B105" i="1"/>
  <c r="CB84" i="1"/>
  <c r="BT84" i="1"/>
  <c r="C84" i="1" s="1"/>
  <c r="CB83" i="1"/>
  <c r="BT83" i="1"/>
  <c r="C83" i="1"/>
  <c r="CD80" i="1"/>
  <c r="CB80" i="1"/>
  <c r="BT80" i="1"/>
  <c r="C80" i="1"/>
  <c r="CD79" i="1"/>
  <c r="CB79" i="1"/>
  <c r="BU79" i="1"/>
  <c r="BT79" i="1"/>
  <c r="C79" i="1"/>
  <c r="CE78" i="1"/>
  <c r="BW78" i="1"/>
  <c r="BV78" i="1"/>
  <c r="C78" i="1"/>
  <c r="C78" i="2" s="1"/>
  <c r="CE77" i="1"/>
  <c r="BW77" i="1"/>
  <c r="C77" i="1"/>
  <c r="C76" i="1"/>
  <c r="CE75" i="1"/>
  <c r="BU75" i="1"/>
  <c r="C75" i="1"/>
  <c r="BW75" i="1" s="1"/>
  <c r="C74" i="1"/>
  <c r="C74" i="2" s="1"/>
  <c r="L70" i="1"/>
  <c r="L70" i="2" s="1"/>
  <c r="K70" i="1"/>
  <c r="K70" i="2" s="1"/>
  <c r="J70" i="1"/>
  <c r="J70" i="2" s="1"/>
  <c r="I70" i="1"/>
  <c r="I70" i="2" s="1"/>
  <c r="H70" i="1"/>
  <c r="H70" i="2" s="1"/>
  <c r="G70" i="1"/>
  <c r="G70" i="2" s="1"/>
  <c r="F70" i="1"/>
  <c r="F70" i="2" s="1"/>
  <c r="E70" i="1"/>
  <c r="E70" i="2" s="1"/>
  <c r="D70" i="1"/>
  <c r="D70" i="2" s="1"/>
  <c r="C70" i="1"/>
  <c r="C70" i="2" s="1"/>
  <c r="CD69" i="1"/>
  <c r="CB69" i="1"/>
  <c r="BU69" i="1"/>
  <c r="BT69" i="1"/>
  <c r="B69" i="1"/>
  <c r="CD68" i="1"/>
  <c r="CB68" i="1"/>
  <c r="BT68" i="1"/>
  <c r="B68" i="1"/>
  <c r="CD67" i="1"/>
  <c r="CB67" i="1"/>
  <c r="BU67" i="1"/>
  <c r="BT67" i="1"/>
  <c r="B67" i="1"/>
  <c r="CD66" i="1"/>
  <c r="CB66" i="1"/>
  <c r="BT66" i="1"/>
  <c r="B66" i="1"/>
  <c r="CD65" i="1"/>
  <c r="BT65" i="1"/>
  <c r="B65" i="1"/>
  <c r="BU65" i="1" s="1"/>
  <c r="B64" i="1"/>
  <c r="CC63" i="1"/>
  <c r="BU63" i="1"/>
  <c r="B63" i="1"/>
  <c r="CD62" i="1"/>
  <c r="CB62" i="1"/>
  <c r="BU62" i="1"/>
  <c r="BT62" i="1"/>
  <c r="B62" i="1"/>
  <c r="CD61" i="1"/>
  <c r="CB61" i="1"/>
  <c r="BT61" i="1"/>
  <c r="B61" i="1"/>
  <c r="AQ57" i="1"/>
  <c r="AP57" i="1"/>
  <c r="AN57" i="1"/>
  <c r="AL57" i="1"/>
  <c r="AK57" i="1"/>
  <c r="AI57" i="1"/>
  <c r="AI57" i="2" s="1"/>
  <c r="AH57" i="1"/>
  <c r="AH57" i="2" s="1"/>
  <c r="AF57" i="1"/>
  <c r="AF57" i="2" s="1"/>
  <c r="AE57" i="1"/>
  <c r="AE57" i="2" s="1"/>
  <c r="AC57" i="1"/>
  <c r="AC57" i="2" s="1"/>
  <c r="AB57" i="1"/>
  <c r="AB57" i="2" s="1"/>
  <c r="AA57" i="1"/>
  <c r="AA57" i="2" s="1"/>
  <c r="Z57" i="1"/>
  <c r="Z57" i="2" s="1"/>
  <c r="Y57" i="1"/>
  <c r="Y57" i="2" s="1"/>
  <c r="X57" i="1"/>
  <c r="X57" i="2" s="1"/>
  <c r="W57" i="1"/>
  <c r="W57" i="2" s="1"/>
  <c r="V57" i="1"/>
  <c r="V57" i="2" s="1"/>
  <c r="U57" i="1"/>
  <c r="U57" i="2" s="1"/>
  <c r="T57" i="1"/>
  <c r="T57" i="2" s="1"/>
  <c r="S57" i="1"/>
  <c r="S57" i="2" s="1"/>
  <c r="R57" i="1"/>
  <c r="R57" i="2" s="1"/>
  <c r="P57" i="1"/>
  <c r="P57" i="2" s="1"/>
  <c r="O57" i="1"/>
  <c r="O57" i="2" s="1"/>
  <c r="N57" i="1"/>
  <c r="N57" i="2" s="1"/>
  <c r="L57" i="1"/>
  <c r="L57" i="2" s="1"/>
  <c r="K57" i="1"/>
  <c r="K57" i="2" s="1"/>
  <c r="J57" i="1"/>
  <c r="J57" i="2" s="1"/>
  <c r="I57" i="1"/>
  <c r="I57" i="2" s="1"/>
  <c r="H57" i="1"/>
  <c r="H57" i="2" s="1"/>
  <c r="G57" i="1"/>
  <c r="G57" i="2" s="1"/>
  <c r="F57" i="1"/>
  <c r="F57" i="2" s="1"/>
  <c r="E57" i="1"/>
  <c r="E57" i="2" s="1"/>
  <c r="D57" i="1"/>
  <c r="D57" i="2" s="1"/>
  <c r="C57" i="1"/>
  <c r="C57" i="2" s="1"/>
  <c r="CH56" i="1"/>
  <c r="CC56" i="1"/>
  <c r="BZ56" i="1"/>
  <c r="Q56" i="1"/>
  <c r="Q56" i="2" s="1"/>
  <c r="M56" i="1"/>
  <c r="M56" i="2" s="1"/>
  <c r="B56" i="1"/>
  <c r="B56" i="2" s="1"/>
  <c r="CH55" i="1"/>
  <c r="CE55" i="1"/>
  <c r="CB55" i="1"/>
  <c r="BZ55" i="1"/>
  <c r="BW55" i="1"/>
  <c r="BU55" i="1"/>
  <c r="Q55" i="1"/>
  <c r="Q55" i="2" s="1"/>
  <c r="M55" i="1"/>
  <c r="B55" i="1"/>
  <c r="CH54" i="1"/>
  <c r="CG54" i="1"/>
  <c r="CB54" i="1"/>
  <c r="BZ54" i="1"/>
  <c r="BX54" i="1"/>
  <c r="BU54" i="1"/>
  <c r="Q54" i="1"/>
  <c r="Q54" i="2" s="1"/>
  <c r="M54" i="1"/>
  <c r="M54" i="2" s="1"/>
  <c r="B54" i="1"/>
  <c r="B54" i="2" s="1"/>
  <c r="CH53" i="1"/>
  <c r="BZ53" i="1"/>
  <c r="Q53" i="1"/>
  <c r="Q53" i="2" s="1"/>
  <c r="B53" i="1"/>
  <c r="B53" i="2" s="1"/>
  <c r="CI52" i="1"/>
  <c r="CH52" i="1"/>
  <c r="CC52" i="1"/>
  <c r="CA52" i="1"/>
  <c r="BZ52" i="1"/>
  <c r="BT52" i="1"/>
  <c r="Q52" i="1"/>
  <c r="Q52" i="2" s="1"/>
  <c r="M52" i="1"/>
  <c r="B52" i="1"/>
  <c r="B52" i="2" s="1"/>
  <c r="CI51" i="1"/>
  <c r="CH51" i="1"/>
  <c r="CG51" i="1"/>
  <c r="CA51" i="1"/>
  <c r="BZ51" i="1"/>
  <c r="BU51" i="1"/>
  <c r="Q51" i="1"/>
  <c r="Q51" i="2" s="1"/>
  <c r="M51" i="1"/>
  <c r="M51" i="2" s="1"/>
  <c r="B51" i="1"/>
  <c r="B51" i="2" s="1"/>
  <c r="CI50" i="1"/>
  <c r="CH50" i="1"/>
  <c r="CC50" i="1"/>
  <c r="CA50" i="1"/>
  <c r="BZ50" i="1"/>
  <c r="Q50" i="1"/>
  <c r="Q50" i="2" s="1"/>
  <c r="M50" i="1"/>
  <c r="M50" i="2" s="1"/>
  <c r="B50" i="1"/>
  <c r="B50" i="2" s="1"/>
  <c r="CH49" i="1"/>
  <c r="BZ49" i="1"/>
  <c r="Q49" i="1"/>
  <c r="Q49" i="2" s="1"/>
  <c r="M49" i="1"/>
  <c r="M49" i="2" s="1"/>
  <c r="B49" i="1"/>
  <c r="CH48" i="1"/>
  <c r="BZ48" i="1"/>
  <c r="Q48" i="1"/>
  <c r="M48" i="1"/>
  <c r="M48" i="2" s="1"/>
  <c r="B48" i="1"/>
  <c r="CH47" i="1"/>
  <c r="CG47" i="1"/>
  <c r="BZ47" i="1"/>
  <c r="Q47" i="1"/>
  <c r="Q47" i="2" s="1"/>
  <c r="M47" i="1"/>
  <c r="M47" i="2" s="1"/>
  <c r="B47" i="1"/>
  <c r="B47" i="2" s="1"/>
  <c r="BX46" i="1"/>
  <c r="Q46" i="1"/>
  <c r="Q46" i="2" s="1"/>
  <c r="M46" i="1"/>
  <c r="M46" i="2" s="1"/>
  <c r="B46" i="1"/>
  <c r="CH45" i="1"/>
  <c r="BZ45" i="1"/>
  <c r="Q45" i="1"/>
  <c r="Q45" i="2" s="1"/>
  <c r="M45" i="1"/>
  <c r="M45" i="2" s="1"/>
  <c r="B45" i="1"/>
  <c r="B45" i="2" s="1"/>
  <c r="CH44" i="1"/>
  <c r="BZ44" i="1"/>
  <c r="Q44" i="1"/>
  <c r="M44" i="1"/>
  <c r="M44" i="2" s="1"/>
  <c r="B44" i="1"/>
  <c r="BX44" i="1" s="1"/>
  <c r="CH43" i="1"/>
  <c r="CG43" i="1"/>
  <c r="BZ43" i="1"/>
  <c r="BT43" i="1"/>
  <c r="Q43" i="1"/>
  <c r="B43" i="1"/>
  <c r="CB43" i="1" s="1"/>
  <c r="CH42" i="1"/>
  <c r="BZ42" i="1"/>
  <c r="Q42" i="1"/>
  <c r="Q42" i="2" s="1"/>
  <c r="M42" i="1"/>
  <c r="M42" i="2" s="1"/>
  <c r="B42" i="1"/>
  <c r="B42" i="2" s="1"/>
  <c r="CH41" i="1"/>
  <c r="CD41" i="1"/>
  <c r="BZ41" i="1"/>
  <c r="BW41" i="1"/>
  <c r="Q41" i="1"/>
  <c r="B41" i="1"/>
  <c r="B41" i="2" s="1"/>
  <c r="CH40" i="1"/>
  <c r="BZ40" i="1"/>
  <c r="Q40" i="1"/>
  <c r="Q40" i="2" s="1"/>
  <c r="M40" i="1"/>
  <c r="M40" i="2" s="1"/>
  <c r="B40" i="1"/>
  <c r="B40" i="2" s="1"/>
  <c r="CH39" i="1"/>
  <c r="CD39" i="1"/>
  <c r="BZ39" i="1"/>
  <c r="BX39" i="1"/>
  <c r="Q39" i="1"/>
  <c r="Q39" i="2" s="1"/>
  <c r="M39" i="1"/>
  <c r="M39" i="2" s="1"/>
  <c r="B39" i="1"/>
  <c r="CH38" i="1"/>
  <c r="BZ38" i="1"/>
  <c r="Q38" i="1"/>
  <c r="Q38" i="2" s="1"/>
  <c r="B38" i="1"/>
  <c r="BT38" i="1" s="1"/>
  <c r="CH37" i="1"/>
  <c r="CB37" i="1"/>
  <c r="BZ37" i="1"/>
  <c r="BT37" i="1"/>
  <c r="Q37" i="1"/>
  <c r="Q37" i="2" s="1"/>
  <c r="B37" i="1"/>
  <c r="B37" i="2" s="1"/>
  <c r="CH36" i="1"/>
  <c r="CE36" i="1"/>
  <c r="CC36" i="1"/>
  <c r="BZ36" i="1"/>
  <c r="BX36" i="1"/>
  <c r="BT36" i="1"/>
  <c r="Q36" i="1"/>
  <c r="Q36" i="2" s="1"/>
  <c r="M36" i="1"/>
  <c r="B36" i="1"/>
  <c r="B36" i="2" s="1"/>
  <c r="CH35" i="1"/>
  <c r="CF35" i="1"/>
  <c r="BZ35" i="1"/>
  <c r="BT35" i="1"/>
  <c r="Q35" i="1"/>
  <c r="Q35" i="2" s="1"/>
  <c r="B35" i="1"/>
  <c r="CG35" i="1" s="1"/>
  <c r="CH34" i="1"/>
  <c r="CC34" i="1"/>
  <c r="BZ34" i="1"/>
  <c r="Q34" i="1"/>
  <c r="Q34" i="2" s="1"/>
  <c r="M34" i="1"/>
  <c r="B34" i="1"/>
  <c r="B34" i="2" s="1"/>
  <c r="CH33" i="1"/>
  <c r="CC33" i="1"/>
  <c r="BZ33" i="1"/>
  <c r="BT33" i="1"/>
  <c r="Q33" i="1"/>
  <c r="Q33" i="2" s="1"/>
  <c r="M33" i="1"/>
  <c r="M33" i="2" s="1"/>
  <c r="B33" i="1"/>
  <c r="B33" i="2" s="1"/>
  <c r="CH32" i="1"/>
  <c r="BZ32" i="1"/>
  <c r="Q32" i="1"/>
  <c r="Q32" i="2" s="1"/>
  <c r="M32" i="1"/>
  <c r="M32" i="2" s="1"/>
  <c r="B32" i="1"/>
  <c r="CH31" i="1"/>
  <c r="BZ31" i="1"/>
  <c r="Q31" i="1"/>
  <c r="Q31" i="2" s="1"/>
  <c r="M31" i="1"/>
  <c r="M31" i="2" s="1"/>
  <c r="B31" i="1"/>
  <c r="B31" i="2" s="1"/>
  <c r="CH30" i="1"/>
  <c r="CE30" i="1"/>
  <c r="BZ30" i="1"/>
  <c r="BV30" i="1"/>
  <c r="Q30" i="1"/>
  <c r="Q30" i="2" s="1"/>
  <c r="M30" i="1"/>
  <c r="M30" i="2" s="1"/>
  <c r="B30" i="1"/>
  <c r="CH29" i="1"/>
  <c r="CC29" i="1"/>
  <c r="BZ29" i="1"/>
  <c r="BT29" i="1"/>
  <c r="Q29" i="1"/>
  <c r="Q29" i="2" s="1"/>
  <c r="M29" i="1"/>
  <c r="M29" i="2" s="1"/>
  <c r="B29" i="1"/>
  <c r="B29" i="2" s="1"/>
  <c r="CH28" i="1"/>
  <c r="CE28" i="1"/>
  <c r="CB28" i="1"/>
  <c r="BZ28" i="1"/>
  <c r="BX28" i="1"/>
  <c r="BV28" i="1"/>
  <c r="Q28" i="1"/>
  <c r="B28" i="1"/>
  <c r="CH27" i="1"/>
  <c r="BZ27" i="1"/>
  <c r="BU27" i="1"/>
  <c r="Q27" i="1"/>
  <c r="Q27" i="2" s="1"/>
  <c r="M27" i="1"/>
  <c r="B27" i="1"/>
  <c r="CD27" i="1" s="1"/>
  <c r="CH26" i="1"/>
  <c r="BZ26" i="1"/>
  <c r="Q26" i="1"/>
  <c r="Q26" i="2" s="1"/>
  <c r="M26" i="1"/>
  <c r="B26" i="1"/>
  <c r="CE26" i="1" s="1"/>
  <c r="CH25" i="1"/>
  <c r="CB25" i="1"/>
  <c r="BZ25" i="1"/>
  <c r="Q25" i="1"/>
  <c r="Q25" i="2" s="1"/>
  <c r="M25" i="1"/>
  <c r="B25" i="1"/>
  <c r="CD25" i="1" s="1"/>
  <c r="CH24" i="1"/>
  <c r="CE24" i="1"/>
  <c r="CB24" i="1"/>
  <c r="BZ24" i="1"/>
  <c r="BW24" i="1"/>
  <c r="BU24" i="1"/>
  <c r="Q24" i="1"/>
  <c r="Q24" i="2" s="1"/>
  <c r="M24" i="1"/>
  <c r="B24" i="1"/>
  <c r="CG23" i="1"/>
  <c r="CC23" i="1"/>
  <c r="BW23" i="1"/>
  <c r="BU23" i="1"/>
  <c r="Q23" i="1"/>
  <c r="Q23" i="2" s="1"/>
  <c r="M23" i="1"/>
  <c r="B23" i="1"/>
  <c r="CH22" i="1"/>
  <c r="CD22" i="1"/>
  <c r="CB22" i="1"/>
  <c r="BZ22" i="1"/>
  <c r="BU22" i="1"/>
  <c r="Q22" i="1"/>
  <c r="Q22" i="2" s="1"/>
  <c r="M22" i="1"/>
  <c r="B22" i="1"/>
  <c r="CG21" i="1"/>
  <c r="CE21" i="1"/>
  <c r="CC21" i="1"/>
  <c r="BU21" i="1"/>
  <c r="Q21" i="1"/>
  <c r="Q21" i="2" s="1"/>
  <c r="M21" i="1"/>
  <c r="B21" i="1"/>
  <c r="CH20" i="1"/>
  <c r="BZ20" i="1"/>
  <c r="Q20" i="1"/>
  <c r="Q20" i="2" s="1"/>
  <c r="M20" i="1"/>
  <c r="B20" i="1"/>
  <c r="CE19" i="1"/>
  <c r="CB19" i="1"/>
  <c r="BW19" i="1"/>
  <c r="BU19" i="1"/>
  <c r="Q19" i="1"/>
  <c r="Q19" i="2" s="1"/>
  <c r="M19" i="1"/>
  <c r="B19" i="1"/>
  <c r="CH18" i="1"/>
  <c r="CD18" i="1"/>
  <c r="CB18" i="1"/>
  <c r="BZ18" i="1"/>
  <c r="BU18" i="1"/>
  <c r="Q18" i="1"/>
  <c r="Q18" i="2" s="1"/>
  <c r="M18" i="1"/>
  <c r="B18" i="1"/>
  <c r="CH17" i="1"/>
  <c r="BZ17" i="1"/>
  <c r="Q17" i="1"/>
  <c r="Q17" i="2" s="1"/>
  <c r="M17" i="1"/>
  <c r="B17" i="1"/>
  <c r="CE17" i="1" s="1"/>
  <c r="CH16" i="1"/>
  <c r="CD16" i="1"/>
  <c r="CB16" i="1"/>
  <c r="BZ16" i="1"/>
  <c r="BU16" i="1"/>
  <c r="Q16" i="1"/>
  <c r="Q16" i="2" s="1"/>
  <c r="M16" i="1"/>
  <c r="B16" i="1"/>
  <c r="CH15" i="1"/>
  <c r="CE15" i="1"/>
  <c r="BZ15" i="1"/>
  <c r="Q15" i="1"/>
  <c r="Q15" i="2" s="1"/>
  <c r="M15" i="1"/>
  <c r="M15" i="2" s="1"/>
  <c r="B15" i="1"/>
  <c r="CF15" i="1" s="1"/>
  <c r="M14" i="1"/>
  <c r="M14" i="2" s="1"/>
  <c r="B14" i="1"/>
  <c r="CH13" i="1"/>
  <c r="CC13" i="1"/>
  <c r="BZ13" i="1"/>
  <c r="BT13" i="1"/>
  <c r="Q13" i="1"/>
  <c r="Q13" i="2" s="1"/>
  <c r="M13" i="1"/>
  <c r="M13" i="2" s="1"/>
  <c r="B13" i="1"/>
  <c r="B13" i="2" s="1"/>
  <c r="CH12" i="1"/>
  <c r="BZ12" i="1"/>
  <c r="Q12" i="1"/>
  <c r="M12" i="1"/>
  <c r="M12" i="2" s="1"/>
  <c r="B12" i="1"/>
  <c r="B12" i="2" s="1"/>
  <c r="A5" i="1"/>
  <c r="A4" i="1"/>
  <c r="A3" i="1"/>
  <c r="A2" i="1"/>
  <c r="CB27" i="1" l="1"/>
  <c r="M65" i="1"/>
  <c r="CE14" i="1"/>
  <c r="B14" i="2"/>
  <c r="BV17" i="1"/>
  <c r="CG20" i="1"/>
  <c r="B20" i="2"/>
  <c r="CD20" i="1"/>
  <c r="BY21" i="1"/>
  <c r="M21" i="2"/>
  <c r="BY22" i="1"/>
  <c r="M22" i="2"/>
  <c r="CF24" i="1"/>
  <c r="M24" i="2"/>
  <c r="BV26" i="1"/>
  <c r="CD26" i="1"/>
  <c r="BY27" i="1"/>
  <c r="M27" i="2"/>
  <c r="CD32" i="1"/>
  <c r="B32" i="2"/>
  <c r="BY36" i="1"/>
  <c r="M36" i="2"/>
  <c r="CF44" i="1"/>
  <c r="Q44" i="2"/>
  <c r="BX45" i="1"/>
  <c r="BY48" i="1"/>
  <c r="Q48" i="2"/>
  <c r="CB49" i="1"/>
  <c r="B49" i="2"/>
  <c r="CG49" i="1"/>
  <c r="BY50" i="1"/>
  <c r="CF52" i="1"/>
  <c r="M52" i="2"/>
  <c r="CF54" i="1"/>
  <c r="CF55" i="1"/>
  <c r="M55" i="2"/>
  <c r="M62" i="1"/>
  <c r="BV64" i="1"/>
  <c r="B64" i="2"/>
  <c r="CC64" i="1"/>
  <c r="CD77" i="1"/>
  <c r="C77" i="2"/>
  <c r="CB77" i="1"/>
  <c r="CB106" i="1"/>
  <c r="B106" i="2"/>
  <c r="BV106" i="1"/>
  <c r="CB107" i="1"/>
  <c r="B107" i="2"/>
  <c r="BV107" i="1"/>
  <c r="BW110" i="1"/>
  <c r="Q110" i="2"/>
  <c r="CD110" i="1"/>
  <c r="CE111" i="1"/>
  <c r="I111" i="2"/>
  <c r="M111" i="1"/>
  <c r="M111" i="2" s="1"/>
  <c r="A200" i="3"/>
  <c r="BT12" i="1"/>
  <c r="BU15" i="1"/>
  <c r="CF17" i="1"/>
  <c r="M17" i="2"/>
  <c r="BW17" i="1"/>
  <c r="CD19" i="1"/>
  <c r="B19" i="2"/>
  <c r="BV19" i="1"/>
  <c r="CC19" i="1"/>
  <c r="CF20" i="1"/>
  <c r="M20" i="2"/>
  <c r="BW20" i="1"/>
  <c r="CE20" i="1"/>
  <c r="CD23" i="1"/>
  <c r="B23" i="2"/>
  <c r="BV23" i="1"/>
  <c r="CE23" i="1"/>
  <c r="BU25" i="1"/>
  <c r="CF26" i="1"/>
  <c r="M26" i="2"/>
  <c r="BW26" i="1"/>
  <c r="CD28" i="1"/>
  <c r="B28" i="2"/>
  <c r="BW28" i="1"/>
  <c r="CC28" i="1"/>
  <c r="CD30" i="1"/>
  <c r="B30" i="2"/>
  <c r="CC31" i="1"/>
  <c r="CE32" i="1"/>
  <c r="BU34" i="1"/>
  <c r="BV35" i="1"/>
  <c r="CB35" i="1"/>
  <c r="BW37" i="1"/>
  <c r="CD37" i="1"/>
  <c r="BV43" i="1"/>
  <c r="CB46" i="1"/>
  <c r="B46" i="2"/>
  <c r="CG46" i="1"/>
  <c r="BV47" i="1"/>
  <c r="CB47" i="1"/>
  <c r="BT50" i="1"/>
  <c r="CF50" i="1"/>
  <c r="CE53" i="1"/>
  <c r="BU56" i="1"/>
  <c r="CF56" i="1"/>
  <c r="B70" i="1"/>
  <c r="B61" i="2"/>
  <c r="CC61" i="1"/>
  <c r="BV63" i="1"/>
  <c r="B63" i="2"/>
  <c r="CB63" i="1"/>
  <c r="BT64" i="1"/>
  <c r="CD64" i="1"/>
  <c r="BV66" i="1"/>
  <c r="B66" i="2"/>
  <c r="CC66" i="1"/>
  <c r="BV68" i="1"/>
  <c r="B68" i="2"/>
  <c r="CC68" i="1"/>
  <c r="CE74" i="1"/>
  <c r="CD76" i="1"/>
  <c r="C76" i="2"/>
  <c r="BT77" i="1"/>
  <c r="CC77" i="1"/>
  <c r="BV80" i="1"/>
  <c r="C80" i="2"/>
  <c r="CC80" i="1"/>
  <c r="B111" i="1"/>
  <c r="CC111" i="1" s="1"/>
  <c r="B105" i="2"/>
  <c r="BV105" i="1"/>
  <c r="CC106" i="1"/>
  <c r="CC107" i="1"/>
  <c r="BW108" i="1"/>
  <c r="Q108" i="2"/>
  <c r="CD108" i="1"/>
  <c r="CD109" i="1"/>
  <c r="Q109" i="2"/>
  <c r="BU110" i="1"/>
  <c r="Q57" i="1"/>
  <c r="Q57" i="2" s="1"/>
  <c r="Q12" i="2"/>
  <c r="BY15" i="1"/>
  <c r="CF16" i="1"/>
  <c r="M16" i="2"/>
  <c r="CG17" i="1"/>
  <c r="B17" i="2"/>
  <c r="CD17" i="1"/>
  <c r="BY18" i="1"/>
  <c r="M18" i="2"/>
  <c r="BV20" i="1"/>
  <c r="CG26" i="1"/>
  <c r="B26" i="2"/>
  <c r="CG15" i="1"/>
  <c r="B15" i="2"/>
  <c r="BV15" i="1"/>
  <c r="CB15" i="1"/>
  <c r="CF19" i="1"/>
  <c r="M19" i="2"/>
  <c r="CF23" i="1"/>
  <c r="M23" i="2"/>
  <c r="CE25" i="1"/>
  <c r="B25" i="2"/>
  <c r="BW25" i="1"/>
  <c r="CF25" i="1"/>
  <c r="CF28" i="1"/>
  <c r="Q28" i="2"/>
  <c r="CG31" i="1"/>
  <c r="BX34" i="1"/>
  <c r="CD35" i="1"/>
  <c r="B35" i="2"/>
  <c r="BW35" i="1"/>
  <c r="CC35" i="1"/>
  <c r="BY37" i="1"/>
  <c r="CG37" i="1"/>
  <c r="CF41" i="1"/>
  <c r="Q41" i="2"/>
  <c r="CD43" i="1"/>
  <c r="B43" i="2"/>
  <c r="BW43" i="1"/>
  <c r="CC43" i="1"/>
  <c r="CG44" i="1"/>
  <c r="B44" i="2"/>
  <c r="CC45" i="1"/>
  <c r="BW47" i="1"/>
  <c r="CC47" i="1"/>
  <c r="BT48" i="1"/>
  <c r="B48" i="2"/>
  <c r="CG48" i="1"/>
  <c r="BV50" i="1"/>
  <c r="CG50" i="1"/>
  <c r="BX56" i="1"/>
  <c r="BU64" i="1"/>
  <c r="BV65" i="1"/>
  <c r="B65" i="2"/>
  <c r="CB65" i="1"/>
  <c r="CD75" i="1"/>
  <c r="C75" i="2"/>
  <c r="CB75" i="1"/>
  <c r="BW76" i="1"/>
  <c r="BU77" i="1"/>
  <c r="BW106" i="1"/>
  <c r="Q106" i="2"/>
  <c r="CD106" i="1"/>
  <c r="CD107" i="1"/>
  <c r="Q107" i="2"/>
  <c r="CE107" i="1"/>
  <c r="CB110" i="1"/>
  <c r="B110" i="2"/>
  <c r="BV110" i="1"/>
  <c r="CC12" i="1"/>
  <c r="BW15" i="1"/>
  <c r="CD15" i="1"/>
  <c r="CE16" i="1"/>
  <c r="B16" i="2"/>
  <c r="BW16" i="1"/>
  <c r="BU17" i="1"/>
  <c r="CB17" i="1"/>
  <c r="CE18" i="1"/>
  <c r="B18" i="2"/>
  <c r="BW18" i="1"/>
  <c r="CF18" i="1"/>
  <c r="BY19" i="1"/>
  <c r="CG19" i="1"/>
  <c r="BU20" i="1"/>
  <c r="CB20" i="1"/>
  <c r="CF21" i="1"/>
  <c r="B21" i="2"/>
  <c r="BW21" i="1"/>
  <c r="CE22" i="1"/>
  <c r="B22" i="2"/>
  <c r="BW22" i="1"/>
  <c r="CF22" i="1"/>
  <c r="CB23" i="1"/>
  <c r="CG24" i="1"/>
  <c r="B24" i="2"/>
  <c r="BV24" i="1"/>
  <c r="CD24" i="1"/>
  <c r="BY25" i="1"/>
  <c r="M25" i="2"/>
  <c r="BU26" i="1"/>
  <c r="CB26" i="1"/>
  <c r="CE27" i="1"/>
  <c r="B27" i="2"/>
  <c r="BW27" i="1"/>
  <c r="CF27" i="1"/>
  <c r="BT28" i="1"/>
  <c r="CG28" i="1"/>
  <c r="CG29" i="1"/>
  <c r="BT31" i="1"/>
  <c r="BV32" i="1"/>
  <c r="CF34" i="1"/>
  <c r="M34" i="2"/>
  <c r="BX35" i="1"/>
  <c r="CE35" i="1"/>
  <c r="BV36" i="1"/>
  <c r="CD36" i="1"/>
  <c r="BU41" i="1"/>
  <c r="CE41" i="1"/>
  <c r="CF43" i="1"/>
  <c r="Q43" i="2"/>
  <c r="BX43" i="1"/>
  <c r="CE43" i="1"/>
  <c r="BU45" i="1"/>
  <c r="CG45" i="1"/>
  <c r="BX47" i="1"/>
  <c r="CE47" i="1"/>
  <c r="BX50" i="1"/>
  <c r="CB50" i="1"/>
  <c r="CB51" i="1"/>
  <c r="BV52" i="1"/>
  <c r="BV53" i="1"/>
  <c r="BW54" i="1"/>
  <c r="CC54" i="1"/>
  <c r="CG55" i="1"/>
  <c r="B55" i="2"/>
  <c r="BV55" i="1"/>
  <c r="CD55" i="1"/>
  <c r="BU61" i="1"/>
  <c r="BV62" i="1"/>
  <c r="B62" i="2"/>
  <c r="CC62" i="1"/>
  <c r="BT63" i="1"/>
  <c r="CD63" i="1"/>
  <c r="CB64" i="1"/>
  <c r="CC65" i="1"/>
  <c r="BU66" i="1"/>
  <c r="BV67" i="1"/>
  <c r="B67" i="2"/>
  <c r="CC67" i="1"/>
  <c r="BU68" i="1"/>
  <c r="BV69" i="1"/>
  <c r="B69" i="2"/>
  <c r="CC69" i="1"/>
  <c r="BT75" i="1"/>
  <c r="CC75" i="1"/>
  <c r="CE76" i="1"/>
  <c r="BV79" i="1"/>
  <c r="M79" i="1" s="1"/>
  <c r="C79" i="2"/>
  <c r="CC79" i="1"/>
  <c r="BU80" i="1"/>
  <c r="M80" i="1" s="1"/>
  <c r="CB82" i="1"/>
  <c r="CD105" i="1"/>
  <c r="Q105" i="2"/>
  <c r="CE105" i="1"/>
  <c r="BU106" i="1"/>
  <c r="CE106" i="1"/>
  <c r="BU107" i="1"/>
  <c r="CB108" i="1"/>
  <c r="B108" i="2"/>
  <c r="BV108" i="1"/>
  <c r="CB109" i="1"/>
  <c r="B109" i="2"/>
  <c r="BV109" i="1"/>
  <c r="CC110" i="1"/>
  <c r="CE39" i="1"/>
  <c r="B39" i="2"/>
  <c r="BZ57" i="1"/>
  <c r="CH57" i="1"/>
  <c r="CD38" i="1"/>
  <c r="B38" i="2"/>
  <c r="BW38" i="1"/>
  <c r="CC38" i="1"/>
  <c r="CF38" i="1"/>
  <c r="BX38" i="1"/>
  <c r="CE38" i="1"/>
  <c r="CG38" i="1"/>
  <c r="BV38" i="1"/>
  <c r="CB38" i="1"/>
  <c r="A169" i="4"/>
  <c r="A200" i="4"/>
  <c r="AR57" i="3"/>
  <c r="BW14" i="1"/>
  <c r="CD13" i="1"/>
  <c r="BY13" i="1"/>
  <c r="BU13" i="1"/>
  <c r="CF13" i="1"/>
  <c r="CB13" i="1"/>
  <c r="BW13" i="1"/>
  <c r="CE13" i="1"/>
  <c r="BY14" i="1"/>
  <c r="BY16" i="1"/>
  <c r="BY17" i="1"/>
  <c r="B57" i="1"/>
  <c r="B57" i="2" s="1"/>
  <c r="CF12" i="1"/>
  <c r="CB12" i="1"/>
  <c r="BW12" i="1"/>
  <c r="CD12" i="1"/>
  <c r="BY12" i="1"/>
  <c r="BU12" i="1"/>
  <c r="BV12" i="1"/>
  <c r="CE12" i="1"/>
  <c r="BX13" i="1"/>
  <c r="CG13" i="1"/>
  <c r="CC14" i="1"/>
  <c r="BY24" i="1"/>
  <c r="CF29" i="1"/>
  <c r="CB29" i="1"/>
  <c r="BW29" i="1"/>
  <c r="CE29" i="1"/>
  <c r="BV29" i="1"/>
  <c r="AR29" i="1" s="1"/>
  <c r="CD29" i="1"/>
  <c r="BY29" i="1"/>
  <c r="BU29" i="1"/>
  <c r="BX29" i="1"/>
  <c r="CF31" i="1"/>
  <c r="CB31" i="1"/>
  <c r="BW31" i="1"/>
  <c r="CE31" i="1"/>
  <c r="BV31" i="1"/>
  <c r="CD31" i="1"/>
  <c r="BY31" i="1"/>
  <c r="BU31" i="1"/>
  <c r="BX31" i="1"/>
  <c r="CG33" i="1"/>
  <c r="CF33" i="1"/>
  <c r="CB33" i="1"/>
  <c r="BW33" i="1"/>
  <c r="CE33" i="1"/>
  <c r="BV33" i="1"/>
  <c r="CD33" i="1"/>
  <c r="BY33" i="1"/>
  <c r="BU33" i="1"/>
  <c r="AR33" i="1" s="1"/>
  <c r="BX33" i="1"/>
  <c r="BX12" i="1"/>
  <c r="CG12" i="1"/>
  <c r="BU14" i="1"/>
  <c r="BY20" i="1"/>
  <c r="BY23" i="1"/>
  <c r="CD14" i="1"/>
  <c r="BX14" i="1"/>
  <c r="BT14" i="1"/>
  <c r="CF14" i="1"/>
  <c r="CB14" i="1"/>
  <c r="BV14" i="1"/>
  <c r="CG14" i="1"/>
  <c r="BV13" i="1"/>
  <c r="AR13" i="1" s="1"/>
  <c r="BY26" i="1"/>
  <c r="CD40" i="1"/>
  <c r="BY40" i="1"/>
  <c r="BU40" i="1"/>
  <c r="BT40" i="1"/>
  <c r="CF40" i="1"/>
  <c r="CE42" i="1"/>
  <c r="BV42" i="1"/>
  <c r="BT42" i="1"/>
  <c r="BY42" i="1"/>
  <c r="CD42" i="1"/>
  <c r="M57" i="1"/>
  <c r="M57" i="2" s="1"/>
  <c r="BT16" i="1"/>
  <c r="BX16" i="1"/>
  <c r="CC16" i="1"/>
  <c r="CG16" i="1"/>
  <c r="BT18" i="1"/>
  <c r="BX18" i="1"/>
  <c r="CC18" i="1"/>
  <c r="CG18" i="1"/>
  <c r="BT21" i="1"/>
  <c r="BX21" i="1"/>
  <c r="CD21" i="1"/>
  <c r="BT22" i="1"/>
  <c r="BX22" i="1"/>
  <c r="CC22" i="1"/>
  <c r="CG22" i="1"/>
  <c r="BT25" i="1"/>
  <c r="BX25" i="1"/>
  <c r="CC25" i="1"/>
  <c r="CG25" i="1"/>
  <c r="BT27" i="1"/>
  <c r="BX27" i="1"/>
  <c r="CC27" i="1"/>
  <c r="CG27" i="1"/>
  <c r="BW30" i="1"/>
  <c r="CB30" i="1"/>
  <c r="CF30" i="1"/>
  <c r="BW32" i="1"/>
  <c r="CB32" i="1"/>
  <c r="CF32" i="1"/>
  <c r="CE34" i="1"/>
  <c r="BV34" i="1"/>
  <c r="BT34" i="1"/>
  <c r="BY34" i="1"/>
  <c r="CD34" i="1"/>
  <c r="CE37" i="1"/>
  <c r="BV37" i="1"/>
  <c r="BU37" i="1"/>
  <c r="CF37" i="1"/>
  <c r="BT39" i="1"/>
  <c r="BY39" i="1"/>
  <c r="BV40" i="1"/>
  <c r="CB40" i="1"/>
  <c r="CG40" i="1"/>
  <c r="BY41" i="1"/>
  <c r="BU42" i="1"/>
  <c r="CF42" i="1"/>
  <c r="BT44" i="1"/>
  <c r="BT49" i="1"/>
  <c r="CE51" i="1"/>
  <c r="BW51" i="1"/>
  <c r="CC51" i="1"/>
  <c r="BY51" i="1"/>
  <c r="BT51" i="1"/>
  <c r="CF51" i="1"/>
  <c r="BV51" i="1"/>
  <c r="BX51" i="1"/>
  <c r="CD51" i="1"/>
  <c r="CG53" i="1"/>
  <c r="CC53" i="1"/>
  <c r="BX53" i="1"/>
  <c r="BT53" i="1"/>
  <c r="CD53" i="1"/>
  <c r="BW53" i="1"/>
  <c r="CF53" i="1"/>
  <c r="BU53" i="1"/>
  <c r="BY53" i="1"/>
  <c r="BW74" i="1"/>
  <c r="BT30" i="1"/>
  <c r="BX30" i="1"/>
  <c r="CC30" i="1"/>
  <c r="CG30" i="1"/>
  <c r="BT32" i="1"/>
  <c r="BX32" i="1"/>
  <c r="CC32" i="1"/>
  <c r="CG32" i="1"/>
  <c r="CF39" i="1"/>
  <c r="CB39" i="1"/>
  <c r="BW39" i="1"/>
  <c r="BU39" i="1"/>
  <c r="CG39" i="1"/>
  <c r="BW40" i="1"/>
  <c r="CC40" i="1"/>
  <c r="BW42" i="1"/>
  <c r="CB42" i="1"/>
  <c r="CG42" i="1"/>
  <c r="CD44" i="1"/>
  <c r="BY44" i="1"/>
  <c r="CC44" i="1"/>
  <c r="BW44" i="1"/>
  <c r="BU44" i="1"/>
  <c r="CB44" i="1"/>
  <c r="CE46" i="1"/>
  <c r="BY46" i="1"/>
  <c r="BU46" i="1"/>
  <c r="CC46" i="1"/>
  <c r="BV46" i="1"/>
  <c r="BT46" i="1"/>
  <c r="CD46" i="1"/>
  <c r="CF48" i="1"/>
  <c r="CB48" i="1"/>
  <c r="BW48" i="1"/>
  <c r="CC48" i="1"/>
  <c r="BV48" i="1"/>
  <c r="BU48" i="1"/>
  <c r="CD48" i="1"/>
  <c r="CD49" i="1"/>
  <c r="BY49" i="1"/>
  <c r="BU49" i="1"/>
  <c r="CE49" i="1"/>
  <c r="BX49" i="1"/>
  <c r="BV49" i="1"/>
  <c r="CC49" i="1"/>
  <c r="BY52" i="1"/>
  <c r="BY55" i="1"/>
  <c r="CC76" i="1"/>
  <c r="BU76" i="1"/>
  <c r="CB76" i="1"/>
  <c r="BT76" i="1"/>
  <c r="BT15" i="1"/>
  <c r="BX15" i="1"/>
  <c r="CC15" i="1"/>
  <c r="BV16" i="1"/>
  <c r="BT17" i="1"/>
  <c r="BX17" i="1"/>
  <c r="CC17" i="1"/>
  <c r="BV18" i="1"/>
  <c r="BT19" i="1"/>
  <c r="BX19" i="1"/>
  <c r="BT20" i="1"/>
  <c r="BX20" i="1"/>
  <c r="CC20" i="1"/>
  <c r="BV21" i="1"/>
  <c r="CB21" i="1"/>
  <c r="BV22" i="1"/>
  <c r="BT23" i="1"/>
  <c r="BX23" i="1"/>
  <c r="BT24" i="1"/>
  <c r="BX24" i="1"/>
  <c r="CC24" i="1"/>
  <c r="BV25" i="1"/>
  <c r="BT26" i="1"/>
  <c r="BX26" i="1"/>
  <c r="CC26" i="1"/>
  <c r="BV27" i="1"/>
  <c r="BU28" i="1"/>
  <c r="BY28" i="1"/>
  <c r="BU30" i="1"/>
  <c r="BY30" i="1"/>
  <c r="BU32" i="1"/>
  <c r="BY32" i="1"/>
  <c r="BW34" i="1"/>
  <c r="CB34" i="1"/>
  <c r="CG34" i="1"/>
  <c r="CF36" i="1"/>
  <c r="CB36" i="1"/>
  <c r="BW36" i="1"/>
  <c r="BU36" i="1"/>
  <c r="AR36" i="1" s="1"/>
  <c r="CG36" i="1"/>
  <c r="BX37" i="1"/>
  <c r="CC37" i="1"/>
  <c r="BV39" i="1"/>
  <c r="CC39" i="1"/>
  <c r="BX40" i="1"/>
  <c r="CE40" i="1"/>
  <c r="CG41" i="1"/>
  <c r="CC41" i="1"/>
  <c r="BX41" i="1"/>
  <c r="BT41" i="1"/>
  <c r="BV41" i="1"/>
  <c r="CB41" i="1"/>
  <c r="BX42" i="1"/>
  <c r="CC42" i="1"/>
  <c r="BV44" i="1"/>
  <c r="CE44" i="1"/>
  <c r="CF45" i="1"/>
  <c r="CB45" i="1"/>
  <c r="BW45" i="1"/>
  <c r="CE45" i="1"/>
  <c r="BY45" i="1"/>
  <c r="BT45" i="1"/>
  <c r="BV45" i="1"/>
  <c r="CD45" i="1"/>
  <c r="BW46" i="1"/>
  <c r="CF46" i="1"/>
  <c r="BX48" i="1"/>
  <c r="CE48" i="1"/>
  <c r="BW49" i="1"/>
  <c r="CF49" i="1"/>
  <c r="CB53" i="1"/>
  <c r="M64" i="1"/>
  <c r="BV76" i="1"/>
  <c r="CE52" i="1"/>
  <c r="BW52" i="1"/>
  <c r="BU52" i="1"/>
  <c r="CD52" i="1"/>
  <c r="CE56" i="1"/>
  <c r="BV56" i="1"/>
  <c r="BT56" i="1"/>
  <c r="BY56" i="1"/>
  <c r="CD56" i="1"/>
  <c r="CD70" i="1"/>
  <c r="BU70" i="1"/>
  <c r="CC70" i="1"/>
  <c r="BT70" i="1"/>
  <c r="M66" i="1"/>
  <c r="M68" i="1"/>
  <c r="CC74" i="1"/>
  <c r="BU74" i="1"/>
  <c r="CC81" i="1"/>
  <c r="CB74" i="1"/>
  <c r="BT74" i="1"/>
  <c r="CD74" i="1"/>
  <c r="BW105" i="1"/>
  <c r="BW107" i="1"/>
  <c r="BW109" i="1"/>
  <c r="Q111" i="1"/>
  <c r="BU35" i="1"/>
  <c r="BY35" i="1"/>
  <c r="AR35" i="1" s="1"/>
  <c r="BU38" i="1"/>
  <c r="BY38" i="1"/>
  <c r="BU43" i="1"/>
  <c r="BY43" i="1"/>
  <c r="CD47" i="1"/>
  <c r="BY47" i="1"/>
  <c r="BU47" i="1"/>
  <c r="BT47" i="1"/>
  <c r="AR47" i="1" s="1"/>
  <c r="CF47" i="1"/>
  <c r="CE50" i="1"/>
  <c r="BW50" i="1"/>
  <c r="BU50" i="1"/>
  <c r="AR50" i="1" s="1"/>
  <c r="CD50" i="1"/>
  <c r="BX52" i="1"/>
  <c r="CB52" i="1"/>
  <c r="CG52" i="1"/>
  <c r="CE54" i="1"/>
  <c r="BV54" i="1"/>
  <c r="BT54" i="1"/>
  <c r="BY54" i="1"/>
  <c r="CD54" i="1"/>
  <c r="BW56" i="1"/>
  <c r="CB56" i="1"/>
  <c r="CG56" i="1"/>
  <c r="M67" i="1"/>
  <c r="M69" i="1"/>
  <c r="BV70" i="1"/>
  <c r="BV74" i="1"/>
  <c r="CC78" i="1"/>
  <c r="BU78" i="1"/>
  <c r="CB78" i="1"/>
  <c r="BT78" i="1"/>
  <c r="M78" i="1" s="1"/>
  <c r="CD78" i="1"/>
  <c r="BU111" i="1"/>
  <c r="CB111" i="1"/>
  <c r="BT55" i="1"/>
  <c r="BX55" i="1"/>
  <c r="CC55" i="1"/>
  <c r="BV61" i="1"/>
  <c r="M61" i="1" s="1"/>
  <c r="BV75" i="1"/>
  <c r="M75" i="1" s="1"/>
  <c r="BV77" i="1"/>
  <c r="M77" i="1" s="1"/>
  <c r="BT105" i="1"/>
  <c r="CB105" i="1"/>
  <c r="BT106" i="1"/>
  <c r="BT107" i="1"/>
  <c r="Y107" i="1" s="1"/>
  <c r="BT108" i="1"/>
  <c r="BT109" i="1"/>
  <c r="BT110" i="1"/>
  <c r="Y110" i="1" l="1"/>
  <c r="AR52" i="1"/>
  <c r="AR26" i="1"/>
  <c r="AR20" i="1"/>
  <c r="AR21" i="1"/>
  <c r="AR16" i="1"/>
  <c r="AR31" i="1"/>
  <c r="Y109" i="1"/>
  <c r="BW111" i="1"/>
  <c r="CD111" i="1"/>
  <c r="Q111" i="2"/>
  <c r="M70" i="1"/>
  <c r="AR14" i="1"/>
  <c r="Y106" i="1"/>
  <c r="AR28" i="1"/>
  <c r="AR24" i="1"/>
  <c r="AR37" i="1"/>
  <c r="AR18" i="1"/>
  <c r="B111" i="2"/>
  <c r="BV111" i="1"/>
  <c r="Y108" i="1"/>
  <c r="Y105" i="1"/>
  <c r="BT111" i="1"/>
  <c r="AR23" i="1"/>
  <c r="AR19" i="1"/>
  <c r="AR17" i="1"/>
  <c r="AR15" i="1"/>
  <c r="AR48" i="1"/>
  <c r="AR12" i="1"/>
  <c r="M63" i="1"/>
  <c r="B70" i="2"/>
  <c r="CB70" i="1"/>
  <c r="M74" i="1"/>
  <c r="AR32" i="1"/>
  <c r="AR30" i="1"/>
  <c r="CE57" i="1"/>
  <c r="BV57" i="1"/>
  <c r="CG57" i="1"/>
  <c r="CB57" i="1"/>
  <c r="BU57" i="1"/>
  <c r="CD57" i="1"/>
  <c r="BX57" i="1"/>
  <c r="CC57" i="1"/>
  <c r="BY57" i="1"/>
  <c r="BW57" i="1"/>
  <c r="CF57" i="1"/>
  <c r="BT57" i="1"/>
  <c r="AR55" i="1"/>
  <c r="AR54" i="1"/>
  <c r="AR43" i="1"/>
  <c r="AR56" i="1"/>
  <c r="M76" i="1"/>
  <c r="AR49" i="1"/>
  <c r="AR34" i="1"/>
  <c r="AR27" i="1"/>
  <c r="AR25" i="1"/>
  <c r="AR22" i="1"/>
  <c r="A169" i="1"/>
  <c r="AR46" i="1"/>
  <c r="AR44" i="1"/>
  <c r="AR39" i="1"/>
  <c r="AR42" i="1"/>
  <c r="AR40" i="1"/>
  <c r="Y111" i="1"/>
  <c r="AR38" i="1"/>
  <c r="AR45" i="1"/>
  <c r="AR41" i="1"/>
  <c r="AR53" i="1"/>
  <c r="AR51" i="1"/>
  <c r="A200" i="1"/>
  <c r="AR57" i="1" l="1"/>
</calcChain>
</file>

<file path=xl/sharedStrings.xml><?xml version="1.0" encoding="utf-8"?>
<sst xmlns="http://schemas.openxmlformats.org/spreadsheetml/2006/main" count="4503" uniqueCount="153">
  <si>
    <t>SERVICIO DE SALUD</t>
  </si>
  <si>
    <t>REM-07.  ATENCIÓN  DE ESPECIALIDADES</t>
  </si>
  <si>
    <t>SECCIÓN A.2 : CONSULTAS REALIZADAS SEGÚN MODALIDAD DE FINANCIAMIENTO, INFORMADAS EN SECCIÓN A.1</t>
  </si>
  <si>
    <t>SECCIÓN A.3 : 
CONSULTAS REALIZADAS EN APS E INFORMADAS EN SECCIÓN A.1</t>
  </si>
  <si>
    <t>SECCIÓN A.4 : 
CONSULTAS REALIZADAS POR COMPRA DE SERVICIO (No incluir en sección A.1)</t>
  </si>
  <si>
    <t>SECCIÓN A.5 : 
CONSULTAS REALIZADAS POR OPERATIVOS (No incluir en sección A.1)</t>
  </si>
  <si>
    <t>SECCIÓN A.6
TOTAL INTERCONSULTAS GENERADAS EN APS PARA DERIVACIÓN ESPECIALIDAD</t>
  </si>
  <si>
    <t>SECCIÓN A.1 : CONSULTAS MÉDICAS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</si>
  <si>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</si>
  <si>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</si>
  <si>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</si>
  <si>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</si>
  <si>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</si>
  <si>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</si>
  <si>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</si>
  <si>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POR 
HONORARIOS</t>
  </si>
  <si>
    <t>POR
CONSULTO-
RES DE 
LLAMADA</t>
  </si>
  <si>
    <t>CONTRA-
TADOS POR 
EL ESTABLE-
CIMIENTO O DIRECCIÓN DEL SERVICIO</t>
  </si>
  <si>
    <t>ESPECIALIS-
TAS DE 
HOSPITALES</t>
  </si>
  <si>
    <t>COMPRA DE SERVICIO (APS)</t>
  </si>
  <si>
    <t>COMPRA DE SERVICIO (ATENCIÓN DE ESPECIALIDAD) (INCLUYE DFL 36)</t>
  </si>
  <si>
    <t>CONSULTAS MÉDICAS POR OPERATIVOS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</si>
  <si>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</si>
  <si>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</si>
  <si>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</si>
  <si>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</si>
  <si>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</si>
  <si>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</si>
  <si>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</si>
  <si>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 xml:space="preserve">Menos 10 </t>
  </si>
  <si>
    <t>10 - 14</t>
  </si>
  <si>
    <t>15 - 19</t>
  </si>
  <si>
    <t>20 - 24</t>
  </si>
  <si>
    <t>25 - 64</t>
  </si>
  <si>
    <t>65 y más</t>
  </si>
  <si>
    <t>Menos 15 años</t>
  </si>
  <si>
    <t>De 15 y más años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</si>
  <si>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</si>
  <si>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</si>
  <si>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</si>
  <si>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</si>
  <si>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</si>
  <si>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</si>
  <si>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</si>
  <si>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</si>
  <si>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</si>
  <si>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</si>
  <si>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</si>
  <si>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</si>
  <si>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</si>
  <si>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</si>
  <si>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</si>
  <si>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</si>
  <si>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</si>
  <si>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</si>
  <si>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</si>
  <si>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</si>
  <si>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</si>
  <si>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</si>
  <si>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</si>
  <si>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</si>
  <si>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</si>
  <si>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</si>
  <si>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</si>
  <si>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</si>
  <si>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</si>
  <si>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</si>
  <si>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</si>
  <si>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</si>
  <si>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</si>
  <si>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</si>
  <si>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</si>
  <si>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</si>
  <si>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</si>
  <si>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</si>
  <si>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</si>
  <si>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</si>
  <si>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</si>
  <si>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</si>
  <si>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</si>
  <si>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</si>
  <si>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</si>
  <si>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</si>
  <si>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</si>
  <si>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</si>
  <si>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</si>
  <si>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</si>
  <si>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</si>
  <si>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</si>
  <si>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</si>
  <si>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</si>
  <si>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SECCIÓN B: CONSULTAS Y CONTROLES POR OTROS PROFESIONALES EN ESPECIALIDAD (NIVEL SECUNDARIO)</t>
  </si>
  <si>
    <t>PROFESIONAL</t>
  </si>
  <si>
    <t xml:space="preserve">TOTAL </t>
  </si>
  <si>
    <t>POR EDAD (en año)</t>
  </si>
  <si>
    <t>A BENEFI-CIARIOS</t>
  </si>
  <si>
    <t>TOTAL CONTROLES</t>
  </si>
  <si>
    <t>Menos 10</t>
  </si>
  <si>
    <t xml:space="preserve">Hombres </t>
  </si>
  <si>
    <t>ENFERMERA</t>
  </si>
  <si>
    <t>MATRONA</t>
  </si>
  <si>
    <t>NUTRICIONISTA</t>
  </si>
  <si>
    <t>PSICÓLOGO</t>
  </si>
  <si>
    <t>FONOAUDIÓLOGO</t>
  </si>
  <si>
    <t>KINESIÓLOGO</t>
  </si>
  <si>
    <t>TERAPEUTA OCUPACIONAL</t>
  </si>
  <si>
    <t>TECNÓLOGO MÉDICO</t>
  </si>
  <si>
    <t>ASISTENTE  SOCIAL</t>
  </si>
  <si>
    <t>SECCIÓN C: CONSULTAS INFECCIÓN TRANSMISIÓN SEXUAL (ITS) Y CONTROLES DE SALUD SEXUAL EN EL NIVEL SECUNDARIO (Incluidos en Sección B)</t>
  </si>
  <si>
    <t>ACTIVIDAD</t>
  </si>
  <si>
    <t>CONSULTAS  INFECCIÓN TRANSMISIÓN SEXUAL  (ITS) (excluir VIH/SIDA)</t>
  </si>
  <si>
    <t>CONSULTAS VIH/SIDA</t>
  </si>
  <si>
    <t>PSICOLOGO</t>
  </si>
  <si>
    <t>CONTROLES DE SALUD A PERSONAS QUE EJERCEN COMERCIO SEXUAL</t>
  </si>
  <si>
    <t>SECCIÓN D: PROGRAMA DE RESOLUTIVIDAD ATENCIÓN PRIMARIA DE SALUD (Incluidas en la Secciones A.4 )</t>
  </si>
  <si>
    <t>ESPECIALIDAD</t>
  </si>
  <si>
    <t xml:space="preserve">CONSULTAS
REALIZADAS (Incluidas en sección A.4)
</t>
  </si>
  <si>
    <t>Oftalmología</t>
  </si>
  <si>
    <t>SECCIÓN E: CONSULTORÍAS DE MEDICOS ESPECIALISTAS DEL NIVEL SECUNDARIO EN APS</t>
  </si>
  <si>
    <t>ESPECIALIDADES</t>
  </si>
  <si>
    <t>Nº CONSUL-TORIAS</t>
  </si>
  <si>
    <t>Nº DE CASOS REVISADOS POR EL EQUIPO</t>
  </si>
  <si>
    <t>Nº DE CASOS ATENDIDOS</t>
  </si>
  <si>
    <t>Neurología</t>
  </si>
  <si>
    <t>Dermatología</t>
  </si>
  <si>
    <t>Neurocirugía</t>
  </si>
  <si>
    <t>Gastroenterología</t>
  </si>
  <si>
    <t>Cardiología</t>
  </si>
  <si>
    <t>Endocrinología</t>
  </si>
  <si>
    <t>Traumatología</t>
  </si>
  <si>
    <t>Urología</t>
  </si>
  <si>
    <t>Patología Mamaria</t>
  </si>
  <si>
    <t>Cirugía General</t>
  </si>
  <si>
    <t>Otras</t>
  </si>
  <si>
    <t>SECCIÓN F: CONSULTAS MÉDICAS RESUELTAS POR TELEMEDICINA</t>
  </si>
  <si>
    <t>COMPRAS DE SERVICIO*</t>
  </si>
  <si>
    <t>INTERCONSULTAS GENERADAS EN LA APS Y  RESUELTAS POR ESTA MODALIDAD**</t>
  </si>
  <si>
    <t xml:space="preserve"> AL SISTEMA</t>
  </si>
  <si>
    <t xml:space="preserve"> AL  EXTRA-SISTEMA</t>
  </si>
  <si>
    <t xml:space="preserve">TeleCardiología </t>
  </si>
  <si>
    <t xml:space="preserve">TeleDermatología </t>
  </si>
  <si>
    <t xml:space="preserve">TelePsiquiatría </t>
  </si>
  <si>
    <t xml:space="preserve">TeleOftalmología </t>
  </si>
  <si>
    <t>TeleOtorrinolaringología</t>
  </si>
  <si>
    <t>Otras Teleconsultas</t>
  </si>
  <si>
    <t>* No incluidas como producción del establecimiento (edad,beneficiarios,sexo, etc)</t>
  </si>
  <si>
    <t>** Sólo registra establecimiento de origen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</si>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</sst>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3" fillId="9" borderId="55" applyBorder="0">
      <protection locked="0"/>
    </xf>
    <xf numFmtId="0" fontId="13" fillId="9" borderId="55" applyBorder="0">
      <protection locked="0"/>
    </xf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680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2" fillId="0" borderId="0" xfId="0" applyFont="1" applyFill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9" fillId="2" borderId="8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2" fillId="3" borderId="0" xfId="0" applyNumberFormat="1" applyFont="1" applyFill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wrapText="1"/>
    </xf>
    <xf numFmtId="3" fontId="2" fillId="5" borderId="37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>
      <alignment wrapText="1"/>
    </xf>
    <xf numFmtId="3" fontId="2" fillId="5" borderId="3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>
      <protection locked="0"/>
    </xf>
    <xf numFmtId="0" fontId="2" fillId="0" borderId="45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13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4" borderId="49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>
      <protection locked="0"/>
    </xf>
    <xf numFmtId="0" fontId="2" fillId="7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3" fontId="2" fillId="0" borderId="6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/>
    <xf numFmtId="3" fontId="2" fillId="4" borderId="55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10" fillId="2" borderId="0" xfId="0" applyFont="1" applyFill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3" fontId="2" fillId="4" borderId="58" xfId="0" applyNumberFormat="1" applyFont="1" applyFill="1" applyBorder="1" applyAlignment="1" applyProtection="1">
      <alignment wrapText="1"/>
      <protection locked="0"/>
    </xf>
    <xf numFmtId="0" fontId="7" fillId="2" borderId="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4" borderId="6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11" fillId="2" borderId="0" xfId="0" applyNumberFormat="1" applyFont="1" applyFill="1" applyAlignment="1" applyProtection="1"/>
    <xf numFmtId="0" fontId="2" fillId="2" borderId="55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2" fillId="8" borderId="0" xfId="0" applyNumberFormat="1" applyFont="1" applyFill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9" fillId="2" borderId="0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3" fontId="2" fillId="5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6" workbookViewId="0">
      <selection activeCell="B12" sqref="B12:B57"/>
    </sheetView>
  </sheetViews>
  <sheetFormatPr baseColWidth="10" defaultRowHeight="15" x14ac:dyDescent="0.25"/>
  <cols>
    <col min="1" max="1" width="45.5703125" customWidth="1"/>
  </cols>
  <sheetData>
    <row r="1" spans="1:108" x14ac:dyDescent="0.25">
      <c r="A1" s="244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8"/>
      <c r="AD1" s="158"/>
      <c r="AE1" s="159"/>
      <c r="AF1" s="159"/>
      <c r="AG1" s="158"/>
      <c r="AH1" s="159"/>
      <c r="AI1" s="159"/>
      <c r="AJ1" s="158"/>
      <c r="AK1" s="158"/>
      <c r="AL1" s="158"/>
      <c r="AM1" s="158"/>
      <c r="AN1" s="158"/>
      <c r="AO1" s="158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</row>
    <row r="2" spans="1:108" x14ac:dyDescent="0.25">
      <c r="A2" s="244" t="s">
        <v>147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8"/>
      <c r="AD2" s="158"/>
      <c r="AE2" s="159"/>
      <c r="AF2" s="159"/>
      <c r="AG2" s="158"/>
      <c r="AH2" s="159"/>
      <c r="AI2" s="159"/>
      <c r="AJ2" s="158"/>
      <c r="AK2" s="158"/>
      <c r="AL2" s="158"/>
      <c r="AM2" s="158"/>
      <c r="AN2" s="158"/>
      <c r="AO2" s="158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</row>
    <row r="3" spans="1:108" x14ac:dyDescent="0.25">
      <c r="A3" s="244" t="s">
        <v>148</v>
      </c>
      <c r="B3" s="158"/>
      <c r="C3" s="158"/>
      <c r="D3" s="160"/>
      <c r="E3" s="158"/>
      <c r="F3" s="158"/>
      <c r="G3" s="158"/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8"/>
      <c r="AD3" s="158"/>
      <c r="AE3" s="159"/>
      <c r="AF3" s="159"/>
      <c r="AG3" s="158"/>
      <c r="AH3" s="159"/>
      <c r="AI3" s="159"/>
      <c r="AJ3" s="158"/>
      <c r="AK3" s="158"/>
      <c r="AL3" s="158"/>
      <c r="AM3" s="158"/>
      <c r="AN3" s="158"/>
      <c r="AO3" s="158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</row>
    <row r="4" spans="1:108" x14ac:dyDescent="0.25">
      <c r="A4" s="244" t="s">
        <v>149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8"/>
      <c r="AD4" s="158"/>
      <c r="AE4" s="159"/>
      <c r="AF4" s="159"/>
      <c r="AG4" s="158"/>
      <c r="AH4" s="159"/>
      <c r="AI4" s="159"/>
      <c r="AJ4" s="158"/>
      <c r="AK4" s="158"/>
      <c r="AL4" s="158"/>
      <c r="AM4" s="158"/>
      <c r="AN4" s="158"/>
      <c r="AO4" s="158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</row>
    <row r="5" spans="1:108" x14ac:dyDescent="0.25">
      <c r="A5" s="157" t="s">
        <v>150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8"/>
      <c r="AD5" s="158"/>
      <c r="AE5" s="159"/>
      <c r="AF5" s="159"/>
      <c r="AG5" s="158"/>
      <c r="AH5" s="159"/>
      <c r="AI5" s="159"/>
      <c r="AJ5" s="158"/>
      <c r="AK5" s="158"/>
      <c r="AL5" s="158"/>
      <c r="AM5" s="158"/>
      <c r="AN5" s="158"/>
      <c r="AO5" s="158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</row>
    <row r="6" spans="1:108" ht="19.5" x14ac:dyDescent="0.2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D6" s="154"/>
      <c r="AE6" s="665" t="s">
        <v>2</v>
      </c>
      <c r="AF6" s="665"/>
      <c r="AG6" s="190"/>
      <c r="AH6" s="665" t="s">
        <v>3</v>
      </c>
      <c r="AI6" s="665"/>
      <c r="AJ6" s="190"/>
      <c r="AK6" s="665" t="s">
        <v>4</v>
      </c>
      <c r="AL6" s="665"/>
      <c r="AM6" s="189"/>
      <c r="AN6" s="667" t="s">
        <v>5</v>
      </c>
      <c r="AO6" s="154"/>
      <c r="AP6" s="665" t="s">
        <v>6</v>
      </c>
      <c r="AQ6" s="665"/>
      <c r="AR6" s="159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9"/>
      <c r="DD6" s="159"/>
    </row>
    <row r="7" spans="1:108" x14ac:dyDescent="0.25">
      <c r="A7" s="214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46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71"/>
      <c r="AD7" s="192"/>
      <c r="AE7" s="666"/>
      <c r="AF7" s="666"/>
      <c r="AG7" s="192"/>
      <c r="AH7" s="666"/>
      <c r="AI7" s="666"/>
      <c r="AJ7" s="190"/>
      <c r="AK7" s="666"/>
      <c r="AL7" s="666"/>
      <c r="AM7" s="189"/>
      <c r="AN7" s="668"/>
      <c r="AO7" s="189"/>
      <c r="AP7" s="666"/>
      <c r="AQ7" s="666"/>
      <c r="AR7" s="159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9"/>
      <c r="DD7" s="159"/>
    </row>
    <row r="8" spans="1:108" x14ac:dyDescent="0.2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193"/>
      <c r="AE8" s="628" t="s">
        <v>15</v>
      </c>
      <c r="AF8" s="628" t="s">
        <v>16</v>
      </c>
      <c r="AG8" s="194"/>
      <c r="AH8" s="628" t="s">
        <v>17</v>
      </c>
      <c r="AI8" s="628" t="s">
        <v>18</v>
      </c>
      <c r="AJ8" s="174"/>
      <c r="AK8" s="628" t="s">
        <v>19</v>
      </c>
      <c r="AL8" s="628" t="s">
        <v>20</v>
      </c>
      <c r="AM8" s="194"/>
      <c r="AN8" s="625" t="s">
        <v>21</v>
      </c>
      <c r="AO8" s="194"/>
      <c r="AP8" s="674" t="s">
        <v>22</v>
      </c>
      <c r="AQ8" s="671" t="s">
        <v>23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68"/>
      <c r="DD8" s="168"/>
    </row>
    <row r="9" spans="1:108" x14ac:dyDescent="0.25">
      <c r="A9" s="635"/>
      <c r="B9" s="628" t="s">
        <v>24</v>
      </c>
      <c r="C9" s="619" t="s">
        <v>25</v>
      </c>
      <c r="D9" s="646"/>
      <c r="E9" s="646"/>
      <c r="F9" s="646"/>
      <c r="G9" s="646"/>
      <c r="H9" s="184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171"/>
      <c r="AE9" s="629"/>
      <c r="AF9" s="629"/>
      <c r="AG9" s="171"/>
      <c r="AH9" s="629"/>
      <c r="AI9" s="629"/>
      <c r="AJ9" s="195"/>
      <c r="AK9" s="629"/>
      <c r="AL9" s="629"/>
      <c r="AM9" s="194"/>
      <c r="AN9" s="626"/>
      <c r="AO9" s="194"/>
      <c r="AP9" s="675"/>
      <c r="AQ9" s="672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68"/>
      <c r="DD9" s="168"/>
    </row>
    <row r="10" spans="1:108" x14ac:dyDescent="0.2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171"/>
      <c r="AE10" s="629"/>
      <c r="AF10" s="629"/>
      <c r="AG10" s="171"/>
      <c r="AH10" s="629"/>
      <c r="AI10" s="629"/>
      <c r="AJ10" s="197"/>
      <c r="AK10" s="629"/>
      <c r="AL10" s="629"/>
      <c r="AM10" s="194"/>
      <c r="AN10" s="626"/>
      <c r="AO10" s="194"/>
      <c r="AP10" s="675"/>
      <c r="AQ10" s="672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68"/>
      <c r="DD10" s="168"/>
    </row>
    <row r="11" spans="1:108" ht="31.5" x14ac:dyDescent="0.25">
      <c r="A11" s="636"/>
      <c r="B11" s="630"/>
      <c r="C11" s="651"/>
      <c r="D11" s="632"/>
      <c r="E11" s="632"/>
      <c r="F11" s="632"/>
      <c r="G11" s="632"/>
      <c r="H11" s="649"/>
      <c r="I11" s="161" t="s">
        <v>22</v>
      </c>
      <c r="J11" s="173" t="s">
        <v>37</v>
      </c>
      <c r="K11" s="185" t="s">
        <v>38</v>
      </c>
      <c r="L11" s="173" t="s">
        <v>39</v>
      </c>
      <c r="M11" s="196" t="s">
        <v>40</v>
      </c>
      <c r="N11" s="183" t="s">
        <v>41</v>
      </c>
      <c r="O11" s="164" t="s">
        <v>42</v>
      </c>
      <c r="P11" s="173" t="s">
        <v>43</v>
      </c>
      <c r="Q11" s="183" t="s">
        <v>40</v>
      </c>
      <c r="R11" s="183" t="s">
        <v>41</v>
      </c>
      <c r="S11" s="164" t="s">
        <v>42</v>
      </c>
      <c r="T11" s="173" t="s">
        <v>43</v>
      </c>
      <c r="U11" s="161" t="s">
        <v>44</v>
      </c>
      <c r="V11" s="215" t="s">
        <v>45</v>
      </c>
      <c r="W11" s="161" t="s">
        <v>22</v>
      </c>
      <c r="X11" s="173" t="s">
        <v>37</v>
      </c>
      <c r="Y11" s="679"/>
      <c r="Z11" s="161" t="s">
        <v>22</v>
      </c>
      <c r="AA11" s="173" t="s">
        <v>37</v>
      </c>
      <c r="AB11" s="161" t="s">
        <v>22</v>
      </c>
      <c r="AC11" s="173" t="s">
        <v>37</v>
      </c>
      <c r="AD11" s="180"/>
      <c r="AE11" s="630"/>
      <c r="AF11" s="630"/>
      <c r="AG11" s="180"/>
      <c r="AH11" s="630"/>
      <c r="AI11" s="630"/>
      <c r="AJ11" s="197"/>
      <c r="AK11" s="630"/>
      <c r="AL11" s="630"/>
      <c r="AM11" s="194"/>
      <c r="AN11" s="627"/>
      <c r="AO11" s="194"/>
      <c r="AP11" s="676"/>
      <c r="AQ11" s="673"/>
      <c r="AR11" s="166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68"/>
      <c r="DD11" s="168"/>
    </row>
    <row r="12" spans="1:108" x14ac:dyDescent="0.25">
      <c r="A12" s="177" t="s">
        <v>46</v>
      </c>
      <c r="B12" s="492">
        <f>+'ENERO '!B12+FEBRERO!B12+MARZO!B12+ABRIL!B12+'MAYO '!B12+JUNIO!B12+JULIO!B12+AGOSTO!B12+SEPTIEMBRE!B12+'OCTUBRE '!B12+Hoja12!B12+Hoja13!B12</f>
        <v>3034</v>
      </c>
      <c r="C12" s="492">
        <f>+'ENERO '!C12+FEBRERO!C12+MARZO!C12+ABRIL!C12+'MAYO '!C12+JUNIO!C12+JULIO!C12+AGOSTO!C12+SEPTIEMBRE!C12+'OCTUBRE '!C12+Hoja12!C12+Hoja13!C12</f>
        <v>2317</v>
      </c>
      <c r="D12" s="492">
        <f>+'ENERO '!D12+FEBRERO!D12+MARZO!D12+ABRIL!D12+'MAYO '!D12+JUNIO!D12+JULIO!D12+AGOSTO!D12+SEPTIEMBRE!D12+'OCTUBRE '!D12+Hoja12!D12+Hoja13!D12</f>
        <v>592</v>
      </c>
      <c r="E12" s="492">
        <f>+'ENERO '!E12+FEBRERO!E12+MARZO!E12+ABRIL!E12+'MAYO '!E12+JUNIO!E12+JULIO!E12+AGOSTO!E12+SEPTIEMBRE!E12+'OCTUBRE '!E12+Hoja12!E12+Hoja13!E12</f>
        <v>125</v>
      </c>
      <c r="F12" s="492">
        <f>+'ENERO '!F12+FEBRERO!F12+MARZO!F12+ABRIL!F12+'MAYO '!F12+JUNIO!F12+JULIO!F12+AGOSTO!F12+SEPTIEMBRE!F12+'OCTUBRE '!F12+Hoja12!F12+Hoja13!F12</f>
        <v>0</v>
      </c>
      <c r="G12" s="492">
        <f>+'ENERO '!G12+FEBRERO!G12+MARZO!G12+ABRIL!G12+'MAYO '!G12+JUNIO!G12+JULIO!G12+AGOSTO!G12+SEPTIEMBRE!G12+'OCTUBRE '!G12+Hoja12!G12+Hoja13!G12</f>
        <v>0</v>
      </c>
      <c r="H12" s="492">
        <f>+'ENERO '!H12+FEBRERO!H12+MARZO!H12+ABRIL!H12+'MAYO '!H12+JUNIO!H12+JULIO!H12+AGOSTO!H12+SEPTIEMBRE!H12+'OCTUBRE '!H12+Hoja12!H12+Hoja13!H12</f>
        <v>0</v>
      </c>
      <c r="I12" s="492">
        <f>+'ENERO '!I12+FEBRERO!I12+MARZO!I12+ABRIL!I12+'MAYO '!I12+JUNIO!I12+JULIO!I12+AGOSTO!I12+SEPTIEMBRE!I12+'OCTUBRE '!I12+Hoja12!I12+Hoja13!I12</f>
        <v>2949</v>
      </c>
      <c r="J12" s="492">
        <f>+'ENERO '!J12+FEBRERO!J12+MARZO!J12+ABRIL!J12+'MAYO '!J12+JUNIO!J12+JULIO!J12+AGOSTO!J12+SEPTIEMBRE!J12+'OCTUBRE '!J12+Hoja12!J12+Hoja13!J12</f>
        <v>85</v>
      </c>
      <c r="K12" s="492">
        <f>+'ENERO '!K12+FEBRERO!K12+MARZO!K12+ABRIL!K12+'MAYO '!K12+JUNIO!K12+JULIO!K12+AGOSTO!K12+SEPTIEMBRE!K12+'OCTUBRE '!K12+Hoja12!K12+Hoja13!K12</f>
        <v>1680</v>
      </c>
      <c r="L12" s="492">
        <f>+'ENERO '!L12+FEBRERO!L12+MARZO!L12+ABRIL!L12+'MAYO '!L12+JUNIO!L12+JULIO!L12+AGOSTO!L12+SEPTIEMBRE!L12+'OCTUBRE '!L12+Hoja12!L12+Hoja13!L12</f>
        <v>1354</v>
      </c>
      <c r="M12" s="492">
        <f>+'ENERO '!M12+FEBRERO!M12+MARZO!M12+ABRIL!M12+'MAYO '!M12+JUNIO!M12+JULIO!M12+AGOSTO!M12+SEPTIEMBRE!M12+'OCTUBRE '!M12+Hoja12!M12+Hoja13!M12</f>
        <v>613</v>
      </c>
      <c r="N12" s="492">
        <f>+'ENERO '!N12+FEBRERO!N12+MARZO!N12+ABRIL!N12+'MAYO '!N12+JUNIO!N12+JULIO!N12+AGOSTO!N12+SEPTIEMBRE!N12+'OCTUBRE '!N12+Hoja12!N12+Hoja13!N12</f>
        <v>531</v>
      </c>
      <c r="O12" s="492">
        <f>+'ENERO '!O12+FEBRERO!O12+MARZO!O12+ABRIL!O12+'MAYO '!O12+JUNIO!O12+JULIO!O12+AGOSTO!O12+SEPTIEMBRE!O12+'OCTUBRE '!O12+Hoja12!O12+Hoja13!O12</f>
        <v>82</v>
      </c>
      <c r="P12" s="492">
        <f>+'ENERO '!P12+FEBRERO!P12+MARZO!P12+ABRIL!P12+'MAYO '!P12+JUNIO!P12+JULIO!P12+AGOSTO!P12+SEPTIEMBRE!P12+'OCTUBRE '!P12+Hoja12!P12+Hoja13!P12</f>
        <v>0</v>
      </c>
      <c r="Q12" s="492">
        <f>+'ENERO '!Q12+FEBRERO!Q12+MARZO!Q12+ABRIL!Q12+'MAYO '!Q12+JUNIO!Q12+JULIO!Q12+AGOSTO!Q12+SEPTIEMBRE!Q12+'OCTUBRE '!Q12+Hoja12!Q12+Hoja13!Q12</f>
        <v>0</v>
      </c>
      <c r="R12" s="492">
        <f>+'ENERO '!R12+FEBRERO!R12+MARZO!R12+ABRIL!R12+'MAYO '!R12+JUNIO!R12+JULIO!R12+AGOSTO!R12+SEPTIEMBRE!R12+'OCTUBRE '!R12+Hoja12!R12+Hoja13!R12</f>
        <v>0</v>
      </c>
      <c r="S12" s="492">
        <f>+'ENERO '!S12+FEBRERO!S12+MARZO!S12+ABRIL!S12+'MAYO '!S12+JUNIO!S12+JULIO!S12+AGOSTO!S12+SEPTIEMBRE!S12+'OCTUBRE '!S12+Hoja12!S12+Hoja13!S12</f>
        <v>0</v>
      </c>
      <c r="T12" s="492">
        <f>+'ENERO '!T12+FEBRERO!T12+MARZO!T12+ABRIL!T12+'MAYO '!T12+JUNIO!T12+JULIO!T12+AGOSTO!T12+SEPTIEMBRE!T12+'OCTUBRE '!T12+Hoja12!T12+Hoja13!T12</f>
        <v>0</v>
      </c>
      <c r="U12" s="492">
        <f>+'ENERO '!U12+FEBRERO!U12+MARZO!U12+ABRIL!U12+'MAYO '!U12+JUNIO!U12+JULIO!U12+AGOSTO!U12+SEPTIEMBRE!U12+'OCTUBRE '!U12+Hoja12!U12+Hoja13!U12</f>
        <v>222</v>
      </c>
      <c r="V12" s="492">
        <f>+'ENERO '!V12+FEBRERO!V12+MARZO!V12+ABRIL!V12+'MAYO '!V12+JUNIO!V12+JULIO!V12+AGOSTO!V12+SEPTIEMBRE!V12+'OCTUBRE '!V12+Hoja12!V12+Hoja13!V12</f>
        <v>26</v>
      </c>
      <c r="W12" s="492">
        <f>+'ENERO '!W12+FEBRERO!W12+MARZO!W12+ABRIL!W12+'MAYO '!W12+JUNIO!W12+JULIO!W12+AGOSTO!W12+SEPTIEMBRE!W12+'OCTUBRE '!W12+Hoja12!W12+Hoja13!W12</f>
        <v>466</v>
      </c>
      <c r="X12" s="492">
        <f>+'ENERO '!X12+FEBRERO!X12+MARZO!X12+ABRIL!X12+'MAYO '!X12+JUNIO!X12+JULIO!X12+AGOSTO!X12+SEPTIEMBRE!X12+'OCTUBRE '!X12+Hoja12!X12+Hoja13!X12</f>
        <v>0</v>
      </c>
      <c r="Y12" s="492">
        <f>+'ENERO '!Y12+FEBRERO!Y12+MARZO!Y12+ABRIL!Y12+'MAYO '!Y12+JUNIO!Y12+JULIO!Y12+AGOSTO!Y12+SEPTIEMBRE!Y12+'OCTUBRE '!Y12+Hoja12!Y12+Hoja13!Y12</f>
        <v>144</v>
      </c>
      <c r="Z12" s="492">
        <f>+'ENERO '!Z12+FEBRERO!Z12+MARZO!Z12+ABRIL!Z12+'MAYO '!Z12+JUNIO!Z12+JULIO!Z12+AGOSTO!Z12+SEPTIEMBRE!Z12+'OCTUBRE '!Z12+Hoja12!Z12+Hoja13!Z12</f>
        <v>1</v>
      </c>
      <c r="AA12" s="492">
        <f>+'ENERO '!AA12+FEBRERO!AA12+MARZO!AA12+ABRIL!AA12+'MAYO '!AA12+JUNIO!AA12+JULIO!AA12+AGOSTO!AA12+SEPTIEMBRE!AA12+'OCTUBRE '!AA12+Hoja12!AA12+Hoja13!AA12</f>
        <v>0</v>
      </c>
      <c r="AB12" s="492">
        <f>+'ENERO '!AB12+FEBRERO!AB12+MARZO!AB12+ABRIL!AB12+'MAYO '!AB12+JUNIO!AB12+JULIO!AB12+AGOSTO!AB12+SEPTIEMBRE!AB12+'OCTUBRE '!AB12+Hoja12!AB12+Hoja13!AB12</f>
        <v>227</v>
      </c>
      <c r="AC12" s="492">
        <f>+'ENERO '!AC12+FEBRERO!AC12+MARZO!AC12+ABRIL!AC12+'MAYO '!AC12+JUNIO!AC12+JULIO!AC12+AGOSTO!AC12+SEPTIEMBRE!AC12+'OCTUBRE '!AC12+Hoja12!AC12+Hoja13!AC12</f>
        <v>0</v>
      </c>
      <c r="AD12" s="425"/>
      <c r="AE12" s="492">
        <f>+'ENERO '!AE12+FEBRERO!AE12+MARZO!AE12+ABRIL!AE12+'MAYO '!AE12+JUNIO!AE12+JULIO!AE12+AGOSTO!AE12+SEPTIEMBRE!AE12+'OCTUBRE '!AE12+Hoja12!AE12+Hoja13!AE12</f>
        <v>0</v>
      </c>
      <c r="AF12" s="492">
        <f>+'ENERO '!AF12+FEBRERO!AF12+MARZO!AF12+ABRIL!AF12+'MAYO '!AF12+JUNIO!AF12+JULIO!AF12+AGOSTO!AF12+SEPTIEMBRE!AF12+'OCTUBRE '!AF12+Hoja12!AF12+Hoja13!AF12</f>
        <v>0</v>
      </c>
      <c r="AG12" s="233"/>
      <c r="AH12" s="221"/>
      <c r="AI12" s="221"/>
      <c r="AJ12" s="236"/>
      <c r="AK12" s="231"/>
      <c r="AL12" s="229"/>
      <c r="AM12" s="237"/>
      <c r="AN12" s="228"/>
      <c r="AO12" s="236"/>
      <c r="AP12" s="238"/>
      <c r="AQ12" s="239"/>
      <c r="AR12" s="245" t="s">
        <v>151</v>
      </c>
      <c r="AS12" s="159"/>
      <c r="AT12" s="163"/>
      <c r="AU12" s="163"/>
      <c r="AV12" s="163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250" t="s">
        <v>152</v>
      </c>
      <c r="BU12" s="181" t="s">
        <v>152</v>
      </c>
      <c r="BV12" s="181" t="s">
        <v>152</v>
      </c>
      <c r="BW12" s="181" t="s">
        <v>152</v>
      </c>
      <c r="BX12" s="181" t="s">
        <v>152</v>
      </c>
      <c r="BY12" s="181" t="s">
        <v>152</v>
      </c>
      <c r="BZ12" s="251" t="s">
        <v>152</v>
      </c>
      <c r="CA12" s="172"/>
      <c r="CB12" s="253">
        <v>0</v>
      </c>
      <c r="CC12" s="253">
        <v>0</v>
      </c>
      <c r="CD12" s="253">
        <v>0</v>
      </c>
      <c r="CE12" s="253">
        <v>0</v>
      </c>
      <c r="CF12" s="253">
        <v>0</v>
      </c>
      <c r="CG12" s="253" t="s">
        <v>152</v>
      </c>
      <c r="CH12" s="253">
        <v>0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68"/>
      <c r="DD12" s="168"/>
    </row>
    <row r="13" spans="1:108" x14ac:dyDescent="0.25">
      <c r="A13" s="178" t="s">
        <v>47</v>
      </c>
      <c r="B13" s="492">
        <f>+'ENERO '!B13+FEBRERO!B13+MARZO!B13+ABRIL!B13+'MAYO '!B13+JUNIO!B13+JULIO!B13+AGOSTO!B13+SEPTIEMBRE!B13+'OCTUBRE '!B13+Hoja12!B13+Hoja13!B13</f>
        <v>1415</v>
      </c>
      <c r="C13" s="492">
        <f>+'ENERO '!C13+FEBRERO!C13+MARZO!C13+ABRIL!C13+'MAYO '!C13+JUNIO!C13+JULIO!C13+AGOSTO!C13+SEPTIEMBRE!C13+'OCTUBRE '!C13+Hoja12!C13+Hoja13!C13</f>
        <v>0</v>
      </c>
      <c r="D13" s="492">
        <f>+'ENERO '!D13+FEBRERO!D13+MARZO!D13+ABRIL!D13+'MAYO '!D13+JUNIO!D13+JULIO!D13+AGOSTO!D13+SEPTIEMBRE!D13+'OCTUBRE '!D13+Hoja12!D13+Hoja13!D13</f>
        <v>2</v>
      </c>
      <c r="E13" s="492">
        <f>+'ENERO '!E13+FEBRERO!E13+MARZO!E13+ABRIL!E13+'MAYO '!E13+JUNIO!E13+JULIO!E13+AGOSTO!E13+SEPTIEMBRE!E13+'OCTUBRE '!E13+Hoja12!E13+Hoja13!E13</f>
        <v>32</v>
      </c>
      <c r="F13" s="492">
        <f>+'ENERO '!F13+FEBRERO!F13+MARZO!F13+ABRIL!F13+'MAYO '!F13+JUNIO!F13+JULIO!F13+AGOSTO!F13+SEPTIEMBRE!F13+'OCTUBRE '!F13+Hoja12!F13+Hoja13!F13</f>
        <v>39</v>
      </c>
      <c r="G13" s="492">
        <f>+'ENERO '!G13+FEBRERO!G13+MARZO!G13+ABRIL!G13+'MAYO '!G13+JUNIO!G13+JULIO!G13+AGOSTO!G13+SEPTIEMBRE!G13+'OCTUBRE '!G13+Hoja12!G13+Hoja13!G13</f>
        <v>828</v>
      </c>
      <c r="H13" s="492">
        <f>+'ENERO '!H13+FEBRERO!H13+MARZO!H13+ABRIL!H13+'MAYO '!H13+JUNIO!H13+JULIO!H13+AGOSTO!H13+SEPTIEMBRE!H13+'OCTUBRE '!H13+Hoja12!H13+Hoja13!H13</f>
        <v>514</v>
      </c>
      <c r="I13" s="492">
        <f>+'ENERO '!I13+FEBRERO!I13+MARZO!I13+ABRIL!I13+'MAYO '!I13+JUNIO!I13+JULIO!I13+AGOSTO!I13+SEPTIEMBRE!I13+'OCTUBRE '!I13+Hoja12!I13+Hoja13!I13</f>
        <v>2</v>
      </c>
      <c r="J13" s="492">
        <f>+'ENERO '!J13+FEBRERO!J13+MARZO!J13+ABRIL!J13+'MAYO '!J13+JUNIO!J13+JULIO!J13+AGOSTO!J13+SEPTIEMBRE!J13+'OCTUBRE '!J13+Hoja12!J13+Hoja13!J13</f>
        <v>1413</v>
      </c>
      <c r="K13" s="492">
        <f>+'ENERO '!K13+FEBRERO!K13+MARZO!K13+ABRIL!K13+'MAYO '!K13+JUNIO!K13+JULIO!K13+AGOSTO!K13+SEPTIEMBRE!K13+'OCTUBRE '!K13+Hoja12!K13+Hoja13!K13</f>
        <v>484</v>
      </c>
      <c r="L13" s="492">
        <f>+'ENERO '!L13+FEBRERO!L13+MARZO!L13+ABRIL!L13+'MAYO '!L13+JUNIO!L13+JULIO!L13+AGOSTO!L13+SEPTIEMBRE!L13+'OCTUBRE '!L13+Hoja12!L13+Hoja13!L13</f>
        <v>931</v>
      </c>
      <c r="M13" s="492">
        <f>+'ENERO '!M13+FEBRERO!M13+MARZO!M13+ABRIL!M13+'MAYO '!M13+JUNIO!M13+JULIO!M13+AGOSTO!M13+SEPTIEMBRE!M13+'OCTUBRE '!M13+Hoja12!M13+Hoja13!M13</f>
        <v>0</v>
      </c>
      <c r="N13" s="492">
        <f>+'ENERO '!N13+FEBRERO!N13+MARZO!N13+ABRIL!N13+'MAYO '!N13+JUNIO!N13+JULIO!N13+AGOSTO!N13+SEPTIEMBRE!N13+'OCTUBRE '!N13+Hoja12!N13+Hoja13!N13</f>
        <v>0</v>
      </c>
      <c r="O13" s="492">
        <f>+'ENERO '!O13+FEBRERO!O13+MARZO!O13+ABRIL!O13+'MAYO '!O13+JUNIO!O13+JULIO!O13+AGOSTO!O13+SEPTIEMBRE!O13+'OCTUBRE '!O13+Hoja12!O13+Hoja13!O13</f>
        <v>0</v>
      </c>
      <c r="P13" s="492">
        <f>+'ENERO '!P13+FEBRERO!P13+MARZO!P13+ABRIL!P13+'MAYO '!P13+JUNIO!P13+JULIO!P13+AGOSTO!P13+SEPTIEMBRE!P13+'OCTUBRE '!P13+Hoja12!P13+Hoja13!P13</f>
        <v>0</v>
      </c>
      <c r="Q13" s="492">
        <f>+'ENERO '!Q13+FEBRERO!Q13+MARZO!Q13+ABRIL!Q13+'MAYO '!Q13+JUNIO!Q13+JULIO!Q13+AGOSTO!Q13+SEPTIEMBRE!Q13+'OCTUBRE '!Q13+Hoja12!Q13+Hoja13!Q13</f>
        <v>568</v>
      </c>
      <c r="R13" s="492">
        <f>+'ENERO '!R13+FEBRERO!R13+MARZO!R13+ABRIL!R13+'MAYO '!R13+JUNIO!R13+JULIO!R13+AGOSTO!R13+SEPTIEMBRE!R13+'OCTUBRE '!R13+Hoja12!R13+Hoja13!R13</f>
        <v>271</v>
      </c>
      <c r="S13" s="492">
        <f>+'ENERO '!S13+FEBRERO!S13+MARZO!S13+ABRIL!S13+'MAYO '!S13+JUNIO!S13+JULIO!S13+AGOSTO!S13+SEPTIEMBRE!S13+'OCTUBRE '!S13+Hoja12!S13+Hoja13!S13</f>
        <v>297</v>
      </c>
      <c r="T13" s="492">
        <f>+'ENERO '!T13+FEBRERO!T13+MARZO!T13+ABRIL!T13+'MAYO '!T13+JUNIO!T13+JULIO!T13+AGOSTO!T13+SEPTIEMBRE!T13+'OCTUBRE '!T13+Hoja12!T13+Hoja13!T13</f>
        <v>0</v>
      </c>
      <c r="U13" s="492">
        <f>+'ENERO '!U13+FEBRERO!U13+MARZO!U13+ABRIL!U13+'MAYO '!U13+JUNIO!U13+JULIO!U13+AGOSTO!U13+SEPTIEMBRE!U13+'OCTUBRE '!U13+Hoja12!U13+Hoja13!U13</f>
        <v>85</v>
      </c>
      <c r="V13" s="492">
        <f>+'ENERO '!V13+FEBRERO!V13+MARZO!V13+ABRIL!V13+'MAYO '!V13+JUNIO!V13+JULIO!V13+AGOSTO!V13+SEPTIEMBRE!V13+'OCTUBRE '!V13+Hoja12!V13+Hoja13!V13</f>
        <v>0</v>
      </c>
      <c r="W13" s="492">
        <f>+'ENERO '!W13+FEBRERO!W13+MARZO!W13+ABRIL!W13+'MAYO '!W13+JUNIO!W13+JULIO!W13+AGOSTO!W13+SEPTIEMBRE!W13+'OCTUBRE '!W13+Hoja12!W13+Hoja13!W13</f>
        <v>0</v>
      </c>
      <c r="X13" s="492">
        <f>+'ENERO '!X13+FEBRERO!X13+MARZO!X13+ABRIL!X13+'MAYO '!X13+JUNIO!X13+JULIO!X13+AGOSTO!X13+SEPTIEMBRE!X13+'OCTUBRE '!X13+Hoja12!X13+Hoja13!X13</f>
        <v>261</v>
      </c>
      <c r="Y13" s="492">
        <f>+'ENERO '!Y13+FEBRERO!Y13+MARZO!Y13+ABRIL!Y13+'MAYO '!Y13+JUNIO!Y13+JULIO!Y13+AGOSTO!Y13+SEPTIEMBRE!Y13+'OCTUBRE '!Y13+Hoja12!Y13+Hoja13!Y13</f>
        <v>19</v>
      </c>
      <c r="Z13" s="492">
        <f>+'ENERO '!Z13+FEBRERO!Z13+MARZO!Z13+ABRIL!Z13+'MAYO '!Z13+JUNIO!Z13+JULIO!Z13+AGOSTO!Z13+SEPTIEMBRE!Z13+'OCTUBRE '!Z13+Hoja12!Z13+Hoja13!Z13</f>
        <v>0</v>
      </c>
      <c r="AA13" s="492">
        <f>+'ENERO '!AA13+FEBRERO!AA13+MARZO!AA13+ABRIL!AA13+'MAYO '!AA13+JUNIO!AA13+JULIO!AA13+AGOSTO!AA13+SEPTIEMBRE!AA13+'OCTUBRE '!AA13+Hoja12!AA13+Hoja13!AA13</f>
        <v>163</v>
      </c>
      <c r="AB13" s="492">
        <f>+'ENERO '!AB13+FEBRERO!AB13+MARZO!AB13+ABRIL!AB13+'MAYO '!AB13+JUNIO!AB13+JULIO!AB13+AGOSTO!AB13+SEPTIEMBRE!AB13+'OCTUBRE '!AB13+Hoja12!AB13+Hoja13!AB13</f>
        <v>0</v>
      </c>
      <c r="AC13" s="492">
        <f>+'ENERO '!AC13+FEBRERO!AC13+MARZO!AC13+ABRIL!AC13+'MAYO '!AC13+JUNIO!AC13+JULIO!AC13+AGOSTO!AC13+SEPTIEMBRE!AC13+'OCTUBRE '!AC13+Hoja12!AC13+Hoja13!AC13</f>
        <v>93</v>
      </c>
      <c r="AD13" s="434"/>
      <c r="AE13" s="492">
        <f>+'ENERO '!AE13+FEBRERO!AE13+MARZO!AE13+ABRIL!AE13+'MAYO '!AE13+JUNIO!AE13+JULIO!AE13+AGOSTO!AE13+SEPTIEMBRE!AE13+'OCTUBRE '!AE13+Hoja12!AE13+Hoja13!AE13</f>
        <v>0</v>
      </c>
      <c r="AF13" s="492">
        <f>+'ENERO '!AF13+FEBRERO!AF13+MARZO!AF13+ABRIL!AF13+'MAYO '!AF13+JUNIO!AF13+JULIO!AF13+AGOSTO!AF13+SEPTIEMBRE!AF13+'OCTUBRE '!AF13+Hoja12!AF13+Hoja13!AF13</f>
        <v>0</v>
      </c>
      <c r="AG13" s="233"/>
      <c r="AH13" s="219"/>
      <c r="AI13" s="219"/>
      <c r="AJ13" s="236"/>
      <c r="AK13" s="231"/>
      <c r="AL13" s="229"/>
      <c r="AM13" s="237"/>
      <c r="AN13" s="223"/>
      <c r="AO13" s="236"/>
      <c r="AP13" s="240"/>
      <c r="AQ13" s="241"/>
      <c r="AR13" s="245" t="s">
        <v>151</v>
      </c>
      <c r="AS13" s="154"/>
      <c r="AT13" s="154"/>
      <c r="AU13" s="154"/>
      <c r="AV13" s="154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250" t="s">
        <v>152</v>
      </c>
      <c r="BU13" s="250" t="s">
        <v>152</v>
      </c>
      <c r="BV13" s="250" t="s">
        <v>152</v>
      </c>
      <c r="BW13" s="250" t="s">
        <v>152</v>
      </c>
      <c r="BX13" s="250" t="s">
        <v>152</v>
      </c>
      <c r="BY13" s="250" t="s">
        <v>152</v>
      </c>
      <c r="BZ13" s="176" t="s">
        <v>152</v>
      </c>
      <c r="CA13" s="172"/>
      <c r="CB13" s="253">
        <v>0</v>
      </c>
      <c r="CC13" s="253">
        <v>0</v>
      </c>
      <c r="CD13" s="253">
        <v>0</v>
      </c>
      <c r="CE13" s="253">
        <v>0</v>
      </c>
      <c r="CF13" s="253">
        <v>0</v>
      </c>
      <c r="CG13" s="253" t="s">
        <v>152</v>
      </c>
      <c r="CH13" s="253">
        <v>0</v>
      </c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68"/>
      <c r="DD13" s="168"/>
    </row>
    <row r="14" spans="1:108" x14ac:dyDescent="0.25">
      <c r="A14" s="178" t="s">
        <v>48</v>
      </c>
      <c r="B14" s="492">
        <f>+'ENERO '!B14+FEBRERO!B14+MARZO!B14+ABRIL!B14+'MAYO '!B14+JUNIO!B14+JULIO!B14+AGOSTO!B14+SEPTIEMBRE!B14+'OCTUBRE '!B14+Hoja12!B14+Hoja13!B14</f>
        <v>812</v>
      </c>
      <c r="C14" s="492">
        <f>+'ENERO '!C14+FEBRERO!C14+MARZO!C14+ABRIL!C14+'MAYO '!C14+JUNIO!C14+JULIO!C14+AGOSTO!C14+SEPTIEMBRE!C14+'OCTUBRE '!C14+Hoja12!C14+Hoja13!C14</f>
        <v>812</v>
      </c>
      <c r="D14" s="492">
        <f>+'ENERO '!D14+FEBRERO!D14+MARZO!D14+ABRIL!D14+'MAYO '!D14+JUNIO!D14+JULIO!D14+AGOSTO!D14+SEPTIEMBRE!D14+'OCTUBRE '!D14+Hoja12!D14+Hoja13!D14</f>
        <v>0</v>
      </c>
      <c r="E14" s="492">
        <f>+'ENERO '!E14+FEBRERO!E14+MARZO!E14+ABRIL!E14+'MAYO '!E14+JUNIO!E14+JULIO!E14+AGOSTO!E14+SEPTIEMBRE!E14+'OCTUBRE '!E14+Hoja12!E14+Hoja13!E14</f>
        <v>0</v>
      </c>
      <c r="F14" s="492">
        <f>+'ENERO '!F14+FEBRERO!F14+MARZO!F14+ABRIL!F14+'MAYO '!F14+JUNIO!F14+JULIO!F14+AGOSTO!F14+SEPTIEMBRE!F14+'OCTUBRE '!F14+Hoja12!F14+Hoja13!F14</f>
        <v>0</v>
      </c>
      <c r="G14" s="492">
        <f>+'ENERO '!G14+FEBRERO!G14+MARZO!G14+ABRIL!G14+'MAYO '!G14+JUNIO!G14+JULIO!G14+AGOSTO!G14+SEPTIEMBRE!G14+'OCTUBRE '!G14+Hoja12!G14+Hoja13!G14</f>
        <v>0</v>
      </c>
      <c r="H14" s="492">
        <f>+'ENERO '!H14+FEBRERO!H14+MARZO!H14+ABRIL!H14+'MAYO '!H14+JUNIO!H14+JULIO!H14+AGOSTO!H14+SEPTIEMBRE!H14+'OCTUBRE '!H14+Hoja12!H14+Hoja13!H14</f>
        <v>0</v>
      </c>
      <c r="I14" s="492">
        <f>+'ENERO '!I14+FEBRERO!I14+MARZO!I14+ABRIL!I14+'MAYO '!I14+JUNIO!I14+JULIO!I14+AGOSTO!I14+SEPTIEMBRE!I14+'OCTUBRE '!I14+Hoja12!I14+Hoja13!I14</f>
        <v>812</v>
      </c>
      <c r="J14" s="492">
        <f>+'ENERO '!J14+FEBRERO!J14+MARZO!J14+ABRIL!J14+'MAYO '!J14+JUNIO!J14+JULIO!J14+AGOSTO!J14+SEPTIEMBRE!J14+'OCTUBRE '!J14+Hoja12!J14+Hoja13!J14</f>
        <v>0</v>
      </c>
      <c r="K14" s="492">
        <f>+'ENERO '!K14+FEBRERO!K14+MARZO!K14+ABRIL!K14+'MAYO '!K14+JUNIO!K14+JULIO!K14+AGOSTO!K14+SEPTIEMBRE!K14+'OCTUBRE '!K14+Hoja12!K14+Hoja13!K14</f>
        <v>431</v>
      </c>
      <c r="L14" s="492">
        <f>+'ENERO '!L14+FEBRERO!L14+MARZO!L14+ABRIL!L14+'MAYO '!L14+JUNIO!L14+JULIO!L14+AGOSTO!L14+SEPTIEMBRE!L14+'OCTUBRE '!L14+Hoja12!L14+Hoja13!L14</f>
        <v>381</v>
      </c>
      <c r="M14" s="492">
        <f>+'ENERO '!M14+FEBRERO!M14+MARZO!M14+ABRIL!M14+'MAYO '!M14+JUNIO!M14+JULIO!M14+AGOSTO!M14+SEPTIEMBRE!M14+'OCTUBRE '!M14+Hoja12!M14+Hoja13!M14</f>
        <v>166</v>
      </c>
      <c r="N14" s="492">
        <f>+'ENERO '!N14+FEBRERO!N14+MARZO!N14+ABRIL!N14+'MAYO '!N14+JUNIO!N14+JULIO!N14+AGOSTO!N14+SEPTIEMBRE!N14+'OCTUBRE '!N14+Hoja12!N14+Hoja13!N14</f>
        <v>0</v>
      </c>
      <c r="O14" s="492">
        <f>+'ENERO '!O14+FEBRERO!O14+MARZO!O14+ABRIL!O14+'MAYO '!O14+JUNIO!O14+JULIO!O14+AGOSTO!O14+SEPTIEMBRE!O14+'OCTUBRE '!O14+Hoja12!O14+Hoja13!O14</f>
        <v>166</v>
      </c>
      <c r="P14" s="492">
        <f>+'ENERO '!P14+FEBRERO!P14+MARZO!P14+ABRIL!P14+'MAYO '!P14+JUNIO!P14+JULIO!P14+AGOSTO!P14+SEPTIEMBRE!P14+'OCTUBRE '!P14+Hoja12!P14+Hoja13!P14</f>
        <v>0</v>
      </c>
      <c r="Q14" s="492">
        <f>+'ENERO '!Q14+FEBRERO!Q14+MARZO!Q14+ABRIL!Q14+'MAYO '!Q14+JUNIO!Q14+JULIO!Q14+AGOSTO!Q14+SEPTIEMBRE!Q14+'OCTUBRE '!Q14+Hoja12!Q14+Hoja13!Q14</f>
        <v>0</v>
      </c>
      <c r="R14" s="492">
        <f>+'ENERO '!R14+FEBRERO!R14+MARZO!R14+ABRIL!R14+'MAYO '!R14+JUNIO!R14+JULIO!R14+AGOSTO!R14+SEPTIEMBRE!R14+'OCTUBRE '!R14+Hoja12!R14+Hoja13!R14</f>
        <v>0</v>
      </c>
      <c r="S14" s="492">
        <f>+'ENERO '!S14+FEBRERO!S14+MARZO!S14+ABRIL!S14+'MAYO '!S14+JUNIO!S14+JULIO!S14+AGOSTO!S14+SEPTIEMBRE!S14+'OCTUBRE '!S14+Hoja12!S14+Hoja13!S14</f>
        <v>0</v>
      </c>
      <c r="T14" s="492">
        <f>+'ENERO '!T14+FEBRERO!T14+MARZO!T14+ABRIL!T14+'MAYO '!T14+JUNIO!T14+JULIO!T14+AGOSTO!T14+SEPTIEMBRE!T14+'OCTUBRE '!T14+Hoja12!T14+Hoja13!T14</f>
        <v>0</v>
      </c>
      <c r="U14" s="492">
        <f>+'ENERO '!U14+FEBRERO!U14+MARZO!U14+ABRIL!U14+'MAYO '!U14+JUNIO!U14+JULIO!U14+AGOSTO!U14+SEPTIEMBRE!U14+'OCTUBRE '!U14+Hoja12!U14+Hoja13!U14</f>
        <v>0</v>
      </c>
      <c r="V14" s="492">
        <f>+'ENERO '!V14+FEBRERO!V14+MARZO!V14+ABRIL!V14+'MAYO '!V14+JUNIO!V14+JULIO!V14+AGOSTO!V14+SEPTIEMBRE!V14+'OCTUBRE '!V14+Hoja12!V14+Hoja13!V14</f>
        <v>0</v>
      </c>
      <c r="W14" s="492">
        <f>+'ENERO '!W14+FEBRERO!W14+MARZO!W14+ABRIL!W14+'MAYO '!W14+JUNIO!W14+JULIO!W14+AGOSTO!W14+SEPTIEMBRE!W14+'OCTUBRE '!W14+Hoja12!W14+Hoja13!W14</f>
        <v>73</v>
      </c>
      <c r="X14" s="492">
        <f>+'ENERO '!X14+FEBRERO!X14+MARZO!X14+ABRIL!X14+'MAYO '!X14+JUNIO!X14+JULIO!X14+AGOSTO!X14+SEPTIEMBRE!X14+'OCTUBRE '!X14+Hoja12!X14+Hoja13!X14</f>
        <v>0</v>
      </c>
      <c r="Y14" s="492">
        <f>+'ENERO '!Y14+FEBRERO!Y14+MARZO!Y14+ABRIL!Y14+'MAYO '!Y14+JUNIO!Y14+JULIO!Y14+AGOSTO!Y14+SEPTIEMBRE!Y14+'OCTUBRE '!Y14+Hoja12!Y14+Hoja13!Y14</f>
        <v>2</v>
      </c>
      <c r="Z14" s="492">
        <f>+'ENERO '!Z14+FEBRERO!Z14+MARZO!Z14+ABRIL!Z14+'MAYO '!Z14+JUNIO!Z14+JULIO!Z14+AGOSTO!Z14+SEPTIEMBRE!Z14+'OCTUBRE '!Z14+Hoja12!Z14+Hoja13!Z14</f>
        <v>0</v>
      </c>
      <c r="AA14" s="492">
        <f>+'ENERO '!AA14+FEBRERO!AA14+MARZO!AA14+ABRIL!AA14+'MAYO '!AA14+JUNIO!AA14+JULIO!AA14+AGOSTO!AA14+SEPTIEMBRE!AA14+'OCTUBRE '!AA14+Hoja12!AA14+Hoja13!AA14</f>
        <v>0</v>
      </c>
      <c r="AB14" s="492">
        <f>+'ENERO '!AB14+FEBRERO!AB14+MARZO!AB14+ABRIL!AB14+'MAYO '!AB14+JUNIO!AB14+JULIO!AB14+AGOSTO!AB14+SEPTIEMBRE!AB14+'OCTUBRE '!AB14+Hoja12!AB14+Hoja13!AB14</f>
        <v>65</v>
      </c>
      <c r="AC14" s="492">
        <f>+'ENERO '!AC14+FEBRERO!AC14+MARZO!AC14+ABRIL!AC14+'MAYO '!AC14+JUNIO!AC14+JULIO!AC14+AGOSTO!AC14+SEPTIEMBRE!AC14+'OCTUBRE '!AC14+Hoja12!AC14+Hoja13!AC14</f>
        <v>0</v>
      </c>
      <c r="AD14" s="425"/>
      <c r="AE14" s="492">
        <f>+'ENERO '!AE14+FEBRERO!AE14+MARZO!AE14+ABRIL!AE14+'MAYO '!AE14+JUNIO!AE14+JULIO!AE14+AGOSTO!AE14+SEPTIEMBRE!AE14+'OCTUBRE '!AE14+Hoja12!AE14+Hoja13!AE14</f>
        <v>0</v>
      </c>
      <c r="AF14" s="492">
        <f>+'ENERO '!AF14+FEBRERO!AF14+MARZO!AF14+ABRIL!AF14+'MAYO '!AF14+JUNIO!AF14+JULIO!AF14+AGOSTO!AF14+SEPTIEMBRE!AF14+'OCTUBRE '!AF14+Hoja12!AF14+Hoja13!AF14</f>
        <v>0</v>
      </c>
      <c r="AG14" s="233"/>
      <c r="AH14" s="219"/>
      <c r="AI14" s="219"/>
      <c r="AJ14" s="236"/>
      <c r="AK14" s="231"/>
      <c r="AL14" s="229"/>
      <c r="AM14" s="237"/>
      <c r="AN14" s="223"/>
      <c r="AO14" s="236"/>
      <c r="AP14" s="240"/>
      <c r="AQ14" s="222"/>
      <c r="AR14" s="245" t="s">
        <v>151</v>
      </c>
      <c r="AS14" s="154"/>
      <c r="AT14" s="154"/>
      <c r="AU14" s="154"/>
      <c r="AV14" s="154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250" t="s">
        <v>152</v>
      </c>
      <c r="BU14" s="250" t="s">
        <v>152</v>
      </c>
      <c r="BV14" s="250" t="s">
        <v>152</v>
      </c>
      <c r="BW14" s="250" t="s">
        <v>152</v>
      </c>
      <c r="BX14" s="250" t="s">
        <v>152</v>
      </c>
      <c r="BY14" s="250" t="s">
        <v>152</v>
      </c>
      <c r="BZ14" s="172"/>
      <c r="CA14" s="172"/>
      <c r="CB14" s="253">
        <v>0</v>
      </c>
      <c r="CC14" s="253">
        <v>0</v>
      </c>
      <c r="CD14" s="253">
        <v>0</v>
      </c>
      <c r="CE14" s="253">
        <v>0</v>
      </c>
      <c r="CF14" s="253">
        <v>0</v>
      </c>
      <c r="CG14" s="253" t="s">
        <v>152</v>
      </c>
      <c r="CH14" s="175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68"/>
      <c r="DD14" s="168"/>
    </row>
    <row r="15" spans="1:108" x14ac:dyDescent="0.25">
      <c r="A15" s="178" t="s">
        <v>49</v>
      </c>
      <c r="B15" s="492">
        <f>+'ENERO '!B15+FEBRERO!B15+MARZO!B15+ABRIL!B15+'MAYO '!B15+JUNIO!B15+JULIO!B15+AGOSTO!B15+SEPTIEMBRE!B15+'OCTUBRE '!B15+Hoja12!B15+Hoja13!B15</f>
        <v>0</v>
      </c>
      <c r="C15" s="492">
        <f>+'ENERO '!C15+FEBRERO!C15+MARZO!C15+ABRIL!C15+'MAYO '!C15+JUNIO!C15+JULIO!C15+AGOSTO!C15+SEPTIEMBRE!C15+'OCTUBRE '!C15+Hoja12!C15+Hoja13!C15</f>
        <v>0</v>
      </c>
      <c r="D15" s="492">
        <f>+'ENERO '!D15+FEBRERO!D15+MARZO!D15+ABRIL!D15+'MAYO '!D15+JUNIO!D15+JULIO!D15+AGOSTO!D15+SEPTIEMBRE!D15+'OCTUBRE '!D15+Hoja12!D15+Hoja13!D15</f>
        <v>0</v>
      </c>
      <c r="E15" s="492">
        <f>+'ENERO '!E15+FEBRERO!E15+MARZO!E15+ABRIL!E15+'MAYO '!E15+JUNIO!E15+JULIO!E15+AGOSTO!E15+SEPTIEMBRE!E15+'OCTUBRE '!E15+Hoja12!E15+Hoja13!E15</f>
        <v>0</v>
      </c>
      <c r="F15" s="492">
        <f>+'ENERO '!F15+FEBRERO!F15+MARZO!F15+ABRIL!F15+'MAYO '!F15+JUNIO!F15+JULIO!F15+AGOSTO!F15+SEPTIEMBRE!F15+'OCTUBRE '!F15+Hoja12!F15+Hoja13!F15</f>
        <v>0</v>
      </c>
      <c r="G15" s="492">
        <f>+'ENERO '!G15+FEBRERO!G15+MARZO!G15+ABRIL!G15+'MAYO '!G15+JUNIO!G15+JULIO!G15+AGOSTO!G15+SEPTIEMBRE!G15+'OCTUBRE '!G15+Hoja12!G15+Hoja13!G15</f>
        <v>0</v>
      </c>
      <c r="H15" s="492">
        <f>+'ENERO '!H15+FEBRERO!H15+MARZO!H15+ABRIL!H15+'MAYO '!H15+JUNIO!H15+JULIO!H15+AGOSTO!H15+SEPTIEMBRE!H15+'OCTUBRE '!H15+Hoja12!H15+Hoja13!H15</f>
        <v>0</v>
      </c>
      <c r="I15" s="492">
        <f>+'ENERO '!I15+FEBRERO!I15+MARZO!I15+ABRIL!I15+'MAYO '!I15+JUNIO!I15+JULIO!I15+AGOSTO!I15+SEPTIEMBRE!I15+'OCTUBRE '!I15+Hoja12!I15+Hoja13!I15</f>
        <v>0</v>
      </c>
      <c r="J15" s="492">
        <f>+'ENERO '!J15+FEBRERO!J15+MARZO!J15+ABRIL!J15+'MAYO '!J15+JUNIO!J15+JULIO!J15+AGOSTO!J15+SEPTIEMBRE!J15+'OCTUBRE '!J15+Hoja12!J15+Hoja13!J15</f>
        <v>0</v>
      </c>
      <c r="K15" s="492">
        <f>+'ENERO '!K15+FEBRERO!K15+MARZO!K15+ABRIL!K15+'MAYO '!K15+JUNIO!K15+JULIO!K15+AGOSTO!K15+SEPTIEMBRE!K15+'OCTUBRE '!K15+Hoja12!K15+Hoja13!K15</f>
        <v>0</v>
      </c>
      <c r="L15" s="492">
        <f>+'ENERO '!L15+FEBRERO!L15+MARZO!L15+ABRIL!L15+'MAYO '!L15+JUNIO!L15+JULIO!L15+AGOSTO!L15+SEPTIEMBRE!L15+'OCTUBRE '!L15+Hoja12!L15+Hoja13!L15</f>
        <v>0</v>
      </c>
      <c r="M15" s="492">
        <f>+'ENERO '!M15+FEBRERO!M15+MARZO!M15+ABRIL!M15+'MAYO '!M15+JUNIO!M15+JULIO!M15+AGOSTO!M15+SEPTIEMBRE!M15+'OCTUBRE '!M15+Hoja12!M15+Hoja13!M15</f>
        <v>0</v>
      </c>
      <c r="N15" s="492">
        <f>+'ENERO '!N15+FEBRERO!N15+MARZO!N15+ABRIL!N15+'MAYO '!N15+JUNIO!N15+JULIO!N15+AGOSTO!N15+SEPTIEMBRE!N15+'OCTUBRE '!N15+Hoja12!N15+Hoja13!N15</f>
        <v>0</v>
      </c>
      <c r="O15" s="492">
        <f>+'ENERO '!O15+FEBRERO!O15+MARZO!O15+ABRIL!O15+'MAYO '!O15+JUNIO!O15+JULIO!O15+AGOSTO!O15+SEPTIEMBRE!O15+'OCTUBRE '!O15+Hoja12!O15+Hoja13!O15</f>
        <v>0</v>
      </c>
      <c r="P15" s="492">
        <f>+'ENERO '!P15+FEBRERO!P15+MARZO!P15+ABRIL!P15+'MAYO '!P15+JUNIO!P15+JULIO!P15+AGOSTO!P15+SEPTIEMBRE!P15+'OCTUBRE '!P15+Hoja12!P15+Hoja13!P15</f>
        <v>0</v>
      </c>
      <c r="Q15" s="492">
        <f>+'ENERO '!Q15+FEBRERO!Q15+MARZO!Q15+ABRIL!Q15+'MAYO '!Q15+JUNIO!Q15+JULIO!Q15+AGOSTO!Q15+SEPTIEMBRE!Q15+'OCTUBRE '!Q15+Hoja12!Q15+Hoja13!Q15</f>
        <v>0</v>
      </c>
      <c r="R15" s="492">
        <f>+'ENERO '!R15+FEBRERO!R15+MARZO!R15+ABRIL!R15+'MAYO '!R15+JUNIO!R15+JULIO!R15+AGOSTO!R15+SEPTIEMBRE!R15+'OCTUBRE '!R15+Hoja12!R15+Hoja13!R15</f>
        <v>0</v>
      </c>
      <c r="S15" s="492">
        <f>+'ENERO '!S15+FEBRERO!S15+MARZO!S15+ABRIL!S15+'MAYO '!S15+JUNIO!S15+JULIO!S15+AGOSTO!S15+SEPTIEMBRE!S15+'OCTUBRE '!S15+Hoja12!S15+Hoja13!S15</f>
        <v>0</v>
      </c>
      <c r="T15" s="492">
        <f>+'ENERO '!T15+FEBRERO!T15+MARZO!T15+ABRIL!T15+'MAYO '!T15+JUNIO!T15+JULIO!T15+AGOSTO!T15+SEPTIEMBRE!T15+'OCTUBRE '!T15+Hoja12!T15+Hoja13!T15</f>
        <v>0</v>
      </c>
      <c r="U15" s="492">
        <f>+'ENERO '!U15+FEBRERO!U15+MARZO!U15+ABRIL!U15+'MAYO '!U15+JUNIO!U15+JULIO!U15+AGOSTO!U15+SEPTIEMBRE!U15+'OCTUBRE '!U15+Hoja12!U15+Hoja13!U15</f>
        <v>0</v>
      </c>
      <c r="V15" s="492">
        <f>+'ENERO '!V15+FEBRERO!V15+MARZO!V15+ABRIL!V15+'MAYO '!V15+JUNIO!V15+JULIO!V15+AGOSTO!V15+SEPTIEMBRE!V15+'OCTUBRE '!V15+Hoja12!V15+Hoja13!V15</f>
        <v>0</v>
      </c>
      <c r="W15" s="492">
        <f>+'ENERO '!W15+FEBRERO!W15+MARZO!W15+ABRIL!W15+'MAYO '!W15+JUNIO!W15+JULIO!W15+AGOSTO!W15+SEPTIEMBRE!W15+'OCTUBRE '!W15+Hoja12!W15+Hoja13!W15</f>
        <v>0</v>
      </c>
      <c r="X15" s="492">
        <f>+'ENERO '!X15+FEBRERO!X15+MARZO!X15+ABRIL!X15+'MAYO '!X15+JUNIO!X15+JULIO!X15+AGOSTO!X15+SEPTIEMBRE!X15+'OCTUBRE '!X15+Hoja12!X15+Hoja13!X15</f>
        <v>0</v>
      </c>
      <c r="Y15" s="492">
        <f>+'ENERO '!Y15+FEBRERO!Y15+MARZO!Y15+ABRIL!Y15+'MAYO '!Y15+JUNIO!Y15+JULIO!Y15+AGOSTO!Y15+SEPTIEMBRE!Y15+'OCTUBRE '!Y15+Hoja12!Y15+Hoja13!Y15</f>
        <v>0</v>
      </c>
      <c r="Z15" s="492">
        <f>+'ENERO '!Z15+FEBRERO!Z15+MARZO!Z15+ABRIL!Z15+'MAYO '!Z15+JUNIO!Z15+JULIO!Z15+AGOSTO!Z15+SEPTIEMBRE!Z15+'OCTUBRE '!Z15+Hoja12!Z15+Hoja13!Z15</f>
        <v>0</v>
      </c>
      <c r="AA15" s="492">
        <f>+'ENERO '!AA15+FEBRERO!AA15+MARZO!AA15+ABRIL!AA15+'MAYO '!AA15+JUNIO!AA15+JULIO!AA15+AGOSTO!AA15+SEPTIEMBRE!AA15+'OCTUBRE '!AA15+Hoja12!AA15+Hoja13!AA15</f>
        <v>0</v>
      </c>
      <c r="AB15" s="492">
        <f>+'ENERO '!AB15+FEBRERO!AB15+MARZO!AB15+ABRIL!AB15+'MAYO '!AB15+JUNIO!AB15+JULIO!AB15+AGOSTO!AB15+SEPTIEMBRE!AB15+'OCTUBRE '!AB15+Hoja12!AB15+Hoja13!AB15</f>
        <v>0</v>
      </c>
      <c r="AC15" s="492">
        <f>+'ENERO '!AC15+FEBRERO!AC15+MARZO!AC15+ABRIL!AC15+'MAYO '!AC15+JUNIO!AC15+JULIO!AC15+AGOSTO!AC15+SEPTIEMBRE!AC15+'OCTUBRE '!AC15+Hoja12!AC15+Hoja13!AC15</f>
        <v>0</v>
      </c>
      <c r="AD15" s="434"/>
      <c r="AE15" s="492">
        <f>+'ENERO '!AE15+FEBRERO!AE15+MARZO!AE15+ABRIL!AE15+'MAYO '!AE15+JUNIO!AE15+JULIO!AE15+AGOSTO!AE15+SEPTIEMBRE!AE15+'OCTUBRE '!AE15+Hoja12!AE15+Hoja13!AE15</f>
        <v>0</v>
      </c>
      <c r="AF15" s="492">
        <f>+'ENERO '!AF15+FEBRERO!AF15+MARZO!AF15+ABRIL!AF15+'MAYO '!AF15+JUNIO!AF15+JULIO!AF15+AGOSTO!AF15+SEPTIEMBRE!AF15+'OCTUBRE '!AF15+Hoja12!AF15+Hoja13!AF15</f>
        <v>0</v>
      </c>
      <c r="AG15" s="233"/>
      <c r="AH15" s="219"/>
      <c r="AI15" s="219"/>
      <c r="AJ15" s="236"/>
      <c r="AK15" s="231"/>
      <c r="AL15" s="229"/>
      <c r="AM15" s="237"/>
      <c r="AN15" s="223"/>
      <c r="AO15" s="236"/>
      <c r="AP15" s="240"/>
      <c r="AQ15" s="241"/>
      <c r="AR15" s="245" t="s">
        <v>151</v>
      </c>
      <c r="AS15" s="154"/>
      <c r="AT15" s="154"/>
      <c r="AU15" s="154"/>
      <c r="AV15" s="154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250" t="s">
        <v>152</v>
      </c>
      <c r="BU15" s="250" t="s">
        <v>152</v>
      </c>
      <c r="BV15" s="250" t="s">
        <v>152</v>
      </c>
      <c r="BW15" s="250" t="s">
        <v>152</v>
      </c>
      <c r="BX15" s="250" t="s">
        <v>152</v>
      </c>
      <c r="BY15" s="250" t="s">
        <v>152</v>
      </c>
      <c r="BZ15" s="176" t="s">
        <v>152</v>
      </c>
      <c r="CA15" s="172"/>
      <c r="CB15" s="253">
        <v>0</v>
      </c>
      <c r="CC15" s="253">
        <v>0</v>
      </c>
      <c r="CD15" s="253">
        <v>0</v>
      </c>
      <c r="CE15" s="253">
        <v>0</v>
      </c>
      <c r="CF15" s="253">
        <v>0</v>
      </c>
      <c r="CG15" s="253" t="s">
        <v>152</v>
      </c>
      <c r="CH15" s="253">
        <v>0</v>
      </c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68"/>
      <c r="DD15" s="168"/>
    </row>
    <row r="16" spans="1:108" x14ac:dyDescent="0.25">
      <c r="A16" s="178" t="s">
        <v>50</v>
      </c>
      <c r="B16" s="492">
        <f>+'ENERO '!B16+FEBRERO!B16+MARZO!B16+ABRIL!B16+'MAYO '!B16+JUNIO!B16+JULIO!B16+AGOSTO!B16+SEPTIEMBRE!B16+'OCTUBRE '!B16+Hoja12!B16+Hoja13!B16</f>
        <v>3013</v>
      </c>
      <c r="C16" s="492">
        <f>+'ENERO '!C16+FEBRERO!C16+MARZO!C16+ABRIL!C16+'MAYO '!C16+JUNIO!C16+JULIO!C16+AGOSTO!C16+SEPTIEMBRE!C16+'OCTUBRE '!C16+Hoja12!C16+Hoja13!C16</f>
        <v>387</v>
      </c>
      <c r="D16" s="492">
        <f>+'ENERO '!D16+FEBRERO!D16+MARZO!D16+ABRIL!D16+'MAYO '!D16+JUNIO!D16+JULIO!D16+AGOSTO!D16+SEPTIEMBRE!D16+'OCTUBRE '!D16+Hoja12!D16+Hoja13!D16</f>
        <v>67</v>
      </c>
      <c r="E16" s="492">
        <f>+'ENERO '!E16+FEBRERO!E16+MARZO!E16+ABRIL!E16+'MAYO '!E16+JUNIO!E16+JULIO!E16+AGOSTO!E16+SEPTIEMBRE!E16+'OCTUBRE '!E16+Hoja12!E16+Hoja13!E16</f>
        <v>16</v>
      </c>
      <c r="F16" s="492">
        <f>+'ENERO '!F16+FEBRERO!F16+MARZO!F16+ABRIL!F16+'MAYO '!F16+JUNIO!F16+JULIO!F16+AGOSTO!F16+SEPTIEMBRE!F16+'OCTUBRE '!F16+Hoja12!F16+Hoja13!F16</f>
        <v>15</v>
      </c>
      <c r="G16" s="492">
        <f>+'ENERO '!G16+FEBRERO!G16+MARZO!G16+ABRIL!G16+'MAYO '!G16+JUNIO!G16+JULIO!G16+AGOSTO!G16+SEPTIEMBRE!G16+'OCTUBRE '!G16+Hoja12!G16+Hoja13!G16</f>
        <v>979</v>
      </c>
      <c r="H16" s="492">
        <f>+'ENERO '!H16+FEBRERO!H16+MARZO!H16+ABRIL!H16+'MAYO '!H16+JUNIO!H16+JULIO!H16+AGOSTO!H16+SEPTIEMBRE!H16+'OCTUBRE '!H16+Hoja12!H16+Hoja13!H16</f>
        <v>1549</v>
      </c>
      <c r="I16" s="492">
        <f>+'ENERO '!I16+FEBRERO!I16+MARZO!I16+ABRIL!I16+'MAYO '!I16+JUNIO!I16+JULIO!I16+AGOSTO!I16+SEPTIEMBRE!I16+'OCTUBRE '!I16+Hoja12!I16+Hoja13!I16</f>
        <v>454</v>
      </c>
      <c r="J16" s="492">
        <f>+'ENERO '!J16+FEBRERO!J16+MARZO!J16+ABRIL!J16+'MAYO '!J16+JUNIO!J16+JULIO!J16+AGOSTO!J16+SEPTIEMBRE!J16+'OCTUBRE '!J16+Hoja12!J16+Hoja13!J16</f>
        <v>2559</v>
      </c>
      <c r="K16" s="492">
        <f>+'ENERO '!K16+FEBRERO!K16+MARZO!K16+ABRIL!K16+'MAYO '!K16+JUNIO!K16+JULIO!K16+AGOSTO!K16+SEPTIEMBRE!K16+'OCTUBRE '!K16+Hoja12!K16+Hoja13!K16</f>
        <v>1494</v>
      </c>
      <c r="L16" s="492">
        <f>+'ENERO '!L16+FEBRERO!L16+MARZO!L16+ABRIL!L16+'MAYO '!L16+JUNIO!L16+JULIO!L16+AGOSTO!L16+SEPTIEMBRE!L16+'OCTUBRE '!L16+Hoja12!L16+Hoja13!L16</f>
        <v>1519</v>
      </c>
      <c r="M16" s="492">
        <f>+'ENERO '!M16+FEBRERO!M16+MARZO!M16+ABRIL!M16+'MAYO '!M16+JUNIO!M16+JULIO!M16+AGOSTO!M16+SEPTIEMBRE!M16+'OCTUBRE '!M16+Hoja12!M16+Hoja13!M16</f>
        <v>255</v>
      </c>
      <c r="N16" s="492">
        <f>+'ENERO '!N16+FEBRERO!N16+MARZO!N16+ABRIL!N16+'MAYO '!N16+JUNIO!N16+JULIO!N16+AGOSTO!N16+SEPTIEMBRE!N16+'OCTUBRE '!N16+Hoja12!N16+Hoja13!N16</f>
        <v>50</v>
      </c>
      <c r="O16" s="492">
        <f>+'ENERO '!O16+FEBRERO!O16+MARZO!O16+ABRIL!O16+'MAYO '!O16+JUNIO!O16+JULIO!O16+AGOSTO!O16+SEPTIEMBRE!O16+'OCTUBRE '!O16+Hoja12!O16+Hoja13!O16</f>
        <v>205</v>
      </c>
      <c r="P16" s="492">
        <f>+'ENERO '!P16+FEBRERO!P16+MARZO!P16+ABRIL!P16+'MAYO '!P16+JUNIO!P16+JULIO!P16+AGOSTO!P16+SEPTIEMBRE!P16+'OCTUBRE '!P16+Hoja12!P16+Hoja13!P16</f>
        <v>0</v>
      </c>
      <c r="Q16" s="492">
        <f>+'ENERO '!Q16+FEBRERO!Q16+MARZO!Q16+ABRIL!Q16+'MAYO '!Q16+JUNIO!Q16+JULIO!Q16+AGOSTO!Q16+SEPTIEMBRE!Q16+'OCTUBRE '!Q16+Hoja12!Q16+Hoja13!Q16</f>
        <v>228</v>
      </c>
      <c r="R16" s="492">
        <f>+'ENERO '!R16+FEBRERO!R16+MARZO!R16+ABRIL!R16+'MAYO '!R16+JUNIO!R16+JULIO!R16+AGOSTO!R16+SEPTIEMBRE!R16+'OCTUBRE '!R16+Hoja12!R16+Hoja13!R16</f>
        <v>89</v>
      </c>
      <c r="S16" s="492">
        <f>+'ENERO '!S16+FEBRERO!S16+MARZO!S16+ABRIL!S16+'MAYO '!S16+JUNIO!S16+JULIO!S16+AGOSTO!S16+SEPTIEMBRE!S16+'OCTUBRE '!S16+Hoja12!S16+Hoja13!S16</f>
        <v>139</v>
      </c>
      <c r="T16" s="492">
        <f>+'ENERO '!T16+FEBRERO!T16+MARZO!T16+ABRIL!T16+'MAYO '!T16+JUNIO!T16+JULIO!T16+AGOSTO!T16+SEPTIEMBRE!T16+'OCTUBRE '!T16+Hoja12!T16+Hoja13!T16</f>
        <v>0</v>
      </c>
      <c r="U16" s="492">
        <f>+'ENERO '!U16+FEBRERO!U16+MARZO!U16+ABRIL!U16+'MAYO '!U16+JUNIO!U16+JULIO!U16+AGOSTO!U16+SEPTIEMBRE!U16+'OCTUBRE '!U16+Hoja12!U16+Hoja13!U16</f>
        <v>102</v>
      </c>
      <c r="V16" s="492">
        <f>+'ENERO '!V16+FEBRERO!V16+MARZO!V16+ABRIL!V16+'MAYO '!V16+JUNIO!V16+JULIO!V16+AGOSTO!V16+SEPTIEMBRE!V16+'OCTUBRE '!V16+Hoja12!V16+Hoja13!V16</f>
        <v>234</v>
      </c>
      <c r="W16" s="492">
        <f>+'ENERO '!W16+FEBRERO!W16+MARZO!W16+ABRIL!W16+'MAYO '!W16+JUNIO!W16+JULIO!W16+AGOSTO!W16+SEPTIEMBRE!W16+'OCTUBRE '!W16+Hoja12!W16+Hoja13!W16</f>
        <v>50</v>
      </c>
      <c r="X16" s="492">
        <f>+'ENERO '!X16+FEBRERO!X16+MARZO!X16+ABRIL!X16+'MAYO '!X16+JUNIO!X16+JULIO!X16+AGOSTO!X16+SEPTIEMBRE!X16+'OCTUBRE '!X16+Hoja12!X16+Hoja13!X16</f>
        <v>355</v>
      </c>
      <c r="Y16" s="492">
        <f>+'ENERO '!Y16+FEBRERO!Y16+MARZO!Y16+ABRIL!Y16+'MAYO '!Y16+JUNIO!Y16+JULIO!Y16+AGOSTO!Y16+SEPTIEMBRE!Y16+'OCTUBRE '!Y16+Hoja12!Y16+Hoja13!Y16</f>
        <v>2325</v>
      </c>
      <c r="Z16" s="492">
        <f>+'ENERO '!Z16+FEBRERO!Z16+MARZO!Z16+ABRIL!Z16+'MAYO '!Z16+JUNIO!Z16+JULIO!Z16+AGOSTO!Z16+SEPTIEMBRE!Z16+'OCTUBRE '!Z16+Hoja12!Z16+Hoja13!Z16</f>
        <v>6</v>
      </c>
      <c r="AA16" s="492">
        <f>+'ENERO '!AA16+FEBRERO!AA16+MARZO!AA16+ABRIL!AA16+'MAYO '!AA16+JUNIO!AA16+JULIO!AA16+AGOSTO!AA16+SEPTIEMBRE!AA16+'OCTUBRE '!AA16+Hoja12!AA16+Hoja13!AA16</f>
        <v>112</v>
      </c>
      <c r="AB16" s="492">
        <f>+'ENERO '!AB16+FEBRERO!AB16+MARZO!AB16+ABRIL!AB16+'MAYO '!AB16+JUNIO!AB16+JULIO!AB16+AGOSTO!AB16+SEPTIEMBRE!AB16+'OCTUBRE '!AB16+Hoja12!AB16+Hoja13!AB16</f>
        <v>28</v>
      </c>
      <c r="AC16" s="492">
        <f>+'ENERO '!AC16+FEBRERO!AC16+MARZO!AC16+ABRIL!AC16+'MAYO '!AC16+JUNIO!AC16+JULIO!AC16+AGOSTO!AC16+SEPTIEMBRE!AC16+'OCTUBRE '!AC16+Hoja12!AC16+Hoja13!AC16</f>
        <v>185</v>
      </c>
      <c r="AD16" s="425"/>
      <c r="AE16" s="492">
        <f>+'ENERO '!AE16+FEBRERO!AE16+MARZO!AE16+ABRIL!AE16+'MAYO '!AE16+JUNIO!AE16+JULIO!AE16+AGOSTO!AE16+SEPTIEMBRE!AE16+'OCTUBRE '!AE16+Hoja12!AE16+Hoja13!AE16</f>
        <v>455</v>
      </c>
      <c r="AF16" s="492">
        <f>+'ENERO '!AF16+FEBRERO!AF16+MARZO!AF16+ABRIL!AF16+'MAYO '!AF16+JUNIO!AF16+JULIO!AF16+AGOSTO!AF16+SEPTIEMBRE!AF16+'OCTUBRE '!AF16+Hoja12!AF16+Hoja13!AF16</f>
        <v>0</v>
      </c>
      <c r="AG16" s="233"/>
      <c r="AH16" s="219"/>
      <c r="AI16" s="219"/>
      <c r="AJ16" s="236"/>
      <c r="AK16" s="231"/>
      <c r="AL16" s="229"/>
      <c r="AM16" s="237"/>
      <c r="AN16" s="223"/>
      <c r="AO16" s="236"/>
      <c r="AP16" s="240"/>
      <c r="AQ16" s="241"/>
      <c r="AR16" s="245" t="s">
        <v>151</v>
      </c>
      <c r="AS16" s="154"/>
      <c r="AT16" s="154"/>
      <c r="AU16" s="154"/>
      <c r="AV16" s="154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250" t="s">
        <v>152</v>
      </c>
      <c r="BU16" s="250" t="s">
        <v>152</v>
      </c>
      <c r="BV16" s="250" t="s">
        <v>152</v>
      </c>
      <c r="BW16" s="250" t="s">
        <v>152</v>
      </c>
      <c r="BX16" s="250" t="s">
        <v>152</v>
      </c>
      <c r="BY16" s="250" t="s">
        <v>152</v>
      </c>
      <c r="BZ16" s="176" t="s">
        <v>152</v>
      </c>
      <c r="CA16" s="172"/>
      <c r="CB16" s="253">
        <v>0</v>
      </c>
      <c r="CC16" s="253">
        <v>0</v>
      </c>
      <c r="CD16" s="253">
        <v>0</v>
      </c>
      <c r="CE16" s="253">
        <v>0</v>
      </c>
      <c r="CF16" s="253">
        <v>0</v>
      </c>
      <c r="CG16" s="253" t="s">
        <v>152</v>
      </c>
      <c r="CH16" s="253">
        <v>0</v>
      </c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68"/>
      <c r="DD16" s="168"/>
    </row>
    <row r="17" spans="1:108" x14ac:dyDescent="0.25">
      <c r="A17" s="178" t="s">
        <v>51</v>
      </c>
      <c r="B17" s="492">
        <f>+'ENERO '!B17+FEBRERO!B17+MARZO!B17+ABRIL!B17+'MAYO '!B17+JUNIO!B17+JULIO!B17+AGOSTO!B17+SEPTIEMBRE!B17+'OCTUBRE '!B17+Hoja12!B17+Hoja13!B17</f>
        <v>0</v>
      </c>
      <c r="C17" s="492">
        <f>+'ENERO '!C17+FEBRERO!C17+MARZO!C17+ABRIL!C17+'MAYO '!C17+JUNIO!C17+JULIO!C17+AGOSTO!C17+SEPTIEMBRE!C17+'OCTUBRE '!C17+Hoja12!C17+Hoja13!C17</f>
        <v>0</v>
      </c>
      <c r="D17" s="492">
        <f>+'ENERO '!D17+FEBRERO!D17+MARZO!D17+ABRIL!D17+'MAYO '!D17+JUNIO!D17+JULIO!D17+AGOSTO!D17+SEPTIEMBRE!D17+'OCTUBRE '!D17+Hoja12!D17+Hoja13!D17</f>
        <v>0</v>
      </c>
      <c r="E17" s="492">
        <f>+'ENERO '!E17+FEBRERO!E17+MARZO!E17+ABRIL!E17+'MAYO '!E17+JUNIO!E17+JULIO!E17+AGOSTO!E17+SEPTIEMBRE!E17+'OCTUBRE '!E17+Hoja12!E17+Hoja13!E17</f>
        <v>0</v>
      </c>
      <c r="F17" s="492">
        <f>+'ENERO '!F17+FEBRERO!F17+MARZO!F17+ABRIL!F17+'MAYO '!F17+JUNIO!F17+JULIO!F17+AGOSTO!F17+SEPTIEMBRE!F17+'OCTUBRE '!F17+Hoja12!F17+Hoja13!F17</f>
        <v>0</v>
      </c>
      <c r="G17" s="492">
        <f>+'ENERO '!G17+FEBRERO!G17+MARZO!G17+ABRIL!G17+'MAYO '!G17+JUNIO!G17+JULIO!G17+AGOSTO!G17+SEPTIEMBRE!G17+'OCTUBRE '!G17+Hoja12!G17+Hoja13!G17</f>
        <v>0</v>
      </c>
      <c r="H17" s="492">
        <f>+'ENERO '!H17+FEBRERO!H17+MARZO!H17+ABRIL!H17+'MAYO '!H17+JUNIO!H17+JULIO!H17+AGOSTO!H17+SEPTIEMBRE!H17+'OCTUBRE '!H17+Hoja12!H17+Hoja13!H17</f>
        <v>0</v>
      </c>
      <c r="I17" s="492">
        <f>+'ENERO '!I17+FEBRERO!I17+MARZO!I17+ABRIL!I17+'MAYO '!I17+JUNIO!I17+JULIO!I17+AGOSTO!I17+SEPTIEMBRE!I17+'OCTUBRE '!I17+Hoja12!I17+Hoja13!I17</f>
        <v>0</v>
      </c>
      <c r="J17" s="492">
        <f>+'ENERO '!J17+FEBRERO!J17+MARZO!J17+ABRIL!J17+'MAYO '!J17+JUNIO!J17+JULIO!J17+AGOSTO!J17+SEPTIEMBRE!J17+'OCTUBRE '!J17+Hoja12!J17+Hoja13!J17</f>
        <v>0</v>
      </c>
      <c r="K17" s="492">
        <f>+'ENERO '!K17+FEBRERO!K17+MARZO!K17+ABRIL!K17+'MAYO '!K17+JUNIO!K17+JULIO!K17+AGOSTO!K17+SEPTIEMBRE!K17+'OCTUBRE '!K17+Hoja12!K17+Hoja13!K17</f>
        <v>0</v>
      </c>
      <c r="L17" s="492">
        <f>+'ENERO '!L17+FEBRERO!L17+MARZO!L17+ABRIL!L17+'MAYO '!L17+JUNIO!L17+JULIO!L17+AGOSTO!L17+SEPTIEMBRE!L17+'OCTUBRE '!L17+Hoja12!L17+Hoja13!L17</f>
        <v>0</v>
      </c>
      <c r="M17" s="492">
        <f>+'ENERO '!M17+FEBRERO!M17+MARZO!M17+ABRIL!M17+'MAYO '!M17+JUNIO!M17+JULIO!M17+AGOSTO!M17+SEPTIEMBRE!M17+'OCTUBRE '!M17+Hoja12!M17+Hoja13!M17</f>
        <v>0</v>
      </c>
      <c r="N17" s="492">
        <f>+'ENERO '!N17+FEBRERO!N17+MARZO!N17+ABRIL!N17+'MAYO '!N17+JUNIO!N17+JULIO!N17+AGOSTO!N17+SEPTIEMBRE!N17+'OCTUBRE '!N17+Hoja12!N17+Hoja13!N17</f>
        <v>0</v>
      </c>
      <c r="O17" s="492">
        <f>+'ENERO '!O17+FEBRERO!O17+MARZO!O17+ABRIL!O17+'MAYO '!O17+JUNIO!O17+JULIO!O17+AGOSTO!O17+SEPTIEMBRE!O17+'OCTUBRE '!O17+Hoja12!O17+Hoja13!O17</f>
        <v>0</v>
      </c>
      <c r="P17" s="492">
        <f>+'ENERO '!P17+FEBRERO!P17+MARZO!P17+ABRIL!P17+'MAYO '!P17+JUNIO!P17+JULIO!P17+AGOSTO!P17+SEPTIEMBRE!P17+'OCTUBRE '!P17+Hoja12!P17+Hoja13!P17</f>
        <v>0</v>
      </c>
      <c r="Q17" s="492">
        <f>+'ENERO '!Q17+FEBRERO!Q17+MARZO!Q17+ABRIL!Q17+'MAYO '!Q17+JUNIO!Q17+JULIO!Q17+AGOSTO!Q17+SEPTIEMBRE!Q17+'OCTUBRE '!Q17+Hoja12!Q17+Hoja13!Q17</f>
        <v>0</v>
      </c>
      <c r="R17" s="492">
        <f>+'ENERO '!R17+FEBRERO!R17+MARZO!R17+ABRIL!R17+'MAYO '!R17+JUNIO!R17+JULIO!R17+AGOSTO!R17+SEPTIEMBRE!R17+'OCTUBRE '!R17+Hoja12!R17+Hoja13!R17</f>
        <v>0</v>
      </c>
      <c r="S17" s="492">
        <f>+'ENERO '!S17+FEBRERO!S17+MARZO!S17+ABRIL!S17+'MAYO '!S17+JUNIO!S17+JULIO!S17+AGOSTO!S17+SEPTIEMBRE!S17+'OCTUBRE '!S17+Hoja12!S17+Hoja13!S17</f>
        <v>0</v>
      </c>
      <c r="T17" s="492">
        <f>+'ENERO '!T17+FEBRERO!T17+MARZO!T17+ABRIL!T17+'MAYO '!T17+JUNIO!T17+JULIO!T17+AGOSTO!T17+SEPTIEMBRE!T17+'OCTUBRE '!T17+Hoja12!T17+Hoja13!T17</f>
        <v>0</v>
      </c>
      <c r="U17" s="492">
        <f>+'ENERO '!U17+FEBRERO!U17+MARZO!U17+ABRIL!U17+'MAYO '!U17+JUNIO!U17+JULIO!U17+AGOSTO!U17+SEPTIEMBRE!U17+'OCTUBRE '!U17+Hoja12!U17+Hoja13!U17</f>
        <v>0</v>
      </c>
      <c r="V17" s="492">
        <f>+'ENERO '!V17+FEBRERO!V17+MARZO!V17+ABRIL!V17+'MAYO '!V17+JUNIO!V17+JULIO!V17+AGOSTO!V17+SEPTIEMBRE!V17+'OCTUBRE '!V17+Hoja12!V17+Hoja13!V17</f>
        <v>0</v>
      </c>
      <c r="W17" s="492">
        <f>+'ENERO '!W17+FEBRERO!W17+MARZO!W17+ABRIL!W17+'MAYO '!W17+JUNIO!W17+JULIO!W17+AGOSTO!W17+SEPTIEMBRE!W17+'OCTUBRE '!W17+Hoja12!W17+Hoja13!W17</f>
        <v>0</v>
      </c>
      <c r="X17" s="492">
        <f>+'ENERO '!X17+FEBRERO!X17+MARZO!X17+ABRIL!X17+'MAYO '!X17+JUNIO!X17+JULIO!X17+AGOSTO!X17+SEPTIEMBRE!X17+'OCTUBRE '!X17+Hoja12!X17+Hoja13!X17</f>
        <v>0</v>
      </c>
      <c r="Y17" s="492">
        <f>+'ENERO '!Y17+FEBRERO!Y17+MARZO!Y17+ABRIL!Y17+'MAYO '!Y17+JUNIO!Y17+JULIO!Y17+AGOSTO!Y17+SEPTIEMBRE!Y17+'OCTUBRE '!Y17+Hoja12!Y17+Hoja13!Y17</f>
        <v>0</v>
      </c>
      <c r="Z17" s="492">
        <f>+'ENERO '!Z17+FEBRERO!Z17+MARZO!Z17+ABRIL!Z17+'MAYO '!Z17+JUNIO!Z17+JULIO!Z17+AGOSTO!Z17+SEPTIEMBRE!Z17+'OCTUBRE '!Z17+Hoja12!Z17+Hoja13!Z17</f>
        <v>0</v>
      </c>
      <c r="AA17" s="492">
        <f>+'ENERO '!AA17+FEBRERO!AA17+MARZO!AA17+ABRIL!AA17+'MAYO '!AA17+JUNIO!AA17+JULIO!AA17+AGOSTO!AA17+SEPTIEMBRE!AA17+'OCTUBRE '!AA17+Hoja12!AA17+Hoja13!AA17</f>
        <v>0</v>
      </c>
      <c r="AB17" s="492">
        <f>+'ENERO '!AB17+FEBRERO!AB17+MARZO!AB17+ABRIL!AB17+'MAYO '!AB17+JUNIO!AB17+JULIO!AB17+AGOSTO!AB17+SEPTIEMBRE!AB17+'OCTUBRE '!AB17+Hoja12!AB17+Hoja13!AB17</f>
        <v>0</v>
      </c>
      <c r="AC17" s="492">
        <f>+'ENERO '!AC17+FEBRERO!AC17+MARZO!AC17+ABRIL!AC17+'MAYO '!AC17+JUNIO!AC17+JULIO!AC17+AGOSTO!AC17+SEPTIEMBRE!AC17+'OCTUBRE '!AC17+Hoja12!AC17+Hoja13!AC17</f>
        <v>0</v>
      </c>
      <c r="AD17" s="434"/>
      <c r="AE17" s="492">
        <f>+'ENERO '!AE17+FEBRERO!AE17+MARZO!AE17+ABRIL!AE17+'MAYO '!AE17+JUNIO!AE17+JULIO!AE17+AGOSTO!AE17+SEPTIEMBRE!AE17+'OCTUBRE '!AE17+Hoja12!AE17+Hoja13!AE17</f>
        <v>0</v>
      </c>
      <c r="AF17" s="492">
        <f>+'ENERO '!AF17+FEBRERO!AF17+MARZO!AF17+ABRIL!AF17+'MAYO '!AF17+JUNIO!AF17+JULIO!AF17+AGOSTO!AF17+SEPTIEMBRE!AF17+'OCTUBRE '!AF17+Hoja12!AF17+Hoja13!AF17</f>
        <v>0</v>
      </c>
      <c r="AG17" s="233"/>
      <c r="AH17" s="219"/>
      <c r="AI17" s="219"/>
      <c r="AJ17" s="236"/>
      <c r="AK17" s="231"/>
      <c r="AL17" s="229"/>
      <c r="AM17" s="237"/>
      <c r="AN17" s="223"/>
      <c r="AO17" s="236"/>
      <c r="AP17" s="240"/>
      <c r="AQ17" s="241"/>
      <c r="AR17" s="245" t="s">
        <v>151</v>
      </c>
      <c r="AS17" s="154"/>
      <c r="AT17" s="154"/>
      <c r="AU17" s="154"/>
      <c r="AV17" s="154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250" t="s">
        <v>152</v>
      </c>
      <c r="BU17" s="250" t="s">
        <v>152</v>
      </c>
      <c r="BV17" s="250" t="s">
        <v>152</v>
      </c>
      <c r="BW17" s="250" t="s">
        <v>152</v>
      </c>
      <c r="BX17" s="250" t="s">
        <v>152</v>
      </c>
      <c r="BY17" s="250" t="s">
        <v>152</v>
      </c>
      <c r="BZ17" s="176" t="s">
        <v>152</v>
      </c>
      <c r="CA17" s="172"/>
      <c r="CB17" s="253">
        <v>0</v>
      </c>
      <c r="CC17" s="253">
        <v>0</v>
      </c>
      <c r="CD17" s="253">
        <v>0</v>
      </c>
      <c r="CE17" s="253">
        <v>0</v>
      </c>
      <c r="CF17" s="253">
        <v>0</v>
      </c>
      <c r="CG17" s="253" t="s">
        <v>152</v>
      </c>
      <c r="CH17" s="253">
        <v>0</v>
      </c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68"/>
      <c r="DD17" s="168"/>
    </row>
    <row r="18" spans="1:108" x14ac:dyDescent="0.25">
      <c r="A18" s="178" t="s">
        <v>52</v>
      </c>
      <c r="B18" s="492">
        <f>+'ENERO '!B18+FEBRERO!B18+MARZO!B18+ABRIL!B18+'MAYO '!B18+JUNIO!B18+JULIO!B18+AGOSTO!B18+SEPTIEMBRE!B18+'OCTUBRE '!B18+Hoja12!B18+Hoja13!B18</f>
        <v>290</v>
      </c>
      <c r="C18" s="492">
        <f>+'ENERO '!C18+FEBRERO!C18+MARZO!C18+ABRIL!C18+'MAYO '!C18+JUNIO!C18+JULIO!C18+AGOSTO!C18+SEPTIEMBRE!C18+'OCTUBRE '!C18+Hoja12!C18+Hoja13!C18</f>
        <v>0</v>
      </c>
      <c r="D18" s="492">
        <f>+'ENERO '!D18+FEBRERO!D18+MARZO!D18+ABRIL!D18+'MAYO '!D18+JUNIO!D18+JULIO!D18+AGOSTO!D18+SEPTIEMBRE!D18+'OCTUBRE '!D18+Hoja12!D18+Hoja13!D18</f>
        <v>0</v>
      </c>
      <c r="E18" s="492">
        <f>+'ENERO '!E18+FEBRERO!E18+MARZO!E18+ABRIL!E18+'MAYO '!E18+JUNIO!E18+JULIO!E18+AGOSTO!E18+SEPTIEMBRE!E18+'OCTUBRE '!E18+Hoja12!E18+Hoja13!E18</f>
        <v>0</v>
      </c>
      <c r="F18" s="492">
        <f>+'ENERO '!F18+FEBRERO!F18+MARZO!F18+ABRIL!F18+'MAYO '!F18+JUNIO!F18+JULIO!F18+AGOSTO!F18+SEPTIEMBRE!F18+'OCTUBRE '!F18+Hoja12!F18+Hoja13!F18</f>
        <v>1</v>
      </c>
      <c r="G18" s="492">
        <f>+'ENERO '!G18+FEBRERO!G18+MARZO!G18+ABRIL!G18+'MAYO '!G18+JUNIO!G18+JULIO!G18+AGOSTO!G18+SEPTIEMBRE!G18+'OCTUBRE '!G18+Hoja12!G18+Hoja13!G18</f>
        <v>174</v>
      </c>
      <c r="H18" s="492">
        <f>+'ENERO '!H18+FEBRERO!H18+MARZO!H18+ABRIL!H18+'MAYO '!H18+JUNIO!H18+JULIO!H18+AGOSTO!H18+SEPTIEMBRE!H18+'OCTUBRE '!H18+Hoja12!H18+Hoja13!H18</f>
        <v>115</v>
      </c>
      <c r="I18" s="492">
        <f>+'ENERO '!I18+FEBRERO!I18+MARZO!I18+ABRIL!I18+'MAYO '!I18+JUNIO!I18+JULIO!I18+AGOSTO!I18+SEPTIEMBRE!I18+'OCTUBRE '!I18+Hoja12!I18+Hoja13!I18</f>
        <v>0</v>
      </c>
      <c r="J18" s="492">
        <f>+'ENERO '!J18+FEBRERO!J18+MARZO!J18+ABRIL!J18+'MAYO '!J18+JUNIO!J18+JULIO!J18+AGOSTO!J18+SEPTIEMBRE!J18+'OCTUBRE '!J18+Hoja12!J18+Hoja13!J18</f>
        <v>290</v>
      </c>
      <c r="K18" s="492">
        <f>+'ENERO '!K18+FEBRERO!K18+MARZO!K18+ABRIL!K18+'MAYO '!K18+JUNIO!K18+JULIO!K18+AGOSTO!K18+SEPTIEMBRE!K18+'OCTUBRE '!K18+Hoja12!K18+Hoja13!K18</f>
        <v>143</v>
      </c>
      <c r="L18" s="492">
        <f>+'ENERO '!L18+FEBRERO!L18+MARZO!L18+ABRIL!L18+'MAYO '!L18+JUNIO!L18+JULIO!L18+AGOSTO!L18+SEPTIEMBRE!L18+'OCTUBRE '!L18+Hoja12!L18+Hoja13!L18</f>
        <v>147</v>
      </c>
      <c r="M18" s="492">
        <f>+'ENERO '!M18+FEBRERO!M18+MARZO!M18+ABRIL!M18+'MAYO '!M18+JUNIO!M18+JULIO!M18+AGOSTO!M18+SEPTIEMBRE!M18+'OCTUBRE '!M18+Hoja12!M18+Hoja13!M18</f>
        <v>0</v>
      </c>
      <c r="N18" s="492">
        <f>+'ENERO '!N18+FEBRERO!N18+MARZO!N18+ABRIL!N18+'MAYO '!N18+JUNIO!N18+JULIO!N18+AGOSTO!N18+SEPTIEMBRE!N18+'OCTUBRE '!N18+Hoja12!N18+Hoja13!N18</f>
        <v>0</v>
      </c>
      <c r="O18" s="492">
        <f>+'ENERO '!O18+FEBRERO!O18+MARZO!O18+ABRIL!O18+'MAYO '!O18+JUNIO!O18+JULIO!O18+AGOSTO!O18+SEPTIEMBRE!O18+'OCTUBRE '!O18+Hoja12!O18+Hoja13!O18</f>
        <v>0</v>
      </c>
      <c r="P18" s="492">
        <f>+'ENERO '!P18+FEBRERO!P18+MARZO!P18+ABRIL!P18+'MAYO '!P18+JUNIO!P18+JULIO!P18+AGOSTO!P18+SEPTIEMBRE!P18+'OCTUBRE '!P18+Hoja12!P18+Hoja13!P18</f>
        <v>0</v>
      </c>
      <c r="Q18" s="492">
        <f>+'ENERO '!Q18+FEBRERO!Q18+MARZO!Q18+ABRIL!Q18+'MAYO '!Q18+JUNIO!Q18+JULIO!Q18+AGOSTO!Q18+SEPTIEMBRE!Q18+'OCTUBRE '!Q18+Hoja12!Q18+Hoja13!Q18</f>
        <v>284</v>
      </c>
      <c r="R18" s="492">
        <f>+'ENERO '!R18+FEBRERO!R18+MARZO!R18+ABRIL!R18+'MAYO '!R18+JUNIO!R18+JULIO!R18+AGOSTO!R18+SEPTIEMBRE!R18+'OCTUBRE '!R18+Hoja12!R18+Hoja13!R18</f>
        <v>0</v>
      </c>
      <c r="S18" s="492">
        <f>+'ENERO '!S18+FEBRERO!S18+MARZO!S18+ABRIL!S18+'MAYO '!S18+JUNIO!S18+JULIO!S18+AGOSTO!S18+SEPTIEMBRE!S18+'OCTUBRE '!S18+Hoja12!S18+Hoja13!S18</f>
        <v>284</v>
      </c>
      <c r="T18" s="492">
        <f>+'ENERO '!T18+FEBRERO!T18+MARZO!T18+ABRIL!T18+'MAYO '!T18+JUNIO!T18+JULIO!T18+AGOSTO!T18+SEPTIEMBRE!T18+'OCTUBRE '!T18+Hoja12!T18+Hoja13!T18</f>
        <v>0</v>
      </c>
      <c r="U18" s="492">
        <f>+'ENERO '!U18+FEBRERO!U18+MARZO!U18+ABRIL!U18+'MAYO '!U18+JUNIO!U18+JULIO!U18+AGOSTO!U18+SEPTIEMBRE!U18+'OCTUBRE '!U18+Hoja12!U18+Hoja13!U18</f>
        <v>0</v>
      </c>
      <c r="V18" s="492">
        <f>+'ENERO '!V18+FEBRERO!V18+MARZO!V18+ABRIL!V18+'MAYO '!V18+JUNIO!V18+JULIO!V18+AGOSTO!V18+SEPTIEMBRE!V18+'OCTUBRE '!V18+Hoja12!V18+Hoja13!V18</f>
        <v>0</v>
      </c>
      <c r="W18" s="492">
        <f>+'ENERO '!W18+FEBRERO!W18+MARZO!W18+ABRIL!W18+'MAYO '!W18+JUNIO!W18+JULIO!W18+AGOSTO!W18+SEPTIEMBRE!W18+'OCTUBRE '!W18+Hoja12!W18+Hoja13!W18</f>
        <v>0</v>
      </c>
      <c r="X18" s="492">
        <f>+'ENERO '!X18+FEBRERO!X18+MARZO!X18+ABRIL!X18+'MAYO '!X18+JUNIO!X18+JULIO!X18+AGOSTO!X18+SEPTIEMBRE!X18+'OCTUBRE '!X18+Hoja12!X18+Hoja13!X18</f>
        <v>58</v>
      </c>
      <c r="Y18" s="492">
        <f>+'ENERO '!Y18+FEBRERO!Y18+MARZO!Y18+ABRIL!Y18+'MAYO '!Y18+JUNIO!Y18+JULIO!Y18+AGOSTO!Y18+SEPTIEMBRE!Y18+'OCTUBRE '!Y18+Hoja12!Y18+Hoja13!Y18</f>
        <v>0</v>
      </c>
      <c r="Z18" s="492">
        <f>+'ENERO '!Z18+FEBRERO!Z18+MARZO!Z18+ABRIL!Z18+'MAYO '!Z18+JUNIO!Z18+JULIO!Z18+AGOSTO!Z18+SEPTIEMBRE!Z18+'OCTUBRE '!Z18+Hoja12!Z18+Hoja13!Z18</f>
        <v>0</v>
      </c>
      <c r="AA18" s="492">
        <f>+'ENERO '!AA18+FEBRERO!AA18+MARZO!AA18+ABRIL!AA18+'MAYO '!AA18+JUNIO!AA18+JULIO!AA18+AGOSTO!AA18+SEPTIEMBRE!AA18+'OCTUBRE '!AA18+Hoja12!AA18+Hoja13!AA18</f>
        <v>0</v>
      </c>
      <c r="AB18" s="492">
        <f>+'ENERO '!AB18+FEBRERO!AB18+MARZO!AB18+ABRIL!AB18+'MAYO '!AB18+JUNIO!AB18+JULIO!AB18+AGOSTO!AB18+SEPTIEMBRE!AB18+'OCTUBRE '!AB18+Hoja12!AB18+Hoja13!AB18</f>
        <v>0</v>
      </c>
      <c r="AC18" s="492">
        <f>+'ENERO '!AC18+FEBRERO!AC18+MARZO!AC18+ABRIL!AC18+'MAYO '!AC18+JUNIO!AC18+JULIO!AC18+AGOSTO!AC18+SEPTIEMBRE!AC18+'OCTUBRE '!AC18+Hoja12!AC18+Hoja13!AC18</f>
        <v>25</v>
      </c>
      <c r="AD18" s="425"/>
      <c r="AE18" s="492">
        <f>+'ENERO '!AE18+FEBRERO!AE18+MARZO!AE18+ABRIL!AE18+'MAYO '!AE18+JUNIO!AE18+JULIO!AE18+AGOSTO!AE18+SEPTIEMBRE!AE18+'OCTUBRE '!AE18+Hoja12!AE18+Hoja13!AE18</f>
        <v>0</v>
      </c>
      <c r="AF18" s="492">
        <f>+'ENERO '!AF18+FEBRERO!AF18+MARZO!AF18+ABRIL!AF18+'MAYO '!AF18+JUNIO!AF18+JULIO!AF18+AGOSTO!AF18+SEPTIEMBRE!AF18+'OCTUBRE '!AF18+Hoja12!AF18+Hoja13!AF18</f>
        <v>0</v>
      </c>
      <c r="AG18" s="233"/>
      <c r="AH18" s="219"/>
      <c r="AI18" s="219"/>
      <c r="AJ18" s="236"/>
      <c r="AK18" s="231"/>
      <c r="AL18" s="229"/>
      <c r="AM18" s="237"/>
      <c r="AN18" s="223"/>
      <c r="AO18" s="236"/>
      <c r="AP18" s="240"/>
      <c r="AQ18" s="241"/>
      <c r="AR18" s="245" t="s">
        <v>151</v>
      </c>
      <c r="AS18" s="154"/>
      <c r="AT18" s="154"/>
      <c r="AU18" s="154"/>
      <c r="AV18" s="154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250" t="s">
        <v>152</v>
      </c>
      <c r="BU18" s="250" t="s">
        <v>152</v>
      </c>
      <c r="BV18" s="250" t="s">
        <v>152</v>
      </c>
      <c r="BW18" s="250" t="s">
        <v>152</v>
      </c>
      <c r="BX18" s="250" t="s">
        <v>152</v>
      </c>
      <c r="BY18" s="250" t="s">
        <v>152</v>
      </c>
      <c r="BZ18" s="176" t="s">
        <v>152</v>
      </c>
      <c r="CA18" s="172"/>
      <c r="CB18" s="253">
        <v>0</v>
      </c>
      <c r="CC18" s="253">
        <v>0</v>
      </c>
      <c r="CD18" s="253">
        <v>0</v>
      </c>
      <c r="CE18" s="253">
        <v>0</v>
      </c>
      <c r="CF18" s="253">
        <v>0</v>
      </c>
      <c r="CG18" s="253" t="s">
        <v>152</v>
      </c>
      <c r="CH18" s="253">
        <v>0</v>
      </c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68"/>
      <c r="DD18" s="168"/>
    </row>
    <row r="19" spans="1:108" x14ac:dyDescent="0.25">
      <c r="A19" s="178" t="s">
        <v>53</v>
      </c>
      <c r="B19" s="492">
        <f>+'ENERO '!B19+FEBRERO!B19+MARZO!B19+ABRIL!B19+'MAYO '!B19+JUNIO!B19+JULIO!B19+AGOSTO!B19+SEPTIEMBRE!B19+'OCTUBRE '!B19+Hoja12!B19+Hoja13!B19</f>
        <v>0</v>
      </c>
      <c r="C19" s="492">
        <f>+'ENERO '!C19+FEBRERO!C19+MARZO!C19+ABRIL!C19+'MAYO '!C19+JUNIO!C19+JULIO!C19+AGOSTO!C19+SEPTIEMBRE!C19+'OCTUBRE '!C19+Hoja12!C19+Hoja13!C19</f>
        <v>0</v>
      </c>
      <c r="D19" s="492">
        <f>+'ENERO '!D19+FEBRERO!D19+MARZO!D19+ABRIL!D19+'MAYO '!D19+JUNIO!D19+JULIO!D19+AGOSTO!D19+SEPTIEMBRE!D19+'OCTUBRE '!D19+Hoja12!D19+Hoja13!D19</f>
        <v>0</v>
      </c>
      <c r="E19" s="492">
        <f>+'ENERO '!E19+FEBRERO!E19+MARZO!E19+ABRIL!E19+'MAYO '!E19+JUNIO!E19+JULIO!E19+AGOSTO!E19+SEPTIEMBRE!E19+'OCTUBRE '!E19+Hoja12!E19+Hoja13!E19</f>
        <v>0</v>
      </c>
      <c r="F19" s="492">
        <f>+'ENERO '!F19+FEBRERO!F19+MARZO!F19+ABRIL!F19+'MAYO '!F19+JUNIO!F19+JULIO!F19+AGOSTO!F19+SEPTIEMBRE!F19+'OCTUBRE '!F19+Hoja12!F19+Hoja13!F19</f>
        <v>0</v>
      </c>
      <c r="G19" s="492">
        <f>+'ENERO '!G19+FEBRERO!G19+MARZO!G19+ABRIL!G19+'MAYO '!G19+JUNIO!G19+JULIO!G19+AGOSTO!G19+SEPTIEMBRE!G19+'OCTUBRE '!G19+Hoja12!G19+Hoja13!G19</f>
        <v>0</v>
      </c>
      <c r="H19" s="492">
        <f>+'ENERO '!H19+FEBRERO!H19+MARZO!H19+ABRIL!H19+'MAYO '!H19+JUNIO!H19+JULIO!H19+AGOSTO!H19+SEPTIEMBRE!H19+'OCTUBRE '!H19+Hoja12!H19+Hoja13!H19</f>
        <v>0</v>
      </c>
      <c r="I19" s="492">
        <f>+'ENERO '!I19+FEBRERO!I19+MARZO!I19+ABRIL!I19+'MAYO '!I19+JUNIO!I19+JULIO!I19+AGOSTO!I19+SEPTIEMBRE!I19+'OCTUBRE '!I19+Hoja12!I19+Hoja13!I19</f>
        <v>0</v>
      </c>
      <c r="J19" s="492">
        <f>+'ENERO '!J19+FEBRERO!J19+MARZO!J19+ABRIL!J19+'MAYO '!J19+JUNIO!J19+JULIO!J19+AGOSTO!J19+SEPTIEMBRE!J19+'OCTUBRE '!J19+Hoja12!J19+Hoja13!J19</f>
        <v>0</v>
      </c>
      <c r="K19" s="492">
        <f>+'ENERO '!K19+FEBRERO!K19+MARZO!K19+ABRIL!K19+'MAYO '!K19+JUNIO!K19+JULIO!K19+AGOSTO!K19+SEPTIEMBRE!K19+'OCTUBRE '!K19+Hoja12!K19+Hoja13!K19</f>
        <v>0</v>
      </c>
      <c r="L19" s="492">
        <f>+'ENERO '!L19+FEBRERO!L19+MARZO!L19+ABRIL!L19+'MAYO '!L19+JUNIO!L19+JULIO!L19+AGOSTO!L19+SEPTIEMBRE!L19+'OCTUBRE '!L19+Hoja12!L19+Hoja13!L19</f>
        <v>0</v>
      </c>
      <c r="M19" s="492">
        <f>+'ENERO '!M19+FEBRERO!M19+MARZO!M19+ABRIL!M19+'MAYO '!M19+JUNIO!M19+JULIO!M19+AGOSTO!M19+SEPTIEMBRE!M19+'OCTUBRE '!M19+Hoja12!M19+Hoja13!M19</f>
        <v>0</v>
      </c>
      <c r="N19" s="492">
        <f>+'ENERO '!N19+FEBRERO!N19+MARZO!N19+ABRIL!N19+'MAYO '!N19+JUNIO!N19+JULIO!N19+AGOSTO!N19+SEPTIEMBRE!N19+'OCTUBRE '!N19+Hoja12!N19+Hoja13!N19</f>
        <v>0</v>
      </c>
      <c r="O19" s="492">
        <f>+'ENERO '!O19+FEBRERO!O19+MARZO!O19+ABRIL!O19+'MAYO '!O19+JUNIO!O19+JULIO!O19+AGOSTO!O19+SEPTIEMBRE!O19+'OCTUBRE '!O19+Hoja12!O19+Hoja13!O19</f>
        <v>0</v>
      </c>
      <c r="P19" s="492">
        <f>+'ENERO '!P19+FEBRERO!P19+MARZO!P19+ABRIL!P19+'MAYO '!P19+JUNIO!P19+JULIO!P19+AGOSTO!P19+SEPTIEMBRE!P19+'OCTUBRE '!P19+Hoja12!P19+Hoja13!P19</f>
        <v>0</v>
      </c>
      <c r="Q19" s="492">
        <f>+'ENERO '!Q19+FEBRERO!Q19+MARZO!Q19+ABRIL!Q19+'MAYO '!Q19+JUNIO!Q19+JULIO!Q19+AGOSTO!Q19+SEPTIEMBRE!Q19+'OCTUBRE '!Q19+Hoja12!Q19+Hoja13!Q19</f>
        <v>0</v>
      </c>
      <c r="R19" s="492">
        <f>+'ENERO '!R19+FEBRERO!R19+MARZO!R19+ABRIL!R19+'MAYO '!R19+JUNIO!R19+JULIO!R19+AGOSTO!R19+SEPTIEMBRE!R19+'OCTUBRE '!R19+Hoja12!R19+Hoja13!R19</f>
        <v>0</v>
      </c>
      <c r="S19" s="492">
        <f>+'ENERO '!S19+FEBRERO!S19+MARZO!S19+ABRIL!S19+'MAYO '!S19+JUNIO!S19+JULIO!S19+AGOSTO!S19+SEPTIEMBRE!S19+'OCTUBRE '!S19+Hoja12!S19+Hoja13!S19</f>
        <v>0</v>
      </c>
      <c r="T19" s="492">
        <f>+'ENERO '!T19+FEBRERO!T19+MARZO!T19+ABRIL!T19+'MAYO '!T19+JUNIO!T19+JULIO!T19+AGOSTO!T19+SEPTIEMBRE!T19+'OCTUBRE '!T19+Hoja12!T19+Hoja13!T19</f>
        <v>0</v>
      </c>
      <c r="U19" s="492">
        <f>+'ENERO '!U19+FEBRERO!U19+MARZO!U19+ABRIL!U19+'MAYO '!U19+JUNIO!U19+JULIO!U19+AGOSTO!U19+SEPTIEMBRE!U19+'OCTUBRE '!U19+Hoja12!U19+Hoja13!U19</f>
        <v>0</v>
      </c>
      <c r="V19" s="492">
        <f>+'ENERO '!V19+FEBRERO!V19+MARZO!V19+ABRIL!V19+'MAYO '!V19+JUNIO!V19+JULIO!V19+AGOSTO!V19+SEPTIEMBRE!V19+'OCTUBRE '!V19+Hoja12!V19+Hoja13!V19</f>
        <v>0</v>
      </c>
      <c r="W19" s="492">
        <f>+'ENERO '!W19+FEBRERO!W19+MARZO!W19+ABRIL!W19+'MAYO '!W19+JUNIO!W19+JULIO!W19+AGOSTO!W19+SEPTIEMBRE!W19+'OCTUBRE '!W19+Hoja12!W19+Hoja13!W19</f>
        <v>0</v>
      </c>
      <c r="X19" s="492">
        <f>+'ENERO '!X19+FEBRERO!X19+MARZO!X19+ABRIL!X19+'MAYO '!X19+JUNIO!X19+JULIO!X19+AGOSTO!X19+SEPTIEMBRE!X19+'OCTUBRE '!X19+Hoja12!X19+Hoja13!X19</f>
        <v>0</v>
      </c>
      <c r="Y19" s="492">
        <f>+'ENERO '!Y19+FEBRERO!Y19+MARZO!Y19+ABRIL!Y19+'MAYO '!Y19+JUNIO!Y19+JULIO!Y19+AGOSTO!Y19+SEPTIEMBRE!Y19+'OCTUBRE '!Y19+Hoja12!Y19+Hoja13!Y19</f>
        <v>0</v>
      </c>
      <c r="Z19" s="492">
        <f>+'ENERO '!Z19+FEBRERO!Z19+MARZO!Z19+ABRIL!Z19+'MAYO '!Z19+JUNIO!Z19+JULIO!Z19+AGOSTO!Z19+SEPTIEMBRE!Z19+'OCTUBRE '!Z19+Hoja12!Z19+Hoja13!Z19</f>
        <v>0</v>
      </c>
      <c r="AA19" s="492">
        <f>+'ENERO '!AA19+FEBRERO!AA19+MARZO!AA19+ABRIL!AA19+'MAYO '!AA19+JUNIO!AA19+JULIO!AA19+AGOSTO!AA19+SEPTIEMBRE!AA19+'OCTUBRE '!AA19+Hoja12!AA19+Hoja13!AA19</f>
        <v>0</v>
      </c>
      <c r="AB19" s="492">
        <f>+'ENERO '!AB19+FEBRERO!AB19+MARZO!AB19+ABRIL!AB19+'MAYO '!AB19+JUNIO!AB19+JULIO!AB19+AGOSTO!AB19+SEPTIEMBRE!AB19+'OCTUBRE '!AB19+Hoja12!AB19+Hoja13!AB19</f>
        <v>0</v>
      </c>
      <c r="AC19" s="492">
        <f>+'ENERO '!AC19+FEBRERO!AC19+MARZO!AC19+ABRIL!AC19+'MAYO '!AC19+JUNIO!AC19+JULIO!AC19+AGOSTO!AC19+SEPTIEMBRE!AC19+'OCTUBRE '!AC19+Hoja12!AC19+Hoja13!AC19</f>
        <v>0</v>
      </c>
      <c r="AD19" s="434"/>
      <c r="AE19" s="492">
        <f>+'ENERO '!AE19+FEBRERO!AE19+MARZO!AE19+ABRIL!AE19+'MAYO '!AE19+JUNIO!AE19+JULIO!AE19+AGOSTO!AE19+SEPTIEMBRE!AE19+'OCTUBRE '!AE19+Hoja12!AE19+Hoja13!AE19</f>
        <v>0</v>
      </c>
      <c r="AF19" s="492">
        <f>+'ENERO '!AF19+FEBRERO!AF19+MARZO!AF19+ABRIL!AF19+'MAYO '!AF19+JUNIO!AF19+JULIO!AF19+AGOSTO!AF19+SEPTIEMBRE!AF19+'OCTUBRE '!AF19+Hoja12!AF19+Hoja13!AF19</f>
        <v>0</v>
      </c>
      <c r="AG19" s="233"/>
      <c r="AH19" s="219"/>
      <c r="AI19" s="219"/>
      <c r="AJ19" s="236"/>
      <c r="AK19" s="231"/>
      <c r="AL19" s="229"/>
      <c r="AM19" s="237"/>
      <c r="AN19" s="223"/>
      <c r="AO19" s="236"/>
      <c r="AP19" s="240"/>
      <c r="AQ19" s="241"/>
      <c r="AR19" s="245" t="s">
        <v>151</v>
      </c>
      <c r="AS19" s="154"/>
      <c r="AT19" s="154"/>
      <c r="AU19" s="154"/>
      <c r="AV19" s="154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250" t="s">
        <v>152</v>
      </c>
      <c r="BU19" s="250" t="s">
        <v>152</v>
      </c>
      <c r="BV19" s="250" t="s">
        <v>152</v>
      </c>
      <c r="BW19" s="250" t="s">
        <v>152</v>
      </c>
      <c r="BX19" s="250" t="s">
        <v>152</v>
      </c>
      <c r="BY19" s="250" t="s">
        <v>152</v>
      </c>
      <c r="BZ19" s="172"/>
      <c r="CA19" s="172"/>
      <c r="CB19" s="253">
        <v>0</v>
      </c>
      <c r="CC19" s="253">
        <v>0</v>
      </c>
      <c r="CD19" s="253">
        <v>0</v>
      </c>
      <c r="CE19" s="253">
        <v>0</v>
      </c>
      <c r="CF19" s="253">
        <v>0</v>
      </c>
      <c r="CG19" s="253" t="s">
        <v>152</v>
      </c>
      <c r="CH19" s="175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68"/>
      <c r="DD19" s="168"/>
    </row>
    <row r="20" spans="1:108" x14ac:dyDescent="0.25">
      <c r="A20" s="178" t="s">
        <v>54</v>
      </c>
      <c r="B20" s="492">
        <f>+'ENERO '!B20+FEBRERO!B20+MARZO!B20+ABRIL!B20+'MAYO '!B20+JUNIO!B20+JULIO!B20+AGOSTO!B20+SEPTIEMBRE!B20+'OCTUBRE '!B20+Hoja12!B20+Hoja13!B20</f>
        <v>0</v>
      </c>
      <c r="C20" s="492">
        <f>+'ENERO '!C20+FEBRERO!C20+MARZO!C20+ABRIL!C20+'MAYO '!C20+JUNIO!C20+JULIO!C20+AGOSTO!C20+SEPTIEMBRE!C20+'OCTUBRE '!C20+Hoja12!C20+Hoja13!C20</f>
        <v>0</v>
      </c>
      <c r="D20" s="492">
        <f>+'ENERO '!D20+FEBRERO!D20+MARZO!D20+ABRIL!D20+'MAYO '!D20+JUNIO!D20+JULIO!D20+AGOSTO!D20+SEPTIEMBRE!D20+'OCTUBRE '!D20+Hoja12!D20+Hoja13!D20</f>
        <v>0</v>
      </c>
      <c r="E20" s="492">
        <f>+'ENERO '!E20+FEBRERO!E20+MARZO!E20+ABRIL!E20+'MAYO '!E20+JUNIO!E20+JULIO!E20+AGOSTO!E20+SEPTIEMBRE!E20+'OCTUBRE '!E20+Hoja12!E20+Hoja13!E20</f>
        <v>0</v>
      </c>
      <c r="F20" s="492">
        <f>+'ENERO '!F20+FEBRERO!F20+MARZO!F20+ABRIL!F20+'MAYO '!F20+JUNIO!F20+JULIO!F20+AGOSTO!F20+SEPTIEMBRE!F20+'OCTUBRE '!F20+Hoja12!F20+Hoja13!F20</f>
        <v>0</v>
      </c>
      <c r="G20" s="492">
        <f>+'ENERO '!G20+FEBRERO!G20+MARZO!G20+ABRIL!G20+'MAYO '!G20+JUNIO!G20+JULIO!G20+AGOSTO!G20+SEPTIEMBRE!G20+'OCTUBRE '!G20+Hoja12!G20+Hoja13!G20</f>
        <v>0</v>
      </c>
      <c r="H20" s="492">
        <f>+'ENERO '!H20+FEBRERO!H20+MARZO!H20+ABRIL!H20+'MAYO '!H20+JUNIO!H20+JULIO!H20+AGOSTO!H20+SEPTIEMBRE!H20+'OCTUBRE '!H20+Hoja12!H20+Hoja13!H20</f>
        <v>0</v>
      </c>
      <c r="I20" s="492">
        <f>+'ENERO '!I20+FEBRERO!I20+MARZO!I20+ABRIL!I20+'MAYO '!I20+JUNIO!I20+JULIO!I20+AGOSTO!I20+SEPTIEMBRE!I20+'OCTUBRE '!I20+Hoja12!I20+Hoja13!I20</f>
        <v>0</v>
      </c>
      <c r="J20" s="492">
        <f>+'ENERO '!J20+FEBRERO!J20+MARZO!J20+ABRIL!J20+'MAYO '!J20+JUNIO!J20+JULIO!J20+AGOSTO!J20+SEPTIEMBRE!J20+'OCTUBRE '!J20+Hoja12!J20+Hoja13!J20</f>
        <v>0</v>
      </c>
      <c r="K20" s="492">
        <f>+'ENERO '!K20+FEBRERO!K20+MARZO!K20+ABRIL!K20+'MAYO '!K20+JUNIO!K20+JULIO!K20+AGOSTO!K20+SEPTIEMBRE!K20+'OCTUBRE '!K20+Hoja12!K20+Hoja13!K20</f>
        <v>0</v>
      </c>
      <c r="L20" s="492">
        <f>+'ENERO '!L20+FEBRERO!L20+MARZO!L20+ABRIL!L20+'MAYO '!L20+JUNIO!L20+JULIO!L20+AGOSTO!L20+SEPTIEMBRE!L20+'OCTUBRE '!L20+Hoja12!L20+Hoja13!L20</f>
        <v>0</v>
      </c>
      <c r="M20" s="492">
        <f>+'ENERO '!M20+FEBRERO!M20+MARZO!M20+ABRIL!M20+'MAYO '!M20+JUNIO!M20+JULIO!M20+AGOSTO!M20+SEPTIEMBRE!M20+'OCTUBRE '!M20+Hoja12!M20+Hoja13!M20</f>
        <v>0</v>
      </c>
      <c r="N20" s="492">
        <f>+'ENERO '!N20+FEBRERO!N20+MARZO!N20+ABRIL!N20+'MAYO '!N20+JUNIO!N20+JULIO!N20+AGOSTO!N20+SEPTIEMBRE!N20+'OCTUBRE '!N20+Hoja12!N20+Hoja13!N20</f>
        <v>0</v>
      </c>
      <c r="O20" s="492">
        <f>+'ENERO '!O20+FEBRERO!O20+MARZO!O20+ABRIL!O20+'MAYO '!O20+JUNIO!O20+JULIO!O20+AGOSTO!O20+SEPTIEMBRE!O20+'OCTUBRE '!O20+Hoja12!O20+Hoja13!O20</f>
        <v>0</v>
      </c>
      <c r="P20" s="492">
        <f>+'ENERO '!P20+FEBRERO!P20+MARZO!P20+ABRIL!P20+'MAYO '!P20+JUNIO!P20+JULIO!P20+AGOSTO!P20+SEPTIEMBRE!P20+'OCTUBRE '!P20+Hoja12!P20+Hoja13!P20</f>
        <v>0</v>
      </c>
      <c r="Q20" s="492">
        <f>+'ENERO '!Q20+FEBRERO!Q20+MARZO!Q20+ABRIL!Q20+'MAYO '!Q20+JUNIO!Q20+JULIO!Q20+AGOSTO!Q20+SEPTIEMBRE!Q20+'OCTUBRE '!Q20+Hoja12!Q20+Hoja13!Q20</f>
        <v>0</v>
      </c>
      <c r="R20" s="492">
        <f>+'ENERO '!R20+FEBRERO!R20+MARZO!R20+ABRIL!R20+'MAYO '!R20+JUNIO!R20+JULIO!R20+AGOSTO!R20+SEPTIEMBRE!R20+'OCTUBRE '!R20+Hoja12!R20+Hoja13!R20</f>
        <v>0</v>
      </c>
      <c r="S20" s="492">
        <f>+'ENERO '!S20+FEBRERO!S20+MARZO!S20+ABRIL!S20+'MAYO '!S20+JUNIO!S20+JULIO!S20+AGOSTO!S20+SEPTIEMBRE!S20+'OCTUBRE '!S20+Hoja12!S20+Hoja13!S20</f>
        <v>0</v>
      </c>
      <c r="T20" s="492">
        <f>+'ENERO '!T20+FEBRERO!T20+MARZO!T20+ABRIL!T20+'MAYO '!T20+JUNIO!T20+JULIO!T20+AGOSTO!T20+SEPTIEMBRE!T20+'OCTUBRE '!T20+Hoja12!T20+Hoja13!T20</f>
        <v>0</v>
      </c>
      <c r="U20" s="492">
        <f>+'ENERO '!U20+FEBRERO!U20+MARZO!U20+ABRIL!U20+'MAYO '!U20+JUNIO!U20+JULIO!U20+AGOSTO!U20+SEPTIEMBRE!U20+'OCTUBRE '!U20+Hoja12!U20+Hoja13!U20</f>
        <v>0</v>
      </c>
      <c r="V20" s="492">
        <f>+'ENERO '!V20+FEBRERO!V20+MARZO!V20+ABRIL!V20+'MAYO '!V20+JUNIO!V20+JULIO!V20+AGOSTO!V20+SEPTIEMBRE!V20+'OCTUBRE '!V20+Hoja12!V20+Hoja13!V20</f>
        <v>0</v>
      </c>
      <c r="W20" s="492">
        <f>+'ENERO '!W20+FEBRERO!W20+MARZO!W20+ABRIL!W20+'MAYO '!W20+JUNIO!W20+JULIO!W20+AGOSTO!W20+SEPTIEMBRE!W20+'OCTUBRE '!W20+Hoja12!W20+Hoja13!W20</f>
        <v>0</v>
      </c>
      <c r="X20" s="492">
        <f>+'ENERO '!X20+FEBRERO!X20+MARZO!X20+ABRIL!X20+'MAYO '!X20+JUNIO!X20+JULIO!X20+AGOSTO!X20+SEPTIEMBRE!X20+'OCTUBRE '!X20+Hoja12!X20+Hoja13!X20</f>
        <v>0</v>
      </c>
      <c r="Y20" s="492">
        <f>+'ENERO '!Y20+FEBRERO!Y20+MARZO!Y20+ABRIL!Y20+'MAYO '!Y20+JUNIO!Y20+JULIO!Y20+AGOSTO!Y20+SEPTIEMBRE!Y20+'OCTUBRE '!Y20+Hoja12!Y20+Hoja13!Y20</f>
        <v>0</v>
      </c>
      <c r="Z20" s="492">
        <f>+'ENERO '!Z20+FEBRERO!Z20+MARZO!Z20+ABRIL!Z20+'MAYO '!Z20+JUNIO!Z20+JULIO!Z20+AGOSTO!Z20+SEPTIEMBRE!Z20+'OCTUBRE '!Z20+Hoja12!Z20+Hoja13!Z20</f>
        <v>0</v>
      </c>
      <c r="AA20" s="492">
        <f>+'ENERO '!AA20+FEBRERO!AA20+MARZO!AA20+ABRIL!AA20+'MAYO '!AA20+JUNIO!AA20+JULIO!AA20+AGOSTO!AA20+SEPTIEMBRE!AA20+'OCTUBRE '!AA20+Hoja12!AA20+Hoja13!AA20</f>
        <v>0</v>
      </c>
      <c r="AB20" s="492">
        <f>+'ENERO '!AB20+FEBRERO!AB20+MARZO!AB20+ABRIL!AB20+'MAYO '!AB20+JUNIO!AB20+JULIO!AB20+AGOSTO!AB20+SEPTIEMBRE!AB20+'OCTUBRE '!AB20+Hoja12!AB20+Hoja13!AB20</f>
        <v>0</v>
      </c>
      <c r="AC20" s="492">
        <f>+'ENERO '!AC20+FEBRERO!AC20+MARZO!AC20+ABRIL!AC20+'MAYO '!AC20+JUNIO!AC20+JULIO!AC20+AGOSTO!AC20+SEPTIEMBRE!AC20+'OCTUBRE '!AC20+Hoja12!AC20+Hoja13!AC20</f>
        <v>0</v>
      </c>
      <c r="AD20" s="425"/>
      <c r="AE20" s="492">
        <f>+'ENERO '!AE20+FEBRERO!AE20+MARZO!AE20+ABRIL!AE20+'MAYO '!AE20+JUNIO!AE20+JULIO!AE20+AGOSTO!AE20+SEPTIEMBRE!AE20+'OCTUBRE '!AE20+Hoja12!AE20+Hoja13!AE20</f>
        <v>0</v>
      </c>
      <c r="AF20" s="492">
        <f>+'ENERO '!AF20+FEBRERO!AF20+MARZO!AF20+ABRIL!AF20+'MAYO '!AF20+JUNIO!AF20+JULIO!AF20+AGOSTO!AF20+SEPTIEMBRE!AF20+'OCTUBRE '!AF20+Hoja12!AF20+Hoja13!AF20</f>
        <v>0</v>
      </c>
      <c r="AG20" s="233"/>
      <c r="AH20" s="219"/>
      <c r="AI20" s="219"/>
      <c r="AJ20" s="236"/>
      <c r="AK20" s="231"/>
      <c r="AL20" s="229"/>
      <c r="AM20" s="237"/>
      <c r="AN20" s="223"/>
      <c r="AO20" s="236"/>
      <c r="AP20" s="240"/>
      <c r="AQ20" s="241"/>
      <c r="AR20" s="245" t="s">
        <v>151</v>
      </c>
      <c r="AS20" s="154"/>
      <c r="AT20" s="154"/>
      <c r="AU20" s="154"/>
      <c r="AV20" s="154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250" t="s">
        <v>152</v>
      </c>
      <c r="BU20" s="250" t="s">
        <v>152</v>
      </c>
      <c r="BV20" s="250" t="s">
        <v>152</v>
      </c>
      <c r="BW20" s="250" t="s">
        <v>152</v>
      </c>
      <c r="BX20" s="250" t="s">
        <v>152</v>
      </c>
      <c r="BY20" s="250" t="s">
        <v>152</v>
      </c>
      <c r="BZ20" s="176" t="s">
        <v>152</v>
      </c>
      <c r="CA20" s="172"/>
      <c r="CB20" s="253">
        <v>0</v>
      </c>
      <c r="CC20" s="253">
        <v>0</v>
      </c>
      <c r="CD20" s="253">
        <v>0</v>
      </c>
      <c r="CE20" s="253">
        <v>0</v>
      </c>
      <c r="CF20" s="253">
        <v>0</v>
      </c>
      <c r="CG20" s="253" t="s">
        <v>152</v>
      </c>
      <c r="CH20" s="253">
        <v>0</v>
      </c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68"/>
      <c r="DD20" s="168"/>
    </row>
    <row r="21" spans="1:108" x14ac:dyDescent="0.25">
      <c r="A21" s="178" t="s">
        <v>55</v>
      </c>
      <c r="B21" s="492">
        <f>+'ENERO '!B21+FEBRERO!B21+MARZO!B21+ABRIL!B21+'MAYO '!B21+JUNIO!B21+JULIO!B21+AGOSTO!B21+SEPTIEMBRE!B21+'OCTUBRE '!B21+Hoja12!B21+Hoja13!B21</f>
        <v>0</v>
      </c>
      <c r="C21" s="492">
        <f>+'ENERO '!C21+FEBRERO!C21+MARZO!C21+ABRIL!C21+'MAYO '!C21+JUNIO!C21+JULIO!C21+AGOSTO!C21+SEPTIEMBRE!C21+'OCTUBRE '!C21+Hoja12!C21+Hoja13!C21</f>
        <v>0</v>
      </c>
      <c r="D21" s="492">
        <f>+'ENERO '!D21+FEBRERO!D21+MARZO!D21+ABRIL!D21+'MAYO '!D21+JUNIO!D21+JULIO!D21+AGOSTO!D21+SEPTIEMBRE!D21+'OCTUBRE '!D21+Hoja12!D21+Hoja13!D21</f>
        <v>0</v>
      </c>
      <c r="E21" s="492">
        <f>+'ENERO '!E21+FEBRERO!E21+MARZO!E21+ABRIL!E21+'MAYO '!E21+JUNIO!E21+JULIO!E21+AGOSTO!E21+SEPTIEMBRE!E21+'OCTUBRE '!E21+Hoja12!E21+Hoja13!E21</f>
        <v>0</v>
      </c>
      <c r="F21" s="492">
        <f>+'ENERO '!F21+FEBRERO!F21+MARZO!F21+ABRIL!F21+'MAYO '!F21+JUNIO!F21+JULIO!F21+AGOSTO!F21+SEPTIEMBRE!F21+'OCTUBRE '!F21+Hoja12!F21+Hoja13!F21</f>
        <v>0</v>
      </c>
      <c r="G21" s="492">
        <f>+'ENERO '!G21+FEBRERO!G21+MARZO!G21+ABRIL!G21+'MAYO '!G21+JUNIO!G21+JULIO!G21+AGOSTO!G21+SEPTIEMBRE!G21+'OCTUBRE '!G21+Hoja12!G21+Hoja13!G21</f>
        <v>0</v>
      </c>
      <c r="H21" s="492">
        <f>+'ENERO '!H21+FEBRERO!H21+MARZO!H21+ABRIL!H21+'MAYO '!H21+JUNIO!H21+JULIO!H21+AGOSTO!H21+SEPTIEMBRE!H21+'OCTUBRE '!H21+Hoja12!H21+Hoja13!H21</f>
        <v>0</v>
      </c>
      <c r="I21" s="492">
        <f>+'ENERO '!I21+FEBRERO!I21+MARZO!I21+ABRIL!I21+'MAYO '!I21+JUNIO!I21+JULIO!I21+AGOSTO!I21+SEPTIEMBRE!I21+'OCTUBRE '!I21+Hoja12!I21+Hoja13!I21</f>
        <v>0</v>
      </c>
      <c r="J21" s="492">
        <f>+'ENERO '!J21+FEBRERO!J21+MARZO!J21+ABRIL!J21+'MAYO '!J21+JUNIO!J21+JULIO!J21+AGOSTO!J21+SEPTIEMBRE!J21+'OCTUBRE '!J21+Hoja12!J21+Hoja13!J21</f>
        <v>0</v>
      </c>
      <c r="K21" s="492">
        <f>+'ENERO '!K21+FEBRERO!K21+MARZO!K21+ABRIL!K21+'MAYO '!K21+JUNIO!K21+JULIO!K21+AGOSTO!K21+SEPTIEMBRE!K21+'OCTUBRE '!K21+Hoja12!K21+Hoja13!K21</f>
        <v>0</v>
      </c>
      <c r="L21" s="492">
        <f>+'ENERO '!L21+FEBRERO!L21+MARZO!L21+ABRIL!L21+'MAYO '!L21+JUNIO!L21+JULIO!L21+AGOSTO!L21+SEPTIEMBRE!L21+'OCTUBRE '!L21+Hoja12!L21+Hoja13!L21</f>
        <v>0</v>
      </c>
      <c r="M21" s="492">
        <f>+'ENERO '!M21+FEBRERO!M21+MARZO!M21+ABRIL!M21+'MAYO '!M21+JUNIO!M21+JULIO!M21+AGOSTO!M21+SEPTIEMBRE!M21+'OCTUBRE '!M21+Hoja12!M21+Hoja13!M21</f>
        <v>0</v>
      </c>
      <c r="N21" s="492">
        <f>+'ENERO '!N21+FEBRERO!N21+MARZO!N21+ABRIL!N21+'MAYO '!N21+JUNIO!N21+JULIO!N21+AGOSTO!N21+SEPTIEMBRE!N21+'OCTUBRE '!N21+Hoja12!N21+Hoja13!N21</f>
        <v>0</v>
      </c>
      <c r="O21" s="492">
        <f>+'ENERO '!O21+FEBRERO!O21+MARZO!O21+ABRIL!O21+'MAYO '!O21+JUNIO!O21+JULIO!O21+AGOSTO!O21+SEPTIEMBRE!O21+'OCTUBRE '!O21+Hoja12!O21+Hoja13!O21</f>
        <v>0</v>
      </c>
      <c r="P21" s="492">
        <f>+'ENERO '!P21+FEBRERO!P21+MARZO!P21+ABRIL!P21+'MAYO '!P21+JUNIO!P21+JULIO!P21+AGOSTO!P21+SEPTIEMBRE!P21+'OCTUBRE '!P21+Hoja12!P21+Hoja13!P21</f>
        <v>0</v>
      </c>
      <c r="Q21" s="492">
        <f>+'ENERO '!Q21+FEBRERO!Q21+MARZO!Q21+ABRIL!Q21+'MAYO '!Q21+JUNIO!Q21+JULIO!Q21+AGOSTO!Q21+SEPTIEMBRE!Q21+'OCTUBRE '!Q21+Hoja12!Q21+Hoja13!Q21</f>
        <v>0</v>
      </c>
      <c r="R21" s="492">
        <f>+'ENERO '!R21+FEBRERO!R21+MARZO!R21+ABRIL!R21+'MAYO '!R21+JUNIO!R21+JULIO!R21+AGOSTO!R21+SEPTIEMBRE!R21+'OCTUBRE '!R21+Hoja12!R21+Hoja13!R21</f>
        <v>0</v>
      </c>
      <c r="S21" s="492">
        <f>+'ENERO '!S21+FEBRERO!S21+MARZO!S21+ABRIL!S21+'MAYO '!S21+JUNIO!S21+JULIO!S21+AGOSTO!S21+SEPTIEMBRE!S21+'OCTUBRE '!S21+Hoja12!S21+Hoja13!S21</f>
        <v>0</v>
      </c>
      <c r="T21" s="492">
        <f>+'ENERO '!T21+FEBRERO!T21+MARZO!T21+ABRIL!T21+'MAYO '!T21+JUNIO!T21+JULIO!T21+AGOSTO!T21+SEPTIEMBRE!T21+'OCTUBRE '!T21+Hoja12!T21+Hoja13!T21</f>
        <v>0</v>
      </c>
      <c r="U21" s="492">
        <f>+'ENERO '!U21+FEBRERO!U21+MARZO!U21+ABRIL!U21+'MAYO '!U21+JUNIO!U21+JULIO!U21+AGOSTO!U21+SEPTIEMBRE!U21+'OCTUBRE '!U21+Hoja12!U21+Hoja13!U21</f>
        <v>0</v>
      </c>
      <c r="V21" s="492">
        <f>+'ENERO '!V21+FEBRERO!V21+MARZO!V21+ABRIL!V21+'MAYO '!V21+JUNIO!V21+JULIO!V21+AGOSTO!V21+SEPTIEMBRE!V21+'OCTUBRE '!V21+Hoja12!V21+Hoja13!V21</f>
        <v>0</v>
      </c>
      <c r="W21" s="492">
        <f>+'ENERO '!W21+FEBRERO!W21+MARZO!W21+ABRIL!W21+'MAYO '!W21+JUNIO!W21+JULIO!W21+AGOSTO!W21+SEPTIEMBRE!W21+'OCTUBRE '!W21+Hoja12!W21+Hoja13!W21</f>
        <v>0</v>
      </c>
      <c r="X21" s="492">
        <f>+'ENERO '!X21+FEBRERO!X21+MARZO!X21+ABRIL!X21+'MAYO '!X21+JUNIO!X21+JULIO!X21+AGOSTO!X21+SEPTIEMBRE!X21+'OCTUBRE '!X21+Hoja12!X21+Hoja13!X21</f>
        <v>0</v>
      </c>
      <c r="Y21" s="492">
        <f>+'ENERO '!Y21+FEBRERO!Y21+MARZO!Y21+ABRIL!Y21+'MAYO '!Y21+JUNIO!Y21+JULIO!Y21+AGOSTO!Y21+SEPTIEMBRE!Y21+'OCTUBRE '!Y21+Hoja12!Y21+Hoja13!Y21</f>
        <v>0</v>
      </c>
      <c r="Z21" s="492">
        <f>+'ENERO '!Z21+FEBRERO!Z21+MARZO!Z21+ABRIL!Z21+'MAYO '!Z21+JUNIO!Z21+JULIO!Z21+AGOSTO!Z21+SEPTIEMBRE!Z21+'OCTUBRE '!Z21+Hoja12!Z21+Hoja13!Z21</f>
        <v>0</v>
      </c>
      <c r="AA21" s="492">
        <f>+'ENERO '!AA21+FEBRERO!AA21+MARZO!AA21+ABRIL!AA21+'MAYO '!AA21+JUNIO!AA21+JULIO!AA21+AGOSTO!AA21+SEPTIEMBRE!AA21+'OCTUBRE '!AA21+Hoja12!AA21+Hoja13!AA21</f>
        <v>0</v>
      </c>
      <c r="AB21" s="492">
        <f>+'ENERO '!AB21+FEBRERO!AB21+MARZO!AB21+ABRIL!AB21+'MAYO '!AB21+JUNIO!AB21+JULIO!AB21+AGOSTO!AB21+SEPTIEMBRE!AB21+'OCTUBRE '!AB21+Hoja12!AB21+Hoja13!AB21</f>
        <v>0</v>
      </c>
      <c r="AC21" s="492">
        <f>+'ENERO '!AC21+FEBRERO!AC21+MARZO!AC21+ABRIL!AC21+'MAYO '!AC21+JUNIO!AC21+JULIO!AC21+AGOSTO!AC21+SEPTIEMBRE!AC21+'OCTUBRE '!AC21+Hoja12!AC21+Hoja13!AC21</f>
        <v>0</v>
      </c>
      <c r="AD21" s="434"/>
      <c r="AE21" s="492">
        <f>+'ENERO '!AE21+FEBRERO!AE21+MARZO!AE21+ABRIL!AE21+'MAYO '!AE21+JUNIO!AE21+JULIO!AE21+AGOSTO!AE21+SEPTIEMBRE!AE21+'OCTUBRE '!AE21+Hoja12!AE21+Hoja13!AE21</f>
        <v>0</v>
      </c>
      <c r="AF21" s="492">
        <f>+'ENERO '!AF21+FEBRERO!AF21+MARZO!AF21+ABRIL!AF21+'MAYO '!AF21+JUNIO!AF21+JULIO!AF21+AGOSTO!AF21+SEPTIEMBRE!AF21+'OCTUBRE '!AF21+Hoja12!AF21+Hoja13!AF21</f>
        <v>0</v>
      </c>
      <c r="AG21" s="233"/>
      <c r="AH21" s="219"/>
      <c r="AI21" s="219"/>
      <c r="AJ21" s="236"/>
      <c r="AK21" s="231"/>
      <c r="AL21" s="229"/>
      <c r="AM21" s="237"/>
      <c r="AN21" s="223"/>
      <c r="AO21" s="236"/>
      <c r="AP21" s="240"/>
      <c r="AQ21" s="241"/>
      <c r="AR21" s="245" t="s">
        <v>151</v>
      </c>
      <c r="AS21" s="154"/>
      <c r="AT21" s="154"/>
      <c r="AU21" s="154"/>
      <c r="AV21" s="154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250" t="s">
        <v>152</v>
      </c>
      <c r="BU21" s="250" t="s">
        <v>152</v>
      </c>
      <c r="BV21" s="250" t="s">
        <v>152</v>
      </c>
      <c r="BW21" s="250" t="s">
        <v>152</v>
      </c>
      <c r="BX21" s="250" t="s">
        <v>152</v>
      </c>
      <c r="BY21" s="250" t="s">
        <v>152</v>
      </c>
      <c r="BZ21" s="172"/>
      <c r="CA21" s="172"/>
      <c r="CB21" s="253">
        <v>0</v>
      </c>
      <c r="CC21" s="253">
        <v>0</v>
      </c>
      <c r="CD21" s="253">
        <v>0</v>
      </c>
      <c r="CE21" s="253">
        <v>0</v>
      </c>
      <c r="CF21" s="253">
        <v>0</v>
      </c>
      <c r="CG21" s="253" t="s">
        <v>152</v>
      </c>
      <c r="CH21" s="175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68"/>
      <c r="DD21" s="168"/>
    </row>
    <row r="22" spans="1:108" x14ac:dyDescent="0.25">
      <c r="A22" s="178" t="s">
        <v>56</v>
      </c>
      <c r="B22" s="492">
        <f>+'ENERO '!B22+FEBRERO!B22+MARZO!B22+ABRIL!B22+'MAYO '!B22+JUNIO!B22+JULIO!B22+AGOSTO!B22+SEPTIEMBRE!B22+'OCTUBRE '!B22+Hoja12!B22+Hoja13!B22</f>
        <v>196</v>
      </c>
      <c r="C22" s="492">
        <f>+'ENERO '!C22+FEBRERO!C22+MARZO!C22+ABRIL!C22+'MAYO '!C22+JUNIO!C22+JULIO!C22+AGOSTO!C22+SEPTIEMBRE!C22+'OCTUBRE '!C22+Hoja12!C22+Hoja13!C22</f>
        <v>0</v>
      </c>
      <c r="D22" s="492">
        <f>+'ENERO '!D22+FEBRERO!D22+MARZO!D22+ABRIL!D22+'MAYO '!D22+JUNIO!D22+JULIO!D22+AGOSTO!D22+SEPTIEMBRE!D22+'OCTUBRE '!D22+Hoja12!D22+Hoja13!D22</f>
        <v>0</v>
      </c>
      <c r="E22" s="492">
        <f>+'ENERO '!E22+FEBRERO!E22+MARZO!E22+ABRIL!E22+'MAYO '!E22+JUNIO!E22+JULIO!E22+AGOSTO!E22+SEPTIEMBRE!E22+'OCTUBRE '!E22+Hoja12!E22+Hoja13!E22</f>
        <v>0</v>
      </c>
      <c r="F22" s="492">
        <f>+'ENERO '!F22+FEBRERO!F22+MARZO!F22+ABRIL!F22+'MAYO '!F22+JUNIO!F22+JULIO!F22+AGOSTO!F22+SEPTIEMBRE!F22+'OCTUBRE '!F22+Hoja12!F22+Hoja13!F22</f>
        <v>0</v>
      </c>
      <c r="G22" s="492">
        <f>+'ENERO '!G22+FEBRERO!G22+MARZO!G22+ABRIL!G22+'MAYO '!G22+JUNIO!G22+JULIO!G22+AGOSTO!G22+SEPTIEMBRE!G22+'OCTUBRE '!G22+Hoja12!G22+Hoja13!G22</f>
        <v>58</v>
      </c>
      <c r="H22" s="492">
        <f>+'ENERO '!H22+FEBRERO!H22+MARZO!H22+ABRIL!H22+'MAYO '!H22+JUNIO!H22+JULIO!H22+AGOSTO!H22+SEPTIEMBRE!H22+'OCTUBRE '!H22+Hoja12!H22+Hoja13!H22</f>
        <v>138</v>
      </c>
      <c r="I22" s="492">
        <f>+'ENERO '!I22+FEBRERO!I22+MARZO!I22+ABRIL!I22+'MAYO '!I22+JUNIO!I22+JULIO!I22+AGOSTO!I22+SEPTIEMBRE!I22+'OCTUBRE '!I22+Hoja12!I22+Hoja13!I22</f>
        <v>0</v>
      </c>
      <c r="J22" s="492">
        <f>+'ENERO '!J22+FEBRERO!J22+MARZO!J22+ABRIL!J22+'MAYO '!J22+JUNIO!J22+JULIO!J22+AGOSTO!J22+SEPTIEMBRE!J22+'OCTUBRE '!J22+Hoja12!J22+Hoja13!J22</f>
        <v>196</v>
      </c>
      <c r="K22" s="492">
        <f>+'ENERO '!K22+FEBRERO!K22+MARZO!K22+ABRIL!K22+'MAYO '!K22+JUNIO!K22+JULIO!K22+AGOSTO!K22+SEPTIEMBRE!K22+'OCTUBRE '!K22+Hoja12!K22+Hoja13!K22</f>
        <v>83</v>
      </c>
      <c r="L22" s="492">
        <f>+'ENERO '!L22+FEBRERO!L22+MARZO!L22+ABRIL!L22+'MAYO '!L22+JUNIO!L22+JULIO!L22+AGOSTO!L22+SEPTIEMBRE!L22+'OCTUBRE '!L22+Hoja12!L22+Hoja13!L22</f>
        <v>113</v>
      </c>
      <c r="M22" s="492">
        <f>+'ENERO '!M22+FEBRERO!M22+MARZO!M22+ABRIL!M22+'MAYO '!M22+JUNIO!M22+JULIO!M22+AGOSTO!M22+SEPTIEMBRE!M22+'OCTUBRE '!M22+Hoja12!M22+Hoja13!M22</f>
        <v>0</v>
      </c>
      <c r="N22" s="492">
        <f>+'ENERO '!N22+FEBRERO!N22+MARZO!N22+ABRIL!N22+'MAYO '!N22+JUNIO!N22+JULIO!N22+AGOSTO!N22+SEPTIEMBRE!N22+'OCTUBRE '!N22+Hoja12!N22+Hoja13!N22</f>
        <v>0</v>
      </c>
      <c r="O22" s="492">
        <f>+'ENERO '!O22+FEBRERO!O22+MARZO!O22+ABRIL!O22+'MAYO '!O22+JUNIO!O22+JULIO!O22+AGOSTO!O22+SEPTIEMBRE!O22+'OCTUBRE '!O22+Hoja12!O22+Hoja13!O22</f>
        <v>0</v>
      </c>
      <c r="P22" s="492">
        <f>+'ENERO '!P22+FEBRERO!P22+MARZO!P22+ABRIL!P22+'MAYO '!P22+JUNIO!P22+JULIO!P22+AGOSTO!P22+SEPTIEMBRE!P22+'OCTUBRE '!P22+Hoja12!P22+Hoja13!P22</f>
        <v>0</v>
      </c>
      <c r="Q22" s="492">
        <f>+'ENERO '!Q22+FEBRERO!Q22+MARZO!Q22+ABRIL!Q22+'MAYO '!Q22+JUNIO!Q22+JULIO!Q22+AGOSTO!Q22+SEPTIEMBRE!Q22+'OCTUBRE '!Q22+Hoja12!Q22+Hoja13!Q22</f>
        <v>110</v>
      </c>
      <c r="R22" s="492">
        <f>+'ENERO '!R22+FEBRERO!R22+MARZO!R22+ABRIL!R22+'MAYO '!R22+JUNIO!R22+JULIO!R22+AGOSTO!R22+SEPTIEMBRE!R22+'OCTUBRE '!R22+Hoja12!R22+Hoja13!R22</f>
        <v>5</v>
      </c>
      <c r="S22" s="492">
        <f>+'ENERO '!S22+FEBRERO!S22+MARZO!S22+ABRIL!S22+'MAYO '!S22+JUNIO!S22+JULIO!S22+AGOSTO!S22+SEPTIEMBRE!S22+'OCTUBRE '!S22+Hoja12!S22+Hoja13!S22</f>
        <v>105</v>
      </c>
      <c r="T22" s="492">
        <f>+'ENERO '!T22+FEBRERO!T22+MARZO!T22+ABRIL!T22+'MAYO '!T22+JUNIO!T22+JULIO!T22+AGOSTO!T22+SEPTIEMBRE!T22+'OCTUBRE '!T22+Hoja12!T22+Hoja13!T22</f>
        <v>0</v>
      </c>
      <c r="U22" s="492">
        <f>+'ENERO '!U22+FEBRERO!U22+MARZO!U22+ABRIL!U22+'MAYO '!U22+JUNIO!U22+JULIO!U22+AGOSTO!U22+SEPTIEMBRE!U22+'OCTUBRE '!U22+Hoja12!U22+Hoja13!U22</f>
        <v>5</v>
      </c>
      <c r="V22" s="492">
        <f>+'ENERO '!V22+FEBRERO!V22+MARZO!V22+ABRIL!V22+'MAYO '!V22+JUNIO!V22+JULIO!V22+AGOSTO!V22+SEPTIEMBRE!V22+'OCTUBRE '!V22+Hoja12!V22+Hoja13!V22</f>
        <v>0</v>
      </c>
      <c r="W22" s="492">
        <f>+'ENERO '!W22+FEBRERO!W22+MARZO!W22+ABRIL!W22+'MAYO '!W22+JUNIO!W22+JULIO!W22+AGOSTO!W22+SEPTIEMBRE!W22+'OCTUBRE '!W22+Hoja12!W22+Hoja13!W22</f>
        <v>0</v>
      </c>
      <c r="X22" s="492">
        <f>+'ENERO '!X22+FEBRERO!X22+MARZO!X22+ABRIL!X22+'MAYO '!X22+JUNIO!X22+JULIO!X22+AGOSTO!X22+SEPTIEMBRE!X22+'OCTUBRE '!X22+Hoja12!X22+Hoja13!X22</f>
        <v>33</v>
      </c>
      <c r="Y22" s="492">
        <f>+'ENERO '!Y22+FEBRERO!Y22+MARZO!Y22+ABRIL!Y22+'MAYO '!Y22+JUNIO!Y22+JULIO!Y22+AGOSTO!Y22+SEPTIEMBRE!Y22+'OCTUBRE '!Y22+Hoja12!Y22+Hoja13!Y22</f>
        <v>477</v>
      </c>
      <c r="Z22" s="492">
        <f>+'ENERO '!Z22+FEBRERO!Z22+MARZO!Z22+ABRIL!Z22+'MAYO '!Z22+JUNIO!Z22+JULIO!Z22+AGOSTO!Z22+SEPTIEMBRE!Z22+'OCTUBRE '!Z22+Hoja12!Z22+Hoja13!Z22</f>
        <v>0</v>
      </c>
      <c r="AA22" s="492">
        <f>+'ENERO '!AA22+FEBRERO!AA22+MARZO!AA22+ABRIL!AA22+'MAYO '!AA22+JUNIO!AA22+JULIO!AA22+AGOSTO!AA22+SEPTIEMBRE!AA22+'OCTUBRE '!AA22+Hoja12!AA22+Hoja13!AA22</f>
        <v>2</v>
      </c>
      <c r="AB22" s="492">
        <f>+'ENERO '!AB22+FEBRERO!AB22+MARZO!AB22+ABRIL!AB22+'MAYO '!AB22+JUNIO!AB22+JULIO!AB22+AGOSTO!AB22+SEPTIEMBRE!AB22+'OCTUBRE '!AB22+Hoja12!AB22+Hoja13!AB22</f>
        <v>0</v>
      </c>
      <c r="AC22" s="492">
        <f>+'ENERO '!AC22+FEBRERO!AC22+MARZO!AC22+ABRIL!AC22+'MAYO '!AC22+JUNIO!AC22+JULIO!AC22+AGOSTO!AC22+SEPTIEMBRE!AC22+'OCTUBRE '!AC22+Hoja12!AC22+Hoja13!AC22</f>
        <v>30</v>
      </c>
      <c r="AD22" s="425"/>
      <c r="AE22" s="492">
        <f>+'ENERO '!AE22+FEBRERO!AE22+MARZO!AE22+ABRIL!AE22+'MAYO '!AE22+JUNIO!AE22+JULIO!AE22+AGOSTO!AE22+SEPTIEMBRE!AE22+'OCTUBRE '!AE22+Hoja12!AE22+Hoja13!AE22</f>
        <v>0</v>
      </c>
      <c r="AF22" s="492">
        <f>+'ENERO '!AF22+FEBRERO!AF22+MARZO!AF22+ABRIL!AF22+'MAYO '!AF22+JUNIO!AF22+JULIO!AF22+AGOSTO!AF22+SEPTIEMBRE!AF22+'OCTUBRE '!AF22+Hoja12!AF22+Hoja13!AF22</f>
        <v>0</v>
      </c>
      <c r="AG22" s="233"/>
      <c r="AH22" s="219"/>
      <c r="AI22" s="219"/>
      <c r="AJ22" s="236"/>
      <c r="AK22" s="231"/>
      <c r="AL22" s="229"/>
      <c r="AM22" s="237"/>
      <c r="AN22" s="223"/>
      <c r="AO22" s="236"/>
      <c r="AP22" s="240"/>
      <c r="AQ22" s="241"/>
      <c r="AR22" s="245" t="s">
        <v>151</v>
      </c>
      <c r="AS22" s="154"/>
      <c r="AT22" s="154"/>
      <c r="AU22" s="154"/>
      <c r="AV22" s="154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250" t="s">
        <v>152</v>
      </c>
      <c r="BU22" s="250" t="s">
        <v>152</v>
      </c>
      <c r="BV22" s="250" t="s">
        <v>152</v>
      </c>
      <c r="BW22" s="250" t="s">
        <v>152</v>
      </c>
      <c r="BX22" s="250" t="s">
        <v>152</v>
      </c>
      <c r="BY22" s="250" t="s">
        <v>152</v>
      </c>
      <c r="BZ22" s="176" t="s">
        <v>152</v>
      </c>
      <c r="CA22" s="172"/>
      <c r="CB22" s="253">
        <v>0</v>
      </c>
      <c r="CC22" s="253">
        <v>0</v>
      </c>
      <c r="CD22" s="253">
        <v>0</v>
      </c>
      <c r="CE22" s="253">
        <v>0</v>
      </c>
      <c r="CF22" s="253">
        <v>0</v>
      </c>
      <c r="CG22" s="253" t="s">
        <v>152</v>
      </c>
      <c r="CH22" s="253">
        <v>0</v>
      </c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68"/>
      <c r="DD22" s="168"/>
    </row>
    <row r="23" spans="1:108" x14ac:dyDescent="0.25">
      <c r="A23" s="178" t="s">
        <v>57</v>
      </c>
      <c r="B23" s="492">
        <f>+'ENERO '!B23+FEBRERO!B23+MARZO!B23+ABRIL!B23+'MAYO '!B23+JUNIO!B23+JULIO!B23+AGOSTO!B23+SEPTIEMBRE!B23+'OCTUBRE '!B23+Hoja12!B23+Hoja13!B23</f>
        <v>0</v>
      </c>
      <c r="C23" s="492">
        <f>+'ENERO '!C23+FEBRERO!C23+MARZO!C23+ABRIL!C23+'MAYO '!C23+JUNIO!C23+JULIO!C23+AGOSTO!C23+SEPTIEMBRE!C23+'OCTUBRE '!C23+Hoja12!C23+Hoja13!C23</f>
        <v>0</v>
      </c>
      <c r="D23" s="492">
        <f>+'ENERO '!D23+FEBRERO!D23+MARZO!D23+ABRIL!D23+'MAYO '!D23+JUNIO!D23+JULIO!D23+AGOSTO!D23+SEPTIEMBRE!D23+'OCTUBRE '!D23+Hoja12!D23+Hoja13!D23</f>
        <v>0</v>
      </c>
      <c r="E23" s="492">
        <f>+'ENERO '!E23+FEBRERO!E23+MARZO!E23+ABRIL!E23+'MAYO '!E23+JUNIO!E23+JULIO!E23+AGOSTO!E23+SEPTIEMBRE!E23+'OCTUBRE '!E23+Hoja12!E23+Hoja13!E23</f>
        <v>0</v>
      </c>
      <c r="F23" s="492">
        <f>+'ENERO '!F23+FEBRERO!F23+MARZO!F23+ABRIL!F23+'MAYO '!F23+JUNIO!F23+JULIO!F23+AGOSTO!F23+SEPTIEMBRE!F23+'OCTUBRE '!F23+Hoja12!F23+Hoja13!F23</f>
        <v>0</v>
      </c>
      <c r="G23" s="492">
        <f>+'ENERO '!G23+FEBRERO!G23+MARZO!G23+ABRIL!G23+'MAYO '!G23+JUNIO!G23+JULIO!G23+AGOSTO!G23+SEPTIEMBRE!G23+'OCTUBRE '!G23+Hoja12!G23+Hoja13!G23</f>
        <v>0</v>
      </c>
      <c r="H23" s="492">
        <f>+'ENERO '!H23+FEBRERO!H23+MARZO!H23+ABRIL!H23+'MAYO '!H23+JUNIO!H23+JULIO!H23+AGOSTO!H23+SEPTIEMBRE!H23+'OCTUBRE '!H23+Hoja12!H23+Hoja13!H23</f>
        <v>0</v>
      </c>
      <c r="I23" s="492">
        <f>+'ENERO '!I23+FEBRERO!I23+MARZO!I23+ABRIL!I23+'MAYO '!I23+JUNIO!I23+JULIO!I23+AGOSTO!I23+SEPTIEMBRE!I23+'OCTUBRE '!I23+Hoja12!I23+Hoja13!I23</f>
        <v>0</v>
      </c>
      <c r="J23" s="492">
        <f>+'ENERO '!J23+FEBRERO!J23+MARZO!J23+ABRIL!J23+'MAYO '!J23+JUNIO!J23+JULIO!J23+AGOSTO!J23+SEPTIEMBRE!J23+'OCTUBRE '!J23+Hoja12!J23+Hoja13!J23</f>
        <v>0</v>
      </c>
      <c r="K23" s="492">
        <f>+'ENERO '!K23+FEBRERO!K23+MARZO!K23+ABRIL!K23+'MAYO '!K23+JUNIO!K23+JULIO!K23+AGOSTO!K23+SEPTIEMBRE!K23+'OCTUBRE '!K23+Hoja12!K23+Hoja13!K23</f>
        <v>0</v>
      </c>
      <c r="L23" s="492">
        <f>+'ENERO '!L23+FEBRERO!L23+MARZO!L23+ABRIL!L23+'MAYO '!L23+JUNIO!L23+JULIO!L23+AGOSTO!L23+SEPTIEMBRE!L23+'OCTUBRE '!L23+Hoja12!L23+Hoja13!L23</f>
        <v>0</v>
      </c>
      <c r="M23" s="492">
        <f>+'ENERO '!M23+FEBRERO!M23+MARZO!M23+ABRIL!M23+'MAYO '!M23+JUNIO!M23+JULIO!M23+AGOSTO!M23+SEPTIEMBRE!M23+'OCTUBRE '!M23+Hoja12!M23+Hoja13!M23</f>
        <v>0</v>
      </c>
      <c r="N23" s="492">
        <f>+'ENERO '!N23+FEBRERO!N23+MARZO!N23+ABRIL!N23+'MAYO '!N23+JUNIO!N23+JULIO!N23+AGOSTO!N23+SEPTIEMBRE!N23+'OCTUBRE '!N23+Hoja12!N23+Hoja13!N23</f>
        <v>0</v>
      </c>
      <c r="O23" s="492">
        <f>+'ENERO '!O23+FEBRERO!O23+MARZO!O23+ABRIL!O23+'MAYO '!O23+JUNIO!O23+JULIO!O23+AGOSTO!O23+SEPTIEMBRE!O23+'OCTUBRE '!O23+Hoja12!O23+Hoja13!O23</f>
        <v>0</v>
      </c>
      <c r="P23" s="492">
        <f>+'ENERO '!P23+FEBRERO!P23+MARZO!P23+ABRIL!P23+'MAYO '!P23+JUNIO!P23+JULIO!P23+AGOSTO!P23+SEPTIEMBRE!P23+'OCTUBRE '!P23+Hoja12!P23+Hoja13!P23</f>
        <v>0</v>
      </c>
      <c r="Q23" s="492">
        <f>+'ENERO '!Q23+FEBRERO!Q23+MARZO!Q23+ABRIL!Q23+'MAYO '!Q23+JUNIO!Q23+JULIO!Q23+AGOSTO!Q23+SEPTIEMBRE!Q23+'OCTUBRE '!Q23+Hoja12!Q23+Hoja13!Q23</f>
        <v>0</v>
      </c>
      <c r="R23" s="492">
        <f>+'ENERO '!R23+FEBRERO!R23+MARZO!R23+ABRIL!R23+'MAYO '!R23+JUNIO!R23+JULIO!R23+AGOSTO!R23+SEPTIEMBRE!R23+'OCTUBRE '!R23+Hoja12!R23+Hoja13!R23</f>
        <v>0</v>
      </c>
      <c r="S23" s="492">
        <f>+'ENERO '!S23+FEBRERO!S23+MARZO!S23+ABRIL!S23+'MAYO '!S23+JUNIO!S23+JULIO!S23+AGOSTO!S23+SEPTIEMBRE!S23+'OCTUBRE '!S23+Hoja12!S23+Hoja13!S23</f>
        <v>0</v>
      </c>
      <c r="T23" s="492">
        <f>+'ENERO '!T23+FEBRERO!T23+MARZO!T23+ABRIL!T23+'MAYO '!T23+JUNIO!T23+JULIO!T23+AGOSTO!T23+SEPTIEMBRE!T23+'OCTUBRE '!T23+Hoja12!T23+Hoja13!T23</f>
        <v>0</v>
      </c>
      <c r="U23" s="492">
        <f>+'ENERO '!U23+FEBRERO!U23+MARZO!U23+ABRIL!U23+'MAYO '!U23+JUNIO!U23+JULIO!U23+AGOSTO!U23+SEPTIEMBRE!U23+'OCTUBRE '!U23+Hoja12!U23+Hoja13!U23</f>
        <v>0</v>
      </c>
      <c r="V23" s="492">
        <f>+'ENERO '!V23+FEBRERO!V23+MARZO!V23+ABRIL!V23+'MAYO '!V23+JUNIO!V23+JULIO!V23+AGOSTO!V23+SEPTIEMBRE!V23+'OCTUBRE '!V23+Hoja12!V23+Hoja13!V23</f>
        <v>0</v>
      </c>
      <c r="W23" s="492">
        <f>+'ENERO '!W23+FEBRERO!W23+MARZO!W23+ABRIL!W23+'MAYO '!W23+JUNIO!W23+JULIO!W23+AGOSTO!W23+SEPTIEMBRE!W23+'OCTUBRE '!W23+Hoja12!W23+Hoja13!W23</f>
        <v>0</v>
      </c>
      <c r="X23" s="492">
        <f>+'ENERO '!X23+FEBRERO!X23+MARZO!X23+ABRIL!X23+'MAYO '!X23+JUNIO!X23+JULIO!X23+AGOSTO!X23+SEPTIEMBRE!X23+'OCTUBRE '!X23+Hoja12!X23+Hoja13!X23</f>
        <v>0</v>
      </c>
      <c r="Y23" s="492">
        <f>+'ENERO '!Y23+FEBRERO!Y23+MARZO!Y23+ABRIL!Y23+'MAYO '!Y23+JUNIO!Y23+JULIO!Y23+AGOSTO!Y23+SEPTIEMBRE!Y23+'OCTUBRE '!Y23+Hoja12!Y23+Hoja13!Y23</f>
        <v>0</v>
      </c>
      <c r="Z23" s="492">
        <f>+'ENERO '!Z23+FEBRERO!Z23+MARZO!Z23+ABRIL!Z23+'MAYO '!Z23+JUNIO!Z23+JULIO!Z23+AGOSTO!Z23+SEPTIEMBRE!Z23+'OCTUBRE '!Z23+Hoja12!Z23+Hoja13!Z23</f>
        <v>0</v>
      </c>
      <c r="AA23" s="492">
        <f>+'ENERO '!AA23+FEBRERO!AA23+MARZO!AA23+ABRIL!AA23+'MAYO '!AA23+JUNIO!AA23+JULIO!AA23+AGOSTO!AA23+SEPTIEMBRE!AA23+'OCTUBRE '!AA23+Hoja12!AA23+Hoja13!AA23</f>
        <v>0</v>
      </c>
      <c r="AB23" s="492">
        <f>+'ENERO '!AB23+FEBRERO!AB23+MARZO!AB23+ABRIL!AB23+'MAYO '!AB23+JUNIO!AB23+JULIO!AB23+AGOSTO!AB23+SEPTIEMBRE!AB23+'OCTUBRE '!AB23+Hoja12!AB23+Hoja13!AB23</f>
        <v>0</v>
      </c>
      <c r="AC23" s="492">
        <f>+'ENERO '!AC23+FEBRERO!AC23+MARZO!AC23+ABRIL!AC23+'MAYO '!AC23+JUNIO!AC23+JULIO!AC23+AGOSTO!AC23+SEPTIEMBRE!AC23+'OCTUBRE '!AC23+Hoja12!AC23+Hoja13!AC23</f>
        <v>0</v>
      </c>
      <c r="AD23" s="434"/>
      <c r="AE23" s="492">
        <f>+'ENERO '!AE23+FEBRERO!AE23+MARZO!AE23+ABRIL!AE23+'MAYO '!AE23+JUNIO!AE23+JULIO!AE23+AGOSTO!AE23+SEPTIEMBRE!AE23+'OCTUBRE '!AE23+Hoja12!AE23+Hoja13!AE23</f>
        <v>0</v>
      </c>
      <c r="AF23" s="492">
        <f>+'ENERO '!AF23+FEBRERO!AF23+MARZO!AF23+ABRIL!AF23+'MAYO '!AF23+JUNIO!AF23+JULIO!AF23+AGOSTO!AF23+SEPTIEMBRE!AF23+'OCTUBRE '!AF23+Hoja12!AF23+Hoja13!AF23</f>
        <v>0</v>
      </c>
      <c r="AG23" s="233"/>
      <c r="AH23" s="219"/>
      <c r="AI23" s="219"/>
      <c r="AJ23" s="236"/>
      <c r="AK23" s="231"/>
      <c r="AL23" s="229"/>
      <c r="AM23" s="237"/>
      <c r="AN23" s="223"/>
      <c r="AO23" s="236"/>
      <c r="AP23" s="240"/>
      <c r="AQ23" s="241"/>
      <c r="AR23" s="245" t="s">
        <v>151</v>
      </c>
      <c r="AS23" s="154"/>
      <c r="AT23" s="154"/>
      <c r="AU23" s="154"/>
      <c r="AV23" s="154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250" t="s">
        <v>152</v>
      </c>
      <c r="BU23" s="250" t="s">
        <v>152</v>
      </c>
      <c r="BV23" s="250" t="s">
        <v>152</v>
      </c>
      <c r="BW23" s="250" t="s">
        <v>152</v>
      </c>
      <c r="BX23" s="250" t="s">
        <v>152</v>
      </c>
      <c r="BY23" s="250" t="s">
        <v>152</v>
      </c>
      <c r="BZ23" s="172"/>
      <c r="CA23" s="172"/>
      <c r="CB23" s="253">
        <v>0</v>
      </c>
      <c r="CC23" s="253">
        <v>0</v>
      </c>
      <c r="CD23" s="253">
        <v>0</v>
      </c>
      <c r="CE23" s="253">
        <v>0</v>
      </c>
      <c r="CF23" s="253">
        <v>0</v>
      </c>
      <c r="CG23" s="253" t="s">
        <v>152</v>
      </c>
      <c r="CH23" s="175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68"/>
      <c r="DD23" s="168"/>
    </row>
    <row r="24" spans="1:108" x14ac:dyDescent="0.25">
      <c r="A24" s="178" t="s">
        <v>58</v>
      </c>
      <c r="B24" s="492">
        <f>+'ENERO '!B24+FEBRERO!B24+MARZO!B24+ABRIL!B24+'MAYO '!B24+JUNIO!B24+JULIO!B24+AGOSTO!B24+SEPTIEMBRE!B24+'OCTUBRE '!B24+Hoja12!B24+Hoja13!B24</f>
        <v>0</v>
      </c>
      <c r="C24" s="492">
        <f>+'ENERO '!C24+FEBRERO!C24+MARZO!C24+ABRIL!C24+'MAYO '!C24+JUNIO!C24+JULIO!C24+AGOSTO!C24+SEPTIEMBRE!C24+'OCTUBRE '!C24+Hoja12!C24+Hoja13!C24</f>
        <v>0</v>
      </c>
      <c r="D24" s="492">
        <f>+'ENERO '!D24+FEBRERO!D24+MARZO!D24+ABRIL!D24+'MAYO '!D24+JUNIO!D24+JULIO!D24+AGOSTO!D24+SEPTIEMBRE!D24+'OCTUBRE '!D24+Hoja12!D24+Hoja13!D24</f>
        <v>0</v>
      </c>
      <c r="E24" s="492">
        <f>+'ENERO '!E24+FEBRERO!E24+MARZO!E24+ABRIL!E24+'MAYO '!E24+JUNIO!E24+JULIO!E24+AGOSTO!E24+SEPTIEMBRE!E24+'OCTUBRE '!E24+Hoja12!E24+Hoja13!E24</f>
        <v>0</v>
      </c>
      <c r="F24" s="492">
        <f>+'ENERO '!F24+FEBRERO!F24+MARZO!F24+ABRIL!F24+'MAYO '!F24+JUNIO!F24+JULIO!F24+AGOSTO!F24+SEPTIEMBRE!F24+'OCTUBRE '!F24+Hoja12!F24+Hoja13!F24</f>
        <v>0</v>
      </c>
      <c r="G24" s="492">
        <f>+'ENERO '!G24+FEBRERO!G24+MARZO!G24+ABRIL!G24+'MAYO '!G24+JUNIO!G24+JULIO!G24+AGOSTO!G24+SEPTIEMBRE!G24+'OCTUBRE '!G24+Hoja12!G24+Hoja13!G24</f>
        <v>0</v>
      </c>
      <c r="H24" s="492">
        <f>+'ENERO '!H24+FEBRERO!H24+MARZO!H24+ABRIL!H24+'MAYO '!H24+JUNIO!H24+JULIO!H24+AGOSTO!H24+SEPTIEMBRE!H24+'OCTUBRE '!H24+Hoja12!H24+Hoja13!H24</f>
        <v>0</v>
      </c>
      <c r="I24" s="492">
        <f>+'ENERO '!I24+FEBRERO!I24+MARZO!I24+ABRIL!I24+'MAYO '!I24+JUNIO!I24+JULIO!I24+AGOSTO!I24+SEPTIEMBRE!I24+'OCTUBRE '!I24+Hoja12!I24+Hoja13!I24</f>
        <v>0</v>
      </c>
      <c r="J24" s="492">
        <f>+'ENERO '!J24+FEBRERO!J24+MARZO!J24+ABRIL!J24+'MAYO '!J24+JUNIO!J24+JULIO!J24+AGOSTO!J24+SEPTIEMBRE!J24+'OCTUBRE '!J24+Hoja12!J24+Hoja13!J24</f>
        <v>0</v>
      </c>
      <c r="K24" s="492">
        <f>+'ENERO '!K24+FEBRERO!K24+MARZO!K24+ABRIL!K24+'MAYO '!K24+JUNIO!K24+JULIO!K24+AGOSTO!K24+SEPTIEMBRE!K24+'OCTUBRE '!K24+Hoja12!K24+Hoja13!K24</f>
        <v>0</v>
      </c>
      <c r="L24" s="492">
        <f>+'ENERO '!L24+FEBRERO!L24+MARZO!L24+ABRIL!L24+'MAYO '!L24+JUNIO!L24+JULIO!L24+AGOSTO!L24+SEPTIEMBRE!L24+'OCTUBRE '!L24+Hoja12!L24+Hoja13!L24</f>
        <v>0</v>
      </c>
      <c r="M24" s="492">
        <f>+'ENERO '!M24+FEBRERO!M24+MARZO!M24+ABRIL!M24+'MAYO '!M24+JUNIO!M24+JULIO!M24+AGOSTO!M24+SEPTIEMBRE!M24+'OCTUBRE '!M24+Hoja12!M24+Hoja13!M24</f>
        <v>0</v>
      </c>
      <c r="N24" s="492">
        <f>+'ENERO '!N24+FEBRERO!N24+MARZO!N24+ABRIL!N24+'MAYO '!N24+JUNIO!N24+JULIO!N24+AGOSTO!N24+SEPTIEMBRE!N24+'OCTUBRE '!N24+Hoja12!N24+Hoja13!N24</f>
        <v>0</v>
      </c>
      <c r="O24" s="492">
        <f>+'ENERO '!O24+FEBRERO!O24+MARZO!O24+ABRIL!O24+'MAYO '!O24+JUNIO!O24+JULIO!O24+AGOSTO!O24+SEPTIEMBRE!O24+'OCTUBRE '!O24+Hoja12!O24+Hoja13!O24</f>
        <v>0</v>
      </c>
      <c r="P24" s="492">
        <f>+'ENERO '!P24+FEBRERO!P24+MARZO!P24+ABRIL!P24+'MAYO '!P24+JUNIO!P24+JULIO!P24+AGOSTO!P24+SEPTIEMBRE!P24+'OCTUBRE '!P24+Hoja12!P24+Hoja13!P24</f>
        <v>0</v>
      </c>
      <c r="Q24" s="492">
        <f>+'ENERO '!Q24+FEBRERO!Q24+MARZO!Q24+ABRIL!Q24+'MAYO '!Q24+JUNIO!Q24+JULIO!Q24+AGOSTO!Q24+SEPTIEMBRE!Q24+'OCTUBRE '!Q24+Hoja12!Q24+Hoja13!Q24</f>
        <v>0</v>
      </c>
      <c r="R24" s="492">
        <f>+'ENERO '!R24+FEBRERO!R24+MARZO!R24+ABRIL!R24+'MAYO '!R24+JUNIO!R24+JULIO!R24+AGOSTO!R24+SEPTIEMBRE!R24+'OCTUBRE '!R24+Hoja12!R24+Hoja13!R24</f>
        <v>0</v>
      </c>
      <c r="S24" s="492">
        <f>+'ENERO '!S24+FEBRERO!S24+MARZO!S24+ABRIL!S24+'MAYO '!S24+JUNIO!S24+JULIO!S24+AGOSTO!S24+SEPTIEMBRE!S24+'OCTUBRE '!S24+Hoja12!S24+Hoja13!S24</f>
        <v>0</v>
      </c>
      <c r="T24" s="492">
        <f>+'ENERO '!T24+FEBRERO!T24+MARZO!T24+ABRIL!T24+'MAYO '!T24+JUNIO!T24+JULIO!T24+AGOSTO!T24+SEPTIEMBRE!T24+'OCTUBRE '!T24+Hoja12!T24+Hoja13!T24</f>
        <v>0</v>
      </c>
      <c r="U24" s="492">
        <f>+'ENERO '!U24+FEBRERO!U24+MARZO!U24+ABRIL!U24+'MAYO '!U24+JUNIO!U24+JULIO!U24+AGOSTO!U24+SEPTIEMBRE!U24+'OCTUBRE '!U24+Hoja12!U24+Hoja13!U24</f>
        <v>0</v>
      </c>
      <c r="V24" s="492">
        <f>+'ENERO '!V24+FEBRERO!V24+MARZO!V24+ABRIL!V24+'MAYO '!V24+JUNIO!V24+JULIO!V24+AGOSTO!V24+SEPTIEMBRE!V24+'OCTUBRE '!V24+Hoja12!V24+Hoja13!V24</f>
        <v>0</v>
      </c>
      <c r="W24" s="492">
        <f>+'ENERO '!W24+FEBRERO!W24+MARZO!W24+ABRIL!W24+'MAYO '!W24+JUNIO!W24+JULIO!W24+AGOSTO!W24+SEPTIEMBRE!W24+'OCTUBRE '!W24+Hoja12!W24+Hoja13!W24</f>
        <v>0</v>
      </c>
      <c r="X24" s="492">
        <f>+'ENERO '!X24+FEBRERO!X24+MARZO!X24+ABRIL!X24+'MAYO '!X24+JUNIO!X24+JULIO!X24+AGOSTO!X24+SEPTIEMBRE!X24+'OCTUBRE '!X24+Hoja12!X24+Hoja13!X24</f>
        <v>0</v>
      </c>
      <c r="Y24" s="492">
        <f>+'ENERO '!Y24+FEBRERO!Y24+MARZO!Y24+ABRIL!Y24+'MAYO '!Y24+JUNIO!Y24+JULIO!Y24+AGOSTO!Y24+SEPTIEMBRE!Y24+'OCTUBRE '!Y24+Hoja12!Y24+Hoja13!Y24</f>
        <v>0</v>
      </c>
      <c r="Z24" s="492">
        <f>+'ENERO '!Z24+FEBRERO!Z24+MARZO!Z24+ABRIL!Z24+'MAYO '!Z24+JUNIO!Z24+JULIO!Z24+AGOSTO!Z24+SEPTIEMBRE!Z24+'OCTUBRE '!Z24+Hoja12!Z24+Hoja13!Z24</f>
        <v>0</v>
      </c>
      <c r="AA24" s="492">
        <f>+'ENERO '!AA24+FEBRERO!AA24+MARZO!AA24+ABRIL!AA24+'MAYO '!AA24+JUNIO!AA24+JULIO!AA24+AGOSTO!AA24+SEPTIEMBRE!AA24+'OCTUBRE '!AA24+Hoja12!AA24+Hoja13!AA24</f>
        <v>0</v>
      </c>
      <c r="AB24" s="492">
        <f>+'ENERO '!AB24+FEBRERO!AB24+MARZO!AB24+ABRIL!AB24+'MAYO '!AB24+JUNIO!AB24+JULIO!AB24+AGOSTO!AB24+SEPTIEMBRE!AB24+'OCTUBRE '!AB24+Hoja12!AB24+Hoja13!AB24</f>
        <v>0</v>
      </c>
      <c r="AC24" s="492">
        <f>+'ENERO '!AC24+FEBRERO!AC24+MARZO!AC24+ABRIL!AC24+'MAYO '!AC24+JUNIO!AC24+JULIO!AC24+AGOSTO!AC24+SEPTIEMBRE!AC24+'OCTUBRE '!AC24+Hoja12!AC24+Hoja13!AC24</f>
        <v>0</v>
      </c>
      <c r="AD24" s="425"/>
      <c r="AE24" s="492">
        <f>+'ENERO '!AE24+FEBRERO!AE24+MARZO!AE24+ABRIL!AE24+'MAYO '!AE24+JUNIO!AE24+JULIO!AE24+AGOSTO!AE24+SEPTIEMBRE!AE24+'OCTUBRE '!AE24+Hoja12!AE24+Hoja13!AE24</f>
        <v>0</v>
      </c>
      <c r="AF24" s="492">
        <f>+'ENERO '!AF24+FEBRERO!AF24+MARZO!AF24+ABRIL!AF24+'MAYO '!AF24+JUNIO!AF24+JULIO!AF24+AGOSTO!AF24+SEPTIEMBRE!AF24+'OCTUBRE '!AF24+Hoja12!AF24+Hoja13!AF24</f>
        <v>0</v>
      </c>
      <c r="AG24" s="233"/>
      <c r="AH24" s="219"/>
      <c r="AI24" s="219"/>
      <c r="AJ24" s="236"/>
      <c r="AK24" s="231"/>
      <c r="AL24" s="229"/>
      <c r="AM24" s="237"/>
      <c r="AN24" s="223"/>
      <c r="AO24" s="236"/>
      <c r="AP24" s="240"/>
      <c r="AQ24" s="241"/>
      <c r="AR24" s="245" t="s">
        <v>151</v>
      </c>
      <c r="AS24" s="154"/>
      <c r="AT24" s="154"/>
      <c r="AU24" s="154"/>
      <c r="AV24" s="154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250" t="s">
        <v>152</v>
      </c>
      <c r="BU24" s="250" t="s">
        <v>152</v>
      </c>
      <c r="BV24" s="250" t="s">
        <v>152</v>
      </c>
      <c r="BW24" s="250" t="s">
        <v>152</v>
      </c>
      <c r="BX24" s="250" t="s">
        <v>152</v>
      </c>
      <c r="BY24" s="250" t="s">
        <v>152</v>
      </c>
      <c r="BZ24" s="176" t="s">
        <v>152</v>
      </c>
      <c r="CA24" s="172"/>
      <c r="CB24" s="253">
        <v>0</v>
      </c>
      <c r="CC24" s="253">
        <v>0</v>
      </c>
      <c r="CD24" s="253">
        <v>0</v>
      </c>
      <c r="CE24" s="253">
        <v>0</v>
      </c>
      <c r="CF24" s="253">
        <v>0</v>
      </c>
      <c r="CG24" s="253" t="s">
        <v>152</v>
      </c>
      <c r="CH24" s="253">
        <v>0</v>
      </c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68"/>
      <c r="DD24" s="168"/>
    </row>
    <row r="25" spans="1:108" x14ac:dyDescent="0.25">
      <c r="A25" s="178" t="s">
        <v>59</v>
      </c>
      <c r="B25" s="492">
        <f>+'ENERO '!B25+FEBRERO!B25+MARZO!B25+ABRIL!B25+'MAYO '!B25+JUNIO!B25+JULIO!B25+AGOSTO!B25+SEPTIEMBRE!B25+'OCTUBRE '!B25+Hoja12!B25+Hoja13!B25</f>
        <v>0</v>
      </c>
      <c r="C25" s="492">
        <f>+'ENERO '!C25+FEBRERO!C25+MARZO!C25+ABRIL!C25+'MAYO '!C25+JUNIO!C25+JULIO!C25+AGOSTO!C25+SEPTIEMBRE!C25+'OCTUBRE '!C25+Hoja12!C25+Hoja13!C25</f>
        <v>0</v>
      </c>
      <c r="D25" s="492">
        <f>+'ENERO '!D25+FEBRERO!D25+MARZO!D25+ABRIL!D25+'MAYO '!D25+JUNIO!D25+JULIO!D25+AGOSTO!D25+SEPTIEMBRE!D25+'OCTUBRE '!D25+Hoja12!D25+Hoja13!D25</f>
        <v>0</v>
      </c>
      <c r="E25" s="492">
        <f>+'ENERO '!E25+FEBRERO!E25+MARZO!E25+ABRIL!E25+'MAYO '!E25+JUNIO!E25+JULIO!E25+AGOSTO!E25+SEPTIEMBRE!E25+'OCTUBRE '!E25+Hoja12!E25+Hoja13!E25</f>
        <v>0</v>
      </c>
      <c r="F25" s="492">
        <f>+'ENERO '!F25+FEBRERO!F25+MARZO!F25+ABRIL!F25+'MAYO '!F25+JUNIO!F25+JULIO!F25+AGOSTO!F25+SEPTIEMBRE!F25+'OCTUBRE '!F25+Hoja12!F25+Hoja13!F25</f>
        <v>0</v>
      </c>
      <c r="G25" s="492">
        <f>+'ENERO '!G25+FEBRERO!G25+MARZO!G25+ABRIL!G25+'MAYO '!G25+JUNIO!G25+JULIO!G25+AGOSTO!G25+SEPTIEMBRE!G25+'OCTUBRE '!G25+Hoja12!G25+Hoja13!G25</f>
        <v>0</v>
      </c>
      <c r="H25" s="492">
        <f>+'ENERO '!H25+FEBRERO!H25+MARZO!H25+ABRIL!H25+'MAYO '!H25+JUNIO!H25+JULIO!H25+AGOSTO!H25+SEPTIEMBRE!H25+'OCTUBRE '!H25+Hoja12!H25+Hoja13!H25</f>
        <v>0</v>
      </c>
      <c r="I25" s="492">
        <f>+'ENERO '!I25+FEBRERO!I25+MARZO!I25+ABRIL!I25+'MAYO '!I25+JUNIO!I25+JULIO!I25+AGOSTO!I25+SEPTIEMBRE!I25+'OCTUBRE '!I25+Hoja12!I25+Hoja13!I25</f>
        <v>0</v>
      </c>
      <c r="J25" s="492">
        <f>+'ENERO '!J25+FEBRERO!J25+MARZO!J25+ABRIL!J25+'MAYO '!J25+JUNIO!J25+JULIO!J25+AGOSTO!J25+SEPTIEMBRE!J25+'OCTUBRE '!J25+Hoja12!J25+Hoja13!J25</f>
        <v>0</v>
      </c>
      <c r="K25" s="492">
        <f>+'ENERO '!K25+FEBRERO!K25+MARZO!K25+ABRIL!K25+'MAYO '!K25+JUNIO!K25+JULIO!K25+AGOSTO!K25+SEPTIEMBRE!K25+'OCTUBRE '!K25+Hoja12!K25+Hoja13!K25</f>
        <v>0</v>
      </c>
      <c r="L25" s="492">
        <f>+'ENERO '!L25+FEBRERO!L25+MARZO!L25+ABRIL!L25+'MAYO '!L25+JUNIO!L25+JULIO!L25+AGOSTO!L25+SEPTIEMBRE!L25+'OCTUBRE '!L25+Hoja12!L25+Hoja13!L25</f>
        <v>0</v>
      </c>
      <c r="M25" s="492">
        <f>+'ENERO '!M25+FEBRERO!M25+MARZO!M25+ABRIL!M25+'MAYO '!M25+JUNIO!M25+JULIO!M25+AGOSTO!M25+SEPTIEMBRE!M25+'OCTUBRE '!M25+Hoja12!M25+Hoja13!M25</f>
        <v>0</v>
      </c>
      <c r="N25" s="492">
        <f>+'ENERO '!N25+FEBRERO!N25+MARZO!N25+ABRIL!N25+'MAYO '!N25+JUNIO!N25+JULIO!N25+AGOSTO!N25+SEPTIEMBRE!N25+'OCTUBRE '!N25+Hoja12!N25+Hoja13!N25</f>
        <v>0</v>
      </c>
      <c r="O25" s="492">
        <f>+'ENERO '!O25+FEBRERO!O25+MARZO!O25+ABRIL!O25+'MAYO '!O25+JUNIO!O25+JULIO!O25+AGOSTO!O25+SEPTIEMBRE!O25+'OCTUBRE '!O25+Hoja12!O25+Hoja13!O25</f>
        <v>0</v>
      </c>
      <c r="P25" s="492">
        <f>+'ENERO '!P25+FEBRERO!P25+MARZO!P25+ABRIL!P25+'MAYO '!P25+JUNIO!P25+JULIO!P25+AGOSTO!P25+SEPTIEMBRE!P25+'OCTUBRE '!P25+Hoja12!P25+Hoja13!P25</f>
        <v>0</v>
      </c>
      <c r="Q25" s="492">
        <f>+'ENERO '!Q25+FEBRERO!Q25+MARZO!Q25+ABRIL!Q25+'MAYO '!Q25+JUNIO!Q25+JULIO!Q25+AGOSTO!Q25+SEPTIEMBRE!Q25+'OCTUBRE '!Q25+Hoja12!Q25+Hoja13!Q25</f>
        <v>0</v>
      </c>
      <c r="R25" s="492">
        <f>+'ENERO '!R25+FEBRERO!R25+MARZO!R25+ABRIL!R25+'MAYO '!R25+JUNIO!R25+JULIO!R25+AGOSTO!R25+SEPTIEMBRE!R25+'OCTUBRE '!R25+Hoja12!R25+Hoja13!R25</f>
        <v>0</v>
      </c>
      <c r="S25" s="492">
        <f>+'ENERO '!S25+FEBRERO!S25+MARZO!S25+ABRIL!S25+'MAYO '!S25+JUNIO!S25+JULIO!S25+AGOSTO!S25+SEPTIEMBRE!S25+'OCTUBRE '!S25+Hoja12!S25+Hoja13!S25</f>
        <v>0</v>
      </c>
      <c r="T25" s="492">
        <f>+'ENERO '!T25+FEBRERO!T25+MARZO!T25+ABRIL!T25+'MAYO '!T25+JUNIO!T25+JULIO!T25+AGOSTO!T25+SEPTIEMBRE!T25+'OCTUBRE '!T25+Hoja12!T25+Hoja13!T25</f>
        <v>0</v>
      </c>
      <c r="U25" s="492">
        <f>+'ENERO '!U25+FEBRERO!U25+MARZO!U25+ABRIL!U25+'MAYO '!U25+JUNIO!U25+JULIO!U25+AGOSTO!U25+SEPTIEMBRE!U25+'OCTUBRE '!U25+Hoja12!U25+Hoja13!U25</f>
        <v>0</v>
      </c>
      <c r="V25" s="492">
        <f>+'ENERO '!V25+FEBRERO!V25+MARZO!V25+ABRIL!V25+'MAYO '!V25+JUNIO!V25+JULIO!V25+AGOSTO!V25+SEPTIEMBRE!V25+'OCTUBRE '!V25+Hoja12!V25+Hoja13!V25</f>
        <v>0</v>
      </c>
      <c r="W25" s="492">
        <f>+'ENERO '!W25+FEBRERO!W25+MARZO!W25+ABRIL!W25+'MAYO '!W25+JUNIO!W25+JULIO!W25+AGOSTO!W25+SEPTIEMBRE!W25+'OCTUBRE '!W25+Hoja12!W25+Hoja13!W25</f>
        <v>0</v>
      </c>
      <c r="X25" s="492">
        <f>+'ENERO '!X25+FEBRERO!X25+MARZO!X25+ABRIL!X25+'MAYO '!X25+JUNIO!X25+JULIO!X25+AGOSTO!X25+SEPTIEMBRE!X25+'OCTUBRE '!X25+Hoja12!X25+Hoja13!X25</f>
        <v>0</v>
      </c>
      <c r="Y25" s="492">
        <f>+'ENERO '!Y25+FEBRERO!Y25+MARZO!Y25+ABRIL!Y25+'MAYO '!Y25+JUNIO!Y25+JULIO!Y25+AGOSTO!Y25+SEPTIEMBRE!Y25+'OCTUBRE '!Y25+Hoja12!Y25+Hoja13!Y25</f>
        <v>0</v>
      </c>
      <c r="Z25" s="492">
        <f>+'ENERO '!Z25+FEBRERO!Z25+MARZO!Z25+ABRIL!Z25+'MAYO '!Z25+JUNIO!Z25+JULIO!Z25+AGOSTO!Z25+SEPTIEMBRE!Z25+'OCTUBRE '!Z25+Hoja12!Z25+Hoja13!Z25</f>
        <v>0</v>
      </c>
      <c r="AA25" s="492">
        <f>+'ENERO '!AA25+FEBRERO!AA25+MARZO!AA25+ABRIL!AA25+'MAYO '!AA25+JUNIO!AA25+JULIO!AA25+AGOSTO!AA25+SEPTIEMBRE!AA25+'OCTUBRE '!AA25+Hoja12!AA25+Hoja13!AA25</f>
        <v>0</v>
      </c>
      <c r="AB25" s="492">
        <f>+'ENERO '!AB25+FEBRERO!AB25+MARZO!AB25+ABRIL!AB25+'MAYO '!AB25+JUNIO!AB25+JULIO!AB25+AGOSTO!AB25+SEPTIEMBRE!AB25+'OCTUBRE '!AB25+Hoja12!AB25+Hoja13!AB25</f>
        <v>0</v>
      </c>
      <c r="AC25" s="492">
        <f>+'ENERO '!AC25+FEBRERO!AC25+MARZO!AC25+ABRIL!AC25+'MAYO '!AC25+JUNIO!AC25+JULIO!AC25+AGOSTO!AC25+SEPTIEMBRE!AC25+'OCTUBRE '!AC25+Hoja12!AC25+Hoja13!AC25</f>
        <v>0</v>
      </c>
      <c r="AD25" s="434"/>
      <c r="AE25" s="492">
        <f>+'ENERO '!AE25+FEBRERO!AE25+MARZO!AE25+ABRIL!AE25+'MAYO '!AE25+JUNIO!AE25+JULIO!AE25+AGOSTO!AE25+SEPTIEMBRE!AE25+'OCTUBRE '!AE25+Hoja12!AE25+Hoja13!AE25</f>
        <v>0</v>
      </c>
      <c r="AF25" s="492">
        <f>+'ENERO '!AF25+FEBRERO!AF25+MARZO!AF25+ABRIL!AF25+'MAYO '!AF25+JUNIO!AF25+JULIO!AF25+AGOSTO!AF25+SEPTIEMBRE!AF25+'OCTUBRE '!AF25+Hoja12!AF25+Hoja13!AF25</f>
        <v>0</v>
      </c>
      <c r="AG25" s="233"/>
      <c r="AH25" s="219"/>
      <c r="AI25" s="219"/>
      <c r="AJ25" s="236"/>
      <c r="AK25" s="231"/>
      <c r="AL25" s="229"/>
      <c r="AM25" s="237"/>
      <c r="AN25" s="223"/>
      <c r="AO25" s="236"/>
      <c r="AP25" s="240"/>
      <c r="AQ25" s="241"/>
      <c r="AR25" s="245" t="s">
        <v>151</v>
      </c>
      <c r="AS25" s="154"/>
      <c r="AT25" s="154"/>
      <c r="AU25" s="154"/>
      <c r="AV25" s="154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250" t="s">
        <v>152</v>
      </c>
      <c r="BU25" s="250" t="s">
        <v>152</v>
      </c>
      <c r="BV25" s="250" t="s">
        <v>152</v>
      </c>
      <c r="BW25" s="250" t="s">
        <v>152</v>
      </c>
      <c r="BX25" s="250" t="s">
        <v>152</v>
      </c>
      <c r="BY25" s="250" t="s">
        <v>152</v>
      </c>
      <c r="BZ25" s="176" t="s">
        <v>152</v>
      </c>
      <c r="CA25" s="172"/>
      <c r="CB25" s="253">
        <v>0</v>
      </c>
      <c r="CC25" s="253">
        <v>0</v>
      </c>
      <c r="CD25" s="253">
        <v>0</v>
      </c>
      <c r="CE25" s="253">
        <v>0</v>
      </c>
      <c r="CF25" s="253">
        <v>0</v>
      </c>
      <c r="CG25" s="253" t="s">
        <v>152</v>
      </c>
      <c r="CH25" s="253">
        <v>0</v>
      </c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68"/>
      <c r="DD25" s="168"/>
    </row>
    <row r="26" spans="1:108" x14ac:dyDescent="0.25">
      <c r="A26" s="198" t="s">
        <v>60</v>
      </c>
      <c r="B26" s="492">
        <f>+'ENERO '!B26+FEBRERO!B26+MARZO!B26+ABRIL!B26+'MAYO '!B26+JUNIO!B26+JULIO!B26+AGOSTO!B26+SEPTIEMBRE!B26+'OCTUBRE '!B26+Hoja12!B26+Hoja13!B26</f>
        <v>371</v>
      </c>
      <c r="C26" s="492">
        <f>+'ENERO '!C26+FEBRERO!C26+MARZO!C26+ABRIL!C26+'MAYO '!C26+JUNIO!C26+JULIO!C26+AGOSTO!C26+SEPTIEMBRE!C26+'OCTUBRE '!C26+Hoja12!C26+Hoja13!C26</f>
        <v>0</v>
      </c>
      <c r="D26" s="492">
        <f>+'ENERO '!D26+FEBRERO!D26+MARZO!D26+ABRIL!D26+'MAYO '!D26+JUNIO!D26+JULIO!D26+AGOSTO!D26+SEPTIEMBRE!D26+'OCTUBRE '!D26+Hoja12!D26+Hoja13!D26</f>
        <v>0</v>
      </c>
      <c r="E26" s="492">
        <f>+'ENERO '!E26+FEBRERO!E26+MARZO!E26+ABRIL!E26+'MAYO '!E26+JUNIO!E26+JULIO!E26+AGOSTO!E26+SEPTIEMBRE!E26+'OCTUBRE '!E26+Hoja12!E26+Hoja13!E26</f>
        <v>46</v>
      </c>
      <c r="F26" s="492">
        <f>+'ENERO '!F26+FEBRERO!F26+MARZO!F26+ABRIL!F26+'MAYO '!F26+JUNIO!F26+JULIO!F26+AGOSTO!F26+SEPTIEMBRE!F26+'OCTUBRE '!F26+Hoja12!F26+Hoja13!F26</f>
        <v>85</v>
      </c>
      <c r="G26" s="492">
        <f>+'ENERO '!G26+FEBRERO!G26+MARZO!G26+ABRIL!G26+'MAYO '!G26+JUNIO!G26+JULIO!G26+AGOSTO!G26+SEPTIEMBRE!G26+'OCTUBRE '!G26+Hoja12!G26+Hoja13!G26</f>
        <v>223</v>
      </c>
      <c r="H26" s="492">
        <f>+'ENERO '!H26+FEBRERO!H26+MARZO!H26+ABRIL!H26+'MAYO '!H26+JUNIO!H26+JULIO!H26+AGOSTO!H26+SEPTIEMBRE!H26+'OCTUBRE '!H26+Hoja12!H26+Hoja13!H26</f>
        <v>17</v>
      </c>
      <c r="I26" s="492">
        <f>+'ENERO '!I26+FEBRERO!I26+MARZO!I26+ABRIL!I26+'MAYO '!I26+JUNIO!I26+JULIO!I26+AGOSTO!I26+SEPTIEMBRE!I26+'OCTUBRE '!I26+Hoja12!I26+Hoja13!I26</f>
        <v>0</v>
      </c>
      <c r="J26" s="492">
        <f>+'ENERO '!J26+FEBRERO!J26+MARZO!J26+ABRIL!J26+'MAYO '!J26+JUNIO!J26+JULIO!J26+AGOSTO!J26+SEPTIEMBRE!J26+'OCTUBRE '!J26+Hoja12!J26+Hoja13!J26</f>
        <v>372</v>
      </c>
      <c r="K26" s="492">
        <f>+'ENERO '!K26+FEBRERO!K26+MARZO!K26+ABRIL!K26+'MAYO '!K26+JUNIO!K26+JULIO!K26+AGOSTO!K26+SEPTIEMBRE!K26+'OCTUBRE '!K26+Hoja12!K26+Hoja13!K26</f>
        <v>72</v>
      </c>
      <c r="L26" s="492">
        <f>+'ENERO '!L26+FEBRERO!L26+MARZO!L26+ABRIL!L26+'MAYO '!L26+JUNIO!L26+JULIO!L26+AGOSTO!L26+SEPTIEMBRE!L26+'OCTUBRE '!L26+Hoja12!L26+Hoja13!L26</f>
        <v>299</v>
      </c>
      <c r="M26" s="492">
        <f>+'ENERO '!M26+FEBRERO!M26+MARZO!M26+ABRIL!M26+'MAYO '!M26+JUNIO!M26+JULIO!M26+AGOSTO!M26+SEPTIEMBRE!M26+'OCTUBRE '!M26+Hoja12!M26+Hoja13!M26</f>
        <v>0</v>
      </c>
      <c r="N26" s="492">
        <f>+'ENERO '!N26+FEBRERO!N26+MARZO!N26+ABRIL!N26+'MAYO '!N26+JUNIO!N26+JULIO!N26+AGOSTO!N26+SEPTIEMBRE!N26+'OCTUBRE '!N26+Hoja12!N26+Hoja13!N26</f>
        <v>0</v>
      </c>
      <c r="O26" s="492">
        <f>+'ENERO '!O26+FEBRERO!O26+MARZO!O26+ABRIL!O26+'MAYO '!O26+JUNIO!O26+JULIO!O26+AGOSTO!O26+SEPTIEMBRE!O26+'OCTUBRE '!O26+Hoja12!O26+Hoja13!O26</f>
        <v>0</v>
      </c>
      <c r="P26" s="492">
        <f>+'ENERO '!P26+FEBRERO!P26+MARZO!P26+ABRIL!P26+'MAYO '!P26+JUNIO!P26+JULIO!P26+AGOSTO!P26+SEPTIEMBRE!P26+'OCTUBRE '!P26+Hoja12!P26+Hoja13!P26</f>
        <v>0</v>
      </c>
      <c r="Q26" s="492">
        <f>+'ENERO '!Q26+FEBRERO!Q26+MARZO!Q26+ABRIL!Q26+'MAYO '!Q26+JUNIO!Q26+JULIO!Q26+AGOSTO!Q26+SEPTIEMBRE!Q26+'OCTUBRE '!Q26+Hoja12!Q26+Hoja13!Q26</f>
        <v>67</v>
      </c>
      <c r="R26" s="492">
        <f>+'ENERO '!R26+FEBRERO!R26+MARZO!R26+ABRIL!R26+'MAYO '!R26+JUNIO!R26+JULIO!R26+AGOSTO!R26+SEPTIEMBRE!R26+'OCTUBRE '!R26+Hoja12!R26+Hoja13!R26</f>
        <v>0</v>
      </c>
      <c r="S26" s="492">
        <f>+'ENERO '!S26+FEBRERO!S26+MARZO!S26+ABRIL!S26+'MAYO '!S26+JUNIO!S26+JULIO!S26+AGOSTO!S26+SEPTIEMBRE!S26+'OCTUBRE '!S26+Hoja12!S26+Hoja13!S26</f>
        <v>67</v>
      </c>
      <c r="T26" s="492">
        <f>+'ENERO '!T26+FEBRERO!T26+MARZO!T26+ABRIL!T26+'MAYO '!T26+JUNIO!T26+JULIO!T26+AGOSTO!T26+SEPTIEMBRE!T26+'OCTUBRE '!T26+Hoja12!T26+Hoja13!T26</f>
        <v>0</v>
      </c>
      <c r="U26" s="492">
        <f>+'ENERO '!U26+FEBRERO!U26+MARZO!U26+ABRIL!U26+'MAYO '!U26+JUNIO!U26+JULIO!U26+AGOSTO!U26+SEPTIEMBRE!U26+'OCTUBRE '!U26+Hoja12!U26+Hoja13!U26</f>
        <v>0</v>
      </c>
      <c r="V26" s="492">
        <f>+'ENERO '!V26+FEBRERO!V26+MARZO!V26+ABRIL!V26+'MAYO '!V26+JUNIO!V26+JULIO!V26+AGOSTO!V26+SEPTIEMBRE!V26+'OCTUBRE '!V26+Hoja12!V26+Hoja13!V26</f>
        <v>0</v>
      </c>
      <c r="W26" s="492">
        <f>+'ENERO '!W26+FEBRERO!W26+MARZO!W26+ABRIL!W26+'MAYO '!W26+JUNIO!W26+JULIO!W26+AGOSTO!W26+SEPTIEMBRE!W26+'OCTUBRE '!W26+Hoja12!W26+Hoja13!W26</f>
        <v>0</v>
      </c>
      <c r="X26" s="492">
        <f>+'ENERO '!X26+FEBRERO!X26+MARZO!X26+ABRIL!X26+'MAYO '!X26+JUNIO!X26+JULIO!X26+AGOSTO!X26+SEPTIEMBRE!X26+'OCTUBRE '!X26+Hoja12!X26+Hoja13!X26</f>
        <v>94</v>
      </c>
      <c r="Y26" s="492">
        <f>+'ENERO '!Y26+FEBRERO!Y26+MARZO!Y26+ABRIL!Y26+'MAYO '!Y26+JUNIO!Y26+JULIO!Y26+AGOSTO!Y26+SEPTIEMBRE!Y26+'OCTUBRE '!Y26+Hoja12!Y26+Hoja13!Y26</f>
        <v>0</v>
      </c>
      <c r="Z26" s="492">
        <f>+'ENERO '!Z26+FEBRERO!Z26+MARZO!Z26+ABRIL!Z26+'MAYO '!Z26+JUNIO!Z26+JULIO!Z26+AGOSTO!Z26+SEPTIEMBRE!Z26+'OCTUBRE '!Z26+Hoja12!Z26+Hoja13!Z26</f>
        <v>0</v>
      </c>
      <c r="AA26" s="492">
        <f>+'ENERO '!AA26+FEBRERO!AA26+MARZO!AA26+ABRIL!AA26+'MAYO '!AA26+JUNIO!AA26+JULIO!AA26+AGOSTO!AA26+SEPTIEMBRE!AA26+'OCTUBRE '!AA26+Hoja12!AA26+Hoja13!AA26</f>
        <v>0</v>
      </c>
      <c r="AB26" s="492">
        <f>+'ENERO '!AB26+FEBRERO!AB26+MARZO!AB26+ABRIL!AB26+'MAYO '!AB26+JUNIO!AB26+JULIO!AB26+AGOSTO!AB26+SEPTIEMBRE!AB26+'OCTUBRE '!AB26+Hoja12!AB26+Hoja13!AB26</f>
        <v>0</v>
      </c>
      <c r="AC26" s="492">
        <f>+'ENERO '!AC26+FEBRERO!AC26+MARZO!AC26+ABRIL!AC26+'MAYO '!AC26+JUNIO!AC26+JULIO!AC26+AGOSTO!AC26+SEPTIEMBRE!AC26+'OCTUBRE '!AC26+Hoja12!AC26+Hoja13!AC26</f>
        <v>37</v>
      </c>
      <c r="AD26" s="425"/>
      <c r="AE26" s="492">
        <f>+'ENERO '!AE26+FEBRERO!AE26+MARZO!AE26+ABRIL!AE26+'MAYO '!AE26+JUNIO!AE26+JULIO!AE26+AGOSTO!AE26+SEPTIEMBRE!AE26+'OCTUBRE '!AE26+Hoja12!AE26+Hoja13!AE26</f>
        <v>0</v>
      </c>
      <c r="AF26" s="492">
        <f>+'ENERO '!AF26+FEBRERO!AF26+MARZO!AF26+ABRIL!AF26+'MAYO '!AF26+JUNIO!AF26+JULIO!AF26+AGOSTO!AF26+SEPTIEMBRE!AF26+'OCTUBRE '!AF26+Hoja12!AF26+Hoja13!AF26</f>
        <v>0</v>
      </c>
      <c r="AG26" s="233"/>
      <c r="AH26" s="219"/>
      <c r="AI26" s="219"/>
      <c r="AJ26" s="236"/>
      <c r="AK26" s="231"/>
      <c r="AL26" s="229"/>
      <c r="AM26" s="237"/>
      <c r="AN26" s="223"/>
      <c r="AO26" s="236"/>
      <c r="AP26" s="240"/>
      <c r="AQ26" s="241"/>
      <c r="AR26" s="245" t="s">
        <v>151</v>
      </c>
      <c r="AS26" s="154"/>
      <c r="AT26" s="154"/>
      <c r="AU26" s="154"/>
      <c r="AV26" s="154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250" t="s">
        <v>152</v>
      </c>
      <c r="BU26" s="250" t="s">
        <v>152</v>
      </c>
      <c r="BV26" s="250" t="s">
        <v>152</v>
      </c>
      <c r="BW26" s="250" t="s">
        <v>152</v>
      </c>
      <c r="BX26" s="250" t="s">
        <v>152</v>
      </c>
      <c r="BY26" s="250" t="s">
        <v>152</v>
      </c>
      <c r="BZ26" s="176" t="s">
        <v>152</v>
      </c>
      <c r="CA26" s="172"/>
      <c r="CB26" s="253">
        <v>0</v>
      </c>
      <c r="CC26" s="253">
        <v>0</v>
      </c>
      <c r="CD26" s="253">
        <v>0</v>
      </c>
      <c r="CE26" s="253">
        <v>0</v>
      </c>
      <c r="CF26" s="253">
        <v>0</v>
      </c>
      <c r="CG26" s="253" t="s">
        <v>152</v>
      </c>
      <c r="CH26" s="253">
        <v>0</v>
      </c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68"/>
      <c r="DD26" s="168"/>
    </row>
    <row r="27" spans="1:108" x14ac:dyDescent="0.25">
      <c r="A27" s="178" t="s">
        <v>61</v>
      </c>
      <c r="B27" s="492">
        <f>+'ENERO '!B27+FEBRERO!B27+MARZO!B27+ABRIL!B27+'MAYO '!B27+JUNIO!B27+JULIO!B27+AGOSTO!B27+SEPTIEMBRE!B27+'OCTUBRE '!B27+Hoja12!B27+Hoja13!B27</f>
        <v>0</v>
      </c>
      <c r="C27" s="492">
        <f>+'ENERO '!C27+FEBRERO!C27+MARZO!C27+ABRIL!C27+'MAYO '!C27+JUNIO!C27+JULIO!C27+AGOSTO!C27+SEPTIEMBRE!C27+'OCTUBRE '!C27+Hoja12!C27+Hoja13!C27</f>
        <v>0</v>
      </c>
      <c r="D27" s="492">
        <f>+'ENERO '!D27+FEBRERO!D27+MARZO!D27+ABRIL!D27+'MAYO '!D27+JUNIO!D27+JULIO!D27+AGOSTO!D27+SEPTIEMBRE!D27+'OCTUBRE '!D27+Hoja12!D27+Hoja13!D27</f>
        <v>0</v>
      </c>
      <c r="E27" s="492">
        <f>+'ENERO '!E27+FEBRERO!E27+MARZO!E27+ABRIL!E27+'MAYO '!E27+JUNIO!E27+JULIO!E27+AGOSTO!E27+SEPTIEMBRE!E27+'OCTUBRE '!E27+Hoja12!E27+Hoja13!E27</f>
        <v>0</v>
      </c>
      <c r="F27" s="492">
        <f>+'ENERO '!F27+FEBRERO!F27+MARZO!F27+ABRIL!F27+'MAYO '!F27+JUNIO!F27+JULIO!F27+AGOSTO!F27+SEPTIEMBRE!F27+'OCTUBRE '!F27+Hoja12!F27+Hoja13!F27</f>
        <v>0</v>
      </c>
      <c r="G27" s="492">
        <f>+'ENERO '!G27+FEBRERO!G27+MARZO!G27+ABRIL!G27+'MAYO '!G27+JUNIO!G27+JULIO!G27+AGOSTO!G27+SEPTIEMBRE!G27+'OCTUBRE '!G27+Hoja12!G27+Hoja13!G27</f>
        <v>0</v>
      </c>
      <c r="H27" s="492">
        <f>+'ENERO '!H27+FEBRERO!H27+MARZO!H27+ABRIL!H27+'MAYO '!H27+JUNIO!H27+JULIO!H27+AGOSTO!H27+SEPTIEMBRE!H27+'OCTUBRE '!H27+Hoja12!H27+Hoja13!H27</f>
        <v>0</v>
      </c>
      <c r="I27" s="492">
        <f>+'ENERO '!I27+FEBRERO!I27+MARZO!I27+ABRIL!I27+'MAYO '!I27+JUNIO!I27+JULIO!I27+AGOSTO!I27+SEPTIEMBRE!I27+'OCTUBRE '!I27+Hoja12!I27+Hoja13!I27</f>
        <v>0</v>
      </c>
      <c r="J27" s="492">
        <f>+'ENERO '!J27+FEBRERO!J27+MARZO!J27+ABRIL!J27+'MAYO '!J27+JUNIO!J27+JULIO!J27+AGOSTO!J27+SEPTIEMBRE!J27+'OCTUBRE '!J27+Hoja12!J27+Hoja13!J27</f>
        <v>0</v>
      </c>
      <c r="K27" s="492">
        <f>+'ENERO '!K27+FEBRERO!K27+MARZO!K27+ABRIL!K27+'MAYO '!K27+JUNIO!K27+JULIO!K27+AGOSTO!K27+SEPTIEMBRE!K27+'OCTUBRE '!K27+Hoja12!K27+Hoja13!K27</f>
        <v>0</v>
      </c>
      <c r="L27" s="492">
        <f>+'ENERO '!L27+FEBRERO!L27+MARZO!L27+ABRIL!L27+'MAYO '!L27+JUNIO!L27+JULIO!L27+AGOSTO!L27+SEPTIEMBRE!L27+'OCTUBRE '!L27+Hoja12!L27+Hoja13!L27</f>
        <v>0</v>
      </c>
      <c r="M27" s="492">
        <f>+'ENERO '!M27+FEBRERO!M27+MARZO!M27+ABRIL!M27+'MAYO '!M27+JUNIO!M27+JULIO!M27+AGOSTO!M27+SEPTIEMBRE!M27+'OCTUBRE '!M27+Hoja12!M27+Hoja13!M27</f>
        <v>0</v>
      </c>
      <c r="N27" s="492">
        <f>+'ENERO '!N27+FEBRERO!N27+MARZO!N27+ABRIL!N27+'MAYO '!N27+JUNIO!N27+JULIO!N27+AGOSTO!N27+SEPTIEMBRE!N27+'OCTUBRE '!N27+Hoja12!N27+Hoja13!N27</f>
        <v>0</v>
      </c>
      <c r="O27" s="492">
        <f>+'ENERO '!O27+FEBRERO!O27+MARZO!O27+ABRIL!O27+'MAYO '!O27+JUNIO!O27+JULIO!O27+AGOSTO!O27+SEPTIEMBRE!O27+'OCTUBRE '!O27+Hoja12!O27+Hoja13!O27</f>
        <v>0</v>
      </c>
      <c r="P27" s="492">
        <f>+'ENERO '!P27+FEBRERO!P27+MARZO!P27+ABRIL!P27+'MAYO '!P27+JUNIO!P27+JULIO!P27+AGOSTO!P27+SEPTIEMBRE!P27+'OCTUBRE '!P27+Hoja12!P27+Hoja13!P27</f>
        <v>0</v>
      </c>
      <c r="Q27" s="492">
        <f>+'ENERO '!Q27+FEBRERO!Q27+MARZO!Q27+ABRIL!Q27+'MAYO '!Q27+JUNIO!Q27+JULIO!Q27+AGOSTO!Q27+SEPTIEMBRE!Q27+'OCTUBRE '!Q27+Hoja12!Q27+Hoja13!Q27</f>
        <v>0</v>
      </c>
      <c r="R27" s="492">
        <f>+'ENERO '!R27+FEBRERO!R27+MARZO!R27+ABRIL!R27+'MAYO '!R27+JUNIO!R27+JULIO!R27+AGOSTO!R27+SEPTIEMBRE!R27+'OCTUBRE '!R27+Hoja12!R27+Hoja13!R27</f>
        <v>0</v>
      </c>
      <c r="S27" s="492">
        <f>+'ENERO '!S27+FEBRERO!S27+MARZO!S27+ABRIL!S27+'MAYO '!S27+JUNIO!S27+JULIO!S27+AGOSTO!S27+SEPTIEMBRE!S27+'OCTUBRE '!S27+Hoja12!S27+Hoja13!S27</f>
        <v>0</v>
      </c>
      <c r="T27" s="492">
        <f>+'ENERO '!T27+FEBRERO!T27+MARZO!T27+ABRIL!T27+'MAYO '!T27+JUNIO!T27+JULIO!T27+AGOSTO!T27+SEPTIEMBRE!T27+'OCTUBRE '!T27+Hoja12!T27+Hoja13!T27</f>
        <v>0</v>
      </c>
      <c r="U27" s="492">
        <f>+'ENERO '!U27+FEBRERO!U27+MARZO!U27+ABRIL!U27+'MAYO '!U27+JUNIO!U27+JULIO!U27+AGOSTO!U27+SEPTIEMBRE!U27+'OCTUBRE '!U27+Hoja12!U27+Hoja13!U27</f>
        <v>0</v>
      </c>
      <c r="V27" s="492">
        <f>+'ENERO '!V27+FEBRERO!V27+MARZO!V27+ABRIL!V27+'MAYO '!V27+JUNIO!V27+JULIO!V27+AGOSTO!V27+SEPTIEMBRE!V27+'OCTUBRE '!V27+Hoja12!V27+Hoja13!V27</f>
        <v>0</v>
      </c>
      <c r="W27" s="492">
        <f>+'ENERO '!W27+FEBRERO!W27+MARZO!W27+ABRIL!W27+'MAYO '!W27+JUNIO!W27+JULIO!W27+AGOSTO!W27+SEPTIEMBRE!W27+'OCTUBRE '!W27+Hoja12!W27+Hoja13!W27</f>
        <v>0</v>
      </c>
      <c r="X27" s="492">
        <f>+'ENERO '!X27+FEBRERO!X27+MARZO!X27+ABRIL!X27+'MAYO '!X27+JUNIO!X27+JULIO!X27+AGOSTO!X27+SEPTIEMBRE!X27+'OCTUBRE '!X27+Hoja12!X27+Hoja13!X27</f>
        <v>0</v>
      </c>
      <c r="Y27" s="492">
        <f>+'ENERO '!Y27+FEBRERO!Y27+MARZO!Y27+ABRIL!Y27+'MAYO '!Y27+JUNIO!Y27+JULIO!Y27+AGOSTO!Y27+SEPTIEMBRE!Y27+'OCTUBRE '!Y27+Hoja12!Y27+Hoja13!Y27</f>
        <v>0</v>
      </c>
      <c r="Z27" s="492">
        <f>+'ENERO '!Z27+FEBRERO!Z27+MARZO!Z27+ABRIL!Z27+'MAYO '!Z27+JUNIO!Z27+JULIO!Z27+AGOSTO!Z27+SEPTIEMBRE!Z27+'OCTUBRE '!Z27+Hoja12!Z27+Hoja13!Z27</f>
        <v>0</v>
      </c>
      <c r="AA27" s="492">
        <f>+'ENERO '!AA27+FEBRERO!AA27+MARZO!AA27+ABRIL!AA27+'MAYO '!AA27+JUNIO!AA27+JULIO!AA27+AGOSTO!AA27+SEPTIEMBRE!AA27+'OCTUBRE '!AA27+Hoja12!AA27+Hoja13!AA27</f>
        <v>0</v>
      </c>
      <c r="AB27" s="492">
        <f>+'ENERO '!AB27+FEBRERO!AB27+MARZO!AB27+ABRIL!AB27+'MAYO '!AB27+JUNIO!AB27+JULIO!AB27+AGOSTO!AB27+SEPTIEMBRE!AB27+'OCTUBRE '!AB27+Hoja12!AB27+Hoja13!AB27</f>
        <v>0</v>
      </c>
      <c r="AC27" s="492">
        <f>+'ENERO '!AC27+FEBRERO!AC27+MARZO!AC27+ABRIL!AC27+'MAYO '!AC27+JUNIO!AC27+JULIO!AC27+AGOSTO!AC27+SEPTIEMBRE!AC27+'OCTUBRE '!AC27+Hoja12!AC27+Hoja13!AC27</f>
        <v>0</v>
      </c>
      <c r="AD27" s="434"/>
      <c r="AE27" s="492">
        <f>+'ENERO '!AE27+FEBRERO!AE27+MARZO!AE27+ABRIL!AE27+'MAYO '!AE27+JUNIO!AE27+JULIO!AE27+AGOSTO!AE27+SEPTIEMBRE!AE27+'OCTUBRE '!AE27+Hoja12!AE27+Hoja13!AE27</f>
        <v>0</v>
      </c>
      <c r="AF27" s="492">
        <f>+'ENERO '!AF27+FEBRERO!AF27+MARZO!AF27+ABRIL!AF27+'MAYO '!AF27+JUNIO!AF27+JULIO!AF27+AGOSTO!AF27+SEPTIEMBRE!AF27+'OCTUBRE '!AF27+Hoja12!AF27+Hoja13!AF27</f>
        <v>0</v>
      </c>
      <c r="AG27" s="233"/>
      <c r="AH27" s="219"/>
      <c r="AI27" s="219"/>
      <c r="AJ27" s="236"/>
      <c r="AK27" s="231"/>
      <c r="AL27" s="229"/>
      <c r="AM27" s="237"/>
      <c r="AN27" s="223"/>
      <c r="AO27" s="236"/>
      <c r="AP27" s="240"/>
      <c r="AQ27" s="241"/>
      <c r="AR27" s="245" t="s">
        <v>151</v>
      </c>
      <c r="AS27" s="154"/>
      <c r="AT27" s="154"/>
      <c r="AU27" s="154"/>
      <c r="AV27" s="154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250" t="s">
        <v>152</v>
      </c>
      <c r="BU27" s="250" t="s">
        <v>152</v>
      </c>
      <c r="BV27" s="250" t="s">
        <v>152</v>
      </c>
      <c r="BW27" s="250" t="s">
        <v>152</v>
      </c>
      <c r="BX27" s="250" t="s">
        <v>152</v>
      </c>
      <c r="BY27" s="250" t="s">
        <v>152</v>
      </c>
      <c r="BZ27" s="176" t="s">
        <v>152</v>
      </c>
      <c r="CA27" s="172"/>
      <c r="CB27" s="253">
        <v>0</v>
      </c>
      <c r="CC27" s="253">
        <v>0</v>
      </c>
      <c r="CD27" s="253">
        <v>0</v>
      </c>
      <c r="CE27" s="253">
        <v>0</v>
      </c>
      <c r="CF27" s="253">
        <v>0</v>
      </c>
      <c r="CG27" s="253" t="s">
        <v>152</v>
      </c>
      <c r="CH27" s="253">
        <v>0</v>
      </c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68"/>
      <c r="DD27" s="168"/>
    </row>
    <row r="28" spans="1:108" x14ac:dyDescent="0.25">
      <c r="A28" s="178" t="s">
        <v>62</v>
      </c>
      <c r="B28" s="492">
        <f>+'ENERO '!B28+FEBRERO!B28+MARZO!B28+ABRIL!B28+'MAYO '!B28+JUNIO!B28+JULIO!B28+AGOSTO!B28+SEPTIEMBRE!B28+'OCTUBRE '!B28+Hoja12!B28+Hoja13!B28</f>
        <v>0</v>
      </c>
      <c r="C28" s="492">
        <f>+'ENERO '!C28+FEBRERO!C28+MARZO!C28+ABRIL!C28+'MAYO '!C28+JUNIO!C28+JULIO!C28+AGOSTO!C28+SEPTIEMBRE!C28+'OCTUBRE '!C28+Hoja12!C28+Hoja13!C28</f>
        <v>0</v>
      </c>
      <c r="D28" s="492">
        <f>+'ENERO '!D28+FEBRERO!D28+MARZO!D28+ABRIL!D28+'MAYO '!D28+JUNIO!D28+JULIO!D28+AGOSTO!D28+SEPTIEMBRE!D28+'OCTUBRE '!D28+Hoja12!D28+Hoja13!D28</f>
        <v>0</v>
      </c>
      <c r="E28" s="492">
        <f>+'ENERO '!E28+FEBRERO!E28+MARZO!E28+ABRIL!E28+'MAYO '!E28+JUNIO!E28+JULIO!E28+AGOSTO!E28+SEPTIEMBRE!E28+'OCTUBRE '!E28+Hoja12!E28+Hoja13!E28</f>
        <v>0</v>
      </c>
      <c r="F28" s="492">
        <f>+'ENERO '!F28+FEBRERO!F28+MARZO!F28+ABRIL!F28+'MAYO '!F28+JUNIO!F28+JULIO!F28+AGOSTO!F28+SEPTIEMBRE!F28+'OCTUBRE '!F28+Hoja12!F28+Hoja13!F28</f>
        <v>0</v>
      </c>
      <c r="G28" s="492">
        <f>+'ENERO '!G28+FEBRERO!G28+MARZO!G28+ABRIL!G28+'MAYO '!G28+JUNIO!G28+JULIO!G28+AGOSTO!G28+SEPTIEMBRE!G28+'OCTUBRE '!G28+Hoja12!G28+Hoja13!G28</f>
        <v>0</v>
      </c>
      <c r="H28" s="492">
        <f>+'ENERO '!H28+FEBRERO!H28+MARZO!H28+ABRIL!H28+'MAYO '!H28+JUNIO!H28+JULIO!H28+AGOSTO!H28+SEPTIEMBRE!H28+'OCTUBRE '!H28+Hoja12!H28+Hoja13!H28</f>
        <v>0</v>
      </c>
      <c r="I28" s="492">
        <f>+'ENERO '!I28+FEBRERO!I28+MARZO!I28+ABRIL!I28+'MAYO '!I28+JUNIO!I28+JULIO!I28+AGOSTO!I28+SEPTIEMBRE!I28+'OCTUBRE '!I28+Hoja12!I28+Hoja13!I28</f>
        <v>0</v>
      </c>
      <c r="J28" s="492">
        <f>+'ENERO '!J28+FEBRERO!J28+MARZO!J28+ABRIL!J28+'MAYO '!J28+JUNIO!J28+JULIO!J28+AGOSTO!J28+SEPTIEMBRE!J28+'OCTUBRE '!J28+Hoja12!J28+Hoja13!J28</f>
        <v>0</v>
      </c>
      <c r="K28" s="492">
        <f>+'ENERO '!K28+FEBRERO!K28+MARZO!K28+ABRIL!K28+'MAYO '!K28+JUNIO!K28+JULIO!K28+AGOSTO!K28+SEPTIEMBRE!K28+'OCTUBRE '!K28+Hoja12!K28+Hoja13!K28</f>
        <v>0</v>
      </c>
      <c r="L28" s="492">
        <f>+'ENERO '!L28+FEBRERO!L28+MARZO!L28+ABRIL!L28+'MAYO '!L28+JUNIO!L28+JULIO!L28+AGOSTO!L28+SEPTIEMBRE!L28+'OCTUBRE '!L28+Hoja12!L28+Hoja13!L28</f>
        <v>0</v>
      </c>
      <c r="M28" s="492">
        <f>+'ENERO '!M28+FEBRERO!M28+MARZO!M28+ABRIL!M28+'MAYO '!M28+JUNIO!M28+JULIO!M28+AGOSTO!M28+SEPTIEMBRE!M28+'OCTUBRE '!M28+Hoja12!M28+Hoja13!M28</f>
        <v>0</v>
      </c>
      <c r="N28" s="492">
        <f>+'ENERO '!N28+FEBRERO!N28+MARZO!N28+ABRIL!N28+'MAYO '!N28+JUNIO!N28+JULIO!N28+AGOSTO!N28+SEPTIEMBRE!N28+'OCTUBRE '!N28+Hoja12!N28+Hoja13!N28</f>
        <v>0</v>
      </c>
      <c r="O28" s="492">
        <f>+'ENERO '!O28+FEBRERO!O28+MARZO!O28+ABRIL!O28+'MAYO '!O28+JUNIO!O28+JULIO!O28+AGOSTO!O28+SEPTIEMBRE!O28+'OCTUBRE '!O28+Hoja12!O28+Hoja13!O28</f>
        <v>0</v>
      </c>
      <c r="P28" s="492">
        <f>+'ENERO '!P28+FEBRERO!P28+MARZO!P28+ABRIL!P28+'MAYO '!P28+JUNIO!P28+JULIO!P28+AGOSTO!P28+SEPTIEMBRE!P28+'OCTUBRE '!P28+Hoja12!P28+Hoja13!P28</f>
        <v>0</v>
      </c>
      <c r="Q28" s="492">
        <f>+'ENERO '!Q28+FEBRERO!Q28+MARZO!Q28+ABRIL!Q28+'MAYO '!Q28+JUNIO!Q28+JULIO!Q28+AGOSTO!Q28+SEPTIEMBRE!Q28+'OCTUBRE '!Q28+Hoja12!Q28+Hoja13!Q28</f>
        <v>0</v>
      </c>
      <c r="R28" s="492">
        <f>+'ENERO '!R28+FEBRERO!R28+MARZO!R28+ABRIL!R28+'MAYO '!R28+JUNIO!R28+JULIO!R28+AGOSTO!R28+SEPTIEMBRE!R28+'OCTUBRE '!R28+Hoja12!R28+Hoja13!R28</f>
        <v>0</v>
      </c>
      <c r="S28" s="492">
        <f>+'ENERO '!S28+FEBRERO!S28+MARZO!S28+ABRIL!S28+'MAYO '!S28+JUNIO!S28+JULIO!S28+AGOSTO!S28+SEPTIEMBRE!S28+'OCTUBRE '!S28+Hoja12!S28+Hoja13!S28</f>
        <v>0</v>
      </c>
      <c r="T28" s="492">
        <f>+'ENERO '!T28+FEBRERO!T28+MARZO!T28+ABRIL!T28+'MAYO '!T28+JUNIO!T28+JULIO!T28+AGOSTO!T28+SEPTIEMBRE!T28+'OCTUBRE '!T28+Hoja12!T28+Hoja13!T28</f>
        <v>0</v>
      </c>
      <c r="U28" s="492">
        <f>+'ENERO '!U28+FEBRERO!U28+MARZO!U28+ABRIL!U28+'MAYO '!U28+JUNIO!U28+JULIO!U28+AGOSTO!U28+SEPTIEMBRE!U28+'OCTUBRE '!U28+Hoja12!U28+Hoja13!U28</f>
        <v>0</v>
      </c>
      <c r="V28" s="492">
        <f>+'ENERO '!V28+FEBRERO!V28+MARZO!V28+ABRIL!V28+'MAYO '!V28+JUNIO!V28+JULIO!V28+AGOSTO!V28+SEPTIEMBRE!V28+'OCTUBRE '!V28+Hoja12!V28+Hoja13!V28</f>
        <v>0</v>
      </c>
      <c r="W28" s="492">
        <f>+'ENERO '!W28+FEBRERO!W28+MARZO!W28+ABRIL!W28+'MAYO '!W28+JUNIO!W28+JULIO!W28+AGOSTO!W28+SEPTIEMBRE!W28+'OCTUBRE '!W28+Hoja12!W28+Hoja13!W28</f>
        <v>0</v>
      </c>
      <c r="X28" s="492">
        <f>+'ENERO '!X28+FEBRERO!X28+MARZO!X28+ABRIL!X28+'MAYO '!X28+JUNIO!X28+JULIO!X28+AGOSTO!X28+SEPTIEMBRE!X28+'OCTUBRE '!X28+Hoja12!X28+Hoja13!X28</f>
        <v>0</v>
      </c>
      <c r="Y28" s="492">
        <f>+'ENERO '!Y28+FEBRERO!Y28+MARZO!Y28+ABRIL!Y28+'MAYO '!Y28+JUNIO!Y28+JULIO!Y28+AGOSTO!Y28+SEPTIEMBRE!Y28+'OCTUBRE '!Y28+Hoja12!Y28+Hoja13!Y28</f>
        <v>0</v>
      </c>
      <c r="Z28" s="492">
        <f>+'ENERO '!Z28+FEBRERO!Z28+MARZO!Z28+ABRIL!Z28+'MAYO '!Z28+JUNIO!Z28+JULIO!Z28+AGOSTO!Z28+SEPTIEMBRE!Z28+'OCTUBRE '!Z28+Hoja12!Z28+Hoja13!Z28</f>
        <v>0</v>
      </c>
      <c r="AA28" s="492">
        <f>+'ENERO '!AA28+FEBRERO!AA28+MARZO!AA28+ABRIL!AA28+'MAYO '!AA28+JUNIO!AA28+JULIO!AA28+AGOSTO!AA28+SEPTIEMBRE!AA28+'OCTUBRE '!AA28+Hoja12!AA28+Hoja13!AA28</f>
        <v>0</v>
      </c>
      <c r="AB28" s="492">
        <f>+'ENERO '!AB28+FEBRERO!AB28+MARZO!AB28+ABRIL!AB28+'MAYO '!AB28+JUNIO!AB28+JULIO!AB28+AGOSTO!AB28+SEPTIEMBRE!AB28+'OCTUBRE '!AB28+Hoja12!AB28+Hoja13!AB28</f>
        <v>0</v>
      </c>
      <c r="AC28" s="492">
        <f>+'ENERO '!AC28+FEBRERO!AC28+MARZO!AC28+ABRIL!AC28+'MAYO '!AC28+JUNIO!AC28+JULIO!AC28+AGOSTO!AC28+SEPTIEMBRE!AC28+'OCTUBRE '!AC28+Hoja12!AC28+Hoja13!AC28</f>
        <v>0</v>
      </c>
      <c r="AD28" s="425"/>
      <c r="AE28" s="492">
        <f>+'ENERO '!AE28+FEBRERO!AE28+MARZO!AE28+ABRIL!AE28+'MAYO '!AE28+JUNIO!AE28+JULIO!AE28+AGOSTO!AE28+SEPTIEMBRE!AE28+'OCTUBRE '!AE28+Hoja12!AE28+Hoja13!AE28</f>
        <v>0</v>
      </c>
      <c r="AF28" s="492">
        <f>+'ENERO '!AF28+FEBRERO!AF28+MARZO!AF28+ABRIL!AF28+'MAYO '!AF28+JUNIO!AF28+JULIO!AF28+AGOSTO!AF28+SEPTIEMBRE!AF28+'OCTUBRE '!AF28+Hoja12!AF28+Hoja13!AF28</f>
        <v>0</v>
      </c>
      <c r="AG28" s="233"/>
      <c r="AH28" s="219"/>
      <c r="AI28" s="219"/>
      <c r="AJ28" s="236"/>
      <c r="AK28" s="231"/>
      <c r="AL28" s="229"/>
      <c r="AM28" s="237"/>
      <c r="AN28" s="223"/>
      <c r="AO28" s="236"/>
      <c r="AP28" s="234"/>
      <c r="AQ28" s="222"/>
      <c r="AR28" s="245" t="s">
        <v>151</v>
      </c>
      <c r="AS28" s="154"/>
      <c r="AT28" s="154"/>
      <c r="AU28" s="154"/>
      <c r="AV28" s="154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250" t="s">
        <v>152</v>
      </c>
      <c r="BU28" s="250" t="s">
        <v>152</v>
      </c>
      <c r="BV28" s="250" t="s">
        <v>152</v>
      </c>
      <c r="BW28" s="250" t="s">
        <v>152</v>
      </c>
      <c r="BX28" s="250" t="s">
        <v>152</v>
      </c>
      <c r="BY28" s="250" t="s">
        <v>152</v>
      </c>
      <c r="BZ28" s="176" t="s">
        <v>152</v>
      </c>
      <c r="CA28" s="172"/>
      <c r="CB28" s="253">
        <v>0</v>
      </c>
      <c r="CC28" s="253">
        <v>0</v>
      </c>
      <c r="CD28" s="253">
        <v>0</v>
      </c>
      <c r="CE28" s="253">
        <v>0</v>
      </c>
      <c r="CF28" s="253">
        <v>0</v>
      </c>
      <c r="CG28" s="253" t="s">
        <v>152</v>
      </c>
      <c r="CH28" s="253">
        <v>0</v>
      </c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68"/>
      <c r="DD28" s="168"/>
    </row>
    <row r="29" spans="1:108" x14ac:dyDescent="0.25">
      <c r="A29" s="178" t="s">
        <v>63</v>
      </c>
      <c r="B29" s="492">
        <f>+'ENERO '!B29+FEBRERO!B29+MARZO!B29+ABRIL!B29+'MAYO '!B29+JUNIO!B29+JULIO!B29+AGOSTO!B29+SEPTIEMBRE!B29+'OCTUBRE '!B29+Hoja12!B29+Hoja13!B29</f>
        <v>0</v>
      </c>
      <c r="C29" s="492">
        <f>+'ENERO '!C29+FEBRERO!C29+MARZO!C29+ABRIL!C29+'MAYO '!C29+JUNIO!C29+JULIO!C29+AGOSTO!C29+SEPTIEMBRE!C29+'OCTUBRE '!C29+Hoja12!C29+Hoja13!C29</f>
        <v>0</v>
      </c>
      <c r="D29" s="492">
        <f>+'ENERO '!D29+FEBRERO!D29+MARZO!D29+ABRIL!D29+'MAYO '!D29+JUNIO!D29+JULIO!D29+AGOSTO!D29+SEPTIEMBRE!D29+'OCTUBRE '!D29+Hoja12!D29+Hoja13!D29</f>
        <v>0</v>
      </c>
      <c r="E29" s="492">
        <f>+'ENERO '!E29+FEBRERO!E29+MARZO!E29+ABRIL!E29+'MAYO '!E29+JUNIO!E29+JULIO!E29+AGOSTO!E29+SEPTIEMBRE!E29+'OCTUBRE '!E29+Hoja12!E29+Hoja13!E29</f>
        <v>0</v>
      </c>
      <c r="F29" s="492">
        <f>+'ENERO '!F29+FEBRERO!F29+MARZO!F29+ABRIL!F29+'MAYO '!F29+JUNIO!F29+JULIO!F29+AGOSTO!F29+SEPTIEMBRE!F29+'OCTUBRE '!F29+Hoja12!F29+Hoja13!F29</f>
        <v>0</v>
      </c>
      <c r="G29" s="492">
        <f>+'ENERO '!G29+FEBRERO!G29+MARZO!G29+ABRIL!G29+'MAYO '!G29+JUNIO!G29+JULIO!G29+AGOSTO!G29+SEPTIEMBRE!G29+'OCTUBRE '!G29+Hoja12!G29+Hoja13!G29</f>
        <v>0</v>
      </c>
      <c r="H29" s="492">
        <f>+'ENERO '!H29+FEBRERO!H29+MARZO!H29+ABRIL!H29+'MAYO '!H29+JUNIO!H29+JULIO!H29+AGOSTO!H29+SEPTIEMBRE!H29+'OCTUBRE '!H29+Hoja12!H29+Hoja13!H29</f>
        <v>0</v>
      </c>
      <c r="I29" s="492">
        <f>+'ENERO '!I29+FEBRERO!I29+MARZO!I29+ABRIL!I29+'MAYO '!I29+JUNIO!I29+JULIO!I29+AGOSTO!I29+SEPTIEMBRE!I29+'OCTUBRE '!I29+Hoja12!I29+Hoja13!I29</f>
        <v>0</v>
      </c>
      <c r="J29" s="492">
        <f>+'ENERO '!J29+FEBRERO!J29+MARZO!J29+ABRIL!J29+'MAYO '!J29+JUNIO!J29+JULIO!J29+AGOSTO!J29+SEPTIEMBRE!J29+'OCTUBRE '!J29+Hoja12!J29+Hoja13!J29</f>
        <v>0</v>
      </c>
      <c r="K29" s="492">
        <f>+'ENERO '!K29+FEBRERO!K29+MARZO!K29+ABRIL!K29+'MAYO '!K29+JUNIO!K29+JULIO!K29+AGOSTO!K29+SEPTIEMBRE!K29+'OCTUBRE '!K29+Hoja12!K29+Hoja13!K29</f>
        <v>0</v>
      </c>
      <c r="L29" s="492">
        <f>+'ENERO '!L29+FEBRERO!L29+MARZO!L29+ABRIL!L29+'MAYO '!L29+JUNIO!L29+JULIO!L29+AGOSTO!L29+SEPTIEMBRE!L29+'OCTUBRE '!L29+Hoja12!L29+Hoja13!L29</f>
        <v>0</v>
      </c>
      <c r="M29" s="492">
        <f>+'ENERO '!M29+FEBRERO!M29+MARZO!M29+ABRIL!M29+'MAYO '!M29+JUNIO!M29+JULIO!M29+AGOSTO!M29+SEPTIEMBRE!M29+'OCTUBRE '!M29+Hoja12!M29+Hoja13!M29</f>
        <v>0</v>
      </c>
      <c r="N29" s="492">
        <f>+'ENERO '!N29+FEBRERO!N29+MARZO!N29+ABRIL!N29+'MAYO '!N29+JUNIO!N29+JULIO!N29+AGOSTO!N29+SEPTIEMBRE!N29+'OCTUBRE '!N29+Hoja12!N29+Hoja13!N29</f>
        <v>0</v>
      </c>
      <c r="O29" s="492">
        <f>+'ENERO '!O29+FEBRERO!O29+MARZO!O29+ABRIL!O29+'MAYO '!O29+JUNIO!O29+JULIO!O29+AGOSTO!O29+SEPTIEMBRE!O29+'OCTUBRE '!O29+Hoja12!O29+Hoja13!O29</f>
        <v>0</v>
      </c>
      <c r="P29" s="492">
        <f>+'ENERO '!P29+FEBRERO!P29+MARZO!P29+ABRIL!P29+'MAYO '!P29+JUNIO!P29+JULIO!P29+AGOSTO!P29+SEPTIEMBRE!P29+'OCTUBRE '!P29+Hoja12!P29+Hoja13!P29</f>
        <v>0</v>
      </c>
      <c r="Q29" s="492">
        <f>+'ENERO '!Q29+FEBRERO!Q29+MARZO!Q29+ABRIL!Q29+'MAYO '!Q29+JUNIO!Q29+JULIO!Q29+AGOSTO!Q29+SEPTIEMBRE!Q29+'OCTUBRE '!Q29+Hoja12!Q29+Hoja13!Q29</f>
        <v>0</v>
      </c>
      <c r="R29" s="492">
        <f>+'ENERO '!R29+FEBRERO!R29+MARZO!R29+ABRIL!R29+'MAYO '!R29+JUNIO!R29+JULIO!R29+AGOSTO!R29+SEPTIEMBRE!R29+'OCTUBRE '!R29+Hoja12!R29+Hoja13!R29</f>
        <v>0</v>
      </c>
      <c r="S29" s="492">
        <f>+'ENERO '!S29+FEBRERO!S29+MARZO!S29+ABRIL!S29+'MAYO '!S29+JUNIO!S29+JULIO!S29+AGOSTO!S29+SEPTIEMBRE!S29+'OCTUBRE '!S29+Hoja12!S29+Hoja13!S29</f>
        <v>0</v>
      </c>
      <c r="T29" s="492">
        <f>+'ENERO '!T29+FEBRERO!T29+MARZO!T29+ABRIL!T29+'MAYO '!T29+JUNIO!T29+JULIO!T29+AGOSTO!T29+SEPTIEMBRE!T29+'OCTUBRE '!T29+Hoja12!T29+Hoja13!T29</f>
        <v>0</v>
      </c>
      <c r="U29" s="492">
        <f>+'ENERO '!U29+FEBRERO!U29+MARZO!U29+ABRIL!U29+'MAYO '!U29+JUNIO!U29+JULIO!U29+AGOSTO!U29+SEPTIEMBRE!U29+'OCTUBRE '!U29+Hoja12!U29+Hoja13!U29</f>
        <v>0</v>
      </c>
      <c r="V29" s="492">
        <f>+'ENERO '!V29+FEBRERO!V29+MARZO!V29+ABRIL!V29+'MAYO '!V29+JUNIO!V29+JULIO!V29+AGOSTO!V29+SEPTIEMBRE!V29+'OCTUBRE '!V29+Hoja12!V29+Hoja13!V29</f>
        <v>0</v>
      </c>
      <c r="W29" s="492">
        <f>+'ENERO '!W29+FEBRERO!W29+MARZO!W29+ABRIL!W29+'MAYO '!W29+JUNIO!W29+JULIO!W29+AGOSTO!W29+SEPTIEMBRE!W29+'OCTUBRE '!W29+Hoja12!W29+Hoja13!W29</f>
        <v>0</v>
      </c>
      <c r="X29" s="492">
        <f>+'ENERO '!X29+FEBRERO!X29+MARZO!X29+ABRIL!X29+'MAYO '!X29+JUNIO!X29+JULIO!X29+AGOSTO!X29+SEPTIEMBRE!X29+'OCTUBRE '!X29+Hoja12!X29+Hoja13!X29</f>
        <v>0</v>
      </c>
      <c r="Y29" s="492">
        <f>+'ENERO '!Y29+FEBRERO!Y29+MARZO!Y29+ABRIL!Y29+'MAYO '!Y29+JUNIO!Y29+JULIO!Y29+AGOSTO!Y29+SEPTIEMBRE!Y29+'OCTUBRE '!Y29+Hoja12!Y29+Hoja13!Y29</f>
        <v>0</v>
      </c>
      <c r="Z29" s="492">
        <f>+'ENERO '!Z29+FEBRERO!Z29+MARZO!Z29+ABRIL!Z29+'MAYO '!Z29+JUNIO!Z29+JULIO!Z29+AGOSTO!Z29+SEPTIEMBRE!Z29+'OCTUBRE '!Z29+Hoja12!Z29+Hoja13!Z29</f>
        <v>0</v>
      </c>
      <c r="AA29" s="492">
        <f>+'ENERO '!AA29+FEBRERO!AA29+MARZO!AA29+ABRIL!AA29+'MAYO '!AA29+JUNIO!AA29+JULIO!AA29+AGOSTO!AA29+SEPTIEMBRE!AA29+'OCTUBRE '!AA29+Hoja12!AA29+Hoja13!AA29</f>
        <v>0</v>
      </c>
      <c r="AB29" s="492">
        <f>+'ENERO '!AB29+FEBRERO!AB29+MARZO!AB29+ABRIL!AB29+'MAYO '!AB29+JUNIO!AB29+JULIO!AB29+AGOSTO!AB29+SEPTIEMBRE!AB29+'OCTUBRE '!AB29+Hoja12!AB29+Hoja13!AB29</f>
        <v>0</v>
      </c>
      <c r="AC29" s="492">
        <f>+'ENERO '!AC29+FEBRERO!AC29+MARZO!AC29+ABRIL!AC29+'MAYO '!AC29+JUNIO!AC29+JULIO!AC29+AGOSTO!AC29+SEPTIEMBRE!AC29+'OCTUBRE '!AC29+Hoja12!AC29+Hoja13!AC29</f>
        <v>0</v>
      </c>
      <c r="AD29" s="434"/>
      <c r="AE29" s="492">
        <f>+'ENERO '!AE29+FEBRERO!AE29+MARZO!AE29+ABRIL!AE29+'MAYO '!AE29+JUNIO!AE29+JULIO!AE29+AGOSTO!AE29+SEPTIEMBRE!AE29+'OCTUBRE '!AE29+Hoja12!AE29+Hoja13!AE29</f>
        <v>0</v>
      </c>
      <c r="AF29" s="492">
        <f>+'ENERO '!AF29+FEBRERO!AF29+MARZO!AF29+ABRIL!AF29+'MAYO '!AF29+JUNIO!AF29+JULIO!AF29+AGOSTO!AF29+SEPTIEMBRE!AF29+'OCTUBRE '!AF29+Hoja12!AF29+Hoja13!AF29</f>
        <v>0</v>
      </c>
      <c r="AG29" s="233"/>
      <c r="AH29" s="219"/>
      <c r="AI29" s="219"/>
      <c r="AJ29" s="236"/>
      <c r="AK29" s="231"/>
      <c r="AL29" s="229"/>
      <c r="AM29" s="237"/>
      <c r="AN29" s="223"/>
      <c r="AO29" s="236"/>
      <c r="AP29" s="240"/>
      <c r="AQ29" s="241"/>
      <c r="AR29" s="245" t="s">
        <v>151</v>
      </c>
      <c r="AS29" s="154"/>
      <c r="AT29" s="154"/>
      <c r="AU29" s="154"/>
      <c r="AV29" s="154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250" t="s">
        <v>152</v>
      </c>
      <c r="BU29" s="250" t="s">
        <v>152</v>
      </c>
      <c r="BV29" s="250" t="s">
        <v>152</v>
      </c>
      <c r="BW29" s="250" t="s">
        <v>152</v>
      </c>
      <c r="BX29" s="250" t="s">
        <v>152</v>
      </c>
      <c r="BY29" s="250" t="s">
        <v>152</v>
      </c>
      <c r="BZ29" s="176" t="s">
        <v>152</v>
      </c>
      <c r="CA29" s="172"/>
      <c r="CB29" s="253">
        <v>0</v>
      </c>
      <c r="CC29" s="253">
        <v>0</v>
      </c>
      <c r="CD29" s="253">
        <v>0</v>
      </c>
      <c r="CE29" s="253">
        <v>0</v>
      </c>
      <c r="CF29" s="253">
        <v>0</v>
      </c>
      <c r="CG29" s="253" t="s">
        <v>152</v>
      </c>
      <c r="CH29" s="253">
        <v>0</v>
      </c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68"/>
      <c r="DD29" s="168"/>
    </row>
    <row r="30" spans="1:108" x14ac:dyDescent="0.25">
      <c r="A30" s="178" t="s">
        <v>64</v>
      </c>
      <c r="B30" s="492">
        <f>+'ENERO '!B30+FEBRERO!B30+MARZO!B30+ABRIL!B30+'MAYO '!B30+JUNIO!B30+JULIO!B30+AGOSTO!B30+SEPTIEMBRE!B30+'OCTUBRE '!B30+Hoja12!B30+Hoja13!B30</f>
        <v>1213</v>
      </c>
      <c r="C30" s="492">
        <f>+'ENERO '!C30+FEBRERO!C30+MARZO!C30+ABRIL!C30+'MAYO '!C30+JUNIO!C30+JULIO!C30+AGOSTO!C30+SEPTIEMBRE!C30+'OCTUBRE '!C30+Hoja12!C30+Hoja13!C30</f>
        <v>54</v>
      </c>
      <c r="D30" s="492">
        <f>+'ENERO '!D30+FEBRERO!D30+MARZO!D30+ABRIL!D30+'MAYO '!D30+JUNIO!D30+JULIO!D30+AGOSTO!D30+SEPTIEMBRE!D30+'OCTUBRE '!D30+Hoja12!D30+Hoja13!D30</f>
        <v>74</v>
      </c>
      <c r="E30" s="492">
        <f>+'ENERO '!E30+FEBRERO!E30+MARZO!E30+ABRIL!E30+'MAYO '!E30+JUNIO!E30+JULIO!E30+AGOSTO!E30+SEPTIEMBRE!E30+'OCTUBRE '!E30+Hoja12!E30+Hoja13!E30</f>
        <v>78</v>
      </c>
      <c r="F30" s="492">
        <f>+'ENERO '!F30+FEBRERO!F30+MARZO!F30+ABRIL!F30+'MAYO '!F30+JUNIO!F30+JULIO!F30+AGOSTO!F30+SEPTIEMBRE!F30+'OCTUBRE '!F30+Hoja12!F30+Hoja13!F30</f>
        <v>47</v>
      </c>
      <c r="G30" s="492">
        <f>+'ENERO '!G30+FEBRERO!G30+MARZO!G30+ABRIL!G30+'MAYO '!G30+JUNIO!G30+JULIO!G30+AGOSTO!G30+SEPTIEMBRE!G30+'OCTUBRE '!G30+Hoja12!G30+Hoja13!G30</f>
        <v>559</v>
      </c>
      <c r="H30" s="492">
        <f>+'ENERO '!H30+FEBRERO!H30+MARZO!H30+ABRIL!H30+'MAYO '!H30+JUNIO!H30+JULIO!H30+AGOSTO!H30+SEPTIEMBRE!H30+'OCTUBRE '!H30+Hoja12!H30+Hoja13!H30</f>
        <v>401</v>
      </c>
      <c r="I30" s="492">
        <f>+'ENERO '!I30+FEBRERO!I30+MARZO!I30+ABRIL!I30+'MAYO '!I30+JUNIO!I30+JULIO!I30+AGOSTO!I30+SEPTIEMBRE!I30+'OCTUBRE '!I30+Hoja12!I30+Hoja13!I30</f>
        <v>128</v>
      </c>
      <c r="J30" s="492">
        <f>+'ENERO '!J30+FEBRERO!J30+MARZO!J30+ABRIL!J30+'MAYO '!J30+JUNIO!J30+JULIO!J30+AGOSTO!J30+SEPTIEMBRE!J30+'OCTUBRE '!J30+Hoja12!J30+Hoja13!J30</f>
        <v>1085</v>
      </c>
      <c r="K30" s="492">
        <f>+'ENERO '!K30+FEBRERO!K30+MARZO!K30+ABRIL!K30+'MAYO '!K30+JUNIO!K30+JULIO!K30+AGOSTO!K30+SEPTIEMBRE!K30+'OCTUBRE '!K30+Hoja12!K30+Hoja13!K30</f>
        <v>593</v>
      </c>
      <c r="L30" s="492">
        <f>+'ENERO '!L30+FEBRERO!L30+MARZO!L30+ABRIL!L30+'MAYO '!L30+JUNIO!L30+JULIO!L30+AGOSTO!L30+SEPTIEMBRE!L30+'OCTUBRE '!L30+Hoja12!L30+Hoja13!L30</f>
        <v>620</v>
      </c>
      <c r="M30" s="492">
        <f>+'ENERO '!M30+FEBRERO!M30+MARZO!M30+ABRIL!M30+'MAYO '!M30+JUNIO!M30+JULIO!M30+AGOSTO!M30+SEPTIEMBRE!M30+'OCTUBRE '!M30+Hoja12!M30+Hoja13!M30</f>
        <v>41</v>
      </c>
      <c r="N30" s="492">
        <f>+'ENERO '!N30+FEBRERO!N30+MARZO!N30+ABRIL!N30+'MAYO '!N30+JUNIO!N30+JULIO!N30+AGOSTO!N30+SEPTIEMBRE!N30+'OCTUBRE '!N30+Hoja12!N30+Hoja13!N30</f>
        <v>40</v>
      </c>
      <c r="O30" s="492">
        <f>+'ENERO '!O30+FEBRERO!O30+MARZO!O30+ABRIL!O30+'MAYO '!O30+JUNIO!O30+JULIO!O30+AGOSTO!O30+SEPTIEMBRE!O30+'OCTUBRE '!O30+Hoja12!O30+Hoja13!O30</f>
        <v>1</v>
      </c>
      <c r="P30" s="492">
        <f>+'ENERO '!P30+FEBRERO!P30+MARZO!P30+ABRIL!P30+'MAYO '!P30+JUNIO!P30+JULIO!P30+AGOSTO!P30+SEPTIEMBRE!P30+'OCTUBRE '!P30+Hoja12!P30+Hoja13!P30</f>
        <v>0</v>
      </c>
      <c r="Q30" s="492">
        <f>+'ENERO '!Q30+FEBRERO!Q30+MARZO!Q30+ABRIL!Q30+'MAYO '!Q30+JUNIO!Q30+JULIO!Q30+AGOSTO!Q30+SEPTIEMBRE!Q30+'OCTUBRE '!Q30+Hoja12!Q30+Hoja13!Q30</f>
        <v>459</v>
      </c>
      <c r="R30" s="492">
        <f>+'ENERO '!R30+FEBRERO!R30+MARZO!R30+ABRIL!R30+'MAYO '!R30+JUNIO!R30+JULIO!R30+AGOSTO!R30+SEPTIEMBRE!R30+'OCTUBRE '!R30+Hoja12!R30+Hoja13!R30</f>
        <v>161</v>
      </c>
      <c r="S30" s="492">
        <f>+'ENERO '!S30+FEBRERO!S30+MARZO!S30+ABRIL!S30+'MAYO '!S30+JUNIO!S30+JULIO!S30+AGOSTO!S30+SEPTIEMBRE!S30+'OCTUBRE '!S30+Hoja12!S30+Hoja13!S30</f>
        <v>298</v>
      </c>
      <c r="T30" s="492">
        <f>+'ENERO '!T30+FEBRERO!T30+MARZO!T30+ABRIL!T30+'MAYO '!T30+JUNIO!T30+JULIO!T30+AGOSTO!T30+SEPTIEMBRE!T30+'OCTUBRE '!T30+Hoja12!T30+Hoja13!T30</f>
        <v>0</v>
      </c>
      <c r="U30" s="492">
        <f>+'ENERO '!U30+FEBRERO!U30+MARZO!U30+ABRIL!U30+'MAYO '!U30+JUNIO!U30+JULIO!U30+AGOSTO!U30+SEPTIEMBRE!U30+'OCTUBRE '!U30+Hoja12!U30+Hoja13!U30</f>
        <v>4</v>
      </c>
      <c r="V30" s="492">
        <f>+'ENERO '!V30+FEBRERO!V30+MARZO!V30+ABRIL!V30+'MAYO '!V30+JUNIO!V30+JULIO!V30+AGOSTO!V30+SEPTIEMBRE!V30+'OCTUBRE '!V30+Hoja12!V30+Hoja13!V30</f>
        <v>3</v>
      </c>
      <c r="W30" s="492">
        <f>+'ENERO '!W30+FEBRERO!W30+MARZO!W30+ABRIL!W30+'MAYO '!W30+JUNIO!W30+JULIO!W30+AGOSTO!W30+SEPTIEMBRE!W30+'OCTUBRE '!W30+Hoja12!W30+Hoja13!W30</f>
        <v>19</v>
      </c>
      <c r="X30" s="492">
        <f>+'ENERO '!X30+FEBRERO!X30+MARZO!X30+ABRIL!X30+'MAYO '!X30+JUNIO!X30+JULIO!X30+AGOSTO!X30+SEPTIEMBRE!X30+'OCTUBRE '!X30+Hoja12!X30+Hoja13!X30</f>
        <v>262</v>
      </c>
      <c r="Y30" s="492">
        <f>+'ENERO '!Y30+FEBRERO!Y30+MARZO!Y30+ABRIL!Y30+'MAYO '!Y30+JUNIO!Y30+JULIO!Y30+AGOSTO!Y30+SEPTIEMBRE!Y30+'OCTUBRE '!Y30+Hoja12!Y30+Hoja13!Y30</f>
        <v>487</v>
      </c>
      <c r="Z30" s="492">
        <f>+'ENERO '!Z30+FEBRERO!Z30+MARZO!Z30+ABRIL!Z30+'MAYO '!Z30+JUNIO!Z30+JULIO!Z30+AGOSTO!Z30+SEPTIEMBRE!Z30+'OCTUBRE '!Z30+Hoja12!Z30+Hoja13!Z30</f>
        <v>0</v>
      </c>
      <c r="AA30" s="492">
        <f>+'ENERO '!AA30+FEBRERO!AA30+MARZO!AA30+ABRIL!AA30+'MAYO '!AA30+JUNIO!AA30+JULIO!AA30+AGOSTO!AA30+SEPTIEMBRE!AA30+'OCTUBRE '!AA30+Hoja12!AA30+Hoja13!AA30</f>
        <v>92</v>
      </c>
      <c r="AB30" s="492">
        <f>+'ENERO '!AB30+FEBRERO!AB30+MARZO!AB30+ABRIL!AB30+'MAYO '!AB30+JUNIO!AB30+JULIO!AB30+AGOSTO!AB30+SEPTIEMBRE!AB30+'OCTUBRE '!AB30+Hoja12!AB30+Hoja13!AB30</f>
        <v>8</v>
      </c>
      <c r="AC30" s="492">
        <f>+'ENERO '!AC30+FEBRERO!AC30+MARZO!AC30+ABRIL!AC30+'MAYO '!AC30+JUNIO!AC30+JULIO!AC30+AGOSTO!AC30+SEPTIEMBRE!AC30+'OCTUBRE '!AC30+Hoja12!AC30+Hoja13!AC30</f>
        <v>77</v>
      </c>
      <c r="AD30" s="425"/>
      <c r="AE30" s="492">
        <f>+'ENERO '!AE30+FEBRERO!AE30+MARZO!AE30+ABRIL!AE30+'MAYO '!AE30+JUNIO!AE30+JULIO!AE30+AGOSTO!AE30+SEPTIEMBRE!AE30+'OCTUBRE '!AE30+Hoja12!AE30+Hoja13!AE30</f>
        <v>0</v>
      </c>
      <c r="AF30" s="492">
        <f>+'ENERO '!AF30+FEBRERO!AF30+MARZO!AF30+ABRIL!AF30+'MAYO '!AF30+JUNIO!AF30+JULIO!AF30+AGOSTO!AF30+SEPTIEMBRE!AF30+'OCTUBRE '!AF30+Hoja12!AF30+Hoja13!AF30</f>
        <v>0</v>
      </c>
      <c r="AG30" s="233"/>
      <c r="AH30" s="219"/>
      <c r="AI30" s="219"/>
      <c r="AJ30" s="236"/>
      <c r="AK30" s="231"/>
      <c r="AL30" s="229"/>
      <c r="AM30" s="237"/>
      <c r="AN30" s="223"/>
      <c r="AO30" s="236"/>
      <c r="AP30" s="240"/>
      <c r="AQ30" s="241"/>
      <c r="AR30" s="245" t="s">
        <v>151</v>
      </c>
      <c r="AS30" s="154"/>
      <c r="AT30" s="154"/>
      <c r="AU30" s="154"/>
      <c r="AV30" s="154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250" t="s">
        <v>152</v>
      </c>
      <c r="BU30" s="250" t="s">
        <v>152</v>
      </c>
      <c r="BV30" s="250" t="s">
        <v>152</v>
      </c>
      <c r="BW30" s="250" t="s">
        <v>152</v>
      </c>
      <c r="BX30" s="250" t="s">
        <v>152</v>
      </c>
      <c r="BY30" s="250" t="s">
        <v>152</v>
      </c>
      <c r="BZ30" s="176" t="s">
        <v>152</v>
      </c>
      <c r="CA30" s="172"/>
      <c r="CB30" s="253">
        <v>0</v>
      </c>
      <c r="CC30" s="253">
        <v>0</v>
      </c>
      <c r="CD30" s="253">
        <v>0</v>
      </c>
      <c r="CE30" s="253">
        <v>0</v>
      </c>
      <c r="CF30" s="253">
        <v>0</v>
      </c>
      <c r="CG30" s="253" t="s">
        <v>152</v>
      </c>
      <c r="CH30" s="253">
        <v>0</v>
      </c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68"/>
      <c r="DD30" s="168"/>
    </row>
    <row r="31" spans="1:108" x14ac:dyDescent="0.25">
      <c r="A31" s="178" t="s">
        <v>65</v>
      </c>
      <c r="B31" s="492">
        <f>+'ENERO '!B31+FEBRERO!B31+MARZO!B31+ABRIL!B31+'MAYO '!B31+JUNIO!B31+JULIO!B31+AGOSTO!B31+SEPTIEMBRE!B31+'OCTUBRE '!B31+Hoja12!B31+Hoja13!B31</f>
        <v>0</v>
      </c>
      <c r="C31" s="492">
        <f>+'ENERO '!C31+FEBRERO!C31+MARZO!C31+ABRIL!C31+'MAYO '!C31+JUNIO!C31+JULIO!C31+AGOSTO!C31+SEPTIEMBRE!C31+'OCTUBRE '!C31+Hoja12!C31+Hoja13!C31</f>
        <v>0</v>
      </c>
      <c r="D31" s="492">
        <f>+'ENERO '!D31+FEBRERO!D31+MARZO!D31+ABRIL!D31+'MAYO '!D31+JUNIO!D31+JULIO!D31+AGOSTO!D31+SEPTIEMBRE!D31+'OCTUBRE '!D31+Hoja12!D31+Hoja13!D31</f>
        <v>0</v>
      </c>
      <c r="E31" s="492">
        <f>+'ENERO '!E31+FEBRERO!E31+MARZO!E31+ABRIL!E31+'MAYO '!E31+JUNIO!E31+JULIO!E31+AGOSTO!E31+SEPTIEMBRE!E31+'OCTUBRE '!E31+Hoja12!E31+Hoja13!E31</f>
        <v>0</v>
      </c>
      <c r="F31" s="492">
        <f>+'ENERO '!F31+FEBRERO!F31+MARZO!F31+ABRIL!F31+'MAYO '!F31+JUNIO!F31+JULIO!F31+AGOSTO!F31+SEPTIEMBRE!F31+'OCTUBRE '!F31+Hoja12!F31+Hoja13!F31</f>
        <v>0</v>
      </c>
      <c r="G31" s="492">
        <f>+'ENERO '!G31+FEBRERO!G31+MARZO!G31+ABRIL!G31+'MAYO '!G31+JUNIO!G31+JULIO!G31+AGOSTO!G31+SEPTIEMBRE!G31+'OCTUBRE '!G31+Hoja12!G31+Hoja13!G31</f>
        <v>0</v>
      </c>
      <c r="H31" s="492">
        <f>+'ENERO '!H31+FEBRERO!H31+MARZO!H31+ABRIL!H31+'MAYO '!H31+JUNIO!H31+JULIO!H31+AGOSTO!H31+SEPTIEMBRE!H31+'OCTUBRE '!H31+Hoja12!H31+Hoja13!H31</f>
        <v>0</v>
      </c>
      <c r="I31" s="492">
        <f>+'ENERO '!I31+FEBRERO!I31+MARZO!I31+ABRIL!I31+'MAYO '!I31+JUNIO!I31+JULIO!I31+AGOSTO!I31+SEPTIEMBRE!I31+'OCTUBRE '!I31+Hoja12!I31+Hoja13!I31</f>
        <v>0</v>
      </c>
      <c r="J31" s="492">
        <f>+'ENERO '!J31+FEBRERO!J31+MARZO!J31+ABRIL!J31+'MAYO '!J31+JUNIO!J31+JULIO!J31+AGOSTO!J31+SEPTIEMBRE!J31+'OCTUBRE '!J31+Hoja12!J31+Hoja13!J31</f>
        <v>0</v>
      </c>
      <c r="K31" s="492">
        <f>+'ENERO '!K31+FEBRERO!K31+MARZO!K31+ABRIL!K31+'MAYO '!K31+JUNIO!K31+JULIO!K31+AGOSTO!K31+SEPTIEMBRE!K31+'OCTUBRE '!K31+Hoja12!K31+Hoja13!K31</f>
        <v>0</v>
      </c>
      <c r="L31" s="492">
        <f>+'ENERO '!L31+FEBRERO!L31+MARZO!L31+ABRIL!L31+'MAYO '!L31+JUNIO!L31+JULIO!L31+AGOSTO!L31+SEPTIEMBRE!L31+'OCTUBRE '!L31+Hoja12!L31+Hoja13!L31</f>
        <v>0</v>
      </c>
      <c r="M31" s="492">
        <f>+'ENERO '!M31+FEBRERO!M31+MARZO!M31+ABRIL!M31+'MAYO '!M31+JUNIO!M31+JULIO!M31+AGOSTO!M31+SEPTIEMBRE!M31+'OCTUBRE '!M31+Hoja12!M31+Hoja13!M31</f>
        <v>0</v>
      </c>
      <c r="N31" s="492">
        <f>+'ENERO '!N31+FEBRERO!N31+MARZO!N31+ABRIL!N31+'MAYO '!N31+JUNIO!N31+JULIO!N31+AGOSTO!N31+SEPTIEMBRE!N31+'OCTUBRE '!N31+Hoja12!N31+Hoja13!N31</f>
        <v>0</v>
      </c>
      <c r="O31" s="492">
        <f>+'ENERO '!O31+FEBRERO!O31+MARZO!O31+ABRIL!O31+'MAYO '!O31+JUNIO!O31+JULIO!O31+AGOSTO!O31+SEPTIEMBRE!O31+'OCTUBRE '!O31+Hoja12!O31+Hoja13!O31</f>
        <v>0</v>
      </c>
      <c r="P31" s="492">
        <f>+'ENERO '!P31+FEBRERO!P31+MARZO!P31+ABRIL!P31+'MAYO '!P31+JUNIO!P31+JULIO!P31+AGOSTO!P31+SEPTIEMBRE!P31+'OCTUBRE '!P31+Hoja12!P31+Hoja13!P31</f>
        <v>0</v>
      </c>
      <c r="Q31" s="492">
        <f>+'ENERO '!Q31+FEBRERO!Q31+MARZO!Q31+ABRIL!Q31+'MAYO '!Q31+JUNIO!Q31+JULIO!Q31+AGOSTO!Q31+SEPTIEMBRE!Q31+'OCTUBRE '!Q31+Hoja12!Q31+Hoja13!Q31</f>
        <v>0</v>
      </c>
      <c r="R31" s="492">
        <f>+'ENERO '!R31+FEBRERO!R31+MARZO!R31+ABRIL!R31+'MAYO '!R31+JUNIO!R31+JULIO!R31+AGOSTO!R31+SEPTIEMBRE!R31+'OCTUBRE '!R31+Hoja12!R31+Hoja13!R31</f>
        <v>0</v>
      </c>
      <c r="S31" s="492">
        <f>+'ENERO '!S31+FEBRERO!S31+MARZO!S31+ABRIL!S31+'MAYO '!S31+JUNIO!S31+JULIO!S31+AGOSTO!S31+SEPTIEMBRE!S31+'OCTUBRE '!S31+Hoja12!S31+Hoja13!S31</f>
        <v>0</v>
      </c>
      <c r="T31" s="492">
        <f>+'ENERO '!T31+FEBRERO!T31+MARZO!T31+ABRIL!T31+'MAYO '!T31+JUNIO!T31+JULIO!T31+AGOSTO!T31+SEPTIEMBRE!T31+'OCTUBRE '!T31+Hoja12!T31+Hoja13!T31</f>
        <v>0</v>
      </c>
      <c r="U31" s="492">
        <f>+'ENERO '!U31+FEBRERO!U31+MARZO!U31+ABRIL!U31+'MAYO '!U31+JUNIO!U31+JULIO!U31+AGOSTO!U31+SEPTIEMBRE!U31+'OCTUBRE '!U31+Hoja12!U31+Hoja13!U31</f>
        <v>0</v>
      </c>
      <c r="V31" s="492">
        <f>+'ENERO '!V31+FEBRERO!V31+MARZO!V31+ABRIL!V31+'MAYO '!V31+JUNIO!V31+JULIO!V31+AGOSTO!V31+SEPTIEMBRE!V31+'OCTUBRE '!V31+Hoja12!V31+Hoja13!V31</f>
        <v>0</v>
      </c>
      <c r="W31" s="492">
        <f>+'ENERO '!W31+FEBRERO!W31+MARZO!W31+ABRIL!W31+'MAYO '!W31+JUNIO!W31+JULIO!W31+AGOSTO!W31+SEPTIEMBRE!W31+'OCTUBRE '!W31+Hoja12!W31+Hoja13!W31</f>
        <v>0</v>
      </c>
      <c r="X31" s="492">
        <f>+'ENERO '!X31+FEBRERO!X31+MARZO!X31+ABRIL!X31+'MAYO '!X31+JUNIO!X31+JULIO!X31+AGOSTO!X31+SEPTIEMBRE!X31+'OCTUBRE '!X31+Hoja12!X31+Hoja13!X31</f>
        <v>0</v>
      </c>
      <c r="Y31" s="492">
        <f>+'ENERO '!Y31+FEBRERO!Y31+MARZO!Y31+ABRIL!Y31+'MAYO '!Y31+JUNIO!Y31+JULIO!Y31+AGOSTO!Y31+SEPTIEMBRE!Y31+'OCTUBRE '!Y31+Hoja12!Y31+Hoja13!Y31</f>
        <v>0</v>
      </c>
      <c r="Z31" s="492">
        <f>+'ENERO '!Z31+FEBRERO!Z31+MARZO!Z31+ABRIL!Z31+'MAYO '!Z31+JUNIO!Z31+JULIO!Z31+AGOSTO!Z31+SEPTIEMBRE!Z31+'OCTUBRE '!Z31+Hoja12!Z31+Hoja13!Z31</f>
        <v>0</v>
      </c>
      <c r="AA31" s="492">
        <f>+'ENERO '!AA31+FEBRERO!AA31+MARZO!AA31+ABRIL!AA31+'MAYO '!AA31+JUNIO!AA31+JULIO!AA31+AGOSTO!AA31+SEPTIEMBRE!AA31+'OCTUBRE '!AA31+Hoja12!AA31+Hoja13!AA31</f>
        <v>0</v>
      </c>
      <c r="AB31" s="492">
        <f>+'ENERO '!AB31+FEBRERO!AB31+MARZO!AB31+ABRIL!AB31+'MAYO '!AB31+JUNIO!AB31+JULIO!AB31+AGOSTO!AB31+SEPTIEMBRE!AB31+'OCTUBRE '!AB31+Hoja12!AB31+Hoja13!AB31</f>
        <v>0</v>
      </c>
      <c r="AC31" s="492">
        <f>+'ENERO '!AC31+FEBRERO!AC31+MARZO!AC31+ABRIL!AC31+'MAYO '!AC31+JUNIO!AC31+JULIO!AC31+AGOSTO!AC31+SEPTIEMBRE!AC31+'OCTUBRE '!AC31+Hoja12!AC31+Hoja13!AC31</f>
        <v>0</v>
      </c>
      <c r="AD31" s="434"/>
      <c r="AE31" s="492">
        <f>+'ENERO '!AE31+FEBRERO!AE31+MARZO!AE31+ABRIL!AE31+'MAYO '!AE31+JUNIO!AE31+JULIO!AE31+AGOSTO!AE31+SEPTIEMBRE!AE31+'OCTUBRE '!AE31+Hoja12!AE31+Hoja13!AE31</f>
        <v>0</v>
      </c>
      <c r="AF31" s="492">
        <f>+'ENERO '!AF31+FEBRERO!AF31+MARZO!AF31+ABRIL!AF31+'MAYO '!AF31+JUNIO!AF31+JULIO!AF31+AGOSTO!AF31+SEPTIEMBRE!AF31+'OCTUBRE '!AF31+Hoja12!AF31+Hoja13!AF31</f>
        <v>0</v>
      </c>
      <c r="AG31" s="233"/>
      <c r="AH31" s="219"/>
      <c r="AI31" s="219"/>
      <c r="AJ31" s="236"/>
      <c r="AK31" s="231"/>
      <c r="AL31" s="229"/>
      <c r="AM31" s="237"/>
      <c r="AN31" s="223"/>
      <c r="AO31" s="236"/>
      <c r="AP31" s="240"/>
      <c r="AQ31" s="241"/>
      <c r="AR31" s="245" t="s">
        <v>151</v>
      </c>
      <c r="AS31" s="154"/>
      <c r="AT31" s="154"/>
      <c r="AU31" s="154"/>
      <c r="AV31" s="154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250" t="s">
        <v>152</v>
      </c>
      <c r="BU31" s="250" t="s">
        <v>152</v>
      </c>
      <c r="BV31" s="250" t="s">
        <v>152</v>
      </c>
      <c r="BW31" s="250" t="s">
        <v>152</v>
      </c>
      <c r="BX31" s="250" t="s">
        <v>152</v>
      </c>
      <c r="BY31" s="250" t="s">
        <v>152</v>
      </c>
      <c r="BZ31" s="176" t="s">
        <v>152</v>
      </c>
      <c r="CA31" s="172"/>
      <c r="CB31" s="253">
        <v>0</v>
      </c>
      <c r="CC31" s="253">
        <v>0</v>
      </c>
      <c r="CD31" s="253">
        <v>0</v>
      </c>
      <c r="CE31" s="253">
        <v>0</v>
      </c>
      <c r="CF31" s="253">
        <v>0</v>
      </c>
      <c r="CG31" s="253" t="s">
        <v>152</v>
      </c>
      <c r="CH31" s="253">
        <v>0</v>
      </c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68"/>
      <c r="DD31" s="168"/>
    </row>
    <row r="32" spans="1:108" x14ac:dyDescent="0.25">
      <c r="A32" s="178" t="s">
        <v>66</v>
      </c>
      <c r="B32" s="492">
        <f>+'ENERO '!B32+FEBRERO!B32+MARZO!B32+ABRIL!B32+'MAYO '!B32+JUNIO!B32+JULIO!B32+AGOSTO!B32+SEPTIEMBRE!B32+'OCTUBRE '!B32+Hoja12!B32+Hoja13!B32</f>
        <v>2027</v>
      </c>
      <c r="C32" s="492">
        <f>+'ENERO '!C32+FEBRERO!C32+MARZO!C32+ABRIL!C32+'MAYO '!C32+JUNIO!C32+JULIO!C32+AGOSTO!C32+SEPTIEMBRE!C32+'OCTUBRE '!C32+Hoja12!C32+Hoja13!C32</f>
        <v>7</v>
      </c>
      <c r="D32" s="492">
        <f>+'ENERO '!D32+FEBRERO!D32+MARZO!D32+ABRIL!D32+'MAYO '!D32+JUNIO!D32+JULIO!D32+AGOSTO!D32+SEPTIEMBRE!D32+'OCTUBRE '!D32+Hoja12!D32+Hoja13!D32</f>
        <v>10</v>
      </c>
      <c r="E32" s="492">
        <f>+'ENERO '!E32+FEBRERO!E32+MARZO!E32+ABRIL!E32+'MAYO '!E32+JUNIO!E32+JULIO!E32+AGOSTO!E32+SEPTIEMBRE!E32+'OCTUBRE '!E32+Hoja12!E32+Hoja13!E32</f>
        <v>94</v>
      </c>
      <c r="F32" s="492">
        <f>+'ENERO '!F32+FEBRERO!F32+MARZO!F32+ABRIL!F32+'MAYO '!F32+JUNIO!F32+JULIO!F32+AGOSTO!F32+SEPTIEMBRE!F32+'OCTUBRE '!F32+Hoja12!F32+Hoja13!F32</f>
        <v>161</v>
      </c>
      <c r="G32" s="492">
        <f>+'ENERO '!G32+FEBRERO!G32+MARZO!G32+ABRIL!G32+'MAYO '!G32+JUNIO!G32+JULIO!G32+AGOSTO!G32+SEPTIEMBRE!G32+'OCTUBRE '!G32+Hoja12!G32+Hoja13!G32</f>
        <v>1622</v>
      </c>
      <c r="H32" s="492">
        <f>+'ENERO '!H32+FEBRERO!H32+MARZO!H32+ABRIL!H32+'MAYO '!H32+JUNIO!H32+JULIO!H32+AGOSTO!H32+SEPTIEMBRE!H32+'OCTUBRE '!H32+Hoja12!H32+Hoja13!H32</f>
        <v>133</v>
      </c>
      <c r="I32" s="492">
        <f>+'ENERO '!I32+FEBRERO!I32+MARZO!I32+ABRIL!I32+'MAYO '!I32+JUNIO!I32+JULIO!I32+AGOSTO!I32+SEPTIEMBRE!I32+'OCTUBRE '!I32+Hoja12!I32+Hoja13!I32</f>
        <v>16</v>
      </c>
      <c r="J32" s="492">
        <f>+'ENERO '!J32+FEBRERO!J32+MARZO!J32+ABRIL!J32+'MAYO '!J32+JUNIO!J32+JULIO!J32+AGOSTO!J32+SEPTIEMBRE!J32+'OCTUBRE '!J32+Hoja12!J32+Hoja13!J32</f>
        <v>2011</v>
      </c>
      <c r="K32" s="492">
        <f>+'ENERO '!K32+FEBRERO!K32+MARZO!K32+ABRIL!K32+'MAYO '!K32+JUNIO!K32+JULIO!K32+AGOSTO!K32+SEPTIEMBRE!K32+'OCTUBRE '!K32+Hoja12!K32+Hoja13!K32</f>
        <v>798</v>
      </c>
      <c r="L32" s="492">
        <f>+'ENERO '!L32+FEBRERO!L32+MARZO!L32+ABRIL!L32+'MAYO '!L32+JUNIO!L32+JULIO!L32+AGOSTO!L32+SEPTIEMBRE!L32+'OCTUBRE '!L32+Hoja12!L32+Hoja13!L32</f>
        <v>1229</v>
      </c>
      <c r="M32" s="492">
        <f>+'ENERO '!M32+FEBRERO!M32+MARZO!M32+ABRIL!M32+'MAYO '!M32+JUNIO!M32+JULIO!M32+AGOSTO!M32+SEPTIEMBRE!M32+'OCTUBRE '!M32+Hoja12!M32+Hoja13!M32</f>
        <v>9</v>
      </c>
      <c r="N32" s="492">
        <f>+'ENERO '!N32+FEBRERO!N32+MARZO!N32+ABRIL!N32+'MAYO '!N32+JUNIO!N32+JULIO!N32+AGOSTO!N32+SEPTIEMBRE!N32+'OCTUBRE '!N32+Hoja12!N32+Hoja13!N32</f>
        <v>0</v>
      </c>
      <c r="O32" s="492">
        <f>+'ENERO '!O32+FEBRERO!O32+MARZO!O32+ABRIL!O32+'MAYO '!O32+JUNIO!O32+JULIO!O32+AGOSTO!O32+SEPTIEMBRE!O32+'OCTUBRE '!O32+Hoja12!O32+Hoja13!O32</f>
        <v>9</v>
      </c>
      <c r="P32" s="492">
        <f>+'ENERO '!P32+FEBRERO!P32+MARZO!P32+ABRIL!P32+'MAYO '!P32+JUNIO!P32+JULIO!P32+AGOSTO!P32+SEPTIEMBRE!P32+'OCTUBRE '!P32+Hoja12!P32+Hoja13!P32</f>
        <v>0</v>
      </c>
      <c r="Q32" s="492">
        <f>+'ENERO '!Q32+FEBRERO!Q32+MARZO!Q32+ABRIL!Q32+'MAYO '!Q32+JUNIO!Q32+JULIO!Q32+AGOSTO!Q32+SEPTIEMBRE!Q32+'OCTUBRE '!Q32+Hoja12!Q32+Hoja13!Q32</f>
        <v>297</v>
      </c>
      <c r="R32" s="492">
        <f>+'ENERO '!R32+FEBRERO!R32+MARZO!R32+ABRIL!R32+'MAYO '!R32+JUNIO!R32+JULIO!R32+AGOSTO!R32+SEPTIEMBRE!R32+'OCTUBRE '!R32+Hoja12!R32+Hoja13!R32</f>
        <v>79</v>
      </c>
      <c r="S32" s="492">
        <f>+'ENERO '!S32+FEBRERO!S32+MARZO!S32+ABRIL!S32+'MAYO '!S32+JUNIO!S32+JULIO!S32+AGOSTO!S32+SEPTIEMBRE!S32+'OCTUBRE '!S32+Hoja12!S32+Hoja13!S32</f>
        <v>218</v>
      </c>
      <c r="T32" s="492">
        <f>+'ENERO '!T32+FEBRERO!T32+MARZO!T32+ABRIL!T32+'MAYO '!T32+JUNIO!T32+JULIO!T32+AGOSTO!T32+SEPTIEMBRE!T32+'OCTUBRE '!T32+Hoja12!T32+Hoja13!T32</f>
        <v>0</v>
      </c>
      <c r="U32" s="492">
        <f>+'ENERO '!U32+FEBRERO!U32+MARZO!U32+ABRIL!U32+'MAYO '!U32+JUNIO!U32+JULIO!U32+AGOSTO!U32+SEPTIEMBRE!U32+'OCTUBRE '!U32+Hoja12!U32+Hoja13!U32</f>
        <v>8</v>
      </c>
      <c r="V32" s="492">
        <f>+'ENERO '!V32+FEBRERO!V32+MARZO!V32+ABRIL!V32+'MAYO '!V32+JUNIO!V32+JULIO!V32+AGOSTO!V32+SEPTIEMBRE!V32+'OCTUBRE '!V32+Hoja12!V32+Hoja13!V32</f>
        <v>35</v>
      </c>
      <c r="W32" s="492">
        <f>+'ENERO '!W32+FEBRERO!W32+MARZO!W32+ABRIL!W32+'MAYO '!W32+JUNIO!W32+JULIO!W32+AGOSTO!W32+SEPTIEMBRE!W32+'OCTUBRE '!W32+Hoja12!W32+Hoja13!W32</f>
        <v>4</v>
      </c>
      <c r="X32" s="492">
        <f>+'ENERO '!X32+FEBRERO!X32+MARZO!X32+ABRIL!X32+'MAYO '!X32+JUNIO!X32+JULIO!X32+AGOSTO!X32+SEPTIEMBRE!X32+'OCTUBRE '!X32+Hoja12!X32+Hoja13!X32</f>
        <v>364</v>
      </c>
      <c r="Y32" s="492">
        <f>+'ENERO '!Y32+FEBRERO!Y32+MARZO!Y32+ABRIL!Y32+'MAYO '!Y32+JUNIO!Y32+JULIO!Y32+AGOSTO!Y32+SEPTIEMBRE!Y32+'OCTUBRE '!Y32+Hoja12!Y32+Hoja13!Y32</f>
        <v>1075</v>
      </c>
      <c r="Z32" s="492">
        <f>+'ENERO '!Z32+FEBRERO!Z32+MARZO!Z32+ABRIL!Z32+'MAYO '!Z32+JUNIO!Z32+JULIO!Z32+AGOSTO!Z32+SEPTIEMBRE!Z32+'OCTUBRE '!Z32+Hoja12!Z32+Hoja13!Z32</f>
        <v>0</v>
      </c>
      <c r="AA32" s="492">
        <f>+'ENERO '!AA32+FEBRERO!AA32+MARZO!AA32+ABRIL!AA32+'MAYO '!AA32+JUNIO!AA32+JULIO!AA32+AGOSTO!AA32+SEPTIEMBRE!AA32+'OCTUBRE '!AA32+Hoja12!AA32+Hoja13!AA32</f>
        <v>0</v>
      </c>
      <c r="AB32" s="492">
        <f>+'ENERO '!AB32+FEBRERO!AB32+MARZO!AB32+ABRIL!AB32+'MAYO '!AB32+JUNIO!AB32+JULIO!AB32+AGOSTO!AB32+SEPTIEMBRE!AB32+'OCTUBRE '!AB32+Hoja12!AB32+Hoja13!AB32</f>
        <v>1</v>
      </c>
      <c r="AC32" s="492">
        <f>+'ENERO '!AC32+FEBRERO!AC32+MARZO!AC32+ABRIL!AC32+'MAYO '!AC32+JUNIO!AC32+JULIO!AC32+AGOSTO!AC32+SEPTIEMBRE!AC32+'OCTUBRE '!AC32+Hoja12!AC32+Hoja13!AC32</f>
        <v>17</v>
      </c>
      <c r="AD32" s="425"/>
      <c r="AE32" s="492">
        <f>+'ENERO '!AE32+FEBRERO!AE32+MARZO!AE32+ABRIL!AE32+'MAYO '!AE32+JUNIO!AE32+JULIO!AE32+AGOSTO!AE32+SEPTIEMBRE!AE32+'OCTUBRE '!AE32+Hoja12!AE32+Hoja13!AE32</f>
        <v>599</v>
      </c>
      <c r="AF32" s="492">
        <f>+'ENERO '!AF32+FEBRERO!AF32+MARZO!AF32+ABRIL!AF32+'MAYO '!AF32+JUNIO!AF32+JULIO!AF32+AGOSTO!AF32+SEPTIEMBRE!AF32+'OCTUBRE '!AF32+Hoja12!AF32+Hoja13!AF32</f>
        <v>0</v>
      </c>
      <c r="AG32" s="233"/>
      <c r="AH32" s="219"/>
      <c r="AI32" s="219"/>
      <c r="AJ32" s="236"/>
      <c r="AK32" s="231"/>
      <c r="AL32" s="229"/>
      <c r="AM32" s="237"/>
      <c r="AN32" s="223"/>
      <c r="AO32" s="236"/>
      <c r="AP32" s="240"/>
      <c r="AQ32" s="241"/>
      <c r="AR32" s="245" t="s">
        <v>151</v>
      </c>
      <c r="AS32" s="154"/>
      <c r="AT32" s="154"/>
      <c r="AU32" s="154"/>
      <c r="AV32" s="154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250" t="s">
        <v>152</v>
      </c>
      <c r="BU32" s="250" t="s">
        <v>152</v>
      </c>
      <c r="BV32" s="250" t="s">
        <v>152</v>
      </c>
      <c r="BW32" s="250" t="s">
        <v>152</v>
      </c>
      <c r="BX32" s="250" t="s">
        <v>152</v>
      </c>
      <c r="BY32" s="250" t="s">
        <v>152</v>
      </c>
      <c r="BZ32" s="176" t="s">
        <v>152</v>
      </c>
      <c r="CA32" s="172"/>
      <c r="CB32" s="253">
        <v>0</v>
      </c>
      <c r="CC32" s="253">
        <v>0</v>
      </c>
      <c r="CD32" s="253">
        <v>0</v>
      </c>
      <c r="CE32" s="253">
        <v>0</v>
      </c>
      <c r="CF32" s="253">
        <v>0</v>
      </c>
      <c r="CG32" s="253" t="s">
        <v>152</v>
      </c>
      <c r="CH32" s="253">
        <v>0</v>
      </c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68"/>
      <c r="DD32" s="168"/>
    </row>
    <row r="33" spans="1:108" x14ac:dyDescent="0.25">
      <c r="A33" s="178" t="s">
        <v>67</v>
      </c>
      <c r="B33" s="492">
        <f>+'ENERO '!B33+FEBRERO!B33+MARZO!B33+ABRIL!B33+'MAYO '!B33+JUNIO!B33+JULIO!B33+AGOSTO!B33+SEPTIEMBRE!B33+'OCTUBRE '!B33+Hoja12!B33+Hoja13!B33</f>
        <v>0</v>
      </c>
      <c r="C33" s="492">
        <f>+'ENERO '!C33+FEBRERO!C33+MARZO!C33+ABRIL!C33+'MAYO '!C33+JUNIO!C33+JULIO!C33+AGOSTO!C33+SEPTIEMBRE!C33+'OCTUBRE '!C33+Hoja12!C33+Hoja13!C33</f>
        <v>0</v>
      </c>
      <c r="D33" s="492">
        <f>+'ENERO '!D33+FEBRERO!D33+MARZO!D33+ABRIL!D33+'MAYO '!D33+JUNIO!D33+JULIO!D33+AGOSTO!D33+SEPTIEMBRE!D33+'OCTUBRE '!D33+Hoja12!D33+Hoja13!D33</f>
        <v>0</v>
      </c>
      <c r="E33" s="492">
        <f>+'ENERO '!E33+FEBRERO!E33+MARZO!E33+ABRIL!E33+'MAYO '!E33+JUNIO!E33+JULIO!E33+AGOSTO!E33+SEPTIEMBRE!E33+'OCTUBRE '!E33+Hoja12!E33+Hoja13!E33</f>
        <v>0</v>
      </c>
      <c r="F33" s="492">
        <f>+'ENERO '!F33+FEBRERO!F33+MARZO!F33+ABRIL!F33+'MAYO '!F33+JUNIO!F33+JULIO!F33+AGOSTO!F33+SEPTIEMBRE!F33+'OCTUBRE '!F33+Hoja12!F33+Hoja13!F33</f>
        <v>0</v>
      </c>
      <c r="G33" s="492">
        <f>+'ENERO '!G33+FEBRERO!G33+MARZO!G33+ABRIL!G33+'MAYO '!G33+JUNIO!G33+JULIO!G33+AGOSTO!G33+SEPTIEMBRE!G33+'OCTUBRE '!G33+Hoja12!G33+Hoja13!G33</f>
        <v>0</v>
      </c>
      <c r="H33" s="492">
        <f>+'ENERO '!H33+FEBRERO!H33+MARZO!H33+ABRIL!H33+'MAYO '!H33+JUNIO!H33+JULIO!H33+AGOSTO!H33+SEPTIEMBRE!H33+'OCTUBRE '!H33+Hoja12!H33+Hoja13!H33</f>
        <v>0</v>
      </c>
      <c r="I33" s="492">
        <f>+'ENERO '!I33+FEBRERO!I33+MARZO!I33+ABRIL!I33+'MAYO '!I33+JUNIO!I33+JULIO!I33+AGOSTO!I33+SEPTIEMBRE!I33+'OCTUBRE '!I33+Hoja12!I33+Hoja13!I33</f>
        <v>0</v>
      </c>
      <c r="J33" s="492">
        <f>+'ENERO '!J33+FEBRERO!J33+MARZO!J33+ABRIL!J33+'MAYO '!J33+JUNIO!J33+JULIO!J33+AGOSTO!J33+SEPTIEMBRE!J33+'OCTUBRE '!J33+Hoja12!J33+Hoja13!J33</f>
        <v>0</v>
      </c>
      <c r="K33" s="492">
        <f>+'ENERO '!K33+FEBRERO!K33+MARZO!K33+ABRIL!K33+'MAYO '!K33+JUNIO!K33+JULIO!K33+AGOSTO!K33+SEPTIEMBRE!K33+'OCTUBRE '!K33+Hoja12!K33+Hoja13!K33</f>
        <v>0</v>
      </c>
      <c r="L33" s="492">
        <f>+'ENERO '!L33+FEBRERO!L33+MARZO!L33+ABRIL!L33+'MAYO '!L33+JUNIO!L33+JULIO!L33+AGOSTO!L33+SEPTIEMBRE!L33+'OCTUBRE '!L33+Hoja12!L33+Hoja13!L33</f>
        <v>0</v>
      </c>
      <c r="M33" s="492">
        <f>+'ENERO '!M33+FEBRERO!M33+MARZO!M33+ABRIL!M33+'MAYO '!M33+JUNIO!M33+JULIO!M33+AGOSTO!M33+SEPTIEMBRE!M33+'OCTUBRE '!M33+Hoja12!M33+Hoja13!M33</f>
        <v>0</v>
      </c>
      <c r="N33" s="492">
        <f>+'ENERO '!N33+FEBRERO!N33+MARZO!N33+ABRIL!N33+'MAYO '!N33+JUNIO!N33+JULIO!N33+AGOSTO!N33+SEPTIEMBRE!N33+'OCTUBRE '!N33+Hoja12!N33+Hoja13!N33</f>
        <v>0</v>
      </c>
      <c r="O33" s="492">
        <f>+'ENERO '!O33+FEBRERO!O33+MARZO!O33+ABRIL!O33+'MAYO '!O33+JUNIO!O33+JULIO!O33+AGOSTO!O33+SEPTIEMBRE!O33+'OCTUBRE '!O33+Hoja12!O33+Hoja13!O33</f>
        <v>0</v>
      </c>
      <c r="P33" s="492">
        <f>+'ENERO '!P33+FEBRERO!P33+MARZO!P33+ABRIL!P33+'MAYO '!P33+JUNIO!P33+JULIO!P33+AGOSTO!P33+SEPTIEMBRE!P33+'OCTUBRE '!P33+Hoja12!P33+Hoja13!P33</f>
        <v>0</v>
      </c>
      <c r="Q33" s="492">
        <f>+'ENERO '!Q33+FEBRERO!Q33+MARZO!Q33+ABRIL!Q33+'MAYO '!Q33+JUNIO!Q33+JULIO!Q33+AGOSTO!Q33+SEPTIEMBRE!Q33+'OCTUBRE '!Q33+Hoja12!Q33+Hoja13!Q33</f>
        <v>0</v>
      </c>
      <c r="R33" s="492">
        <f>+'ENERO '!R33+FEBRERO!R33+MARZO!R33+ABRIL!R33+'MAYO '!R33+JUNIO!R33+JULIO!R33+AGOSTO!R33+SEPTIEMBRE!R33+'OCTUBRE '!R33+Hoja12!R33+Hoja13!R33</f>
        <v>0</v>
      </c>
      <c r="S33" s="492">
        <f>+'ENERO '!S33+FEBRERO!S33+MARZO!S33+ABRIL!S33+'MAYO '!S33+JUNIO!S33+JULIO!S33+AGOSTO!S33+SEPTIEMBRE!S33+'OCTUBRE '!S33+Hoja12!S33+Hoja13!S33</f>
        <v>0</v>
      </c>
      <c r="T33" s="492">
        <f>+'ENERO '!T33+FEBRERO!T33+MARZO!T33+ABRIL!T33+'MAYO '!T33+JUNIO!T33+JULIO!T33+AGOSTO!T33+SEPTIEMBRE!T33+'OCTUBRE '!T33+Hoja12!T33+Hoja13!T33</f>
        <v>0</v>
      </c>
      <c r="U33" s="492">
        <f>+'ENERO '!U33+FEBRERO!U33+MARZO!U33+ABRIL!U33+'MAYO '!U33+JUNIO!U33+JULIO!U33+AGOSTO!U33+SEPTIEMBRE!U33+'OCTUBRE '!U33+Hoja12!U33+Hoja13!U33</f>
        <v>5</v>
      </c>
      <c r="V33" s="492">
        <f>+'ENERO '!V33+FEBRERO!V33+MARZO!V33+ABRIL!V33+'MAYO '!V33+JUNIO!V33+JULIO!V33+AGOSTO!V33+SEPTIEMBRE!V33+'OCTUBRE '!V33+Hoja12!V33+Hoja13!V33</f>
        <v>0</v>
      </c>
      <c r="W33" s="492">
        <f>+'ENERO '!W33+FEBRERO!W33+MARZO!W33+ABRIL!W33+'MAYO '!W33+JUNIO!W33+JULIO!W33+AGOSTO!W33+SEPTIEMBRE!W33+'OCTUBRE '!W33+Hoja12!W33+Hoja13!W33</f>
        <v>0</v>
      </c>
      <c r="X33" s="492">
        <f>+'ENERO '!X33+FEBRERO!X33+MARZO!X33+ABRIL!X33+'MAYO '!X33+JUNIO!X33+JULIO!X33+AGOSTO!X33+SEPTIEMBRE!X33+'OCTUBRE '!X33+Hoja12!X33+Hoja13!X33</f>
        <v>0</v>
      </c>
      <c r="Y33" s="492">
        <f>+'ENERO '!Y33+FEBRERO!Y33+MARZO!Y33+ABRIL!Y33+'MAYO '!Y33+JUNIO!Y33+JULIO!Y33+AGOSTO!Y33+SEPTIEMBRE!Y33+'OCTUBRE '!Y33+Hoja12!Y33+Hoja13!Y33</f>
        <v>56</v>
      </c>
      <c r="Z33" s="492">
        <f>+'ENERO '!Z33+FEBRERO!Z33+MARZO!Z33+ABRIL!Z33+'MAYO '!Z33+JUNIO!Z33+JULIO!Z33+AGOSTO!Z33+SEPTIEMBRE!Z33+'OCTUBRE '!Z33+Hoja12!Z33+Hoja13!Z33</f>
        <v>0</v>
      </c>
      <c r="AA33" s="492">
        <f>+'ENERO '!AA33+FEBRERO!AA33+MARZO!AA33+ABRIL!AA33+'MAYO '!AA33+JUNIO!AA33+JULIO!AA33+AGOSTO!AA33+SEPTIEMBRE!AA33+'OCTUBRE '!AA33+Hoja12!AA33+Hoja13!AA33</f>
        <v>0</v>
      </c>
      <c r="AB33" s="492">
        <f>+'ENERO '!AB33+FEBRERO!AB33+MARZO!AB33+ABRIL!AB33+'MAYO '!AB33+JUNIO!AB33+JULIO!AB33+AGOSTO!AB33+SEPTIEMBRE!AB33+'OCTUBRE '!AB33+Hoja12!AB33+Hoja13!AB33</f>
        <v>0</v>
      </c>
      <c r="AC33" s="492">
        <f>+'ENERO '!AC33+FEBRERO!AC33+MARZO!AC33+ABRIL!AC33+'MAYO '!AC33+JUNIO!AC33+JULIO!AC33+AGOSTO!AC33+SEPTIEMBRE!AC33+'OCTUBRE '!AC33+Hoja12!AC33+Hoja13!AC33</f>
        <v>0</v>
      </c>
      <c r="AD33" s="434"/>
      <c r="AE33" s="492">
        <f>+'ENERO '!AE33+FEBRERO!AE33+MARZO!AE33+ABRIL!AE33+'MAYO '!AE33+JUNIO!AE33+JULIO!AE33+AGOSTO!AE33+SEPTIEMBRE!AE33+'OCTUBRE '!AE33+Hoja12!AE33+Hoja13!AE33</f>
        <v>0</v>
      </c>
      <c r="AF33" s="492">
        <f>+'ENERO '!AF33+FEBRERO!AF33+MARZO!AF33+ABRIL!AF33+'MAYO '!AF33+JUNIO!AF33+JULIO!AF33+AGOSTO!AF33+SEPTIEMBRE!AF33+'OCTUBRE '!AF33+Hoja12!AF33+Hoja13!AF33</f>
        <v>0</v>
      </c>
      <c r="AG33" s="233"/>
      <c r="AH33" s="219"/>
      <c r="AI33" s="219"/>
      <c r="AJ33" s="236"/>
      <c r="AK33" s="231"/>
      <c r="AL33" s="229"/>
      <c r="AM33" s="237"/>
      <c r="AN33" s="223"/>
      <c r="AO33" s="236"/>
      <c r="AP33" s="240"/>
      <c r="AQ33" s="241"/>
      <c r="AR33" s="245" t="s">
        <v>151</v>
      </c>
      <c r="AS33" s="154"/>
      <c r="AT33" s="154"/>
      <c r="AU33" s="154"/>
      <c r="AV33" s="154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250" t="s">
        <v>152</v>
      </c>
      <c r="BU33" s="250" t="s">
        <v>152</v>
      </c>
      <c r="BV33" s="250" t="s">
        <v>152</v>
      </c>
      <c r="BW33" s="250" t="s">
        <v>152</v>
      </c>
      <c r="BX33" s="250" t="s">
        <v>152</v>
      </c>
      <c r="BY33" s="250" t="s">
        <v>152</v>
      </c>
      <c r="BZ33" s="176" t="s">
        <v>152</v>
      </c>
      <c r="CA33" s="172"/>
      <c r="CB33" s="253">
        <v>0</v>
      </c>
      <c r="CC33" s="253">
        <v>0</v>
      </c>
      <c r="CD33" s="253">
        <v>0</v>
      </c>
      <c r="CE33" s="253">
        <v>0</v>
      </c>
      <c r="CF33" s="253">
        <v>0</v>
      </c>
      <c r="CG33" s="253" t="s">
        <v>152</v>
      </c>
      <c r="CH33" s="253">
        <v>0</v>
      </c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68"/>
      <c r="DD33" s="168"/>
    </row>
    <row r="34" spans="1:108" x14ac:dyDescent="0.25">
      <c r="A34" s="178" t="s">
        <v>68</v>
      </c>
      <c r="B34" s="492">
        <f>+'ENERO '!B34+FEBRERO!B34+MARZO!B34+ABRIL!B34+'MAYO '!B34+JUNIO!B34+JULIO!B34+AGOSTO!B34+SEPTIEMBRE!B34+'OCTUBRE '!B34+Hoja12!B34+Hoja13!B34</f>
        <v>774</v>
      </c>
      <c r="C34" s="492">
        <f>+'ENERO '!C34+FEBRERO!C34+MARZO!C34+ABRIL!C34+'MAYO '!C34+JUNIO!C34+JULIO!C34+AGOSTO!C34+SEPTIEMBRE!C34+'OCTUBRE '!C34+Hoja12!C34+Hoja13!C34</f>
        <v>644</v>
      </c>
      <c r="D34" s="492">
        <f>+'ENERO '!D34+FEBRERO!D34+MARZO!D34+ABRIL!D34+'MAYO '!D34+JUNIO!D34+JULIO!D34+AGOSTO!D34+SEPTIEMBRE!D34+'OCTUBRE '!D34+Hoja12!D34+Hoja13!D34</f>
        <v>125</v>
      </c>
      <c r="E34" s="492">
        <f>+'ENERO '!E34+FEBRERO!E34+MARZO!E34+ABRIL!E34+'MAYO '!E34+JUNIO!E34+JULIO!E34+AGOSTO!E34+SEPTIEMBRE!E34+'OCTUBRE '!E34+Hoja12!E34+Hoja13!E34</f>
        <v>5</v>
      </c>
      <c r="F34" s="492">
        <f>+'ENERO '!F34+FEBRERO!F34+MARZO!F34+ABRIL!F34+'MAYO '!F34+JUNIO!F34+JULIO!F34+AGOSTO!F34+SEPTIEMBRE!F34+'OCTUBRE '!F34+Hoja12!F34+Hoja13!F34</f>
        <v>0</v>
      </c>
      <c r="G34" s="492">
        <f>+'ENERO '!G34+FEBRERO!G34+MARZO!G34+ABRIL!G34+'MAYO '!G34+JUNIO!G34+JULIO!G34+AGOSTO!G34+SEPTIEMBRE!G34+'OCTUBRE '!G34+Hoja12!G34+Hoja13!G34</f>
        <v>0</v>
      </c>
      <c r="H34" s="492">
        <f>+'ENERO '!H34+FEBRERO!H34+MARZO!H34+ABRIL!H34+'MAYO '!H34+JUNIO!H34+JULIO!H34+AGOSTO!H34+SEPTIEMBRE!H34+'OCTUBRE '!H34+Hoja12!H34+Hoja13!H34</f>
        <v>0</v>
      </c>
      <c r="I34" s="492">
        <f>+'ENERO '!I34+FEBRERO!I34+MARZO!I34+ABRIL!I34+'MAYO '!I34+JUNIO!I34+JULIO!I34+AGOSTO!I34+SEPTIEMBRE!I34+'OCTUBRE '!I34+Hoja12!I34+Hoja13!I34</f>
        <v>772</v>
      </c>
      <c r="J34" s="492">
        <f>+'ENERO '!J34+FEBRERO!J34+MARZO!J34+ABRIL!J34+'MAYO '!J34+JUNIO!J34+JULIO!J34+AGOSTO!J34+SEPTIEMBRE!J34+'OCTUBRE '!J34+Hoja12!J34+Hoja13!J34</f>
        <v>2</v>
      </c>
      <c r="K34" s="492">
        <f>+'ENERO '!K34+FEBRERO!K34+MARZO!K34+ABRIL!K34+'MAYO '!K34+JUNIO!K34+JULIO!K34+AGOSTO!K34+SEPTIEMBRE!K34+'OCTUBRE '!K34+Hoja12!K34+Hoja13!K34</f>
        <v>576</v>
      </c>
      <c r="L34" s="492">
        <f>+'ENERO '!L34+FEBRERO!L34+MARZO!L34+ABRIL!L34+'MAYO '!L34+JUNIO!L34+JULIO!L34+AGOSTO!L34+SEPTIEMBRE!L34+'OCTUBRE '!L34+Hoja12!L34+Hoja13!L34</f>
        <v>198</v>
      </c>
      <c r="M34" s="492">
        <f>+'ENERO '!M34+FEBRERO!M34+MARZO!M34+ABRIL!M34+'MAYO '!M34+JUNIO!M34+JULIO!M34+AGOSTO!M34+SEPTIEMBRE!M34+'OCTUBRE '!M34+Hoja12!M34+Hoja13!M34</f>
        <v>470</v>
      </c>
      <c r="N34" s="492">
        <f>+'ENERO '!N34+FEBRERO!N34+MARZO!N34+ABRIL!N34+'MAYO '!N34+JUNIO!N34+JULIO!N34+AGOSTO!N34+SEPTIEMBRE!N34+'OCTUBRE '!N34+Hoja12!N34+Hoja13!N34</f>
        <v>343</v>
      </c>
      <c r="O34" s="492">
        <f>+'ENERO '!O34+FEBRERO!O34+MARZO!O34+ABRIL!O34+'MAYO '!O34+JUNIO!O34+JULIO!O34+AGOSTO!O34+SEPTIEMBRE!O34+'OCTUBRE '!O34+Hoja12!O34+Hoja13!O34</f>
        <v>127</v>
      </c>
      <c r="P34" s="492">
        <f>+'ENERO '!P34+FEBRERO!P34+MARZO!P34+ABRIL!P34+'MAYO '!P34+JUNIO!P34+JULIO!P34+AGOSTO!P34+SEPTIEMBRE!P34+'OCTUBRE '!P34+Hoja12!P34+Hoja13!P34</f>
        <v>0</v>
      </c>
      <c r="Q34" s="492">
        <f>+'ENERO '!Q34+FEBRERO!Q34+MARZO!Q34+ABRIL!Q34+'MAYO '!Q34+JUNIO!Q34+JULIO!Q34+AGOSTO!Q34+SEPTIEMBRE!Q34+'OCTUBRE '!Q34+Hoja12!Q34+Hoja13!Q34</f>
        <v>0</v>
      </c>
      <c r="R34" s="492">
        <f>+'ENERO '!R34+FEBRERO!R34+MARZO!R34+ABRIL!R34+'MAYO '!R34+JUNIO!R34+JULIO!R34+AGOSTO!R34+SEPTIEMBRE!R34+'OCTUBRE '!R34+Hoja12!R34+Hoja13!R34</f>
        <v>0</v>
      </c>
      <c r="S34" s="492">
        <f>+'ENERO '!S34+FEBRERO!S34+MARZO!S34+ABRIL!S34+'MAYO '!S34+JUNIO!S34+JULIO!S34+AGOSTO!S34+SEPTIEMBRE!S34+'OCTUBRE '!S34+Hoja12!S34+Hoja13!S34</f>
        <v>0</v>
      </c>
      <c r="T34" s="492">
        <f>+'ENERO '!T34+FEBRERO!T34+MARZO!T34+ABRIL!T34+'MAYO '!T34+JUNIO!T34+JULIO!T34+AGOSTO!T34+SEPTIEMBRE!T34+'OCTUBRE '!T34+Hoja12!T34+Hoja13!T34</f>
        <v>0</v>
      </c>
      <c r="U34" s="492">
        <f>+'ENERO '!U34+FEBRERO!U34+MARZO!U34+ABRIL!U34+'MAYO '!U34+JUNIO!U34+JULIO!U34+AGOSTO!U34+SEPTIEMBRE!U34+'OCTUBRE '!U34+Hoja12!U34+Hoja13!U34</f>
        <v>291</v>
      </c>
      <c r="V34" s="492">
        <f>+'ENERO '!V34+FEBRERO!V34+MARZO!V34+ABRIL!V34+'MAYO '!V34+JUNIO!V34+JULIO!V34+AGOSTO!V34+SEPTIEMBRE!V34+'OCTUBRE '!V34+Hoja12!V34+Hoja13!V34</f>
        <v>59</v>
      </c>
      <c r="W34" s="492">
        <f>+'ENERO '!W34+FEBRERO!W34+MARZO!W34+ABRIL!W34+'MAYO '!W34+JUNIO!W34+JULIO!W34+AGOSTO!W34+SEPTIEMBRE!W34+'OCTUBRE '!W34+Hoja12!W34+Hoja13!W34</f>
        <v>95</v>
      </c>
      <c r="X34" s="492">
        <f>+'ENERO '!X34+FEBRERO!X34+MARZO!X34+ABRIL!X34+'MAYO '!X34+JUNIO!X34+JULIO!X34+AGOSTO!X34+SEPTIEMBRE!X34+'OCTUBRE '!X34+Hoja12!X34+Hoja13!X34</f>
        <v>0</v>
      </c>
      <c r="Y34" s="492">
        <f>+'ENERO '!Y34+FEBRERO!Y34+MARZO!Y34+ABRIL!Y34+'MAYO '!Y34+JUNIO!Y34+JULIO!Y34+AGOSTO!Y34+SEPTIEMBRE!Y34+'OCTUBRE '!Y34+Hoja12!Y34+Hoja13!Y34</f>
        <v>0</v>
      </c>
      <c r="Z34" s="492">
        <f>+'ENERO '!Z34+FEBRERO!Z34+MARZO!Z34+ABRIL!Z34+'MAYO '!Z34+JUNIO!Z34+JULIO!Z34+AGOSTO!Z34+SEPTIEMBRE!Z34+'OCTUBRE '!Z34+Hoja12!Z34+Hoja13!Z34</f>
        <v>3</v>
      </c>
      <c r="AA34" s="492">
        <f>+'ENERO '!AA34+FEBRERO!AA34+MARZO!AA34+ABRIL!AA34+'MAYO '!AA34+JUNIO!AA34+JULIO!AA34+AGOSTO!AA34+SEPTIEMBRE!AA34+'OCTUBRE '!AA34+Hoja12!AA34+Hoja13!AA34</f>
        <v>0</v>
      </c>
      <c r="AB34" s="492">
        <f>+'ENERO '!AB34+FEBRERO!AB34+MARZO!AB34+ABRIL!AB34+'MAYO '!AB34+JUNIO!AB34+JULIO!AB34+AGOSTO!AB34+SEPTIEMBRE!AB34+'OCTUBRE '!AB34+Hoja12!AB34+Hoja13!AB34</f>
        <v>401</v>
      </c>
      <c r="AC34" s="492">
        <f>+'ENERO '!AC34+FEBRERO!AC34+MARZO!AC34+ABRIL!AC34+'MAYO '!AC34+JUNIO!AC34+JULIO!AC34+AGOSTO!AC34+SEPTIEMBRE!AC34+'OCTUBRE '!AC34+Hoja12!AC34+Hoja13!AC34</f>
        <v>0</v>
      </c>
      <c r="AD34" s="425"/>
      <c r="AE34" s="492">
        <f>+'ENERO '!AE34+FEBRERO!AE34+MARZO!AE34+ABRIL!AE34+'MAYO '!AE34+JUNIO!AE34+JULIO!AE34+AGOSTO!AE34+SEPTIEMBRE!AE34+'OCTUBRE '!AE34+Hoja12!AE34+Hoja13!AE34</f>
        <v>0</v>
      </c>
      <c r="AF34" s="492">
        <f>+'ENERO '!AF34+FEBRERO!AF34+MARZO!AF34+ABRIL!AF34+'MAYO '!AF34+JUNIO!AF34+JULIO!AF34+AGOSTO!AF34+SEPTIEMBRE!AF34+'OCTUBRE '!AF34+Hoja12!AF34+Hoja13!AF34</f>
        <v>0</v>
      </c>
      <c r="AG34" s="233"/>
      <c r="AH34" s="219"/>
      <c r="AI34" s="219"/>
      <c r="AJ34" s="236"/>
      <c r="AK34" s="231"/>
      <c r="AL34" s="229"/>
      <c r="AM34" s="237"/>
      <c r="AN34" s="223"/>
      <c r="AO34" s="236"/>
      <c r="AP34" s="240"/>
      <c r="AQ34" s="241"/>
      <c r="AR34" s="245" t="s">
        <v>151</v>
      </c>
      <c r="AS34" s="154"/>
      <c r="AT34" s="154"/>
      <c r="AU34" s="154"/>
      <c r="AV34" s="154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250" t="s">
        <v>152</v>
      </c>
      <c r="BU34" s="250" t="s">
        <v>152</v>
      </c>
      <c r="BV34" s="250" t="s">
        <v>152</v>
      </c>
      <c r="BW34" s="250" t="s">
        <v>152</v>
      </c>
      <c r="BX34" s="250" t="s">
        <v>152</v>
      </c>
      <c r="BY34" s="250" t="s">
        <v>152</v>
      </c>
      <c r="BZ34" s="176" t="s">
        <v>152</v>
      </c>
      <c r="CA34" s="172"/>
      <c r="CB34" s="253">
        <v>0</v>
      </c>
      <c r="CC34" s="253">
        <v>0</v>
      </c>
      <c r="CD34" s="253">
        <v>0</v>
      </c>
      <c r="CE34" s="253">
        <v>0</v>
      </c>
      <c r="CF34" s="253">
        <v>0</v>
      </c>
      <c r="CG34" s="253" t="s">
        <v>152</v>
      </c>
      <c r="CH34" s="253">
        <v>0</v>
      </c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68"/>
      <c r="DD34" s="168"/>
    </row>
    <row r="35" spans="1:108" x14ac:dyDescent="0.25">
      <c r="A35" s="178" t="s">
        <v>69</v>
      </c>
      <c r="B35" s="492">
        <f>+'ENERO '!B35+FEBRERO!B35+MARZO!B35+ABRIL!B35+'MAYO '!B35+JUNIO!B35+JULIO!B35+AGOSTO!B35+SEPTIEMBRE!B35+'OCTUBRE '!B35+Hoja12!B35+Hoja13!B35</f>
        <v>3004</v>
      </c>
      <c r="C35" s="492">
        <f>+'ENERO '!C35+FEBRERO!C35+MARZO!C35+ABRIL!C35+'MAYO '!C35+JUNIO!C35+JULIO!C35+AGOSTO!C35+SEPTIEMBRE!C35+'OCTUBRE '!C35+Hoja12!C35+Hoja13!C35</f>
        <v>0</v>
      </c>
      <c r="D35" s="492">
        <f>+'ENERO '!D35+FEBRERO!D35+MARZO!D35+ABRIL!D35+'MAYO '!D35+JUNIO!D35+JULIO!D35+AGOSTO!D35+SEPTIEMBRE!D35+'OCTUBRE '!D35+Hoja12!D35+Hoja13!D35</f>
        <v>0</v>
      </c>
      <c r="E35" s="492">
        <f>+'ENERO '!E35+FEBRERO!E35+MARZO!E35+ABRIL!E35+'MAYO '!E35+JUNIO!E35+JULIO!E35+AGOSTO!E35+SEPTIEMBRE!E35+'OCTUBRE '!E35+Hoja12!E35+Hoja13!E35</f>
        <v>64</v>
      </c>
      <c r="F35" s="492">
        <f>+'ENERO '!F35+FEBRERO!F35+MARZO!F35+ABRIL!F35+'MAYO '!F35+JUNIO!F35+JULIO!F35+AGOSTO!F35+SEPTIEMBRE!F35+'OCTUBRE '!F35+Hoja12!F35+Hoja13!F35</f>
        <v>81</v>
      </c>
      <c r="G35" s="492">
        <f>+'ENERO '!G35+FEBRERO!G35+MARZO!G35+ABRIL!G35+'MAYO '!G35+JUNIO!G35+JULIO!G35+AGOSTO!G35+SEPTIEMBRE!G35+'OCTUBRE '!G35+Hoja12!G35+Hoja13!G35</f>
        <v>1861</v>
      </c>
      <c r="H35" s="492">
        <f>+'ENERO '!H35+FEBRERO!H35+MARZO!H35+ABRIL!H35+'MAYO '!H35+JUNIO!H35+JULIO!H35+AGOSTO!H35+SEPTIEMBRE!H35+'OCTUBRE '!H35+Hoja12!H35+Hoja13!H35</f>
        <v>998</v>
      </c>
      <c r="I35" s="492">
        <f>+'ENERO '!I35+FEBRERO!I35+MARZO!I35+ABRIL!I35+'MAYO '!I35+JUNIO!I35+JULIO!I35+AGOSTO!I35+SEPTIEMBRE!I35+'OCTUBRE '!I35+Hoja12!I35+Hoja13!I35</f>
        <v>0</v>
      </c>
      <c r="J35" s="492">
        <f>+'ENERO '!J35+FEBRERO!J35+MARZO!J35+ABRIL!J35+'MAYO '!J35+JUNIO!J35+JULIO!J35+AGOSTO!J35+SEPTIEMBRE!J35+'OCTUBRE '!J35+Hoja12!J35+Hoja13!J35</f>
        <v>3004</v>
      </c>
      <c r="K35" s="492">
        <f>+'ENERO '!K35+FEBRERO!K35+MARZO!K35+ABRIL!K35+'MAYO '!K35+JUNIO!K35+JULIO!K35+AGOSTO!K35+SEPTIEMBRE!K35+'OCTUBRE '!K35+Hoja12!K35+Hoja13!K35</f>
        <v>1174</v>
      </c>
      <c r="L35" s="492">
        <f>+'ENERO '!L35+FEBRERO!L35+MARZO!L35+ABRIL!L35+'MAYO '!L35+JUNIO!L35+JULIO!L35+AGOSTO!L35+SEPTIEMBRE!L35+'OCTUBRE '!L35+Hoja12!L35+Hoja13!L35</f>
        <v>1830</v>
      </c>
      <c r="M35" s="492">
        <f>+'ENERO '!M35+FEBRERO!M35+MARZO!M35+ABRIL!M35+'MAYO '!M35+JUNIO!M35+JULIO!M35+AGOSTO!M35+SEPTIEMBRE!M35+'OCTUBRE '!M35+Hoja12!M35+Hoja13!M35</f>
        <v>0</v>
      </c>
      <c r="N35" s="492">
        <f>+'ENERO '!N35+FEBRERO!N35+MARZO!N35+ABRIL!N35+'MAYO '!N35+JUNIO!N35+JULIO!N35+AGOSTO!N35+SEPTIEMBRE!N35+'OCTUBRE '!N35+Hoja12!N35+Hoja13!N35</f>
        <v>0</v>
      </c>
      <c r="O35" s="492">
        <f>+'ENERO '!O35+FEBRERO!O35+MARZO!O35+ABRIL!O35+'MAYO '!O35+JUNIO!O35+JULIO!O35+AGOSTO!O35+SEPTIEMBRE!O35+'OCTUBRE '!O35+Hoja12!O35+Hoja13!O35</f>
        <v>0</v>
      </c>
      <c r="P35" s="492">
        <f>+'ENERO '!P35+FEBRERO!P35+MARZO!P35+ABRIL!P35+'MAYO '!P35+JUNIO!P35+JULIO!P35+AGOSTO!P35+SEPTIEMBRE!P35+'OCTUBRE '!P35+Hoja12!P35+Hoja13!P35</f>
        <v>0</v>
      </c>
      <c r="Q35" s="492">
        <f>+'ENERO '!Q35+FEBRERO!Q35+MARZO!Q35+ABRIL!Q35+'MAYO '!Q35+JUNIO!Q35+JULIO!Q35+AGOSTO!Q35+SEPTIEMBRE!Q35+'OCTUBRE '!Q35+Hoja12!Q35+Hoja13!Q35</f>
        <v>2595</v>
      </c>
      <c r="R35" s="492">
        <f>+'ENERO '!R35+FEBRERO!R35+MARZO!R35+ABRIL!R35+'MAYO '!R35+JUNIO!R35+JULIO!R35+AGOSTO!R35+SEPTIEMBRE!R35+'OCTUBRE '!R35+Hoja12!R35+Hoja13!R35</f>
        <v>397</v>
      </c>
      <c r="S35" s="492">
        <f>+'ENERO '!S35+FEBRERO!S35+MARZO!S35+ABRIL!S35+'MAYO '!S35+JUNIO!S35+JULIO!S35+AGOSTO!S35+SEPTIEMBRE!S35+'OCTUBRE '!S35+Hoja12!S35+Hoja13!S35</f>
        <v>2102</v>
      </c>
      <c r="T35" s="492">
        <f>+'ENERO '!T35+FEBRERO!T35+MARZO!T35+ABRIL!T35+'MAYO '!T35+JUNIO!T35+JULIO!T35+AGOSTO!T35+SEPTIEMBRE!T35+'OCTUBRE '!T35+Hoja12!T35+Hoja13!T35</f>
        <v>96</v>
      </c>
      <c r="U35" s="492">
        <f>+'ENERO '!U35+FEBRERO!U35+MARZO!U35+ABRIL!U35+'MAYO '!U35+JUNIO!U35+JULIO!U35+AGOSTO!U35+SEPTIEMBRE!U35+'OCTUBRE '!U35+Hoja12!U35+Hoja13!U35</f>
        <v>194</v>
      </c>
      <c r="V35" s="492">
        <f>+'ENERO '!V35+FEBRERO!V35+MARZO!V35+ABRIL!V35+'MAYO '!V35+JUNIO!V35+JULIO!V35+AGOSTO!V35+SEPTIEMBRE!V35+'OCTUBRE '!V35+Hoja12!V35+Hoja13!V35</f>
        <v>207</v>
      </c>
      <c r="W35" s="492">
        <f>+'ENERO '!W35+FEBRERO!W35+MARZO!W35+ABRIL!W35+'MAYO '!W35+JUNIO!W35+JULIO!W35+AGOSTO!W35+SEPTIEMBRE!W35+'OCTUBRE '!W35+Hoja12!W35+Hoja13!W35</f>
        <v>0</v>
      </c>
      <c r="X35" s="492">
        <f>+'ENERO '!X35+FEBRERO!X35+MARZO!X35+ABRIL!X35+'MAYO '!X35+JUNIO!X35+JULIO!X35+AGOSTO!X35+SEPTIEMBRE!X35+'OCTUBRE '!X35+Hoja12!X35+Hoja13!X35</f>
        <v>415</v>
      </c>
      <c r="Y35" s="492">
        <f>+'ENERO '!Y35+FEBRERO!Y35+MARZO!Y35+ABRIL!Y35+'MAYO '!Y35+JUNIO!Y35+JULIO!Y35+AGOSTO!Y35+SEPTIEMBRE!Y35+'OCTUBRE '!Y35+Hoja12!Y35+Hoja13!Y35</f>
        <v>0</v>
      </c>
      <c r="Z35" s="492">
        <f>+'ENERO '!Z35+FEBRERO!Z35+MARZO!Z35+ABRIL!Z35+'MAYO '!Z35+JUNIO!Z35+JULIO!Z35+AGOSTO!Z35+SEPTIEMBRE!Z35+'OCTUBRE '!Z35+Hoja12!Z35+Hoja13!Z35</f>
        <v>0</v>
      </c>
      <c r="AA35" s="492">
        <f>+'ENERO '!AA35+FEBRERO!AA35+MARZO!AA35+ABRIL!AA35+'MAYO '!AA35+JUNIO!AA35+JULIO!AA35+AGOSTO!AA35+SEPTIEMBRE!AA35+'OCTUBRE '!AA35+Hoja12!AA35+Hoja13!AA35</f>
        <v>208</v>
      </c>
      <c r="AB35" s="492">
        <f>+'ENERO '!AB35+FEBRERO!AB35+MARZO!AB35+ABRIL!AB35+'MAYO '!AB35+JUNIO!AB35+JULIO!AB35+AGOSTO!AB35+SEPTIEMBRE!AB35+'OCTUBRE '!AB35+Hoja12!AB35+Hoja13!AB35</f>
        <v>0</v>
      </c>
      <c r="AC35" s="492">
        <f>+'ENERO '!AC35+FEBRERO!AC35+MARZO!AC35+ABRIL!AC35+'MAYO '!AC35+JUNIO!AC35+JULIO!AC35+AGOSTO!AC35+SEPTIEMBRE!AC35+'OCTUBRE '!AC35+Hoja12!AC35+Hoja13!AC35</f>
        <v>613</v>
      </c>
      <c r="AD35" s="434"/>
      <c r="AE35" s="492">
        <f>+'ENERO '!AE35+FEBRERO!AE35+MARZO!AE35+ABRIL!AE35+'MAYO '!AE35+JUNIO!AE35+JULIO!AE35+AGOSTO!AE35+SEPTIEMBRE!AE35+'OCTUBRE '!AE35+Hoja12!AE35+Hoja13!AE35</f>
        <v>28</v>
      </c>
      <c r="AF35" s="492">
        <f>+'ENERO '!AF35+FEBRERO!AF35+MARZO!AF35+ABRIL!AF35+'MAYO '!AF35+JUNIO!AF35+JULIO!AF35+AGOSTO!AF35+SEPTIEMBRE!AF35+'OCTUBRE '!AF35+Hoja12!AF35+Hoja13!AF35</f>
        <v>0</v>
      </c>
      <c r="AG35" s="233"/>
      <c r="AH35" s="219"/>
      <c r="AI35" s="219"/>
      <c r="AJ35" s="236"/>
      <c r="AK35" s="231"/>
      <c r="AL35" s="229"/>
      <c r="AM35" s="237"/>
      <c r="AN35" s="223"/>
      <c r="AO35" s="233"/>
      <c r="AP35" s="230"/>
      <c r="AQ35" s="241"/>
      <c r="AR35" s="245" t="s">
        <v>151</v>
      </c>
      <c r="AS35" s="154"/>
      <c r="AT35" s="154"/>
      <c r="AU35" s="154"/>
      <c r="AV35" s="154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250" t="s">
        <v>152</v>
      </c>
      <c r="BU35" s="250" t="s">
        <v>152</v>
      </c>
      <c r="BV35" s="250" t="s">
        <v>152</v>
      </c>
      <c r="BW35" s="250" t="s">
        <v>152</v>
      </c>
      <c r="BX35" s="250" t="s">
        <v>152</v>
      </c>
      <c r="BY35" s="250" t="s">
        <v>152</v>
      </c>
      <c r="BZ35" s="176" t="s">
        <v>152</v>
      </c>
      <c r="CA35" s="172"/>
      <c r="CB35" s="253">
        <v>0</v>
      </c>
      <c r="CC35" s="253">
        <v>0</v>
      </c>
      <c r="CD35" s="253">
        <v>0</v>
      </c>
      <c r="CE35" s="253">
        <v>0</v>
      </c>
      <c r="CF35" s="253">
        <v>0</v>
      </c>
      <c r="CG35" s="253" t="s">
        <v>152</v>
      </c>
      <c r="CH35" s="253">
        <v>0</v>
      </c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68"/>
      <c r="DD35" s="168"/>
    </row>
    <row r="36" spans="1:108" x14ac:dyDescent="0.25">
      <c r="A36" s="178" t="s">
        <v>70</v>
      </c>
      <c r="B36" s="492">
        <f>+'ENERO '!B36+FEBRERO!B36+MARZO!B36+ABRIL!B36+'MAYO '!B36+JUNIO!B36+JULIO!B36+AGOSTO!B36+SEPTIEMBRE!B36+'OCTUBRE '!B36+Hoja12!B36+Hoja13!B36</f>
        <v>0</v>
      </c>
      <c r="C36" s="492">
        <f>+'ENERO '!C36+FEBRERO!C36+MARZO!C36+ABRIL!C36+'MAYO '!C36+JUNIO!C36+JULIO!C36+AGOSTO!C36+SEPTIEMBRE!C36+'OCTUBRE '!C36+Hoja12!C36+Hoja13!C36</f>
        <v>0</v>
      </c>
      <c r="D36" s="492">
        <f>+'ENERO '!D36+FEBRERO!D36+MARZO!D36+ABRIL!D36+'MAYO '!D36+JUNIO!D36+JULIO!D36+AGOSTO!D36+SEPTIEMBRE!D36+'OCTUBRE '!D36+Hoja12!D36+Hoja13!D36</f>
        <v>0</v>
      </c>
      <c r="E36" s="492">
        <f>+'ENERO '!E36+FEBRERO!E36+MARZO!E36+ABRIL!E36+'MAYO '!E36+JUNIO!E36+JULIO!E36+AGOSTO!E36+SEPTIEMBRE!E36+'OCTUBRE '!E36+Hoja12!E36+Hoja13!E36</f>
        <v>0</v>
      </c>
      <c r="F36" s="492">
        <f>+'ENERO '!F36+FEBRERO!F36+MARZO!F36+ABRIL!F36+'MAYO '!F36+JUNIO!F36+JULIO!F36+AGOSTO!F36+SEPTIEMBRE!F36+'OCTUBRE '!F36+Hoja12!F36+Hoja13!F36</f>
        <v>0</v>
      </c>
      <c r="G36" s="492">
        <f>+'ENERO '!G36+FEBRERO!G36+MARZO!G36+ABRIL!G36+'MAYO '!G36+JUNIO!G36+JULIO!G36+AGOSTO!G36+SEPTIEMBRE!G36+'OCTUBRE '!G36+Hoja12!G36+Hoja13!G36</f>
        <v>0</v>
      </c>
      <c r="H36" s="492">
        <f>+'ENERO '!H36+FEBRERO!H36+MARZO!H36+ABRIL!H36+'MAYO '!H36+JUNIO!H36+JULIO!H36+AGOSTO!H36+SEPTIEMBRE!H36+'OCTUBRE '!H36+Hoja12!H36+Hoja13!H36</f>
        <v>0</v>
      </c>
      <c r="I36" s="492">
        <f>+'ENERO '!I36+FEBRERO!I36+MARZO!I36+ABRIL!I36+'MAYO '!I36+JUNIO!I36+JULIO!I36+AGOSTO!I36+SEPTIEMBRE!I36+'OCTUBRE '!I36+Hoja12!I36+Hoja13!I36</f>
        <v>0</v>
      </c>
      <c r="J36" s="492">
        <f>+'ENERO '!J36+FEBRERO!J36+MARZO!J36+ABRIL!J36+'MAYO '!J36+JUNIO!J36+JULIO!J36+AGOSTO!J36+SEPTIEMBRE!J36+'OCTUBRE '!J36+Hoja12!J36+Hoja13!J36</f>
        <v>0</v>
      </c>
      <c r="K36" s="492">
        <f>+'ENERO '!K36+FEBRERO!K36+MARZO!K36+ABRIL!K36+'MAYO '!K36+JUNIO!K36+JULIO!K36+AGOSTO!K36+SEPTIEMBRE!K36+'OCTUBRE '!K36+Hoja12!K36+Hoja13!K36</f>
        <v>0</v>
      </c>
      <c r="L36" s="492">
        <f>+'ENERO '!L36+FEBRERO!L36+MARZO!L36+ABRIL!L36+'MAYO '!L36+JUNIO!L36+JULIO!L36+AGOSTO!L36+SEPTIEMBRE!L36+'OCTUBRE '!L36+Hoja12!L36+Hoja13!L36</f>
        <v>0</v>
      </c>
      <c r="M36" s="492">
        <f>+'ENERO '!M36+FEBRERO!M36+MARZO!M36+ABRIL!M36+'MAYO '!M36+JUNIO!M36+JULIO!M36+AGOSTO!M36+SEPTIEMBRE!M36+'OCTUBRE '!M36+Hoja12!M36+Hoja13!M36</f>
        <v>0</v>
      </c>
      <c r="N36" s="492">
        <f>+'ENERO '!N36+FEBRERO!N36+MARZO!N36+ABRIL!N36+'MAYO '!N36+JUNIO!N36+JULIO!N36+AGOSTO!N36+SEPTIEMBRE!N36+'OCTUBRE '!N36+Hoja12!N36+Hoja13!N36</f>
        <v>0</v>
      </c>
      <c r="O36" s="492">
        <f>+'ENERO '!O36+FEBRERO!O36+MARZO!O36+ABRIL!O36+'MAYO '!O36+JUNIO!O36+JULIO!O36+AGOSTO!O36+SEPTIEMBRE!O36+'OCTUBRE '!O36+Hoja12!O36+Hoja13!O36</f>
        <v>0</v>
      </c>
      <c r="P36" s="492">
        <f>+'ENERO '!P36+FEBRERO!P36+MARZO!P36+ABRIL!P36+'MAYO '!P36+JUNIO!P36+JULIO!P36+AGOSTO!P36+SEPTIEMBRE!P36+'OCTUBRE '!P36+Hoja12!P36+Hoja13!P36</f>
        <v>0</v>
      </c>
      <c r="Q36" s="492">
        <f>+'ENERO '!Q36+FEBRERO!Q36+MARZO!Q36+ABRIL!Q36+'MAYO '!Q36+JUNIO!Q36+JULIO!Q36+AGOSTO!Q36+SEPTIEMBRE!Q36+'OCTUBRE '!Q36+Hoja12!Q36+Hoja13!Q36</f>
        <v>0</v>
      </c>
      <c r="R36" s="492">
        <f>+'ENERO '!R36+FEBRERO!R36+MARZO!R36+ABRIL!R36+'MAYO '!R36+JUNIO!R36+JULIO!R36+AGOSTO!R36+SEPTIEMBRE!R36+'OCTUBRE '!R36+Hoja12!R36+Hoja13!R36</f>
        <v>0</v>
      </c>
      <c r="S36" s="492">
        <f>+'ENERO '!S36+FEBRERO!S36+MARZO!S36+ABRIL!S36+'MAYO '!S36+JUNIO!S36+JULIO!S36+AGOSTO!S36+SEPTIEMBRE!S36+'OCTUBRE '!S36+Hoja12!S36+Hoja13!S36</f>
        <v>0</v>
      </c>
      <c r="T36" s="492">
        <f>+'ENERO '!T36+FEBRERO!T36+MARZO!T36+ABRIL!T36+'MAYO '!T36+JUNIO!T36+JULIO!T36+AGOSTO!T36+SEPTIEMBRE!T36+'OCTUBRE '!T36+Hoja12!T36+Hoja13!T36</f>
        <v>0</v>
      </c>
      <c r="U36" s="492">
        <f>+'ENERO '!U36+FEBRERO!U36+MARZO!U36+ABRIL!U36+'MAYO '!U36+JUNIO!U36+JULIO!U36+AGOSTO!U36+SEPTIEMBRE!U36+'OCTUBRE '!U36+Hoja12!U36+Hoja13!U36</f>
        <v>0</v>
      </c>
      <c r="V36" s="492">
        <f>+'ENERO '!V36+FEBRERO!V36+MARZO!V36+ABRIL!V36+'MAYO '!V36+JUNIO!V36+JULIO!V36+AGOSTO!V36+SEPTIEMBRE!V36+'OCTUBRE '!V36+Hoja12!V36+Hoja13!V36</f>
        <v>0</v>
      </c>
      <c r="W36" s="492">
        <f>+'ENERO '!W36+FEBRERO!W36+MARZO!W36+ABRIL!W36+'MAYO '!W36+JUNIO!W36+JULIO!W36+AGOSTO!W36+SEPTIEMBRE!W36+'OCTUBRE '!W36+Hoja12!W36+Hoja13!W36</f>
        <v>0</v>
      </c>
      <c r="X36" s="492">
        <f>+'ENERO '!X36+FEBRERO!X36+MARZO!X36+ABRIL!X36+'MAYO '!X36+JUNIO!X36+JULIO!X36+AGOSTO!X36+SEPTIEMBRE!X36+'OCTUBRE '!X36+Hoja12!X36+Hoja13!X36</f>
        <v>0</v>
      </c>
      <c r="Y36" s="492">
        <f>+'ENERO '!Y36+FEBRERO!Y36+MARZO!Y36+ABRIL!Y36+'MAYO '!Y36+JUNIO!Y36+JULIO!Y36+AGOSTO!Y36+SEPTIEMBRE!Y36+'OCTUBRE '!Y36+Hoja12!Y36+Hoja13!Y36</f>
        <v>0</v>
      </c>
      <c r="Z36" s="492">
        <f>+'ENERO '!Z36+FEBRERO!Z36+MARZO!Z36+ABRIL!Z36+'MAYO '!Z36+JUNIO!Z36+JULIO!Z36+AGOSTO!Z36+SEPTIEMBRE!Z36+'OCTUBRE '!Z36+Hoja12!Z36+Hoja13!Z36</f>
        <v>0</v>
      </c>
      <c r="AA36" s="492">
        <f>+'ENERO '!AA36+FEBRERO!AA36+MARZO!AA36+ABRIL!AA36+'MAYO '!AA36+JUNIO!AA36+JULIO!AA36+AGOSTO!AA36+SEPTIEMBRE!AA36+'OCTUBRE '!AA36+Hoja12!AA36+Hoja13!AA36</f>
        <v>0</v>
      </c>
      <c r="AB36" s="492">
        <f>+'ENERO '!AB36+FEBRERO!AB36+MARZO!AB36+ABRIL!AB36+'MAYO '!AB36+JUNIO!AB36+JULIO!AB36+AGOSTO!AB36+SEPTIEMBRE!AB36+'OCTUBRE '!AB36+Hoja12!AB36+Hoja13!AB36</f>
        <v>0</v>
      </c>
      <c r="AC36" s="492">
        <f>+'ENERO '!AC36+FEBRERO!AC36+MARZO!AC36+ABRIL!AC36+'MAYO '!AC36+JUNIO!AC36+JULIO!AC36+AGOSTO!AC36+SEPTIEMBRE!AC36+'OCTUBRE '!AC36+Hoja12!AC36+Hoja13!AC36</f>
        <v>0</v>
      </c>
      <c r="AD36" s="425"/>
      <c r="AE36" s="492">
        <f>+'ENERO '!AE36+FEBRERO!AE36+MARZO!AE36+ABRIL!AE36+'MAYO '!AE36+JUNIO!AE36+JULIO!AE36+AGOSTO!AE36+SEPTIEMBRE!AE36+'OCTUBRE '!AE36+Hoja12!AE36+Hoja13!AE36</f>
        <v>0</v>
      </c>
      <c r="AF36" s="492">
        <f>+'ENERO '!AF36+FEBRERO!AF36+MARZO!AF36+ABRIL!AF36+'MAYO '!AF36+JUNIO!AF36+JULIO!AF36+AGOSTO!AF36+SEPTIEMBRE!AF36+'OCTUBRE '!AF36+Hoja12!AF36+Hoja13!AF36</f>
        <v>0</v>
      </c>
      <c r="AG36" s="233"/>
      <c r="AH36" s="219"/>
      <c r="AI36" s="219"/>
      <c r="AJ36" s="236"/>
      <c r="AK36" s="231"/>
      <c r="AL36" s="229"/>
      <c r="AM36" s="237"/>
      <c r="AN36" s="223"/>
      <c r="AO36" s="236"/>
      <c r="AP36" s="240"/>
      <c r="AQ36" s="241"/>
      <c r="AR36" s="245" t="s">
        <v>151</v>
      </c>
      <c r="AS36" s="154"/>
      <c r="AT36" s="154"/>
      <c r="AU36" s="154"/>
      <c r="AV36" s="154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250" t="s">
        <v>152</v>
      </c>
      <c r="BU36" s="250" t="s">
        <v>152</v>
      </c>
      <c r="BV36" s="250" t="s">
        <v>152</v>
      </c>
      <c r="BW36" s="250" t="s">
        <v>152</v>
      </c>
      <c r="BX36" s="250" t="s">
        <v>152</v>
      </c>
      <c r="BY36" s="250" t="s">
        <v>152</v>
      </c>
      <c r="BZ36" s="176" t="s">
        <v>152</v>
      </c>
      <c r="CA36" s="172"/>
      <c r="CB36" s="253">
        <v>0</v>
      </c>
      <c r="CC36" s="253">
        <v>0</v>
      </c>
      <c r="CD36" s="253">
        <v>0</v>
      </c>
      <c r="CE36" s="253">
        <v>0</v>
      </c>
      <c r="CF36" s="253">
        <v>0</v>
      </c>
      <c r="CG36" s="253" t="s">
        <v>152</v>
      </c>
      <c r="CH36" s="253">
        <v>0</v>
      </c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68"/>
      <c r="DD36" s="168"/>
    </row>
    <row r="37" spans="1:108" x14ac:dyDescent="0.25">
      <c r="A37" s="198" t="s">
        <v>71</v>
      </c>
      <c r="B37" s="492">
        <f>+'ENERO '!B37+FEBRERO!B37+MARZO!B37+ABRIL!B37+'MAYO '!B37+JUNIO!B37+JULIO!B37+AGOSTO!B37+SEPTIEMBRE!B37+'OCTUBRE '!B37+Hoja12!B37+Hoja13!B37</f>
        <v>66</v>
      </c>
      <c r="C37" s="492">
        <f>+'ENERO '!C37+FEBRERO!C37+MARZO!C37+ABRIL!C37+'MAYO '!C37+JUNIO!C37+JULIO!C37+AGOSTO!C37+SEPTIEMBRE!C37+'OCTUBRE '!C37+Hoja12!C37+Hoja13!C37</f>
        <v>0</v>
      </c>
      <c r="D37" s="492">
        <f>+'ENERO '!D37+FEBRERO!D37+MARZO!D37+ABRIL!D37+'MAYO '!D37+JUNIO!D37+JULIO!D37+AGOSTO!D37+SEPTIEMBRE!D37+'OCTUBRE '!D37+Hoja12!D37+Hoja13!D37</f>
        <v>0</v>
      </c>
      <c r="E37" s="492">
        <f>+'ENERO '!E37+FEBRERO!E37+MARZO!E37+ABRIL!E37+'MAYO '!E37+JUNIO!E37+JULIO!E37+AGOSTO!E37+SEPTIEMBRE!E37+'OCTUBRE '!E37+Hoja12!E37+Hoja13!E37</f>
        <v>1</v>
      </c>
      <c r="F37" s="492">
        <f>+'ENERO '!F37+FEBRERO!F37+MARZO!F37+ABRIL!F37+'MAYO '!F37+JUNIO!F37+JULIO!F37+AGOSTO!F37+SEPTIEMBRE!F37+'OCTUBRE '!F37+Hoja12!F37+Hoja13!F37</f>
        <v>0</v>
      </c>
      <c r="G37" s="492">
        <f>+'ENERO '!G37+FEBRERO!G37+MARZO!G37+ABRIL!G37+'MAYO '!G37+JUNIO!G37+JULIO!G37+AGOSTO!G37+SEPTIEMBRE!G37+'OCTUBRE '!G37+Hoja12!G37+Hoja13!G37</f>
        <v>48</v>
      </c>
      <c r="H37" s="492">
        <f>+'ENERO '!H37+FEBRERO!H37+MARZO!H37+ABRIL!H37+'MAYO '!H37+JUNIO!H37+JULIO!H37+AGOSTO!H37+SEPTIEMBRE!H37+'OCTUBRE '!H37+Hoja12!H37+Hoja13!H37</f>
        <v>17</v>
      </c>
      <c r="I37" s="492">
        <f>+'ENERO '!I37+FEBRERO!I37+MARZO!I37+ABRIL!I37+'MAYO '!I37+JUNIO!I37+JULIO!I37+AGOSTO!I37+SEPTIEMBRE!I37+'OCTUBRE '!I37+Hoja12!I37+Hoja13!I37</f>
        <v>0</v>
      </c>
      <c r="J37" s="492">
        <f>+'ENERO '!J37+FEBRERO!J37+MARZO!J37+ABRIL!J37+'MAYO '!J37+JUNIO!J37+JULIO!J37+AGOSTO!J37+SEPTIEMBRE!J37+'OCTUBRE '!J37+Hoja12!J37+Hoja13!J37</f>
        <v>66</v>
      </c>
      <c r="K37" s="492">
        <f>+'ENERO '!K37+FEBRERO!K37+MARZO!K37+ABRIL!K37+'MAYO '!K37+JUNIO!K37+JULIO!K37+AGOSTO!K37+SEPTIEMBRE!K37+'OCTUBRE '!K37+Hoja12!K37+Hoja13!K37</f>
        <v>0</v>
      </c>
      <c r="L37" s="492">
        <f>+'ENERO '!L37+FEBRERO!L37+MARZO!L37+ABRIL!L37+'MAYO '!L37+JUNIO!L37+JULIO!L37+AGOSTO!L37+SEPTIEMBRE!L37+'OCTUBRE '!L37+Hoja12!L37+Hoja13!L37</f>
        <v>66</v>
      </c>
      <c r="M37" s="492">
        <f>+'ENERO '!M37+FEBRERO!M37+MARZO!M37+ABRIL!M37+'MAYO '!M37+JUNIO!M37+JULIO!M37+AGOSTO!M37+SEPTIEMBRE!M37+'OCTUBRE '!M37+Hoja12!M37+Hoja13!M37</f>
        <v>0</v>
      </c>
      <c r="N37" s="492">
        <f>+'ENERO '!N37+FEBRERO!N37+MARZO!N37+ABRIL!N37+'MAYO '!N37+JUNIO!N37+JULIO!N37+AGOSTO!N37+SEPTIEMBRE!N37+'OCTUBRE '!N37+Hoja12!N37+Hoja13!N37</f>
        <v>0</v>
      </c>
      <c r="O37" s="492">
        <f>+'ENERO '!O37+FEBRERO!O37+MARZO!O37+ABRIL!O37+'MAYO '!O37+JUNIO!O37+JULIO!O37+AGOSTO!O37+SEPTIEMBRE!O37+'OCTUBRE '!O37+Hoja12!O37+Hoja13!O37</f>
        <v>0</v>
      </c>
      <c r="P37" s="492">
        <f>+'ENERO '!P37+FEBRERO!P37+MARZO!P37+ABRIL!P37+'MAYO '!P37+JUNIO!P37+JULIO!P37+AGOSTO!P37+SEPTIEMBRE!P37+'OCTUBRE '!P37+Hoja12!P37+Hoja13!P37</f>
        <v>0</v>
      </c>
      <c r="Q37" s="492">
        <f>+'ENERO '!Q37+FEBRERO!Q37+MARZO!Q37+ABRIL!Q37+'MAYO '!Q37+JUNIO!Q37+JULIO!Q37+AGOSTO!Q37+SEPTIEMBRE!Q37+'OCTUBRE '!Q37+Hoja12!Q37+Hoja13!Q37</f>
        <v>23</v>
      </c>
      <c r="R37" s="492">
        <f>+'ENERO '!R37+FEBRERO!R37+MARZO!R37+ABRIL!R37+'MAYO '!R37+JUNIO!R37+JULIO!R37+AGOSTO!R37+SEPTIEMBRE!R37+'OCTUBRE '!R37+Hoja12!R37+Hoja13!R37</f>
        <v>1</v>
      </c>
      <c r="S37" s="492">
        <f>+'ENERO '!S37+FEBRERO!S37+MARZO!S37+ABRIL!S37+'MAYO '!S37+JUNIO!S37+JULIO!S37+AGOSTO!S37+SEPTIEMBRE!S37+'OCTUBRE '!S37+Hoja12!S37+Hoja13!S37</f>
        <v>22</v>
      </c>
      <c r="T37" s="492">
        <f>+'ENERO '!T37+FEBRERO!T37+MARZO!T37+ABRIL!T37+'MAYO '!T37+JUNIO!T37+JULIO!T37+AGOSTO!T37+SEPTIEMBRE!T37+'OCTUBRE '!T37+Hoja12!T37+Hoja13!T37</f>
        <v>0</v>
      </c>
      <c r="U37" s="492">
        <f>+'ENERO '!U37+FEBRERO!U37+MARZO!U37+ABRIL!U37+'MAYO '!U37+JUNIO!U37+JULIO!U37+AGOSTO!U37+SEPTIEMBRE!U37+'OCTUBRE '!U37+Hoja12!U37+Hoja13!U37</f>
        <v>0</v>
      </c>
      <c r="V37" s="492">
        <f>+'ENERO '!V37+FEBRERO!V37+MARZO!V37+ABRIL!V37+'MAYO '!V37+JUNIO!V37+JULIO!V37+AGOSTO!V37+SEPTIEMBRE!V37+'OCTUBRE '!V37+Hoja12!V37+Hoja13!V37</f>
        <v>0</v>
      </c>
      <c r="W37" s="492">
        <f>+'ENERO '!W37+FEBRERO!W37+MARZO!W37+ABRIL!W37+'MAYO '!W37+JUNIO!W37+JULIO!W37+AGOSTO!W37+SEPTIEMBRE!W37+'OCTUBRE '!W37+Hoja12!W37+Hoja13!W37</f>
        <v>0</v>
      </c>
      <c r="X37" s="492">
        <f>+'ENERO '!X37+FEBRERO!X37+MARZO!X37+ABRIL!X37+'MAYO '!X37+JUNIO!X37+JULIO!X37+AGOSTO!X37+SEPTIEMBRE!X37+'OCTUBRE '!X37+Hoja12!X37+Hoja13!X37</f>
        <v>6</v>
      </c>
      <c r="Y37" s="492">
        <f>+'ENERO '!Y37+FEBRERO!Y37+MARZO!Y37+ABRIL!Y37+'MAYO '!Y37+JUNIO!Y37+JULIO!Y37+AGOSTO!Y37+SEPTIEMBRE!Y37+'OCTUBRE '!Y37+Hoja12!Y37+Hoja13!Y37</f>
        <v>14</v>
      </c>
      <c r="Z37" s="492">
        <f>+'ENERO '!Z37+FEBRERO!Z37+MARZO!Z37+ABRIL!Z37+'MAYO '!Z37+JUNIO!Z37+JULIO!Z37+AGOSTO!Z37+SEPTIEMBRE!Z37+'OCTUBRE '!Z37+Hoja12!Z37+Hoja13!Z37</f>
        <v>0</v>
      </c>
      <c r="AA37" s="492">
        <f>+'ENERO '!AA37+FEBRERO!AA37+MARZO!AA37+ABRIL!AA37+'MAYO '!AA37+JUNIO!AA37+JULIO!AA37+AGOSTO!AA37+SEPTIEMBRE!AA37+'OCTUBRE '!AA37+Hoja12!AA37+Hoja13!AA37</f>
        <v>0</v>
      </c>
      <c r="AB37" s="492">
        <f>+'ENERO '!AB37+FEBRERO!AB37+MARZO!AB37+ABRIL!AB37+'MAYO '!AB37+JUNIO!AB37+JULIO!AB37+AGOSTO!AB37+SEPTIEMBRE!AB37+'OCTUBRE '!AB37+Hoja12!AB37+Hoja13!AB37</f>
        <v>0</v>
      </c>
      <c r="AC37" s="492">
        <f>+'ENERO '!AC37+FEBRERO!AC37+MARZO!AC37+ABRIL!AC37+'MAYO '!AC37+JUNIO!AC37+JULIO!AC37+AGOSTO!AC37+SEPTIEMBRE!AC37+'OCTUBRE '!AC37+Hoja12!AC37+Hoja13!AC37</f>
        <v>4</v>
      </c>
      <c r="AD37" s="434"/>
      <c r="AE37" s="492">
        <f>+'ENERO '!AE37+FEBRERO!AE37+MARZO!AE37+ABRIL!AE37+'MAYO '!AE37+JUNIO!AE37+JULIO!AE37+AGOSTO!AE37+SEPTIEMBRE!AE37+'OCTUBRE '!AE37+Hoja12!AE37+Hoja13!AE37</f>
        <v>0</v>
      </c>
      <c r="AF37" s="492">
        <f>+'ENERO '!AF37+FEBRERO!AF37+MARZO!AF37+ABRIL!AF37+'MAYO '!AF37+JUNIO!AF37+JULIO!AF37+AGOSTO!AF37+SEPTIEMBRE!AF37+'OCTUBRE '!AF37+Hoja12!AF37+Hoja13!AF37</f>
        <v>0</v>
      </c>
      <c r="AG37" s="233"/>
      <c r="AH37" s="219"/>
      <c r="AI37" s="219"/>
      <c r="AJ37" s="236"/>
      <c r="AK37" s="231"/>
      <c r="AL37" s="229"/>
      <c r="AM37" s="237"/>
      <c r="AN37" s="223"/>
      <c r="AO37" s="236"/>
      <c r="AP37" s="234"/>
      <c r="AQ37" s="241"/>
      <c r="AR37" s="245" t="s">
        <v>151</v>
      </c>
      <c r="AS37" s="154"/>
      <c r="AT37" s="154"/>
      <c r="AU37" s="154"/>
      <c r="AV37" s="154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250" t="s">
        <v>152</v>
      </c>
      <c r="BU37" s="250" t="s">
        <v>152</v>
      </c>
      <c r="BV37" s="250" t="s">
        <v>152</v>
      </c>
      <c r="BW37" s="250" t="s">
        <v>152</v>
      </c>
      <c r="BX37" s="250" t="s">
        <v>152</v>
      </c>
      <c r="BY37" s="250" t="s">
        <v>152</v>
      </c>
      <c r="BZ37" s="176" t="s">
        <v>152</v>
      </c>
      <c r="CA37" s="172"/>
      <c r="CB37" s="253">
        <v>0</v>
      </c>
      <c r="CC37" s="253">
        <v>0</v>
      </c>
      <c r="CD37" s="253">
        <v>0</v>
      </c>
      <c r="CE37" s="253">
        <v>0</v>
      </c>
      <c r="CF37" s="253">
        <v>0</v>
      </c>
      <c r="CG37" s="253" t="s">
        <v>152</v>
      </c>
      <c r="CH37" s="253">
        <v>0</v>
      </c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68"/>
      <c r="DD37" s="168"/>
    </row>
    <row r="38" spans="1:108" x14ac:dyDescent="0.25">
      <c r="A38" s="198" t="s">
        <v>72</v>
      </c>
      <c r="B38" s="492">
        <f>+'ENERO '!B38+FEBRERO!B38+MARZO!B38+ABRIL!B38+'MAYO '!B38+JUNIO!B38+JULIO!B38+AGOSTO!B38+SEPTIEMBRE!B38+'OCTUBRE '!B38+Hoja12!B38+Hoja13!B38</f>
        <v>1751</v>
      </c>
      <c r="C38" s="492">
        <f>+'ENERO '!C38+FEBRERO!C38+MARZO!C38+ABRIL!C38+'MAYO '!C38+JUNIO!C38+JULIO!C38+AGOSTO!C38+SEPTIEMBRE!C38+'OCTUBRE '!C38+Hoja12!C38+Hoja13!C38</f>
        <v>0</v>
      </c>
      <c r="D38" s="492">
        <f>+'ENERO '!D38+FEBRERO!D38+MARZO!D38+ABRIL!D38+'MAYO '!D38+JUNIO!D38+JULIO!D38+AGOSTO!D38+SEPTIEMBRE!D38+'OCTUBRE '!D38+Hoja12!D38+Hoja13!D38</f>
        <v>0</v>
      </c>
      <c r="E38" s="492">
        <f>+'ENERO '!E38+FEBRERO!E38+MARZO!E38+ABRIL!E38+'MAYO '!E38+JUNIO!E38+JULIO!E38+AGOSTO!E38+SEPTIEMBRE!E38+'OCTUBRE '!E38+Hoja12!E38+Hoja13!E38</f>
        <v>30</v>
      </c>
      <c r="F38" s="492">
        <f>+'ENERO '!F38+FEBRERO!F38+MARZO!F38+ABRIL!F38+'MAYO '!F38+JUNIO!F38+JULIO!F38+AGOSTO!F38+SEPTIEMBRE!F38+'OCTUBRE '!F38+Hoja12!F38+Hoja13!F38</f>
        <v>36</v>
      </c>
      <c r="G38" s="492">
        <f>+'ENERO '!G38+FEBRERO!G38+MARZO!G38+ABRIL!G38+'MAYO '!G38+JUNIO!G38+JULIO!G38+AGOSTO!G38+SEPTIEMBRE!G38+'OCTUBRE '!G38+Hoja12!G38+Hoja13!G38</f>
        <v>1274</v>
      </c>
      <c r="H38" s="492">
        <f>+'ENERO '!H38+FEBRERO!H38+MARZO!H38+ABRIL!H38+'MAYO '!H38+JUNIO!H38+JULIO!H38+AGOSTO!H38+SEPTIEMBRE!H38+'OCTUBRE '!H38+Hoja12!H38+Hoja13!H38</f>
        <v>411</v>
      </c>
      <c r="I38" s="492">
        <f>+'ENERO '!I38+FEBRERO!I38+MARZO!I38+ABRIL!I38+'MAYO '!I38+JUNIO!I38+JULIO!I38+AGOSTO!I38+SEPTIEMBRE!I38+'OCTUBRE '!I38+Hoja12!I38+Hoja13!I38</f>
        <v>0</v>
      </c>
      <c r="J38" s="492">
        <f>+'ENERO '!J38+FEBRERO!J38+MARZO!J38+ABRIL!J38+'MAYO '!J38+JUNIO!J38+JULIO!J38+AGOSTO!J38+SEPTIEMBRE!J38+'OCTUBRE '!J38+Hoja12!J38+Hoja13!J38</f>
        <v>1751</v>
      </c>
      <c r="K38" s="492">
        <f>+'ENERO '!K38+FEBRERO!K38+MARZO!K38+ABRIL!K38+'MAYO '!K38+JUNIO!K38+JULIO!K38+AGOSTO!K38+SEPTIEMBRE!K38+'OCTUBRE '!K38+Hoja12!K38+Hoja13!K38</f>
        <v>31</v>
      </c>
      <c r="L38" s="492">
        <f>+'ENERO '!L38+FEBRERO!L38+MARZO!L38+ABRIL!L38+'MAYO '!L38+JUNIO!L38+JULIO!L38+AGOSTO!L38+SEPTIEMBRE!L38+'OCTUBRE '!L38+Hoja12!L38+Hoja13!L38</f>
        <v>1720</v>
      </c>
      <c r="M38" s="492">
        <f>+'ENERO '!M38+FEBRERO!M38+MARZO!M38+ABRIL!M38+'MAYO '!M38+JUNIO!M38+JULIO!M38+AGOSTO!M38+SEPTIEMBRE!M38+'OCTUBRE '!M38+Hoja12!M38+Hoja13!M38</f>
        <v>0</v>
      </c>
      <c r="N38" s="492">
        <f>+'ENERO '!N38+FEBRERO!N38+MARZO!N38+ABRIL!N38+'MAYO '!N38+JUNIO!N38+JULIO!N38+AGOSTO!N38+SEPTIEMBRE!N38+'OCTUBRE '!N38+Hoja12!N38+Hoja13!N38</f>
        <v>0</v>
      </c>
      <c r="O38" s="492">
        <f>+'ENERO '!O38+FEBRERO!O38+MARZO!O38+ABRIL!O38+'MAYO '!O38+JUNIO!O38+JULIO!O38+AGOSTO!O38+SEPTIEMBRE!O38+'OCTUBRE '!O38+Hoja12!O38+Hoja13!O38</f>
        <v>0</v>
      </c>
      <c r="P38" s="492">
        <f>+'ENERO '!P38+FEBRERO!P38+MARZO!P38+ABRIL!P38+'MAYO '!P38+JUNIO!P38+JULIO!P38+AGOSTO!P38+SEPTIEMBRE!P38+'OCTUBRE '!P38+Hoja12!P38+Hoja13!P38</f>
        <v>0</v>
      </c>
      <c r="Q38" s="492">
        <f>+'ENERO '!Q38+FEBRERO!Q38+MARZO!Q38+ABRIL!Q38+'MAYO '!Q38+JUNIO!Q38+JULIO!Q38+AGOSTO!Q38+SEPTIEMBRE!Q38+'OCTUBRE '!Q38+Hoja12!Q38+Hoja13!Q38</f>
        <v>597</v>
      </c>
      <c r="R38" s="492">
        <f>+'ENERO '!R38+FEBRERO!R38+MARZO!R38+ABRIL!R38+'MAYO '!R38+JUNIO!R38+JULIO!R38+AGOSTO!R38+SEPTIEMBRE!R38+'OCTUBRE '!R38+Hoja12!R38+Hoja13!R38</f>
        <v>33</v>
      </c>
      <c r="S38" s="492">
        <f>+'ENERO '!S38+FEBRERO!S38+MARZO!S38+ABRIL!S38+'MAYO '!S38+JUNIO!S38+JULIO!S38+AGOSTO!S38+SEPTIEMBRE!S38+'OCTUBRE '!S38+Hoja12!S38+Hoja13!S38</f>
        <v>559</v>
      </c>
      <c r="T38" s="492">
        <f>+'ENERO '!T38+FEBRERO!T38+MARZO!T38+ABRIL!T38+'MAYO '!T38+JUNIO!T38+JULIO!T38+AGOSTO!T38+SEPTIEMBRE!T38+'OCTUBRE '!T38+Hoja12!T38+Hoja13!T38</f>
        <v>5</v>
      </c>
      <c r="U38" s="492">
        <f>+'ENERO '!U38+FEBRERO!U38+MARZO!U38+ABRIL!U38+'MAYO '!U38+JUNIO!U38+JULIO!U38+AGOSTO!U38+SEPTIEMBRE!U38+'OCTUBRE '!U38+Hoja12!U38+Hoja13!U38</f>
        <v>5</v>
      </c>
      <c r="V38" s="492">
        <f>+'ENERO '!V38+FEBRERO!V38+MARZO!V38+ABRIL!V38+'MAYO '!V38+JUNIO!V38+JULIO!V38+AGOSTO!V38+SEPTIEMBRE!V38+'OCTUBRE '!V38+Hoja12!V38+Hoja13!V38</f>
        <v>3</v>
      </c>
      <c r="W38" s="492">
        <f>+'ENERO '!W38+FEBRERO!W38+MARZO!W38+ABRIL!W38+'MAYO '!W38+JUNIO!W38+JULIO!W38+AGOSTO!W38+SEPTIEMBRE!W38+'OCTUBRE '!W38+Hoja12!W38+Hoja13!W38</f>
        <v>0</v>
      </c>
      <c r="X38" s="492">
        <f>+'ENERO '!X38+FEBRERO!X38+MARZO!X38+ABRIL!X38+'MAYO '!X38+JUNIO!X38+JULIO!X38+AGOSTO!X38+SEPTIEMBRE!X38+'OCTUBRE '!X38+Hoja12!X38+Hoja13!X38</f>
        <v>122</v>
      </c>
      <c r="Y38" s="492">
        <f>+'ENERO '!Y38+FEBRERO!Y38+MARZO!Y38+ABRIL!Y38+'MAYO '!Y38+JUNIO!Y38+JULIO!Y38+AGOSTO!Y38+SEPTIEMBRE!Y38+'OCTUBRE '!Y38+Hoja12!Y38+Hoja13!Y38</f>
        <v>371</v>
      </c>
      <c r="Z38" s="492">
        <f>+'ENERO '!Z38+FEBRERO!Z38+MARZO!Z38+ABRIL!Z38+'MAYO '!Z38+JUNIO!Z38+JULIO!Z38+AGOSTO!Z38+SEPTIEMBRE!Z38+'OCTUBRE '!Z38+Hoja12!Z38+Hoja13!Z38</f>
        <v>0</v>
      </c>
      <c r="AA38" s="492">
        <f>+'ENERO '!AA38+FEBRERO!AA38+MARZO!AA38+ABRIL!AA38+'MAYO '!AA38+JUNIO!AA38+JULIO!AA38+AGOSTO!AA38+SEPTIEMBRE!AA38+'OCTUBRE '!AA38+Hoja12!AA38+Hoja13!AA38</f>
        <v>29</v>
      </c>
      <c r="AB38" s="492">
        <f>+'ENERO '!AB38+FEBRERO!AB38+MARZO!AB38+ABRIL!AB38+'MAYO '!AB38+JUNIO!AB38+JULIO!AB38+AGOSTO!AB38+SEPTIEMBRE!AB38+'OCTUBRE '!AB38+Hoja12!AB38+Hoja13!AB38</f>
        <v>0</v>
      </c>
      <c r="AC38" s="492">
        <f>+'ENERO '!AC38+FEBRERO!AC38+MARZO!AC38+ABRIL!AC38+'MAYO '!AC38+JUNIO!AC38+JULIO!AC38+AGOSTO!AC38+SEPTIEMBRE!AC38+'OCTUBRE '!AC38+Hoja12!AC38+Hoja13!AC38</f>
        <v>92</v>
      </c>
      <c r="AD38" s="425"/>
      <c r="AE38" s="492">
        <f>+'ENERO '!AE38+FEBRERO!AE38+MARZO!AE38+ABRIL!AE38+'MAYO '!AE38+JUNIO!AE38+JULIO!AE38+AGOSTO!AE38+SEPTIEMBRE!AE38+'OCTUBRE '!AE38+Hoja12!AE38+Hoja13!AE38</f>
        <v>0</v>
      </c>
      <c r="AF38" s="492">
        <f>+'ENERO '!AF38+FEBRERO!AF38+MARZO!AF38+ABRIL!AF38+'MAYO '!AF38+JUNIO!AF38+JULIO!AF38+AGOSTO!AF38+SEPTIEMBRE!AF38+'OCTUBRE '!AF38+Hoja12!AF38+Hoja13!AF38</f>
        <v>0</v>
      </c>
      <c r="AG38" s="233"/>
      <c r="AH38" s="219"/>
      <c r="AI38" s="219"/>
      <c r="AJ38" s="236"/>
      <c r="AK38" s="231"/>
      <c r="AL38" s="229"/>
      <c r="AM38" s="237"/>
      <c r="AN38" s="223"/>
      <c r="AO38" s="236"/>
      <c r="AP38" s="234"/>
      <c r="AQ38" s="241"/>
      <c r="AR38" s="245" t="s">
        <v>151</v>
      </c>
      <c r="AS38" s="154"/>
      <c r="AT38" s="154"/>
      <c r="AU38" s="154"/>
      <c r="AV38" s="154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250" t="s">
        <v>152</v>
      </c>
      <c r="BU38" s="250" t="s">
        <v>152</v>
      </c>
      <c r="BV38" s="250" t="s">
        <v>152</v>
      </c>
      <c r="BW38" s="250" t="s">
        <v>152</v>
      </c>
      <c r="BX38" s="250" t="s">
        <v>152</v>
      </c>
      <c r="BY38" s="250" t="s">
        <v>152</v>
      </c>
      <c r="BZ38" s="176" t="s">
        <v>152</v>
      </c>
      <c r="CA38" s="172"/>
      <c r="CB38" s="253">
        <v>0</v>
      </c>
      <c r="CC38" s="253">
        <v>0</v>
      </c>
      <c r="CD38" s="253">
        <v>0</v>
      </c>
      <c r="CE38" s="253">
        <v>0</v>
      </c>
      <c r="CF38" s="253">
        <v>0</v>
      </c>
      <c r="CG38" s="253" t="s">
        <v>152</v>
      </c>
      <c r="CH38" s="253">
        <v>0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68"/>
      <c r="DD38" s="168"/>
    </row>
    <row r="39" spans="1:108" x14ac:dyDescent="0.25">
      <c r="A39" s="178" t="s">
        <v>73</v>
      </c>
      <c r="B39" s="492">
        <f>+'ENERO '!B39+FEBRERO!B39+MARZO!B39+ABRIL!B39+'MAYO '!B39+JUNIO!B39+JULIO!B39+AGOSTO!B39+SEPTIEMBRE!B39+'OCTUBRE '!B39+Hoja12!B39+Hoja13!B39</f>
        <v>0</v>
      </c>
      <c r="C39" s="492">
        <f>+'ENERO '!C39+FEBRERO!C39+MARZO!C39+ABRIL!C39+'MAYO '!C39+JUNIO!C39+JULIO!C39+AGOSTO!C39+SEPTIEMBRE!C39+'OCTUBRE '!C39+Hoja12!C39+Hoja13!C39</f>
        <v>0</v>
      </c>
      <c r="D39" s="492">
        <f>+'ENERO '!D39+FEBRERO!D39+MARZO!D39+ABRIL!D39+'MAYO '!D39+JUNIO!D39+JULIO!D39+AGOSTO!D39+SEPTIEMBRE!D39+'OCTUBRE '!D39+Hoja12!D39+Hoja13!D39</f>
        <v>0</v>
      </c>
      <c r="E39" s="492">
        <f>+'ENERO '!E39+FEBRERO!E39+MARZO!E39+ABRIL!E39+'MAYO '!E39+JUNIO!E39+JULIO!E39+AGOSTO!E39+SEPTIEMBRE!E39+'OCTUBRE '!E39+Hoja12!E39+Hoja13!E39</f>
        <v>0</v>
      </c>
      <c r="F39" s="492">
        <f>+'ENERO '!F39+FEBRERO!F39+MARZO!F39+ABRIL!F39+'MAYO '!F39+JUNIO!F39+JULIO!F39+AGOSTO!F39+SEPTIEMBRE!F39+'OCTUBRE '!F39+Hoja12!F39+Hoja13!F39</f>
        <v>0</v>
      </c>
      <c r="G39" s="492">
        <f>+'ENERO '!G39+FEBRERO!G39+MARZO!G39+ABRIL!G39+'MAYO '!G39+JUNIO!G39+JULIO!G39+AGOSTO!G39+SEPTIEMBRE!G39+'OCTUBRE '!G39+Hoja12!G39+Hoja13!G39</f>
        <v>0</v>
      </c>
      <c r="H39" s="492">
        <f>+'ENERO '!H39+FEBRERO!H39+MARZO!H39+ABRIL!H39+'MAYO '!H39+JUNIO!H39+JULIO!H39+AGOSTO!H39+SEPTIEMBRE!H39+'OCTUBRE '!H39+Hoja12!H39+Hoja13!H39</f>
        <v>0</v>
      </c>
      <c r="I39" s="492">
        <f>+'ENERO '!I39+FEBRERO!I39+MARZO!I39+ABRIL!I39+'MAYO '!I39+JUNIO!I39+JULIO!I39+AGOSTO!I39+SEPTIEMBRE!I39+'OCTUBRE '!I39+Hoja12!I39+Hoja13!I39</f>
        <v>0</v>
      </c>
      <c r="J39" s="492">
        <f>+'ENERO '!J39+FEBRERO!J39+MARZO!J39+ABRIL!J39+'MAYO '!J39+JUNIO!J39+JULIO!J39+AGOSTO!J39+SEPTIEMBRE!J39+'OCTUBRE '!J39+Hoja12!J39+Hoja13!J39</f>
        <v>0</v>
      </c>
      <c r="K39" s="492">
        <f>+'ENERO '!K39+FEBRERO!K39+MARZO!K39+ABRIL!K39+'MAYO '!K39+JUNIO!K39+JULIO!K39+AGOSTO!K39+SEPTIEMBRE!K39+'OCTUBRE '!K39+Hoja12!K39+Hoja13!K39</f>
        <v>0</v>
      </c>
      <c r="L39" s="492">
        <f>+'ENERO '!L39+FEBRERO!L39+MARZO!L39+ABRIL!L39+'MAYO '!L39+JUNIO!L39+JULIO!L39+AGOSTO!L39+SEPTIEMBRE!L39+'OCTUBRE '!L39+Hoja12!L39+Hoja13!L39</f>
        <v>0</v>
      </c>
      <c r="M39" s="492">
        <f>+'ENERO '!M39+FEBRERO!M39+MARZO!M39+ABRIL!M39+'MAYO '!M39+JUNIO!M39+JULIO!M39+AGOSTO!M39+SEPTIEMBRE!M39+'OCTUBRE '!M39+Hoja12!M39+Hoja13!M39</f>
        <v>0</v>
      </c>
      <c r="N39" s="492">
        <f>+'ENERO '!N39+FEBRERO!N39+MARZO!N39+ABRIL!N39+'MAYO '!N39+JUNIO!N39+JULIO!N39+AGOSTO!N39+SEPTIEMBRE!N39+'OCTUBRE '!N39+Hoja12!N39+Hoja13!N39</f>
        <v>0</v>
      </c>
      <c r="O39" s="492">
        <f>+'ENERO '!O39+FEBRERO!O39+MARZO!O39+ABRIL!O39+'MAYO '!O39+JUNIO!O39+JULIO!O39+AGOSTO!O39+SEPTIEMBRE!O39+'OCTUBRE '!O39+Hoja12!O39+Hoja13!O39</f>
        <v>0</v>
      </c>
      <c r="P39" s="492">
        <f>+'ENERO '!P39+FEBRERO!P39+MARZO!P39+ABRIL!P39+'MAYO '!P39+JUNIO!P39+JULIO!P39+AGOSTO!P39+SEPTIEMBRE!P39+'OCTUBRE '!P39+Hoja12!P39+Hoja13!P39</f>
        <v>0</v>
      </c>
      <c r="Q39" s="492">
        <f>+'ENERO '!Q39+FEBRERO!Q39+MARZO!Q39+ABRIL!Q39+'MAYO '!Q39+JUNIO!Q39+JULIO!Q39+AGOSTO!Q39+SEPTIEMBRE!Q39+'OCTUBRE '!Q39+Hoja12!Q39+Hoja13!Q39</f>
        <v>0</v>
      </c>
      <c r="R39" s="492">
        <f>+'ENERO '!R39+FEBRERO!R39+MARZO!R39+ABRIL!R39+'MAYO '!R39+JUNIO!R39+JULIO!R39+AGOSTO!R39+SEPTIEMBRE!R39+'OCTUBRE '!R39+Hoja12!R39+Hoja13!R39</f>
        <v>0</v>
      </c>
      <c r="S39" s="492">
        <f>+'ENERO '!S39+FEBRERO!S39+MARZO!S39+ABRIL!S39+'MAYO '!S39+JUNIO!S39+JULIO!S39+AGOSTO!S39+SEPTIEMBRE!S39+'OCTUBRE '!S39+Hoja12!S39+Hoja13!S39</f>
        <v>0</v>
      </c>
      <c r="T39" s="492">
        <f>+'ENERO '!T39+FEBRERO!T39+MARZO!T39+ABRIL!T39+'MAYO '!T39+JUNIO!T39+JULIO!T39+AGOSTO!T39+SEPTIEMBRE!T39+'OCTUBRE '!T39+Hoja12!T39+Hoja13!T39</f>
        <v>0</v>
      </c>
      <c r="U39" s="492">
        <f>+'ENERO '!U39+FEBRERO!U39+MARZO!U39+ABRIL!U39+'MAYO '!U39+JUNIO!U39+JULIO!U39+AGOSTO!U39+SEPTIEMBRE!U39+'OCTUBRE '!U39+Hoja12!U39+Hoja13!U39</f>
        <v>0</v>
      </c>
      <c r="V39" s="492">
        <f>+'ENERO '!V39+FEBRERO!V39+MARZO!V39+ABRIL!V39+'MAYO '!V39+JUNIO!V39+JULIO!V39+AGOSTO!V39+SEPTIEMBRE!V39+'OCTUBRE '!V39+Hoja12!V39+Hoja13!V39</f>
        <v>0</v>
      </c>
      <c r="W39" s="492">
        <f>+'ENERO '!W39+FEBRERO!W39+MARZO!W39+ABRIL!W39+'MAYO '!W39+JUNIO!W39+JULIO!W39+AGOSTO!W39+SEPTIEMBRE!W39+'OCTUBRE '!W39+Hoja12!W39+Hoja13!W39</f>
        <v>0</v>
      </c>
      <c r="X39" s="492">
        <f>+'ENERO '!X39+FEBRERO!X39+MARZO!X39+ABRIL!X39+'MAYO '!X39+JUNIO!X39+JULIO!X39+AGOSTO!X39+SEPTIEMBRE!X39+'OCTUBRE '!X39+Hoja12!X39+Hoja13!X39</f>
        <v>0</v>
      </c>
      <c r="Y39" s="492">
        <f>+'ENERO '!Y39+FEBRERO!Y39+MARZO!Y39+ABRIL!Y39+'MAYO '!Y39+JUNIO!Y39+JULIO!Y39+AGOSTO!Y39+SEPTIEMBRE!Y39+'OCTUBRE '!Y39+Hoja12!Y39+Hoja13!Y39</f>
        <v>0</v>
      </c>
      <c r="Z39" s="492">
        <f>+'ENERO '!Z39+FEBRERO!Z39+MARZO!Z39+ABRIL!Z39+'MAYO '!Z39+JUNIO!Z39+JULIO!Z39+AGOSTO!Z39+SEPTIEMBRE!Z39+'OCTUBRE '!Z39+Hoja12!Z39+Hoja13!Z39</f>
        <v>0</v>
      </c>
      <c r="AA39" s="492">
        <f>+'ENERO '!AA39+FEBRERO!AA39+MARZO!AA39+ABRIL!AA39+'MAYO '!AA39+JUNIO!AA39+JULIO!AA39+AGOSTO!AA39+SEPTIEMBRE!AA39+'OCTUBRE '!AA39+Hoja12!AA39+Hoja13!AA39</f>
        <v>0</v>
      </c>
      <c r="AB39" s="492">
        <f>+'ENERO '!AB39+FEBRERO!AB39+MARZO!AB39+ABRIL!AB39+'MAYO '!AB39+JUNIO!AB39+JULIO!AB39+AGOSTO!AB39+SEPTIEMBRE!AB39+'OCTUBRE '!AB39+Hoja12!AB39+Hoja13!AB39</f>
        <v>0</v>
      </c>
      <c r="AC39" s="492">
        <f>+'ENERO '!AC39+FEBRERO!AC39+MARZO!AC39+ABRIL!AC39+'MAYO '!AC39+JUNIO!AC39+JULIO!AC39+AGOSTO!AC39+SEPTIEMBRE!AC39+'OCTUBRE '!AC39+Hoja12!AC39+Hoja13!AC39</f>
        <v>0</v>
      </c>
      <c r="AD39" s="434"/>
      <c r="AE39" s="492">
        <f>+'ENERO '!AE39+FEBRERO!AE39+MARZO!AE39+ABRIL!AE39+'MAYO '!AE39+JUNIO!AE39+JULIO!AE39+AGOSTO!AE39+SEPTIEMBRE!AE39+'OCTUBRE '!AE39+Hoja12!AE39+Hoja13!AE39</f>
        <v>0</v>
      </c>
      <c r="AF39" s="492">
        <f>+'ENERO '!AF39+FEBRERO!AF39+MARZO!AF39+ABRIL!AF39+'MAYO '!AF39+JUNIO!AF39+JULIO!AF39+AGOSTO!AF39+SEPTIEMBRE!AF39+'OCTUBRE '!AF39+Hoja12!AF39+Hoja13!AF39</f>
        <v>0</v>
      </c>
      <c r="AG39" s="233"/>
      <c r="AH39" s="219"/>
      <c r="AI39" s="219"/>
      <c r="AJ39" s="236"/>
      <c r="AK39" s="231"/>
      <c r="AL39" s="229"/>
      <c r="AM39" s="237"/>
      <c r="AN39" s="223"/>
      <c r="AO39" s="236"/>
      <c r="AP39" s="240"/>
      <c r="AQ39" s="241"/>
      <c r="AR39" s="245" t="s">
        <v>151</v>
      </c>
      <c r="AS39" s="154"/>
      <c r="AT39" s="154"/>
      <c r="AU39" s="154"/>
      <c r="AV39" s="154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250" t="s">
        <v>152</v>
      </c>
      <c r="BU39" s="250" t="s">
        <v>152</v>
      </c>
      <c r="BV39" s="250" t="s">
        <v>152</v>
      </c>
      <c r="BW39" s="250" t="s">
        <v>152</v>
      </c>
      <c r="BX39" s="250" t="s">
        <v>152</v>
      </c>
      <c r="BY39" s="250" t="s">
        <v>152</v>
      </c>
      <c r="BZ39" s="176" t="s">
        <v>152</v>
      </c>
      <c r="CA39" s="172"/>
      <c r="CB39" s="253">
        <v>0</v>
      </c>
      <c r="CC39" s="253">
        <v>0</v>
      </c>
      <c r="CD39" s="253">
        <v>0</v>
      </c>
      <c r="CE39" s="253">
        <v>0</v>
      </c>
      <c r="CF39" s="253">
        <v>0</v>
      </c>
      <c r="CG39" s="253" t="s">
        <v>152</v>
      </c>
      <c r="CH39" s="253">
        <v>0</v>
      </c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68"/>
      <c r="DD39" s="168"/>
    </row>
    <row r="40" spans="1:108" x14ac:dyDescent="0.25">
      <c r="A40" s="178" t="s">
        <v>74</v>
      </c>
      <c r="B40" s="492">
        <f>+'ENERO '!B40+FEBRERO!B40+MARZO!B40+ABRIL!B40+'MAYO '!B40+JUNIO!B40+JULIO!B40+AGOSTO!B40+SEPTIEMBRE!B40+'OCTUBRE '!B40+Hoja12!B40+Hoja13!B40</f>
        <v>0</v>
      </c>
      <c r="C40" s="492">
        <f>+'ENERO '!C40+FEBRERO!C40+MARZO!C40+ABRIL!C40+'MAYO '!C40+JUNIO!C40+JULIO!C40+AGOSTO!C40+SEPTIEMBRE!C40+'OCTUBRE '!C40+Hoja12!C40+Hoja13!C40</f>
        <v>0</v>
      </c>
      <c r="D40" s="492">
        <f>+'ENERO '!D40+FEBRERO!D40+MARZO!D40+ABRIL!D40+'MAYO '!D40+JUNIO!D40+JULIO!D40+AGOSTO!D40+SEPTIEMBRE!D40+'OCTUBRE '!D40+Hoja12!D40+Hoja13!D40</f>
        <v>0</v>
      </c>
      <c r="E40" s="492">
        <f>+'ENERO '!E40+FEBRERO!E40+MARZO!E40+ABRIL!E40+'MAYO '!E40+JUNIO!E40+JULIO!E40+AGOSTO!E40+SEPTIEMBRE!E40+'OCTUBRE '!E40+Hoja12!E40+Hoja13!E40</f>
        <v>0</v>
      </c>
      <c r="F40" s="492">
        <f>+'ENERO '!F40+FEBRERO!F40+MARZO!F40+ABRIL!F40+'MAYO '!F40+JUNIO!F40+JULIO!F40+AGOSTO!F40+SEPTIEMBRE!F40+'OCTUBRE '!F40+Hoja12!F40+Hoja13!F40</f>
        <v>0</v>
      </c>
      <c r="G40" s="492">
        <f>+'ENERO '!G40+FEBRERO!G40+MARZO!G40+ABRIL!G40+'MAYO '!G40+JUNIO!G40+JULIO!G40+AGOSTO!G40+SEPTIEMBRE!G40+'OCTUBRE '!G40+Hoja12!G40+Hoja13!G40</f>
        <v>0</v>
      </c>
      <c r="H40" s="492">
        <f>+'ENERO '!H40+FEBRERO!H40+MARZO!H40+ABRIL!H40+'MAYO '!H40+JUNIO!H40+JULIO!H40+AGOSTO!H40+SEPTIEMBRE!H40+'OCTUBRE '!H40+Hoja12!H40+Hoja13!H40</f>
        <v>0</v>
      </c>
      <c r="I40" s="492">
        <f>+'ENERO '!I40+FEBRERO!I40+MARZO!I40+ABRIL!I40+'MAYO '!I40+JUNIO!I40+JULIO!I40+AGOSTO!I40+SEPTIEMBRE!I40+'OCTUBRE '!I40+Hoja12!I40+Hoja13!I40</f>
        <v>0</v>
      </c>
      <c r="J40" s="492">
        <f>+'ENERO '!J40+FEBRERO!J40+MARZO!J40+ABRIL!J40+'MAYO '!J40+JUNIO!J40+JULIO!J40+AGOSTO!J40+SEPTIEMBRE!J40+'OCTUBRE '!J40+Hoja12!J40+Hoja13!J40</f>
        <v>0</v>
      </c>
      <c r="K40" s="492">
        <f>+'ENERO '!K40+FEBRERO!K40+MARZO!K40+ABRIL!K40+'MAYO '!K40+JUNIO!K40+JULIO!K40+AGOSTO!K40+SEPTIEMBRE!K40+'OCTUBRE '!K40+Hoja12!K40+Hoja13!K40</f>
        <v>0</v>
      </c>
      <c r="L40" s="492">
        <f>+'ENERO '!L40+FEBRERO!L40+MARZO!L40+ABRIL!L40+'MAYO '!L40+JUNIO!L40+JULIO!L40+AGOSTO!L40+SEPTIEMBRE!L40+'OCTUBRE '!L40+Hoja12!L40+Hoja13!L40</f>
        <v>0</v>
      </c>
      <c r="M40" s="492">
        <f>+'ENERO '!M40+FEBRERO!M40+MARZO!M40+ABRIL!M40+'MAYO '!M40+JUNIO!M40+JULIO!M40+AGOSTO!M40+SEPTIEMBRE!M40+'OCTUBRE '!M40+Hoja12!M40+Hoja13!M40</f>
        <v>0</v>
      </c>
      <c r="N40" s="492">
        <f>+'ENERO '!N40+FEBRERO!N40+MARZO!N40+ABRIL!N40+'MAYO '!N40+JUNIO!N40+JULIO!N40+AGOSTO!N40+SEPTIEMBRE!N40+'OCTUBRE '!N40+Hoja12!N40+Hoja13!N40</f>
        <v>0</v>
      </c>
      <c r="O40" s="492">
        <f>+'ENERO '!O40+FEBRERO!O40+MARZO!O40+ABRIL!O40+'MAYO '!O40+JUNIO!O40+JULIO!O40+AGOSTO!O40+SEPTIEMBRE!O40+'OCTUBRE '!O40+Hoja12!O40+Hoja13!O40</f>
        <v>0</v>
      </c>
      <c r="P40" s="492">
        <f>+'ENERO '!P40+FEBRERO!P40+MARZO!P40+ABRIL!P40+'MAYO '!P40+JUNIO!P40+JULIO!P40+AGOSTO!P40+SEPTIEMBRE!P40+'OCTUBRE '!P40+Hoja12!P40+Hoja13!P40</f>
        <v>0</v>
      </c>
      <c r="Q40" s="492">
        <f>+'ENERO '!Q40+FEBRERO!Q40+MARZO!Q40+ABRIL!Q40+'MAYO '!Q40+JUNIO!Q40+JULIO!Q40+AGOSTO!Q40+SEPTIEMBRE!Q40+'OCTUBRE '!Q40+Hoja12!Q40+Hoja13!Q40</f>
        <v>0</v>
      </c>
      <c r="R40" s="492">
        <f>+'ENERO '!R40+FEBRERO!R40+MARZO!R40+ABRIL!R40+'MAYO '!R40+JUNIO!R40+JULIO!R40+AGOSTO!R40+SEPTIEMBRE!R40+'OCTUBRE '!R40+Hoja12!R40+Hoja13!R40</f>
        <v>0</v>
      </c>
      <c r="S40" s="492">
        <f>+'ENERO '!S40+FEBRERO!S40+MARZO!S40+ABRIL!S40+'MAYO '!S40+JUNIO!S40+JULIO!S40+AGOSTO!S40+SEPTIEMBRE!S40+'OCTUBRE '!S40+Hoja12!S40+Hoja13!S40</f>
        <v>0</v>
      </c>
      <c r="T40" s="492">
        <f>+'ENERO '!T40+FEBRERO!T40+MARZO!T40+ABRIL!T40+'MAYO '!T40+JUNIO!T40+JULIO!T40+AGOSTO!T40+SEPTIEMBRE!T40+'OCTUBRE '!T40+Hoja12!T40+Hoja13!T40</f>
        <v>0</v>
      </c>
      <c r="U40" s="492">
        <f>+'ENERO '!U40+FEBRERO!U40+MARZO!U40+ABRIL!U40+'MAYO '!U40+JUNIO!U40+JULIO!U40+AGOSTO!U40+SEPTIEMBRE!U40+'OCTUBRE '!U40+Hoja12!U40+Hoja13!U40</f>
        <v>0</v>
      </c>
      <c r="V40" s="492">
        <f>+'ENERO '!V40+FEBRERO!V40+MARZO!V40+ABRIL!V40+'MAYO '!V40+JUNIO!V40+JULIO!V40+AGOSTO!V40+SEPTIEMBRE!V40+'OCTUBRE '!V40+Hoja12!V40+Hoja13!V40</f>
        <v>0</v>
      </c>
      <c r="W40" s="492">
        <f>+'ENERO '!W40+FEBRERO!W40+MARZO!W40+ABRIL!W40+'MAYO '!W40+JUNIO!W40+JULIO!W40+AGOSTO!W40+SEPTIEMBRE!W40+'OCTUBRE '!W40+Hoja12!W40+Hoja13!W40</f>
        <v>0</v>
      </c>
      <c r="X40" s="492">
        <f>+'ENERO '!X40+FEBRERO!X40+MARZO!X40+ABRIL!X40+'MAYO '!X40+JUNIO!X40+JULIO!X40+AGOSTO!X40+SEPTIEMBRE!X40+'OCTUBRE '!X40+Hoja12!X40+Hoja13!X40</f>
        <v>0</v>
      </c>
      <c r="Y40" s="492">
        <f>+'ENERO '!Y40+FEBRERO!Y40+MARZO!Y40+ABRIL!Y40+'MAYO '!Y40+JUNIO!Y40+JULIO!Y40+AGOSTO!Y40+SEPTIEMBRE!Y40+'OCTUBRE '!Y40+Hoja12!Y40+Hoja13!Y40</f>
        <v>0</v>
      </c>
      <c r="Z40" s="492">
        <f>+'ENERO '!Z40+FEBRERO!Z40+MARZO!Z40+ABRIL!Z40+'MAYO '!Z40+JUNIO!Z40+JULIO!Z40+AGOSTO!Z40+SEPTIEMBRE!Z40+'OCTUBRE '!Z40+Hoja12!Z40+Hoja13!Z40</f>
        <v>0</v>
      </c>
      <c r="AA40" s="492">
        <f>+'ENERO '!AA40+FEBRERO!AA40+MARZO!AA40+ABRIL!AA40+'MAYO '!AA40+JUNIO!AA40+JULIO!AA40+AGOSTO!AA40+SEPTIEMBRE!AA40+'OCTUBRE '!AA40+Hoja12!AA40+Hoja13!AA40</f>
        <v>0</v>
      </c>
      <c r="AB40" s="492">
        <f>+'ENERO '!AB40+FEBRERO!AB40+MARZO!AB40+ABRIL!AB40+'MAYO '!AB40+JUNIO!AB40+JULIO!AB40+AGOSTO!AB40+SEPTIEMBRE!AB40+'OCTUBRE '!AB40+Hoja12!AB40+Hoja13!AB40</f>
        <v>0</v>
      </c>
      <c r="AC40" s="492">
        <f>+'ENERO '!AC40+FEBRERO!AC40+MARZO!AC40+ABRIL!AC40+'MAYO '!AC40+JUNIO!AC40+JULIO!AC40+AGOSTO!AC40+SEPTIEMBRE!AC40+'OCTUBRE '!AC40+Hoja12!AC40+Hoja13!AC40</f>
        <v>0</v>
      </c>
      <c r="AD40" s="425"/>
      <c r="AE40" s="492">
        <f>+'ENERO '!AE40+FEBRERO!AE40+MARZO!AE40+ABRIL!AE40+'MAYO '!AE40+JUNIO!AE40+JULIO!AE40+AGOSTO!AE40+SEPTIEMBRE!AE40+'OCTUBRE '!AE40+Hoja12!AE40+Hoja13!AE40</f>
        <v>0</v>
      </c>
      <c r="AF40" s="492">
        <f>+'ENERO '!AF40+FEBRERO!AF40+MARZO!AF40+ABRIL!AF40+'MAYO '!AF40+JUNIO!AF40+JULIO!AF40+AGOSTO!AF40+SEPTIEMBRE!AF40+'OCTUBRE '!AF40+Hoja12!AF40+Hoja13!AF40</f>
        <v>0</v>
      </c>
      <c r="AG40" s="233"/>
      <c r="AH40" s="219"/>
      <c r="AI40" s="219"/>
      <c r="AJ40" s="236"/>
      <c r="AK40" s="231"/>
      <c r="AL40" s="229"/>
      <c r="AM40" s="237"/>
      <c r="AN40" s="223"/>
      <c r="AO40" s="236"/>
      <c r="AP40" s="240"/>
      <c r="AQ40" s="241"/>
      <c r="AR40" s="245" t="s">
        <v>151</v>
      </c>
      <c r="AS40" s="154"/>
      <c r="AT40" s="154"/>
      <c r="AU40" s="154"/>
      <c r="AV40" s="154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250" t="s">
        <v>152</v>
      </c>
      <c r="BU40" s="250" t="s">
        <v>152</v>
      </c>
      <c r="BV40" s="250" t="s">
        <v>152</v>
      </c>
      <c r="BW40" s="250" t="s">
        <v>152</v>
      </c>
      <c r="BX40" s="250" t="s">
        <v>152</v>
      </c>
      <c r="BY40" s="250" t="s">
        <v>152</v>
      </c>
      <c r="BZ40" s="176" t="s">
        <v>152</v>
      </c>
      <c r="CA40" s="172"/>
      <c r="CB40" s="253">
        <v>0</v>
      </c>
      <c r="CC40" s="253">
        <v>0</v>
      </c>
      <c r="CD40" s="253">
        <v>0</v>
      </c>
      <c r="CE40" s="253">
        <v>0</v>
      </c>
      <c r="CF40" s="253">
        <v>0</v>
      </c>
      <c r="CG40" s="253" t="s">
        <v>152</v>
      </c>
      <c r="CH40" s="253">
        <v>0</v>
      </c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68"/>
      <c r="DD40" s="168"/>
    </row>
    <row r="41" spans="1:108" x14ac:dyDescent="0.25">
      <c r="A41" s="178" t="s">
        <v>75</v>
      </c>
      <c r="B41" s="492">
        <f>+'ENERO '!B41+FEBRERO!B41+MARZO!B41+ABRIL!B41+'MAYO '!B41+JUNIO!B41+JULIO!B41+AGOSTO!B41+SEPTIEMBRE!B41+'OCTUBRE '!B41+Hoja12!B41+Hoja13!B41</f>
        <v>0</v>
      </c>
      <c r="C41" s="492">
        <f>+'ENERO '!C41+FEBRERO!C41+MARZO!C41+ABRIL!C41+'MAYO '!C41+JUNIO!C41+JULIO!C41+AGOSTO!C41+SEPTIEMBRE!C41+'OCTUBRE '!C41+Hoja12!C41+Hoja13!C41</f>
        <v>0</v>
      </c>
      <c r="D41" s="492">
        <f>+'ENERO '!D41+FEBRERO!D41+MARZO!D41+ABRIL!D41+'MAYO '!D41+JUNIO!D41+JULIO!D41+AGOSTO!D41+SEPTIEMBRE!D41+'OCTUBRE '!D41+Hoja12!D41+Hoja13!D41</f>
        <v>0</v>
      </c>
      <c r="E41" s="492">
        <f>+'ENERO '!E41+FEBRERO!E41+MARZO!E41+ABRIL!E41+'MAYO '!E41+JUNIO!E41+JULIO!E41+AGOSTO!E41+SEPTIEMBRE!E41+'OCTUBRE '!E41+Hoja12!E41+Hoja13!E41</f>
        <v>0</v>
      </c>
      <c r="F41" s="492">
        <f>+'ENERO '!F41+FEBRERO!F41+MARZO!F41+ABRIL!F41+'MAYO '!F41+JUNIO!F41+JULIO!F41+AGOSTO!F41+SEPTIEMBRE!F41+'OCTUBRE '!F41+Hoja12!F41+Hoja13!F41</f>
        <v>0</v>
      </c>
      <c r="G41" s="492">
        <f>+'ENERO '!G41+FEBRERO!G41+MARZO!G41+ABRIL!G41+'MAYO '!G41+JUNIO!G41+JULIO!G41+AGOSTO!G41+SEPTIEMBRE!G41+'OCTUBRE '!G41+Hoja12!G41+Hoja13!G41</f>
        <v>0</v>
      </c>
      <c r="H41" s="492">
        <f>+'ENERO '!H41+FEBRERO!H41+MARZO!H41+ABRIL!H41+'MAYO '!H41+JUNIO!H41+JULIO!H41+AGOSTO!H41+SEPTIEMBRE!H41+'OCTUBRE '!H41+Hoja12!H41+Hoja13!H41</f>
        <v>0</v>
      </c>
      <c r="I41" s="492">
        <f>+'ENERO '!I41+FEBRERO!I41+MARZO!I41+ABRIL!I41+'MAYO '!I41+JUNIO!I41+JULIO!I41+AGOSTO!I41+SEPTIEMBRE!I41+'OCTUBRE '!I41+Hoja12!I41+Hoja13!I41</f>
        <v>0</v>
      </c>
      <c r="J41" s="492">
        <f>+'ENERO '!J41+FEBRERO!J41+MARZO!J41+ABRIL!J41+'MAYO '!J41+JUNIO!J41+JULIO!J41+AGOSTO!J41+SEPTIEMBRE!J41+'OCTUBRE '!J41+Hoja12!J41+Hoja13!J41</f>
        <v>0</v>
      </c>
      <c r="K41" s="492">
        <f>+'ENERO '!K41+FEBRERO!K41+MARZO!K41+ABRIL!K41+'MAYO '!K41+JUNIO!K41+JULIO!K41+AGOSTO!K41+SEPTIEMBRE!K41+'OCTUBRE '!K41+Hoja12!K41+Hoja13!K41</f>
        <v>0</v>
      </c>
      <c r="L41" s="492">
        <f>+'ENERO '!L41+FEBRERO!L41+MARZO!L41+ABRIL!L41+'MAYO '!L41+JUNIO!L41+JULIO!L41+AGOSTO!L41+SEPTIEMBRE!L41+'OCTUBRE '!L41+Hoja12!L41+Hoja13!L41</f>
        <v>0</v>
      </c>
      <c r="M41" s="492">
        <f>+'ENERO '!M41+FEBRERO!M41+MARZO!M41+ABRIL!M41+'MAYO '!M41+JUNIO!M41+JULIO!M41+AGOSTO!M41+SEPTIEMBRE!M41+'OCTUBRE '!M41+Hoja12!M41+Hoja13!M41</f>
        <v>0</v>
      </c>
      <c r="N41" s="492">
        <f>+'ENERO '!N41+FEBRERO!N41+MARZO!N41+ABRIL!N41+'MAYO '!N41+JUNIO!N41+JULIO!N41+AGOSTO!N41+SEPTIEMBRE!N41+'OCTUBRE '!N41+Hoja12!N41+Hoja13!N41</f>
        <v>0</v>
      </c>
      <c r="O41" s="492">
        <f>+'ENERO '!O41+FEBRERO!O41+MARZO!O41+ABRIL!O41+'MAYO '!O41+JUNIO!O41+JULIO!O41+AGOSTO!O41+SEPTIEMBRE!O41+'OCTUBRE '!O41+Hoja12!O41+Hoja13!O41</f>
        <v>0</v>
      </c>
      <c r="P41" s="492">
        <f>+'ENERO '!P41+FEBRERO!P41+MARZO!P41+ABRIL!P41+'MAYO '!P41+JUNIO!P41+JULIO!P41+AGOSTO!P41+SEPTIEMBRE!P41+'OCTUBRE '!P41+Hoja12!P41+Hoja13!P41</f>
        <v>0</v>
      </c>
      <c r="Q41" s="492">
        <f>+'ENERO '!Q41+FEBRERO!Q41+MARZO!Q41+ABRIL!Q41+'MAYO '!Q41+JUNIO!Q41+JULIO!Q41+AGOSTO!Q41+SEPTIEMBRE!Q41+'OCTUBRE '!Q41+Hoja12!Q41+Hoja13!Q41</f>
        <v>0</v>
      </c>
      <c r="R41" s="492">
        <f>+'ENERO '!R41+FEBRERO!R41+MARZO!R41+ABRIL!R41+'MAYO '!R41+JUNIO!R41+JULIO!R41+AGOSTO!R41+SEPTIEMBRE!R41+'OCTUBRE '!R41+Hoja12!R41+Hoja13!R41</f>
        <v>0</v>
      </c>
      <c r="S41" s="492">
        <f>+'ENERO '!S41+FEBRERO!S41+MARZO!S41+ABRIL!S41+'MAYO '!S41+JUNIO!S41+JULIO!S41+AGOSTO!S41+SEPTIEMBRE!S41+'OCTUBRE '!S41+Hoja12!S41+Hoja13!S41</f>
        <v>0</v>
      </c>
      <c r="T41" s="492">
        <f>+'ENERO '!T41+FEBRERO!T41+MARZO!T41+ABRIL!T41+'MAYO '!T41+JUNIO!T41+JULIO!T41+AGOSTO!T41+SEPTIEMBRE!T41+'OCTUBRE '!T41+Hoja12!T41+Hoja13!T41</f>
        <v>0</v>
      </c>
      <c r="U41" s="492">
        <f>+'ENERO '!U41+FEBRERO!U41+MARZO!U41+ABRIL!U41+'MAYO '!U41+JUNIO!U41+JULIO!U41+AGOSTO!U41+SEPTIEMBRE!U41+'OCTUBRE '!U41+Hoja12!U41+Hoja13!U41</f>
        <v>0</v>
      </c>
      <c r="V41" s="492">
        <f>+'ENERO '!V41+FEBRERO!V41+MARZO!V41+ABRIL!V41+'MAYO '!V41+JUNIO!V41+JULIO!V41+AGOSTO!V41+SEPTIEMBRE!V41+'OCTUBRE '!V41+Hoja12!V41+Hoja13!V41</f>
        <v>0</v>
      </c>
      <c r="W41" s="492">
        <f>+'ENERO '!W41+FEBRERO!W41+MARZO!W41+ABRIL!W41+'MAYO '!W41+JUNIO!W41+JULIO!W41+AGOSTO!W41+SEPTIEMBRE!W41+'OCTUBRE '!W41+Hoja12!W41+Hoja13!W41</f>
        <v>0</v>
      </c>
      <c r="X41" s="492">
        <f>+'ENERO '!X41+FEBRERO!X41+MARZO!X41+ABRIL!X41+'MAYO '!X41+JUNIO!X41+JULIO!X41+AGOSTO!X41+SEPTIEMBRE!X41+'OCTUBRE '!X41+Hoja12!X41+Hoja13!X41</f>
        <v>0</v>
      </c>
      <c r="Y41" s="492">
        <f>+'ENERO '!Y41+FEBRERO!Y41+MARZO!Y41+ABRIL!Y41+'MAYO '!Y41+JUNIO!Y41+JULIO!Y41+AGOSTO!Y41+SEPTIEMBRE!Y41+'OCTUBRE '!Y41+Hoja12!Y41+Hoja13!Y41</f>
        <v>0</v>
      </c>
      <c r="Z41" s="492">
        <f>+'ENERO '!Z41+FEBRERO!Z41+MARZO!Z41+ABRIL!Z41+'MAYO '!Z41+JUNIO!Z41+JULIO!Z41+AGOSTO!Z41+SEPTIEMBRE!Z41+'OCTUBRE '!Z41+Hoja12!Z41+Hoja13!Z41</f>
        <v>0</v>
      </c>
      <c r="AA41" s="492">
        <f>+'ENERO '!AA41+FEBRERO!AA41+MARZO!AA41+ABRIL!AA41+'MAYO '!AA41+JUNIO!AA41+JULIO!AA41+AGOSTO!AA41+SEPTIEMBRE!AA41+'OCTUBRE '!AA41+Hoja12!AA41+Hoja13!AA41</f>
        <v>0</v>
      </c>
      <c r="AB41" s="492">
        <f>+'ENERO '!AB41+FEBRERO!AB41+MARZO!AB41+ABRIL!AB41+'MAYO '!AB41+JUNIO!AB41+JULIO!AB41+AGOSTO!AB41+SEPTIEMBRE!AB41+'OCTUBRE '!AB41+Hoja12!AB41+Hoja13!AB41</f>
        <v>0</v>
      </c>
      <c r="AC41" s="492">
        <f>+'ENERO '!AC41+FEBRERO!AC41+MARZO!AC41+ABRIL!AC41+'MAYO '!AC41+JUNIO!AC41+JULIO!AC41+AGOSTO!AC41+SEPTIEMBRE!AC41+'OCTUBRE '!AC41+Hoja12!AC41+Hoja13!AC41</f>
        <v>0</v>
      </c>
      <c r="AD41" s="434"/>
      <c r="AE41" s="492">
        <f>+'ENERO '!AE41+FEBRERO!AE41+MARZO!AE41+ABRIL!AE41+'MAYO '!AE41+JUNIO!AE41+JULIO!AE41+AGOSTO!AE41+SEPTIEMBRE!AE41+'OCTUBRE '!AE41+Hoja12!AE41+Hoja13!AE41</f>
        <v>0</v>
      </c>
      <c r="AF41" s="492">
        <f>+'ENERO '!AF41+FEBRERO!AF41+MARZO!AF41+ABRIL!AF41+'MAYO '!AF41+JUNIO!AF41+JULIO!AF41+AGOSTO!AF41+SEPTIEMBRE!AF41+'OCTUBRE '!AF41+Hoja12!AF41+Hoja13!AF41</f>
        <v>0</v>
      </c>
      <c r="AG41" s="233"/>
      <c r="AH41" s="219"/>
      <c r="AI41" s="219"/>
      <c r="AJ41" s="236"/>
      <c r="AK41" s="231"/>
      <c r="AL41" s="229"/>
      <c r="AM41" s="237"/>
      <c r="AN41" s="223"/>
      <c r="AO41" s="236"/>
      <c r="AP41" s="234"/>
      <c r="AQ41" s="241"/>
      <c r="AR41" s="245" t="s">
        <v>151</v>
      </c>
      <c r="AS41" s="154"/>
      <c r="AT41" s="154"/>
      <c r="AU41" s="154"/>
      <c r="AV41" s="154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250" t="s">
        <v>152</v>
      </c>
      <c r="BU41" s="250" t="s">
        <v>152</v>
      </c>
      <c r="BV41" s="250" t="s">
        <v>152</v>
      </c>
      <c r="BW41" s="250" t="s">
        <v>152</v>
      </c>
      <c r="BX41" s="250" t="s">
        <v>152</v>
      </c>
      <c r="BY41" s="250" t="s">
        <v>152</v>
      </c>
      <c r="BZ41" s="176" t="s">
        <v>152</v>
      </c>
      <c r="CA41" s="172"/>
      <c r="CB41" s="253">
        <v>0</v>
      </c>
      <c r="CC41" s="253">
        <v>0</v>
      </c>
      <c r="CD41" s="253">
        <v>0</v>
      </c>
      <c r="CE41" s="253">
        <v>0</v>
      </c>
      <c r="CF41" s="253">
        <v>0</v>
      </c>
      <c r="CG41" s="253" t="s">
        <v>152</v>
      </c>
      <c r="CH41" s="253">
        <v>0</v>
      </c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68"/>
      <c r="DD41" s="168"/>
    </row>
    <row r="42" spans="1:108" x14ac:dyDescent="0.25">
      <c r="A42" s="178" t="s">
        <v>76</v>
      </c>
      <c r="B42" s="492">
        <f>+'ENERO '!B42+FEBRERO!B42+MARZO!B42+ABRIL!B42+'MAYO '!B42+JUNIO!B42+JULIO!B42+AGOSTO!B42+SEPTIEMBRE!B42+'OCTUBRE '!B42+Hoja12!B42+Hoja13!B42</f>
        <v>0</v>
      </c>
      <c r="C42" s="492">
        <f>+'ENERO '!C42+FEBRERO!C42+MARZO!C42+ABRIL!C42+'MAYO '!C42+JUNIO!C42+JULIO!C42+AGOSTO!C42+SEPTIEMBRE!C42+'OCTUBRE '!C42+Hoja12!C42+Hoja13!C42</f>
        <v>0</v>
      </c>
      <c r="D42" s="492">
        <f>+'ENERO '!D42+FEBRERO!D42+MARZO!D42+ABRIL!D42+'MAYO '!D42+JUNIO!D42+JULIO!D42+AGOSTO!D42+SEPTIEMBRE!D42+'OCTUBRE '!D42+Hoja12!D42+Hoja13!D42</f>
        <v>0</v>
      </c>
      <c r="E42" s="492">
        <f>+'ENERO '!E42+FEBRERO!E42+MARZO!E42+ABRIL!E42+'MAYO '!E42+JUNIO!E42+JULIO!E42+AGOSTO!E42+SEPTIEMBRE!E42+'OCTUBRE '!E42+Hoja12!E42+Hoja13!E42</f>
        <v>0</v>
      </c>
      <c r="F42" s="492">
        <f>+'ENERO '!F42+FEBRERO!F42+MARZO!F42+ABRIL!F42+'MAYO '!F42+JUNIO!F42+JULIO!F42+AGOSTO!F42+SEPTIEMBRE!F42+'OCTUBRE '!F42+Hoja12!F42+Hoja13!F42</f>
        <v>0</v>
      </c>
      <c r="G42" s="492">
        <f>+'ENERO '!G42+FEBRERO!G42+MARZO!G42+ABRIL!G42+'MAYO '!G42+JUNIO!G42+JULIO!G42+AGOSTO!G42+SEPTIEMBRE!G42+'OCTUBRE '!G42+Hoja12!G42+Hoja13!G42</f>
        <v>0</v>
      </c>
      <c r="H42" s="492">
        <f>+'ENERO '!H42+FEBRERO!H42+MARZO!H42+ABRIL!H42+'MAYO '!H42+JUNIO!H42+JULIO!H42+AGOSTO!H42+SEPTIEMBRE!H42+'OCTUBRE '!H42+Hoja12!H42+Hoja13!H42</f>
        <v>0</v>
      </c>
      <c r="I42" s="492">
        <f>+'ENERO '!I42+FEBRERO!I42+MARZO!I42+ABRIL!I42+'MAYO '!I42+JUNIO!I42+JULIO!I42+AGOSTO!I42+SEPTIEMBRE!I42+'OCTUBRE '!I42+Hoja12!I42+Hoja13!I42</f>
        <v>0</v>
      </c>
      <c r="J42" s="492">
        <f>+'ENERO '!J42+FEBRERO!J42+MARZO!J42+ABRIL!J42+'MAYO '!J42+JUNIO!J42+JULIO!J42+AGOSTO!J42+SEPTIEMBRE!J42+'OCTUBRE '!J42+Hoja12!J42+Hoja13!J42</f>
        <v>0</v>
      </c>
      <c r="K42" s="492">
        <f>+'ENERO '!K42+FEBRERO!K42+MARZO!K42+ABRIL!K42+'MAYO '!K42+JUNIO!K42+JULIO!K42+AGOSTO!K42+SEPTIEMBRE!K42+'OCTUBRE '!K42+Hoja12!K42+Hoja13!K42</f>
        <v>0</v>
      </c>
      <c r="L42" s="492">
        <f>+'ENERO '!L42+FEBRERO!L42+MARZO!L42+ABRIL!L42+'MAYO '!L42+JUNIO!L42+JULIO!L42+AGOSTO!L42+SEPTIEMBRE!L42+'OCTUBRE '!L42+Hoja12!L42+Hoja13!L42</f>
        <v>0</v>
      </c>
      <c r="M42" s="492">
        <f>+'ENERO '!M42+FEBRERO!M42+MARZO!M42+ABRIL!M42+'MAYO '!M42+JUNIO!M42+JULIO!M42+AGOSTO!M42+SEPTIEMBRE!M42+'OCTUBRE '!M42+Hoja12!M42+Hoja13!M42</f>
        <v>0</v>
      </c>
      <c r="N42" s="492">
        <f>+'ENERO '!N42+FEBRERO!N42+MARZO!N42+ABRIL!N42+'MAYO '!N42+JUNIO!N42+JULIO!N42+AGOSTO!N42+SEPTIEMBRE!N42+'OCTUBRE '!N42+Hoja12!N42+Hoja13!N42</f>
        <v>0</v>
      </c>
      <c r="O42" s="492">
        <f>+'ENERO '!O42+FEBRERO!O42+MARZO!O42+ABRIL!O42+'MAYO '!O42+JUNIO!O42+JULIO!O42+AGOSTO!O42+SEPTIEMBRE!O42+'OCTUBRE '!O42+Hoja12!O42+Hoja13!O42</f>
        <v>0</v>
      </c>
      <c r="P42" s="492">
        <f>+'ENERO '!P42+FEBRERO!P42+MARZO!P42+ABRIL!P42+'MAYO '!P42+JUNIO!P42+JULIO!P42+AGOSTO!P42+SEPTIEMBRE!P42+'OCTUBRE '!P42+Hoja12!P42+Hoja13!P42</f>
        <v>0</v>
      </c>
      <c r="Q42" s="492">
        <f>+'ENERO '!Q42+FEBRERO!Q42+MARZO!Q42+ABRIL!Q42+'MAYO '!Q42+JUNIO!Q42+JULIO!Q42+AGOSTO!Q42+SEPTIEMBRE!Q42+'OCTUBRE '!Q42+Hoja12!Q42+Hoja13!Q42</f>
        <v>0</v>
      </c>
      <c r="R42" s="492">
        <f>+'ENERO '!R42+FEBRERO!R42+MARZO!R42+ABRIL!R42+'MAYO '!R42+JUNIO!R42+JULIO!R42+AGOSTO!R42+SEPTIEMBRE!R42+'OCTUBRE '!R42+Hoja12!R42+Hoja13!R42</f>
        <v>0</v>
      </c>
      <c r="S42" s="492">
        <f>+'ENERO '!S42+FEBRERO!S42+MARZO!S42+ABRIL!S42+'MAYO '!S42+JUNIO!S42+JULIO!S42+AGOSTO!S42+SEPTIEMBRE!S42+'OCTUBRE '!S42+Hoja12!S42+Hoja13!S42</f>
        <v>0</v>
      </c>
      <c r="T42" s="492">
        <f>+'ENERO '!T42+FEBRERO!T42+MARZO!T42+ABRIL!T42+'MAYO '!T42+JUNIO!T42+JULIO!T42+AGOSTO!T42+SEPTIEMBRE!T42+'OCTUBRE '!T42+Hoja12!T42+Hoja13!T42</f>
        <v>0</v>
      </c>
      <c r="U42" s="492">
        <f>+'ENERO '!U42+FEBRERO!U42+MARZO!U42+ABRIL!U42+'MAYO '!U42+JUNIO!U42+JULIO!U42+AGOSTO!U42+SEPTIEMBRE!U42+'OCTUBRE '!U42+Hoja12!U42+Hoja13!U42</f>
        <v>0</v>
      </c>
      <c r="V42" s="492">
        <f>+'ENERO '!V42+FEBRERO!V42+MARZO!V42+ABRIL!V42+'MAYO '!V42+JUNIO!V42+JULIO!V42+AGOSTO!V42+SEPTIEMBRE!V42+'OCTUBRE '!V42+Hoja12!V42+Hoja13!V42</f>
        <v>0</v>
      </c>
      <c r="W42" s="492">
        <f>+'ENERO '!W42+FEBRERO!W42+MARZO!W42+ABRIL!W42+'MAYO '!W42+JUNIO!W42+JULIO!W42+AGOSTO!W42+SEPTIEMBRE!W42+'OCTUBRE '!W42+Hoja12!W42+Hoja13!W42</f>
        <v>0</v>
      </c>
      <c r="X42" s="492">
        <f>+'ENERO '!X42+FEBRERO!X42+MARZO!X42+ABRIL!X42+'MAYO '!X42+JUNIO!X42+JULIO!X42+AGOSTO!X42+SEPTIEMBRE!X42+'OCTUBRE '!X42+Hoja12!X42+Hoja13!X42</f>
        <v>0</v>
      </c>
      <c r="Y42" s="492">
        <f>+'ENERO '!Y42+FEBRERO!Y42+MARZO!Y42+ABRIL!Y42+'MAYO '!Y42+JUNIO!Y42+JULIO!Y42+AGOSTO!Y42+SEPTIEMBRE!Y42+'OCTUBRE '!Y42+Hoja12!Y42+Hoja13!Y42</f>
        <v>0</v>
      </c>
      <c r="Z42" s="492">
        <f>+'ENERO '!Z42+FEBRERO!Z42+MARZO!Z42+ABRIL!Z42+'MAYO '!Z42+JUNIO!Z42+JULIO!Z42+AGOSTO!Z42+SEPTIEMBRE!Z42+'OCTUBRE '!Z42+Hoja12!Z42+Hoja13!Z42</f>
        <v>0</v>
      </c>
      <c r="AA42" s="492">
        <f>+'ENERO '!AA42+FEBRERO!AA42+MARZO!AA42+ABRIL!AA42+'MAYO '!AA42+JUNIO!AA42+JULIO!AA42+AGOSTO!AA42+SEPTIEMBRE!AA42+'OCTUBRE '!AA42+Hoja12!AA42+Hoja13!AA42</f>
        <v>0</v>
      </c>
      <c r="AB42" s="492">
        <f>+'ENERO '!AB42+FEBRERO!AB42+MARZO!AB42+ABRIL!AB42+'MAYO '!AB42+JUNIO!AB42+JULIO!AB42+AGOSTO!AB42+SEPTIEMBRE!AB42+'OCTUBRE '!AB42+Hoja12!AB42+Hoja13!AB42</f>
        <v>0</v>
      </c>
      <c r="AC42" s="492">
        <f>+'ENERO '!AC42+FEBRERO!AC42+MARZO!AC42+ABRIL!AC42+'MAYO '!AC42+JUNIO!AC42+JULIO!AC42+AGOSTO!AC42+SEPTIEMBRE!AC42+'OCTUBRE '!AC42+Hoja12!AC42+Hoja13!AC42</f>
        <v>0</v>
      </c>
      <c r="AD42" s="425"/>
      <c r="AE42" s="492">
        <f>+'ENERO '!AE42+FEBRERO!AE42+MARZO!AE42+ABRIL!AE42+'MAYO '!AE42+JUNIO!AE42+JULIO!AE42+AGOSTO!AE42+SEPTIEMBRE!AE42+'OCTUBRE '!AE42+Hoja12!AE42+Hoja13!AE42</f>
        <v>0</v>
      </c>
      <c r="AF42" s="492">
        <f>+'ENERO '!AF42+FEBRERO!AF42+MARZO!AF42+ABRIL!AF42+'MAYO '!AF42+JUNIO!AF42+JULIO!AF42+AGOSTO!AF42+SEPTIEMBRE!AF42+'OCTUBRE '!AF42+Hoja12!AF42+Hoja13!AF42</f>
        <v>0</v>
      </c>
      <c r="AG42" s="233"/>
      <c r="AH42" s="219"/>
      <c r="AI42" s="219"/>
      <c r="AJ42" s="236"/>
      <c r="AK42" s="231"/>
      <c r="AL42" s="229"/>
      <c r="AM42" s="237"/>
      <c r="AN42" s="223"/>
      <c r="AO42" s="236"/>
      <c r="AP42" s="240"/>
      <c r="AQ42" s="241"/>
      <c r="AR42" s="245" t="s">
        <v>151</v>
      </c>
      <c r="AS42" s="154"/>
      <c r="AT42" s="154"/>
      <c r="AU42" s="154"/>
      <c r="AV42" s="154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250" t="s">
        <v>152</v>
      </c>
      <c r="BU42" s="250" t="s">
        <v>152</v>
      </c>
      <c r="BV42" s="250" t="s">
        <v>152</v>
      </c>
      <c r="BW42" s="250" t="s">
        <v>152</v>
      </c>
      <c r="BX42" s="250" t="s">
        <v>152</v>
      </c>
      <c r="BY42" s="250" t="s">
        <v>152</v>
      </c>
      <c r="BZ42" s="176" t="s">
        <v>152</v>
      </c>
      <c r="CA42" s="172"/>
      <c r="CB42" s="253">
        <v>0</v>
      </c>
      <c r="CC42" s="253">
        <v>0</v>
      </c>
      <c r="CD42" s="253">
        <v>0</v>
      </c>
      <c r="CE42" s="253">
        <v>0</v>
      </c>
      <c r="CF42" s="253">
        <v>0</v>
      </c>
      <c r="CG42" s="253" t="s">
        <v>152</v>
      </c>
      <c r="CH42" s="253">
        <v>0</v>
      </c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68"/>
      <c r="DD42" s="168"/>
    </row>
    <row r="43" spans="1:108" x14ac:dyDescent="0.25">
      <c r="A43" s="178" t="s">
        <v>77</v>
      </c>
      <c r="B43" s="492">
        <f>+'ENERO '!B43+FEBRERO!B43+MARZO!B43+ABRIL!B43+'MAYO '!B43+JUNIO!B43+JULIO!B43+AGOSTO!B43+SEPTIEMBRE!B43+'OCTUBRE '!B43+Hoja12!B43+Hoja13!B43</f>
        <v>0</v>
      </c>
      <c r="C43" s="492">
        <f>+'ENERO '!C43+FEBRERO!C43+MARZO!C43+ABRIL!C43+'MAYO '!C43+JUNIO!C43+JULIO!C43+AGOSTO!C43+SEPTIEMBRE!C43+'OCTUBRE '!C43+Hoja12!C43+Hoja13!C43</f>
        <v>0</v>
      </c>
      <c r="D43" s="492">
        <f>+'ENERO '!D43+FEBRERO!D43+MARZO!D43+ABRIL!D43+'MAYO '!D43+JUNIO!D43+JULIO!D43+AGOSTO!D43+SEPTIEMBRE!D43+'OCTUBRE '!D43+Hoja12!D43+Hoja13!D43</f>
        <v>0</v>
      </c>
      <c r="E43" s="492">
        <f>+'ENERO '!E43+FEBRERO!E43+MARZO!E43+ABRIL!E43+'MAYO '!E43+JUNIO!E43+JULIO!E43+AGOSTO!E43+SEPTIEMBRE!E43+'OCTUBRE '!E43+Hoja12!E43+Hoja13!E43</f>
        <v>0</v>
      </c>
      <c r="F43" s="492">
        <f>+'ENERO '!F43+FEBRERO!F43+MARZO!F43+ABRIL!F43+'MAYO '!F43+JUNIO!F43+JULIO!F43+AGOSTO!F43+SEPTIEMBRE!F43+'OCTUBRE '!F43+Hoja12!F43+Hoja13!F43</f>
        <v>0</v>
      </c>
      <c r="G43" s="492">
        <f>+'ENERO '!G43+FEBRERO!G43+MARZO!G43+ABRIL!G43+'MAYO '!G43+JUNIO!G43+JULIO!G43+AGOSTO!G43+SEPTIEMBRE!G43+'OCTUBRE '!G43+Hoja12!G43+Hoja13!G43</f>
        <v>0</v>
      </c>
      <c r="H43" s="492">
        <f>+'ENERO '!H43+FEBRERO!H43+MARZO!H43+ABRIL!H43+'MAYO '!H43+JUNIO!H43+JULIO!H43+AGOSTO!H43+SEPTIEMBRE!H43+'OCTUBRE '!H43+Hoja12!H43+Hoja13!H43</f>
        <v>0</v>
      </c>
      <c r="I43" s="492">
        <f>+'ENERO '!I43+FEBRERO!I43+MARZO!I43+ABRIL!I43+'MAYO '!I43+JUNIO!I43+JULIO!I43+AGOSTO!I43+SEPTIEMBRE!I43+'OCTUBRE '!I43+Hoja12!I43+Hoja13!I43</f>
        <v>0</v>
      </c>
      <c r="J43" s="492">
        <f>+'ENERO '!J43+FEBRERO!J43+MARZO!J43+ABRIL!J43+'MAYO '!J43+JUNIO!J43+JULIO!J43+AGOSTO!J43+SEPTIEMBRE!J43+'OCTUBRE '!J43+Hoja12!J43+Hoja13!J43</f>
        <v>0</v>
      </c>
      <c r="K43" s="492">
        <f>+'ENERO '!K43+FEBRERO!K43+MARZO!K43+ABRIL!K43+'MAYO '!K43+JUNIO!K43+JULIO!K43+AGOSTO!K43+SEPTIEMBRE!K43+'OCTUBRE '!K43+Hoja12!K43+Hoja13!K43</f>
        <v>0</v>
      </c>
      <c r="L43" s="492">
        <f>+'ENERO '!L43+FEBRERO!L43+MARZO!L43+ABRIL!L43+'MAYO '!L43+JUNIO!L43+JULIO!L43+AGOSTO!L43+SEPTIEMBRE!L43+'OCTUBRE '!L43+Hoja12!L43+Hoja13!L43</f>
        <v>0</v>
      </c>
      <c r="M43" s="492">
        <f>+'ENERO '!M43+FEBRERO!M43+MARZO!M43+ABRIL!M43+'MAYO '!M43+JUNIO!M43+JULIO!M43+AGOSTO!M43+SEPTIEMBRE!M43+'OCTUBRE '!M43+Hoja12!M43+Hoja13!M43</f>
        <v>0</v>
      </c>
      <c r="N43" s="492">
        <f>+'ENERO '!N43+FEBRERO!N43+MARZO!N43+ABRIL!N43+'MAYO '!N43+JUNIO!N43+JULIO!N43+AGOSTO!N43+SEPTIEMBRE!N43+'OCTUBRE '!N43+Hoja12!N43+Hoja13!N43</f>
        <v>0</v>
      </c>
      <c r="O43" s="492">
        <f>+'ENERO '!O43+FEBRERO!O43+MARZO!O43+ABRIL!O43+'MAYO '!O43+JUNIO!O43+JULIO!O43+AGOSTO!O43+SEPTIEMBRE!O43+'OCTUBRE '!O43+Hoja12!O43+Hoja13!O43</f>
        <v>0</v>
      </c>
      <c r="P43" s="492">
        <f>+'ENERO '!P43+FEBRERO!P43+MARZO!P43+ABRIL!P43+'MAYO '!P43+JUNIO!P43+JULIO!P43+AGOSTO!P43+SEPTIEMBRE!P43+'OCTUBRE '!P43+Hoja12!P43+Hoja13!P43</f>
        <v>0</v>
      </c>
      <c r="Q43" s="492">
        <f>+'ENERO '!Q43+FEBRERO!Q43+MARZO!Q43+ABRIL!Q43+'MAYO '!Q43+JUNIO!Q43+JULIO!Q43+AGOSTO!Q43+SEPTIEMBRE!Q43+'OCTUBRE '!Q43+Hoja12!Q43+Hoja13!Q43</f>
        <v>0</v>
      </c>
      <c r="R43" s="492">
        <f>+'ENERO '!R43+FEBRERO!R43+MARZO!R43+ABRIL!R43+'MAYO '!R43+JUNIO!R43+JULIO!R43+AGOSTO!R43+SEPTIEMBRE!R43+'OCTUBRE '!R43+Hoja12!R43+Hoja13!R43</f>
        <v>0</v>
      </c>
      <c r="S43" s="492">
        <f>+'ENERO '!S43+FEBRERO!S43+MARZO!S43+ABRIL!S43+'MAYO '!S43+JUNIO!S43+JULIO!S43+AGOSTO!S43+SEPTIEMBRE!S43+'OCTUBRE '!S43+Hoja12!S43+Hoja13!S43</f>
        <v>0</v>
      </c>
      <c r="T43" s="492">
        <f>+'ENERO '!T43+FEBRERO!T43+MARZO!T43+ABRIL!T43+'MAYO '!T43+JUNIO!T43+JULIO!T43+AGOSTO!T43+SEPTIEMBRE!T43+'OCTUBRE '!T43+Hoja12!T43+Hoja13!T43</f>
        <v>0</v>
      </c>
      <c r="U43" s="492">
        <f>+'ENERO '!U43+FEBRERO!U43+MARZO!U43+ABRIL!U43+'MAYO '!U43+JUNIO!U43+JULIO!U43+AGOSTO!U43+SEPTIEMBRE!U43+'OCTUBRE '!U43+Hoja12!U43+Hoja13!U43</f>
        <v>0</v>
      </c>
      <c r="V43" s="492">
        <f>+'ENERO '!V43+FEBRERO!V43+MARZO!V43+ABRIL!V43+'MAYO '!V43+JUNIO!V43+JULIO!V43+AGOSTO!V43+SEPTIEMBRE!V43+'OCTUBRE '!V43+Hoja12!V43+Hoja13!V43</f>
        <v>0</v>
      </c>
      <c r="W43" s="492">
        <f>+'ENERO '!W43+FEBRERO!W43+MARZO!W43+ABRIL!W43+'MAYO '!W43+JUNIO!W43+JULIO!W43+AGOSTO!W43+SEPTIEMBRE!W43+'OCTUBRE '!W43+Hoja12!W43+Hoja13!W43</f>
        <v>0</v>
      </c>
      <c r="X43" s="492">
        <f>+'ENERO '!X43+FEBRERO!X43+MARZO!X43+ABRIL!X43+'MAYO '!X43+JUNIO!X43+JULIO!X43+AGOSTO!X43+SEPTIEMBRE!X43+'OCTUBRE '!X43+Hoja12!X43+Hoja13!X43</f>
        <v>0</v>
      </c>
      <c r="Y43" s="492">
        <f>+'ENERO '!Y43+FEBRERO!Y43+MARZO!Y43+ABRIL!Y43+'MAYO '!Y43+JUNIO!Y43+JULIO!Y43+AGOSTO!Y43+SEPTIEMBRE!Y43+'OCTUBRE '!Y43+Hoja12!Y43+Hoja13!Y43</f>
        <v>0</v>
      </c>
      <c r="Z43" s="492">
        <f>+'ENERO '!Z43+FEBRERO!Z43+MARZO!Z43+ABRIL!Z43+'MAYO '!Z43+JUNIO!Z43+JULIO!Z43+AGOSTO!Z43+SEPTIEMBRE!Z43+'OCTUBRE '!Z43+Hoja12!Z43+Hoja13!Z43</f>
        <v>0</v>
      </c>
      <c r="AA43" s="492">
        <f>+'ENERO '!AA43+FEBRERO!AA43+MARZO!AA43+ABRIL!AA43+'MAYO '!AA43+JUNIO!AA43+JULIO!AA43+AGOSTO!AA43+SEPTIEMBRE!AA43+'OCTUBRE '!AA43+Hoja12!AA43+Hoja13!AA43</f>
        <v>0</v>
      </c>
      <c r="AB43" s="492">
        <f>+'ENERO '!AB43+FEBRERO!AB43+MARZO!AB43+ABRIL!AB43+'MAYO '!AB43+JUNIO!AB43+JULIO!AB43+AGOSTO!AB43+SEPTIEMBRE!AB43+'OCTUBRE '!AB43+Hoja12!AB43+Hoja13!AB43</f>
        <v>0</v>
      </c>
      <c r="AC43" s="492">
        <f>+'ENERO '!AC43+FEBRERO!AC43+MARZO!AC43+ABRIL!AC43+'MAYO '!AC43+JUNIO!AC43+JULIO!AC43+AGOSTO!AC43+SEPTIEMBRE!AC43+'OCTUBRE '!AC43+Hoja12!AC43+Hoja13!AC43</f>
        <v>0</v>
      </c>
      <c r="AD43" s="434"/>
      <c r="AE43" s="492">
        <f>+'ENERO '!AE43+FEBRERO!AE43+MARZO!AE43+ABRIL!AE43+'MAYO '!AE43+JUNIO!AE43+JULIO!AE43+AGOSTO!AE43+SEPTIEMBRE!AE43+'OCTUBRE '!AE43+Hoja12!AE43+Hoja13!AE43</f>
        <v>0</v>
      </c>
      <c r="AF43" s="492">
        <f>+'ENERO '!AF43+FEBRERO!AF43+MARZO!AF43+ABRIL!AF43+'MAYO '!AF43+JUNIO!AF43+JULIO!AF43+AGOSTO!AF43+SEPTIEMBRE!AF43+'OCTUBRE '!AF43+Hoja12!AF43+Hoja13!AF43</f>
        <v>0</v>
      </c>
      <c r="AG43" s="233"/>
      <c r="AH43" s="219"/>
      <c r="AI43" s="219"/>
      <c r="AJ43" s="236"/>
      <c r="AK43" s="231"/>
      <c r="AL43" s="229"/>
      <c r="AM43" s="237"/>
      <c r="AN43" s="223"/>
      <c r="AO43" s="236"/>
      <c r="AP43" s="234"/>
      <c r="AQ43" s="241"/>
      <c r="AR43" s="245" t="s">
        <v>151</v>
      </c>
      <c r="AS43" s="154"/>
      <c r="AT43" s="154"/>
      <c r="AU43" s="154"/>
      <c r="AV43" s="154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250" t="s">
        <v>152</v>
      </c>
      <c r="BU43" s="250" t="s">
        <v>152</v>
      </c>
      <c r="BV43" s="250" t="s">
        <v>152</v>
      </c>
      <c r="BW43" s="250" t="s">
        <v>152</v>
      </c>
      <c r="BX43" s="250" t="s">
        <v>152</v>
      </c>
      <c r="BY43" s="250" t="s">
        <v>152</v>
      </c>
      <c r="BZ43" s="176" t="s">
        <v>152</v>
      </c>
      <c r="CA43" s="172"/>
      <c r="CB43" s="253">
        <v>0</v>
      </c>
      <c r="CC43" s="253">
        <v>0</v>
      </c>
      <c r="CD43" s="253">
        <v>0</v>
      </c>
      <c r="CE43" s="253">
        <v>0</v>
      </c>
      <c r="CF43" s="253">
        <v>0</v>
      </c>
      <c r="CG43" s="253" t="s">
        <v>152</v>
      </c>
      <c r="CH43" s="253">
        <v>0</v>
      </c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68"/>
      <c r="DD43" s="168"/>
    </row>
    <row r="44" spans="1:108" x14ac:dyDescent="0.25">
      <c r="A44" s="178" t="s">
        <v>78</v>
      </c>
      <c r="B44" s="492">
        <f>+'ENERO '!B44+FEBRERO!B44+MARZO!B44+ABRIL!B44+'MAYO '!B44+JUNIO!B44+JULIO!B44+AGOSTO!B44+SEPTIEMBRE!B44+'OCTUBRE '!B44+Hoja12!B44+Hoja13!B44</f>
        <v>0</v>
      </c>
      <c r="C44" s="492">
        <f>+'ENERO '!C44+FEBRERO!C44+MARZO!C44+ABRIL!C44+'MAYO '!C44+JUNIO!C44+JULIO!C44+AGOSTO!C44+SEPTIEMBRE!C44+'OCTUBRE '!C44+Hoja12!C44+Hoja13!C44</f>
        <v>0</v>
      </c>
      <c r="D44" s="492">
        <f>+'ENERO '!D44+FEBRERO!D44+MARZO!D44+ABRIL!D44+'MAYO '!D44+JUNIO!D44+JULIO!D44+AGOSTO!D44+SEPTIEMBRE!D44+'OCTUBRE '!D44+Hoja12!D44+Hoja13!D44</f>
        <v>0</v>
      </c>
      <c r="E44" s="492">
        <f>+'ENERO '!E44+FEBRERO!E44+MARZO!E44+ABRIL!E44+'MAYO '!E44+JUNIO!E44+JULIO!E44+AGOSTO!E44+SEPTIEMBRE!E44+'OCTUBRE '!E44+Hoja12!E44+Hoja13!E44</f>
        <v>0</v>
      </c>
      <c r="F44" s="492">
        <f>+'ENERO '!F44+FEBRERO!F44+MARZO!F44+ABRIL!F44+'MAYO '!F44+JUNIO!F44+JULIO!F44+AGOSTO!F44+SEPTIEMBRE!F44+'OCTUBRE '!F44+Hoja12!F44+Hoja13!F44</f>
        <v>0</v>
      </c>
      <c r="G44" s="492">
        <f>+'ENERO '!G44+FEBRERO!G44+MARZO!G44+ABRIL!G44+'MAYO '!G44+JUNIO!G44+JULIO!G44+AGOSTO!G44+SEPTIEMBRE!G44+'OCTUBRE '!G44+Hoja12!G44+Hoja13!G44</f>
        <v>0</v>
      </c>
      <c r="H44" s="492">
        <f>+'ENERO '!H44+FEBRERO!H44+MARZO!H44+ABRIL!H44+'MAYO '!H44+JUNIO!H44+JULIO!H44+AGOSTO!H44+SEPTIEMBRE!H44+'OCTUBRE '!H44+Hoja12!H44+Hoja13!H44</f>
        <v>0</v>
      </c>
      <c r="I44" s="492">
        <f>+'ENERO '!I44+FEBRERO!I44+MARZO!I44+ABRIL!I44+'MAYO '!I44+JUNIO!I44+JULIO!I44+AGOSTO!I44+SEPTIEMBRE!I44+'OCTUBRE '!I44+Hoja12!I44+Hoja13!I44</f>
        <v>0</v>
      </c>
      <c r="J44" s="492">
        <f>+'ENERO '!J44+FEBRERO!J44+MARZO!J44+ABRIL!J44+'MAYO '!J44+JUNIO!J44+JULIO!J44+AGOSTO!J44+SEPTIEMBRE!J44+'OCTUBRE '!J44+Hoja12!J44+Hoja13!J44</f>
        <v>0</v>
      </c>
      <c r="K44" s="492">
        <f>+'ENERO '!K44+FEBRERO!K44+MARZO!K44+ABRIL!K44+'MAYO '!K44+JUNIO!K44+JULIO!K44+AGOSTO!K44+SEPTIEMBRE!K44+'OCTUBRE '!K44+Hoja12!K44+Hoja13!K44</f>
        <v>0</v>
      </c>
      <c r="L44" s="492">
        <f>+'ENERO '!L44+FEBRERO!L44+MARZO!L44+ABRIL!L44+'MAYO '!L44+JUNIO!L44+JULIO!L44+AGOSTO!L44+SEPTIEMBRE!L44+'OCTUBRE '!L44+Hoja12!L44+Hoja13!L44</f>
        <v>0</v>
      </c>
      <c r="M44" s="492">
        <f>+'ENERO '!M44+FEBRERO!M44+MARZO!M44+ABRIL!M44+'MAYO '!M44+JUNIO!M44+JULIO!M44+AGOSTO!M44+SEPTIEMBRE!M44+'OCTUBRE '!M44+Hoja12!M44+Hoja13!M44</f>
        <v>0</v>
      </c>
      <c r="N44" s="492">
        <f>+'ENERO '!N44+FEBRERO!N44+MARZO!N44+ABRIL!N44+'MAYO '!N44+JUNIO!N44+JULIO!N44+AGOSTO!N44+SEPTIEMBRE!N44+'OCTUBRE '!N44+Hoja12!N44+Hoja13!N44</f>
        <v>0</v>
      </c>
      <c r="O44" s="492">
        <f>+'ENERO '!O44+FEBRERO!O44+MARZO!O44+ABRIL!O44+'MAYO '!O44+JUNIO!O44+JULIO!O44+AGOSTO!O44+SEPTIEMBRE!O44+'OCTUBRE '!O44+Hoja12!O44+Hoja13!O44</f>
        <v>0</v>
      </c>
      <c r="P44" s="492">
        <f>+'ENERO '!P44+FEBRERO!P44+MARZO!P44+ABRIL!P44+'MAYO '!P44+JUNIO!P44+JULIO!P44+AGOSTO!P44+SEPTIEMBRE!P44+'OCTUBRE '!P44+Hoja12!P44+Hoja13!P44</f>
        <v>0</v>
      </c>
      <c r="Q44" s="492">
        <f>+'ENERO '!Q44+FEBRERO!Q44+MARZO!Q44+ABRIL!Q44+'MAYO '!Q44+JUNIO!Q44+JULIO!Q44+AGOSTO!Q44+SEPTIEMBRE!Q44+'OCTUBRE '!Q44+Hoja12!Q44+Hoja13!Q44</f>
        <v>0</v>
      </c>
      <c r="R44" s="492">
        <f>+'ENERO '!R44+FEBRERO!R44+MARZO!R44+ABRIL!R44+'MAYO '!R44+JUNIO!R44+JULIO!R44+AGOSTO!R44+SEPTIEMBRE!R44+'OCTUBRE '!R44+Hoja12!R44+Hoja13!R44</f>
        <v>0</v>
      </c>
      <c r="S44" s="492">
        <f>+'ENERO '!S44+FEBRERO!S44+MARZO!S44+ABRIL!S44+'MAYO '!S44+JUNIO!S44+JULIO!S44+AGOSTO!S44+SEPTIEMBRE!S44+'OCTUBRE '!S44+Hoja12!S44+Hoja13!S44</f>
        <v>0</v>
      </c>
      <c r="T44" s="492">
        <f>+'ENERO '!T44+FEBRERO!T44+MARZO!T44+ABRIL!T44+'MAYO '!T44+JUNIO!T44+JULIO!T44+AGOSTO!T44+SEPTIEMBRE!T44+'OCTUBRE '!T44+Hoja12!T44+Hoja13!T44</f>
        <v>0</v>
      </c>
      <c r="U44" s="492">
        <f>+'ENERO '!U44+FEBRERO!U44+MARZO!U44+ABRIL!U44+'MAYO '!U44+JUNIO!U44+JULIO!U44+AGOSTO!U44+SEPTIEMBRE!U44+'OCTUBRE '!U44+Hoja12!U44+Hoja13!U44</f>
        <v>0</v>
      </c>
      <c r="V44" s="492">
        <f>+'ENERO '!V44+FEBRERO!V44+MARZO!V44+ABRIL!V44+'MAYO '!V44+JUNIO!V44+JULIO!V44+AGOSTO!V44+SEPTIEMBRE!V44+'OCTUBRE '!V44+Hoja12!V44+Hoja13!V44</f>
        <v>0</v>
      </c>
      <c r="W44" s="492">
        <f>+'ENERO '!W44+FEBRERO!W44+MARZO!W44+ABRIL!W44+'MAYO '!W44+JUNIO!W44+JULIO!W44+AGOSTO!W44+SEPTIEMBRE!W44+'OCTUBRE '!W44+Hoja12!W44+Hoja13!W44</f>
        <v>0</v>
      </c>
      <c r="X44" s="492">
        <f>+'ENERO '!X44+FEBRERO!X44+MARZO!X44+ABRIL!X44+'MAYO '!X44+JUNIO!X44+JULIO!X44+AGOSTO!X44+SEPTIEMBRE!X44+'OCTUBRE '!X44+Hoja12!X44+Hoja13!X44</f>
        <v>0</v>
      </c>
      <c r="Y44" s="492">
        <f>+'ENERO '!Y44+FEBRERO!Y44+MARZO!Y44+ABRIL!Y44+'MAYO '!Y44+JUNIO!Y44+JULIO!Y44+AGOSTO!Y44+SEPTIEMBRE!Y44+'OCTUBRE '!Y44+Hoja12!Y44+Hoja13!Y44</f>
        <v>0</v>
      </c>
      <c r="Z44" s="492">
        <f>+'ENERO '!Z44+FEBRERO!Z44+MARZO!Z44+ABRIL!Z44+'MAYO '!Z44+JUNIO!Z44+JULIO!Z44+AGOSTO!Z44+SEPTIEMBRE!Z44+'OCTUBRE '!Z44+Hoja12!Z44+Hoja13!Z44</f>
        <v>0</v>
      </c>
      <c r="AA44" s="492">
        <f>+'ENERO '!AA44+FEBRERO!AA44+MARZO!AA44+ABRIL!AA44+'MAYO '!AA44+JUNIO!AA44+JULIO!AA44+AGOSTO!AA44+SEPTIEMBRE!AA44+'OCTUBRE '!AA44+Hoja12!AA44+Hoja13!AA44</f>
        <v>0</v>
      </c>
      <c r="AB44" s="492">
        <f>+'ENERO '!AB44+FEBRERO!AB44+MARZO!AB44+ABRIL!AB44+'MAYO '!AB44+JUNIO!AB44+JULIO!AB44+AGOSTO!AB44+SEPTIEMBRE!AB44+'OCTUBRE '!AB44+Hoja12!AB44+Hoja13!AB44</f>
        <v>0</v>
      </c>
      <c r="AC44" s="492">
        <f>+'ENERO '!AC44+FEBRERO!AC44+MARZO!AC44+ABRIL!AC44+'MAYO '!AC44+JUNIO!AC44+JULIO!AC44+AGOSTO!AC44+SEPTIEMBRE!AC44+'OCTUBRE '!AC44+Hoja12!AC44+Hoja13!AC44</f>
        <v>0</v>
      </c>
      <c r="AD44" s="425"/>
      <c r="AE44" s="492">
        <f>+'ENERO '!AE44+FEBRERO!AE44+MARZO!AE44+ABRIL!AE44+'MAYO '!AE44+JUNIO!AE44+JULIO!AE44+AGOSTO!AE44+SEPTIEMBRE!AE44+'OCTUBRE '!AE44+Hoja12!AE44+Hoja13!AE44</f>
        <v>0</v>
      </c>
      <c r="AF44" s="492">
        <f>+'ENERO '!AF44+FEBRERO!AF44+MARZO!AF44+ABRIL!AF44+'MAYO '!AF44+JUNIO!AF44+JULIO!AF44+AGOSTO!AF44+SEPTIEMBRE!AF44+'OCTUBRE '!AF44+Hoja12!AF44+Hoja13!AF44</f>
        <v>0</v>
      </c>
      <c r="AG44" s="233"/>
      <c r="AH44" s="219"/>
      <c r="AI44" s="219"/>
      <c r="AJ44" s="236"/>
      <c r="AK44" s="231"/>
      <c r="AL44" s="229"/>
      <c r="AM44" s="237"/>
      <c r="AN44" s="223"/>
      <c r="AO44" s="236"/>
      <c r="AP44" s="240"/>
      <c r="AQ44" s="241"/>
      <c r="AR44" s="245" t="s">
        <v>151</v>
      </c>
      <c r="AS44" s="154"/>
      <c r="AT44" s="154"/>
      <c r="AU44" s="154"/>
      <c r="AV44" s="154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250" t="s">
        <v>152</v>
      </c>
      <c r="BU44" s="250" t="s">
        <v>152</v>
      </c>
      <c r="BV44" s="250" t="s">
        <v>152</v>
      </c>
      <c r="BW44" s="250" t="s">
        <v>152</v>
      </c>
      <c r="BX44" s="250" t="s">
        <v>152</v>
      </c>
      <c r="BY44" s="250" t="s">
        <v>152</v>
      </c>
      <c r="BZ44" s="176" t="s">
        <v>152</v>
      </c>
      <c r="CA44" s="172"/>
      <c r="CB44" s="253">
        <v>0</v>
      </c>
      <c r="CC44" s="253">
        <v>0</v>
      </c>
      <c r="CD44" s="253">
        <v>0</v>
      </c>
      <c r="CE44" s="253">
        <v>0</v>
      </c>
      <c r="CF44" s="253">
        <v>0</v>
      </c>
      <c r="CG44" s="253" t="s">
        <v>152</v>
      </c>
      <c r="CH44" s="253">
        <v>0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68"/>
      <c r="DD44" s="168"/>
    </row>
    <row r="45" spans="1:108" x14ac:dyDescent="0.25">
      <c r="A45" s="178" t="s">
        <v>79</v>
      </c>
      <c r="B45" s="492">
        <f>+'ENERO '!B45+FEBRERO!B45+MARZO!B45+ABRIL!B45+'MAYO '!B45+JUNIO!B45+JULIO!B45+AGOSTO!B45+SEPTIEMBRE!B45+'OCTUBRE '!B45+Hoja12!B45+Hoja13!B45</f>
        <v>0</v>
      </c>
      <c r="C45" s="492">
        <f>+'ENERO '!C45+FEBRERO!C45+MARZO!C45+ABRIL!C45+'MAYO '!C45+JUNIO!C45+JULIO!C45+AGOSTO!C45+SEPTIEMBRE!C45+'OCTUBRE '!C45+Hoja12!C45+Hoja13!C45</f>
        <v>0</v>
      </c>
      <c r="D45" s="492">
        <f>+'ENERO '!D45+FEBRERO!D45+MARZO!D45+ABRIL!D45+'MAYO '!D45+JUNIO!D45+JULIO!D45+AGOSTO!D45+SEPTIEMBRE!D45+'OCTUBRE '!D45+Hoja12!D45+Hoja13!D45</f>
        <v>0</v>
      </c>
      <c r="E45" s="492">
        <f>+'ENERO '!E45+FEBRERO!E45+MARZO!E45+ABRIL!E45+'MAYO '!E45+JUNIO!E45+JULIO!E45+AGOSTO!E45+SEPTIEMBRE!E45+'OCTUBRE '!E45+Hoja12!E45+Hoja13!E45</f>
        <v>0</v>
      </c>
      <c r="F45" s="492">
        <f>+'ENERO '!F45+FEBRERO!F45+MARZO!F45+ABRIL!F45+'MAYO '!F45+JUNIO!F45+JULIO!F45+AGOSTO!F45+SEPTIEMBRE!F45+'OCTUBRE '!F45+Hoja12!F45+Hoja13!F45</f>
        <v>0</v>
      </c>
      <c r="G45" s="492">
        <f>+'ENERO '!G45+FEBRERO!G45+MARZO!G45+ABRIL!G45+'MAYO '!G45+JUNIO!G45+JULIO!G45+AGOSTO!G45+SEPTIEMBRE!G45+'OCTUBRE '!G45+Hoja12!G45+Hoja13!G45</f>
        <v>0</v>
      </c>
      <c r="H45" s="492">
        <f>+'ENERO '!H45+FEBRERO!H45+MARZO!H45+ABRIL!H45+'MAYO '!H45+JUNIO!H45+JULIO!H45+AGOSTO!H45+SEPTIEMBRE!H45+'OCTUBRE '!H45+Hoja12!H45+Hoja13!H45</f>
        <v>0</v>
      </c>
      <c r="I45" s="492">
        <f>+'ENERO '!I45+FEBRERO!I45+MARZO!I45+ABRIL!I45+'MAYO '!I45+JUNIO!I45+JULIO!I45+AGOSTO!I45+SEPTIEMBRE!I45+'OCTUBRE '!I45+Hoja12!I45+Hoja13!I45</f>
        <v>0</v>
      </c>
      <c r="J45" s="492">
        <f>+'ENERO '!J45+FEBRERO!J45+MARZO!J45+ABRIL!J45+'MAYO '!J45+JUNIO!J45+JULIO!J45+AGOSTO!J45+SEPTIEMBRE!J45+'OCTUBRE '!J45+Hoja12!J45+Hoja13!J45</f>
        <v>0</v>
      </c>
      <c r="K45" s="492">
        <f>+'ENERO '!K45+FEBRERO!K45+MARZO!K45+ABRIL!K45+'MAYO '!K45+JUNIO!K45+JULIO!K45+AGOSTO!K45+SEPTIEMBRE!K45+'OCTUBRE '!K45+Hoja12!K45+Hoja13!K45</f>
        <v>0</v>
      </c>
      <c r="L45" s="492">
        <f>+'ENERO '!L45+FEBRERO!L45+MARZO!L45+ABRIL!L45+'MAYO '!L45+JUNIO!L45+JULIO!L45+AGOSTO!L45+SEPTIEMBRE!L45+'OCTUBRE '!L45+Hoja12!L45+Hoja13!L45</f>
        <v>0</v>
      </c>
      <c r="M45" s="492">
        <f>+'ENERO '!M45+FEBRERO!M45+MARZO!M45+ABRIL!M45+'MAYO '!M45+JUNIO!M45+JULIO!M45+AGOSTO!M45+SEPTIEMBRE!M45+'OCTUBRE '!M45+Hoja12!M45+Hoja13!M45</f>
        <v>0</v>
      </c>
      <c r="N45" s="492">
        <f>+'ENERO '!N45+FEBRERO!N45+MARZO!N45+ABRIL!N45+'MAYO '!N45+JUNIO!N45+JULIO!N45+AGOSTO!N45+SEPTIEMBRE!N45+'OCTUBRE '!N45+Hoja12!N45+Hoja13!N45</f>
        <v>0</v>
      </c>
      <c r="O45" s="492">
        <f>+'ENERO '!O45+FEBRERO!O45+MARZO!O45+ABRIL!O45+'MAYO '!O45+JUNIO!O45+JULIO!O45+AGOSTO!O45+SEPTIEMBRE!O45+'OCTUBRE '!O45+Hoja12!O45+Hoja13!O45</f>
        <v>0</v>
      </c>
      <c r="P45" s="492">
        <f>+'ENERO '!P45+FEBRERO!P45+MARZO!P45+ABRIL!P45+'MAYO '!P45+JUNIO!P45+JULIO!P45+AGOSTO!P45+SEPTIEMBRE!P45+'OCTUBRE '!P45+Hoja12!P45+Hoja13!P45</f>
        <v>0</v>
      </c>
      <c r="Q45" s="492">
        <f>+'ENERO '!Q45+FEBRERO!Q45+MARZO!Q45+ABRIL!Q45+'MAYO '!Q45+JUNIO!Q45+JULIO!Q45+AGOSTO!Q45+SEPTIEMBRE!Q45+'OCTUBRE '!Q45+Hoja12!Q45+Hoja13!Q45</f>
        <v>0</v>
      </c>
      <c r="R45" s="492">
        <f>+'ENERO '!R45+FEBRERO!R45+MARZO!R45+ABRIL!R45+'MAYO '!R45+JUNIO!R45+JULIO!R45+AGOSTO!R45+SEPTIEMBRE!R45+'OCTUBRE '!R45+Hoja12!R45+Hoja13!R45</f>
        <v>0</v>
      </c>
      <c r="S45" s="492">
        <f>+'ENERO '!S45+FEBRERO!S45+MARZO!S45+ABRIL!S45+'MAYO '!S45+JUNIO!S45+JULIO!S45+AGOSTO!S45+SEPTIEMBRE!S45+'OCTUBRE '!S45+Hoja12!S45+Hoja13!S45</f>
        <v>0</v>
      </c>
      <c r="T45" s="492">
        <f>+'ENERO '!T45+FEBRERO!T45+MARZO!T45+ABRIL!T45+'MAYO '!T45+JUNIO!T45+JULIO!T45+AGOSTO!T45+SEPTIEMBRE!T45+'OCTUBRE '!T45+Hoja12!T45+Hoja13!T45</f>
        <v>0</v>
      </c>
      <c r="U45" s="492">
        <f>+'ENERO '!U45+FEBRERO!U45+MARZO!U45+ABRIL!U45+'MAYO '!U45+JUNIO!U45+JULIO!U45+AGOSTO!U45+SEPTIEMBRE!U45+'OCTUBRE '!U45+Hoja12!U45+Hoja13!U45</f>
        <v>0</v>
      </c>
      <c r="V45" s="492">
        <f>+'ENERO '!V45+FEBRERO!V45+MARZO!V45+ABRIL!V45+'MAYO '!V45+JUNIO!V45+JULIO!V45+AGOSTO!V45+SEPTIEMBRE!V45+'OCTUBRE '!V45+Hoja12!V45+Hoja13!V45</f>
        <v>0</v>
      </c>
      <c r="W45" s="492">
        <f>+'ENERO '!W45+FEBRERO!W45+MARZO!W45+ABRIL!W45+'MAYO '!W45+JUNIO!W45+JULIO!W45+AGOSTO!W45+SEPTIEMBRE!W45+'OCTUBRE '!W45+Hoja12!W45+Hoja13!W45</f>
        <v>0</v>
      </c>
      <c r="X45" s="492">
        <f>+'ENERO '!X45+FEBRERO!X45+MARZO!X45+ABRIL!X45+'MAYO '!X45+JUNIO!X45+JULIO!X45+AGOSTO!X45+SEPTIEMBRE!X45+'OCTUBRE '!X45+Hoja12!X45+Hoja13!X45</f>
        <v>0</v>
      </c>
      <c r="Y45" s="492">
        <f>+'ENERO '!Y45+FEBRERO!Y45+MARZO!Y45+ABRIL!Y45+'MAYO '!Y45+JUNIO!Y45+JULIO!Y45+AGOSTO!Y45+SEPTIEMBRE!Y45+'OCTUBRE '!Y45+Hoja12!Y45+Hoja13!Y45</f>
        <v>0</v>
      </c>
      <c r="Z45" s="492">
        <f>+'ENERO '!Z45+FEBRERO!Z45+MARZO!Z45+ABRIL!Z45+'MAYO '!Z45+JUNIO!Z45+JULIO!Z45+AGOSTO!Z45+SEPTIEMBRE!Z45+'OCTUBRE '!Z45+Hoja12!Z45+Hoja13!Z45</f>
        <v>0</v>
      </c>
      <c r="AA45" s="492">
        <f>+'ENERO '!AA45+FEBRERO!AA45+MARZO!AA45+ABRIL!AA45+'MAYO '!AA45+JUNIO!AA45+JULIO!AA45+AGOSTO!AA45+SEPTIEMBRE!AA45+'OCTUBRE '!AA45+Hoja12!AA45+Hoja13!AA45</f>
        <v>0</v>
      </c>
      <c r="AB45" s="492">
        <f>+'ENERO '!AB45+FEBRERO!AB45+MARZO!AB45+ABRIL!AB45+'MAYO '!AB45+JUNIO!AB45+JULIO!AB45+AGOSTO!AB45+SEPTIEMBRE!AB45+'OCTUBRE '!AB45+Hoja12!AB45+Hoja13!AB45</f>
        <v>0</v>
      </c>
      <c r="AC45" s="492">
        <f>+'ENERO '!AC45+FEBRERO!AC45+MARZO!AC45+ABRIL!AC45+'MAYO '!AC45+JUNIO!AC45+JULIO!AC45+AGOSTO!AC45+SEPTIEMBRE!AC45+'OCTUBRE '!AC45+Hoja12!AC45+Hoja13!AC45</f>
        <v>0</v>
      </c>
      <c r="AD45" s="434"/>
      <c r="AE45" s="492">
        <f>+'ENERO '!AE45+FEBRERO!AE45+MARZO!AE45+ABRIL!AE45+'MAYO '!AE45+JUNIO!AE45+JULIO!AE45+AGOSTO!AE45+SEPTIEMBRE!AE45+'OCTUBRE '!AE45+Hoja12!AE45+Hoja13!AE45</f>
        <v>0</v>
      </c>
      <c r="AF45" s="492">
        <f>+'ENERO '!AF45+FEBRERO!AF45+MARZO!AF45+ABRIL!AF45+'MAYO '!AF45+JUNIO!AF45+JULIO!AF45+AGOSTO!AF45+SEPTIEMBRE!AF45+'OCTUBRE '!AF45+Hoja12!AF45+Hoja13!AF45</f>
        <v>0</v>
      </c>
      <c r="AG45" s="233"/>
      <c r="AH45" s="219"/>
      <c r="AI45" s="219"/>
      <c r="AJ45" s="236"/>
      <c r="AK45" s="231"/>
      <c r="AL45" s="229"/>
      <c r="AM45" s="237"/>
      <c r="AN45" s="223"/>
      <c r="AO45" s="236"/>
      <c r="AP45" s="240"/>
      <c r="AQ45" s="241"/>
      <c r="AR45" s="245" t="s">
        <v>151</v>
      </c>
      <c r="AS45" s="154"/>
      <c r="AT45" s="154"/>
      <c r="AU45" s="154"/>
      <c r="AV45" s="154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250" t="s">
        <v>152</v>
      </c>
      <c r="BU45" s="250" t="s">
        <v>152</v>
      </c>
      <c r="BV45" s="250" t="s">
        <v>152</v>
      </c>
      <c r="BW45" s="250" t="s">
        <v>152</v>
      </c>
      <c r="BX45" s="250" t="s">
        <v>152</v>
      </c>
      <c r="BY45" s="250" t="s">
        <v>152</v>
      </c>
      <c r="BZ45" s="176" t="s">
        <v>152</v>
      </c>
      <c r="CA45" s="172"/>
      <c r="CB45" s="253">
        <v>0</v>
      </c>
      <c r="CC45" s="253">
        <v>0</v>
      </c>
      <c r="CD45" s="253">
        <v>0</v>
      </c>
      <c r="CE45" s="253">
        <v>0</v>
      </c>
      <c r="CF45" s="253">
        <v>0</v>
      </c>
      <c r="CG45" s="253" t="s">
        <v>152</v>
      </c>
      <c r="CH45" s="253">
        <v>0</v>
      </c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68"/>
      <c r="DD45" s="168"/>
    </row>
    <row r="46" spans="1:108" x14ac:dyDescent="0.25">
      <c r="A46" s="178" t="s">
        <v>80</v>
      </c>
      <c r="B46" s="492">
        <f>+'ENERO '!B46+FEBRERO!B46+MARZO!B46+ABRIL!B46+'MAYO '!B46+JUNIO!B46+JULIO!B46+AGOSTO!B46+SEPTIEMBRE!B46+'OCTUBRE '!B46+Hoja12!B46+Hoja13!B46</f>
        <v>0</v>
      </c>
      <c r="C46" s="492">
        <f>+'ENERO '!C46+FEBRERO!C46+MARZO!C46+ABRIL!C46+'MAYO '!C46+JUNIO!C46+JULIO!C46+AGOSTO!C46+SEPTIEMBRE!C46+'OCTUBRE '!C46+Hoja12!C46+Hoja13!C46</f>
        <v>0</v>
      </c>
      <c r="D46" s="492">
        <f>+'ENERO '!D46+FEBRERO!D46+MARZO!D46+ABRIL!D46+'MAYO '!D46+JUNIO!D46+JULIO!D46+AGOSTO!D46+SEPTIEMBRE!D46+'OCTUBRE '!D46+Hoja12!D46+Hoja13!D46</f>
        <v>0</v>
      </c>
      <c r="E46" s="492">
        <f>+'ENERO '!E46+FEBRERO!E46+MARZO!E46+ABRIL!E46+'MAYO '!E46+JUNIO!E46+JULIO!E46+AGOSTO!E46+SEPTIEMBRE!E46+'OCTUBRE '!E46+Hoja12!E46+Hoja13!E46</f>
        <v>0</v>
      </c>
      <c r="F46" s="492">
        <f>+'ENERO '!F46+FEBRERO!F46+MARZO!F46+ABRIL!F46+'MAYO '!F46+JUNIO!F46+JULIO!F46+AGOSTO!F46+SEPTIEMBRE!F46+'OCTUBRE '!F46+Hoja12!F46+Hoja13!F46</f>
        <v>0</v>
      </c>
      <c r="G46" s="492">
        <f>+'ENERO '!G46+FEBRERO!G46+MARZO!G46+ABRIL!G46+'MAYO '!G46+JUNIO!G46+JULIO!G46+AGOSTO!G46+SEPTIEMBRE!G46+'OCTUBRE '!G46+Hoja12!G46+Hoja13!G46</f>
        <v>0</v>
      </c>
      <c r="H46" s="492">
        <f>+'ENERO '!H46+FEBRERO!H46+MARZO!H46+ABRIL!H46+'MAYO '!H46+JUNIO!H46+JULIO!H46+AGOSTO!H46+SEPTIEMBRE!H46+'OCTUBRE '!H46+Hoja12!H46+Hoja13!H46</f>
        <v>0</v>
      </c>
      <c r="I46" s="492">
        <f>+'ENERO '!I46+FEBRERO!I46+MARZO!I46+ABRIL!I46+'MAYO '!I46+JUNIO!I46+JULIO!I46+AGOSTO!I46+SEPTIEMBRE!I46+'OCTUBRE '!I46+Hoja12!I46+Hoja13!I46</f>
        <v>0</v>
      </c>
      <c r="J46" s="492">
        <f>+'ENERO '!J46+FEBRERO!J46+MARZO!J46+ABRIL!J46+'MAYO '!J46+JUNIO!J46+JULIO!J46+AGOSTO!J46+SEPTIEMBRE!J46+'OCTUBRE '!J46+Hoja12!J46+Hoja13!J46</f>
        <v>0</v>
      </c>
      <c r="K46" s="492">
        <f>+'ENERO '!K46+FEBRERO!K46+MARZO!K46+ABRIL!K46+'MAYO '!K46+JUNIO!K46+JULIO!K46+AGOSTO!K46+SEPTIEMBRE!K46+'OCTUBRE '!K46+Hoja12!K46+Hoja13!K46</f>
        <v>0</v>
      </c>
      <c r="L46" s="492">
        <f>+'ENERO '!L46+FEBRERO!L46+MARZO!L46+ABRIL!L46+'MAYO '!L46+JUNIO!L46+JULIO!L46+AGOSTO!L46+SEPTIEMBRE!L46+'OCTUBRE '!L46+Hoja12!L46+Hoja13!L46</f>
        <v>0</v>
      </c>
      <c r="M46" s="492">
        <f>+'ENERO '!M46+FEBRERO!M46+MARZO!M46+ABRIL!M46+'MAYO '!M46+JUNIO!M46+JULIO!M46+AGOSTO!M46+SEPTIEMBRE!M46+'OCTUBRE '!M46+Hoja12!M46+Hoja13!M46</f>
        <v>0</v>
      </c>
      <c r="N46" s="492">
        <f>+'ENERO '!N46+FEBRERO!N46+MARZO!N46+ABRIL!N46+'MAYO '!N46+JUNIO!N46+JULIO!N46+AGOSTO!N46+SEPTIEMBRE!N46+'OCTUBRE '!N46+Hoja12!N46+Hoja13!N46</f>
        <v>0</v>
      </c>
      <c r="O46" s="492">
        <f>+'ENERO '!O46+FEBRERO!O46+MARZO!O46+ABRIL!O46+'MAYO '!O46+JUNIO!O46+JULIO!O46+AGOSTO!O46+SEPTIEMBRE!O46+'OCTUBRE '!O46+Hoja12!O46+Hoja13!O46</f>
        <v>0</v>
      </c>
      <c r="P46" s="492">
        <f>+'ENERO '!P46+FEBRERO!P46+MARZO!P46+ABRIL!P46+'MAYO '!P46+JUNIO!P46+JULIO!P46+AGOSTO!P46+SEPTIEMBRE!P46+'OCTUBRE '!P46+Hoja12!P46+Hoja13!P46</f>
        <v>0</v>
      </c>
      <c r="Q46" s="492">
        <f>+'ENERO '!Q46+FEBRERO!Q46+MARZO!Q46+ABRIL!Q46+'MAYO '!Q46+JUNIO!Q46+JULIO!Q46+AGOSTO!Q46+SEPTIEMBRE!Q46+'OCTUBRE '!Q46+Hoja12!Q46+Hoja13!Q46</f>
        <v>0</v>
      </c>
      <c r="R46" s="492">
        <f>+'ENERO '!R46+FEBRERO!R46+MARZO!R46+ABRIL!R46+'MAYO '!R46+JUNIO!R46+JULIO!R46+AGOSTO!R46+SEPTIEMBRE!R46+'OCTUBRE '!R46+Hoja12!R46+Hoja13!R46</f>
        <v>0</v>
      </c>
      <c r="S46" s="492">
        <f>+'ENERO '!S46+FEBRERO!S46+MARZO!S46+ABRIL!S46+'MAYO '!S46+JUNIO!S46+JULIO!S46+AGOSTO!S46+SEPTIEMBRE!S46+'OCTUBRE '!S46+Hoja12!S46+Hoja13!S46</f>
        <v>0</v>
      </c>
      <c r="T46" s="492">
        <f>+'ENERO '!T46+FEBRERO!T46+MARZO!T46+ABRIL!T46+'MAYO '!T46+JUNIO!T46+JULIO!T46+AGOSTO!T46+SEPTIEMBRE!T46+'OCTUBRE '!T46+Hoja12!T46+Hoja13!T46</f>
        <v>0</v>
      </c>
      <c r="U46" s="492">
        <f>+'ENERO '!U46+FEBRERO!U46+MARZO!U46+ABRIL!U46+'MAYO '!U46+JUNIO!U46+JULIO!U46+AGOSTO!U46+SEPTIEMBRE!U46+'OCTUBRE '!U46+Hoja12!U46+Hoja13!U46</f>
        <v>0</v>
      </c>
      <c r="V46" s="492">
        <f>+'ENERO '!V46+FEBRERO!V46+MARZO!V46+ABRIL!V46+'MAYO '!V46+JUNIO!V46+JULIO!V46+AGOSTO!V46+SEPTIEMBRE!V46+'OCTUBRE '!V46+Hoja12!V46+Hoja13!V46</f>
        <v>0</v>
      </c>
      <c r="W46" s="492">
        <f>+'ENERO '!W46+FEBRERO!W46+MARZO!W46+ABRIL!W46+'MAYO '!W46+JUNIO!W46+JULIO!W46+AGOSTO!W46+SEPTIEMBRE!W46+'OCTUBRE '!W46+Hoja12!W46+Hoja13!W46</f>
        <v>0</v>
      </c>
      <c r="X46" s="492">
        <f>+'ENERO '!X46+FEBRERO!X46+MARZO!X46+ABRIL!X46+'MAYO '!X46+JUNIO!X46+JULIO!X46+AGOSTO!X46+SEPTIEMBRE!X46+'OCTUBRE '!X46+Hoja12!X46+Hoja13!X46</f>
        <v>0</v>
      </c>
      <c r="Y46" s="492">
        <f>+'ENERO '!Y46+FEBRERO!Y46+MARZO!Y46+ABRIL!Y46+'MAYO '!Y46+JUNIO!Y46+JULIO!Y46+AGOSTO!Y46+SEPTIEMBRE!Y46+'OCTUBRE '!Y46+Hoja12!Y46+Hoja13!Y46</f>
        <v>0</v>
      </c>
      <c r="Z46" s="492">
        <f>+'ENERO '!Z46+FEBRERO!Z46+MARZO!Z46+ABRIL!Z46+'MAYO '!Z46+JUNIO!Z46+JULIO!Z46+AGOSTO!Z46+SEPTIEMBRE!Z46+'OCTUBRE '!Z46+Hoja12!Z46+Hoja13!Z46</f>
        <v>0</v>
      </c>
      <c r="AA46" s="492">
        <f>+'ENERO '!AA46+FEBRERO!AA46+MARZO!AA46+ABRIL!AA46+'MAYO '!AA46+JUNIO!AA46+JULIO!AA46+AGOSTO!AA46+SEPTIEMBRE!AA46+'OCTUBRE '!AA46+Hoja12!AA46+Hoja13!AA46</f>
        <v>0</v>
      </c>
      <c r="AB46" s="492">
        <f>+'ENERO '!AB46+FEBRERO!AB46+MARZO!AB46+ABRIL!AB46+'MAYO '!AB46+JUNIO!AB46+JULIO!AB46+AGOSTO!AB46+SEPTIEMBRE!AB46+'OCTUBRE '!AB46+Hoja12!AB46+Hoja13!AB46</f>
        <v>0</v>
      </c>
      <c r="AC46" s="492">
        <f>+'ENERO '!AC46+FEBRERO!AC46+MARZO!AC46+ABRIL!AC46+'MAYO '!AC46+JUNIO!AC46+JULIO!AC46+AGOSTO!AC46+SEPTIEMBRE!AC46+'OCTUBRE '!AC46+Hoja12!AC46+Hoja13!AC46</f>
        <v>0</v>
      </c>
      <c r="AD46" s="425"/>
      <c r="AE46" s="492">
        <f>+'ENERO '!AE46+FEBRERO!AE46+MARZO!AE46+ABRIL!AE46+'MAYO '!AE46+JUNIO!AE46+JULIO!AE46+AGOSTO!AE46+SEPTIEMBRE!AE46+'OCTUBRE '!AE46+Hoja12!AE46+Hoja13!AE46</f>
        <v>0</v>
      </c>
      <c r="AF46" s="492">
        <f>+'ENERO '!AF46+FEBRERO!AF46+MARZO!AF46+ABRIL!AF46+'MAYO '!AF46+JUNIO!AF46+JULIO!AF46+AGOSTO!AF46+SEPTIEMBRE!AF46+'OCTUBRE '!AF46+Hoja12!AF46+Hoja13!AF46</f>
        <v>0</v>
      </c>
      <c r="AG46" s="233"/>
      <c r="AH46" s="219"/>
      <c r="AI46" s="219"/>
      <c r="AJ46" s="236"/>
      <c r="AK46" s="231"/>
      <c r="AL46" s="229"/>
      <c r="AM46" s="237"/>
      <c r="AN46" s="223"/>
      <c r="AO46" s="236"/>
      <c r="AP46" s="240"/>
      <c r="AQ46" s="241"/>
      <c r="AR46" s="245" t="s">
        <v>151</v>
      </c>
      <c r="AS46" s="154"/>
      <c r="AT46" s="154"/>
      <c r="AU46" s="154"/>
      <c r="AV46" s="154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250" t="s">
        <v>152</v>
      </c>
      <c r="BU46" s="250" t="s">
        <v>152</v>
      </c>
      <c r="BV46" s="250" t="s">
        <v>152</v>
      </c>
      <c r="BW46" s="250" t="s">
        <v>152</v>
      </c>
      <c r="BX46" s="250" t="s">
        <v>152</v>
      </c>
      <c r="BY46" s="250" t="s">
        <v>152</v>
      </c>
      <c r="BZ46" s="172"/>
      <c r="CA46" s="172"/>
      <c r="CB46" s="253">
        <v>0</v>
      </c>
      <c r="CC46" s="253">
        <v>0</v>
      </c>
      <c r="CD46" s="253">
        <v>0</v>
      </c>
      <c r="CE46" s="253">
        <v>0</v>
      </c>
      <c r="CF46" s="253">
        <v>0</v>
      </c>
      <c r="CG46" s="253" t="s">
        <v>152</v>
      </c>
      <c r="CH46" s="175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68"/>
      <c r="DD46" s="168"/>
    </row>
    <row r="47" spans="1:108" x14ac:dyDescent="0.25">
      <c r="A47" s="178" t="s">
        <v>81</v>
      </c>
      <c r="B47" s="492">
        <f>+'ENERO '!B47+FEBRERO!B47+MARZO!B47+ABRIL!B47+'MAYO '!B47+JUNIO!B47+JULIO!B47+AGOSTO!B47+SEPTIEMBRE!B47+'OCTUBRE '!B47+Hoja12!B47+Hoja13!B47</f>
        <v>2740</v>
      </c>
      <c r="C47" s="492">
        <f>+'ENERO '!C47+FEBRERO!C47+MARZO!C47+ABRIL!C47+'MAYO '!C47+JUNIO!C47+JULIO!C47+AGOSTO!C47+SEPTIEMBRE!C47+'OCTUBRE '!C47+Hoja12!C47+Hoja13!C47</f>
        <v>0</v>
      </c>
      <c r="D47" s="492">
        <f>+'ENERO '!D47+FEBRERO!D47+MARZO!D47+ABRIL!D47+'MAYO '!D47+JUNIO!D47+JULIO!D47+AGOSTO!D47+SEPTIEMBRE!D47+'OCTUBRE '!D47+Hoja12!D47+Hoja13!D47</f>
        <v>37</v>
      </c>
      <c r="E47" s="492">
        <f>+'ENERO '!E47+FEBRERO!E47+MARZO!E47+ABRIL!E47+'MAYO '!E47+JUNIO!E47+JULIO!E47+AGOSTO!E47+SEPTIEMBRE!E47+'OCTUBRE '!E47+Hoja12!E47+Hoja13!E47</f>
        <v>291</v>
      </c>
      <c r="F47" s="492">
        <f>+'ENERO '!F47+FEBRERO!F47+MARZO!F47+ABRIL!F47+'MAYO '!F47+JUNIO!F47+JULIO!F47+AGOSTO!F47+SEPTIEMBRE!F47+'OCTUBRE '!F47+Hoja12!F47+Hoja13!F47</f>
        <v>491</v>
      </c>
      <c r="G47" s="492">
        <f>+'ENERO '!G47+FEBRERO!G47+MARZO!G47+ABRIL!G47+'MAYO '!G47+JUNIO!G47+JULIO!G47+AGOSTO!G47+SEPTIEMBRE!G47+'OCTUBRE '!G47+Hoja12!G47+Hoja13!G47</f>
        <v>1921</v>
      </c>
      <c r="H47" s="492">
        <f>+'ENERO '!H47+FEBRERO!H47+MARZO!H47+ABRIL!H47+'MAYO '!H47+JUNIO!H47+JULIO!H47+AGOSTO!H47+SEPTIEMBRE!H47+'OCTUBRE '!H47+Hoja12!H47+Hoja13!H47</f>
        <v>0</v>
      </c>
      <c r="I47" s="492">
        <f>+'ENERO '!I47+FEBRERO!I47+MARZO!I47+ABRIL!I47+'MAYO '!I47+JUNIO!I47+JULIO!I47+AGOSTO!I47+SEPTIEMBRE!I47+'OCTUBRE '!I47+Hoja12!I47+Hoja13!I47</f>
        <v>28</v>
      </c>
      <c r="J47" s="492">
        <f>+'ENERO '!J47+FEBRERO!J47+MARZO!J47+ABRIL!J47+'MAYO '!J47+JUNIO!J47+JULIO!J47+AGOSTO!J47+SEPTIEMBRE!J47+'OCTUBRE '!J47+Hoja12!J47+Hoja13!J47</f>
        <v>2712</v>
      </c>
      <c r="K47" s="492">
        <f>+'ENERO '!K47+FEBRERO!K47+MARZO!K47+ABRIL!K47+'MAYO '!K47+JUNIO!K47+JULIO!K47+AGOSTO!K47+SEPTIEMBRE!K47+'OCTUBRE '!K47+Hoja12!K47+Hoja13!K47</f>
        <v>0</v>
      </c>
      <c r="L47" s="492">
        <f>+'ENERO '!L47+FEBRERO!L47+MARZO!L47+ABRIL!L47+'MAYO '!L47+JUNIO!L47+JULIO!L47+AGOSTO!L47+SEPTIEMBRE!L47+'OCTUBRE '!L47+Hoja12!L47+Hoja13!L47</f>
        <v>2740</v>
      </c>
      <c r="M47" s="492">
        <f>+'ENERO '!M47+FEBRERO!M47+MARZO!M47+ABRIL!M47+'MAYO '!M47+JUNIO!M47+JULIO!M47+AGOSTO!M47+SEPTIEMBRE!M47+'OCTUBRE '!M47+Hoja12!M47+Hoja13!M47</f>
        <v>0</v>
      </c>
      <c r="N47" s="492">
        <f>+'ENERO '!N47+FEBRERO!N47+MARZO!N47+ABRIL!N47+'MAYO '!N47+JUNIO!N47+JULIO!N47+AGOSTO!N47+SEPTIEMBRE!N47+'OCTUBRE '!N47+Hoja12!N47+Hoja13!N47</f>
        <v>0</v>
      </c>
      <c r="O47" s="492">
        <f>+'ENERO '!O47+FEBRERO!O47+MARZO!O47+ABRIL!O47+'MAYO '!O47+JUNIO!O47+JULIO!O47+AGOSTO!O47+SEPTIEMBRE!O47+'OCTUBRE '!O47+Hoja12!O47+Hoja13!O47</f>
        <v>0</v>
      </c>
      <c r="P47" s="492">
        <f>+'ENERO '!P47+FEBRERO!P47+MARZO!P47+ABRIL!P47+'MAYO '!P47+JUNIO!P47+JULIO!P47+AGOSTO!P47+SEPTIEMBRE!P47+'OCTUBRE '!P47+Hoja12!P47+Hoja13!P47</f>
        <v>0</v>
      </c>
      <c r="Q47" s="492">
        <f>+'ENERO '!Q47+FEBRERO!Q47+MARZO!Q47+ABRIL!Q47+'MAYO '!Q47+JUNIO!Q47+JULIO!Q47+AGOSTO!Q47+SEPTIEMBRE!Q47+'OCTUBRE '!Q47+Hoja12!Q47+Hoja13!Q47</f>
        <v>923</v>
      </c>
      <c r="R47" s="492">
        <f>+'ENERO '!R47+FEBRERO!R47+MARZO!R47+ABRIL!R47+'MAYO '!R47+JUNIO!R47+JULIO!R47+AGOSTO!R47+SEPTIEMBRE!R47+'OCTUBRE '!R47+Hoja12!R47+Hoja13!R47</f>
        <v>0</v>
      </c>
      <c r="S47" s="492">
        <f>+'ENERO '!S47+FEBRERO!S47+MARZO!S47+ABRIL!S47+'MAYO '!S47+JUNIO!S47+JULIO!S47+AGOSTO!S47+SEPTIEMBRE!S47+'OCTUBRE '!S47+Hoja12!S47+Hoja13!S47</f>
        <v>923</v>
      </c>
      <c r="T47" s="492">
        <f>+'ENERO '!T47+FEBRERO!T47+MARZO!T47+ABRIL!T47+'MAYO '!T47+JUNIO!T47+JULIO!T47+AGOSTO!T47+SEPTIEMBRE!T47+'OCTUBRE '!T47+Hoja12!T47+Hoja13!T47</f>
        <v>0</v>
      </c>
      <c r="U47" s="492">
        <f>+'ENERO '!U47+FEBRERO!U47+MARZO!U47+ABRIL!U47+'MAYO '!U47+JUNIO!U47+JULIO!U47+AGOSTO!U47+SEPTIEMBRE!U47+'OCTUBRE '!U47+Hoja12!U47+Hoja13!U47</f>
        <v>0</v>
      </c>
      <c r="V47" s="492">
        <f>+'ENERO '!V47+FEBRERO!V47+MARZO!V47+ABRIL!V47+'MAYO '!V47+JUNIO!V47+JULIO!V47+AGOSTO!V47+SEPTIEMBRE!V47+'OCTUBRE '!V47+Hoja12!V47+Hoja13!V47</f>
        <v>0</v>
      </c>
      <c r="W47" s="492">
        <f>+'ENERO '!W47+FEBRERO!W47+MARZO!W47+ABRIL!W47+'MAYO '!W47+JUNIO!W47+JULIO!W47+AGOSTO!W47+SEPTIEMBRE!W47+'OCTUBRE '!W47+Hoja12!W47+Hoja13!W47</f>
        <v>0</v>
      </c>
      <c r="X47" s="492">
        <f>+'ENERO '!X47+FEBRERO!X47+MARZO!X47+ABRIL!X47+'MAYO '!X47+JUNIO!X47+JULIO!X47+AGOSTO!X47+SEPTIEMBRE!X47+'OCTUBRE '!X47+Hoja12!X47+Hoja13!X47</f>
        <v>535</v>
      </c>
      <c r="Y47" s="492">
        <f>+'ENERO '!Y47+FEBRERO!Y47+MARZO!Y47+ABRIL!Y47+'MAYO '!Y47+JUNIO!Y47+JULIO!Y47+AGOSTO!Y47+SEPTIEMBRE!Y47+'OCTUBRE '!Y47+Hoja12!Y47+Hoja13!Y47</f>
        <v>0</v>
      </c>
      <c r="Z47" s="492">
        <f>+'ENERO '!Z47+FEBRERO!Z47+MARZO!Z47+ABRIL!Z47+'MAYO '!Z47+JUNIO!Z47+JULIO!Z47+AGOSTO!Z47+SEPTIEMBRE!Z47+'OCTUBRE '!Z47+Hoja12!Z47+Hoja13!Z47</f>
        <v>0</v>
      </c>
      <c r="AA47" s="492">
        <f>+'ENERO '!AA47+FEBRERO!AA47+MARZO!AA47+ABRIL!AA47+'MAYO '!AA47+JUNIO!AA47+JULIO!AA47+AGOSTO!AA47+SEPTIEMBRE!AA47+'OCTUBRE '!AA47+Hoja12!AA47+Hoja13!AA47</f>
        <v>16</v>
      </c>
      <c r="AB47" s="492">
        <f>+'ENERO '!AB47+FEBRERO!AB47+MARZO!AB47+ABRIL!AB47+'MAYO '!AB47+JUNIO!AB47+JULIO!AB47+AGOSTO!AB47+SEPTIEMBRE!AB47+'OCTUBRE '!AB47+Hoja12!AB47+Hoja13!AB47</f>
        <v>0</v>
      </c>
      <c r="AC47" s="492">
        <f>+'ENERO '!AC47+FEBRERO!AC47+MARZO!AC47+ABRIL!AC47+'MAYO '!AC47+JUNIO!AC47+JULIO!AC47+AGOSTO!AC47+SEPTIEMBRE!AC47+'OCTUBRE '!AC47+Hoja12!AC47+Hoja13!AC47</f>
        <v>236</v>
      </c>
      <c r="AD47" s="434"/>
      <c r="AE47" s="492">
        <f>+'ENERO '!AE47+FEBRERO!AE47+MARZO!AE47+ABRIL!AE47+'MAYO '!AE47+JUNIO!AE47+JULIO!AE47+AGOSTO!AE47+SEPTIEMBRE!AE47+'OCTUBRE '!AE47+Hoja12!AE47+Hoja13!AE47</f>
        <v>0</v>
      </c>
      <c r="AF47" s="492">
        <f>+'ENERO '!AF47+FEBRERO!AF47+MARZO!AF47+ABRIL!AF47+'MAYO '!AF47+JUNIO!AF47+JULIO!AF47+AGOSTO!AF47+SEPTIEMBRE!AF47+'OCTUBRE '!AF47+Hoja12!AF47+Hoja13!AF47</f>
        <v>0</v>
      </c>
      <c r="AG47" s="233"/>
      <c r="AH47" s="219"/>
      <c r="AI47" s="219"/>
      <c r="AJ47" s="236"/>
      <c r="AK47" s="231"/>
      <c r="AL47" s="229"/>
      <c r="AM47" s="237"/>
      <c r="AN47" s="223"/>
      <c r="AO47" s="236"/>
      <c r="AP47" s="240"/>
      <c r="AQ47" s="241"/>
      <c r="AR47" s="245" t="s">
        <v>151</v>
      </c>
      <c r="AS47" s="154"/>
      <c r="AT47" s="154"/>
      <c r="AU47" s="154"/>
      <c r="AV47" s="154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250" t="s">
        <v>152</v>
      </c>
      <c r="BU47" s="250" t="s">
        <v>152</v>
      </c>
      <c r="BV47" s="250" t="s">
        <v>152</v>
      </c>
      <c r="BW47" s="250" t="s">
        <v>152</v>
      </c>
      <c r="BX47" s="250" t="s">
        <v>152</v>
      </c>
      <c r="BY47" s="250" t="s">
        <v>152</v>
      </c>
      <c r="BZ47" s="176" t="s">
        <v>152</v>
      </c>
      <c r="CA47" s="172"/>
      <c r="CB47" s="253">
        <v>0</v>
      </c>
      <c r="CC47" s="253">
        <v>0</v>
      </c>
      <c r="CD47" s="253">
        <v>0</v>
      </c>
      <c r="CE47" s="253">
        <v>0</v>
      </c>
      <c r="CF47" s="253">
        <v>0</v>
      </c>
      <c r="CG47" s="253" t="s">
        <v>152</v>
      </c>
      <c r="CH47" s="253">
        <v>0</v>
      </c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68"/>
      <c r="DD47" s="168"/>
    </row>
    <row r="48" spans="1:108" x14ac:dyDescent="0.25">
      <c r="A48" s="198" t="s">
        <v>82</v>
      </c>
      <c r="B48" s="492">
        <f>+'ENERO '!B48+FEBRERO!B48+MARZO!B48+ABRIL!B48+'MAYO '!B48+JUNIO!B48+JULIO!B48+AGOSTO!B48+SEPTIEMBRE!B48+'OCTUBRE '!B48+Hoja12!B48+Hoja13!B48</f>
        <v>2838</v>
      </c>
      <c r="C48" s="492">
        <f>+'ENERO '!C48+FEBRERO!C48+MARZO!C48+ABRIL!C48+'MAYO '!C48+JUNIO!C48+JULIO!C48+AGOSTO!C48+SEPTIEMBRE!C48+'OCTUBRE '!C48+Hoja12!C48+Hoja13!C48</f>
        <v>0</v>
      </c>
      <c r="D48" s="492">
        <f>+'ENERO '!D48+FEBRERO!D48+MARZO!D48+ABRIL!D48+'MAYO '!D48+JUNIO!D48+JULIO!D48+AGOSTO!D48+SEPTIEMBRE!D48+'OCTUBRE '!D48+Hoja12!D48+Hoja13!D48</f>
        <v>5</v>
      </c>
      <c r="E48" s="492">
        <f>+'ENERO '!E48+FEBRERO!E48+MARZO!E48+ABRIL!E48+'MAYO '!E48+JUNIO!E48+JULIO!E48+AGOSTO!E48+SEPTIEMBRE!E48+'OCTUBRE '!E48+Hoja12!E48+Hoja13!E48</f>
        <v>68</v>
      </c>
      <c r="F48" s="492">
        <f>+'ENERO '!F48+FEBRERO!F48+MARZO!F48+ABRIL!F48+'MAYO '!F48+JUNIO!F48+JULIO!F48+AGOSTO!F48+SEPTIEMBRE!F48+'OCTUBRE '!F48+Hoja12!F48+Hoja13!F48</f>
        <v>104</v>
      </c>
      <c r="G48" s="492">
        <f>+'ENERO '!G48+FEBRERO!G48+MARZO!G48+ABRIL!G48+'MAYO '!G48+JUNIO!G48+JULIO!G48+AGOSTO!G48+SEPTIEMBRE!G48+'OCTUBRE '!G48+Hoja12!G48+Hoja13!G48</f>
        <v>2425</v>
      </c>
      <c r="H48" s="492">
        <f>+'ENERO '!H48+FEBRERO!H48+MARZO!H48+ABRIL!H48+'MAYO '!H48+JUNIO!H48+JULIO!H48+AGOSTO!H48+SEPTIEMBRE!H48+'OCTUBRE '!H48+Hoja12!H48+Hoja13!H48</f>
        <v>236</v>
      </c>
      <c r="I48" s="492">
        <f>+'ENERO '!I48+FEBRERO!I48+MARZO!I48+ABRIL!I48+'MAYO '!I48+JUNIO!I48+JULIO!I48+AGOSTO!I48+SEPTIEMBRE!I48+'OCTUBRE '!I48+Hoja12!I48+Hoja13!I48</f>
        <v>5</v>
      </c>
      <c r="J48" s="492">
        <f>+'ENERO '!J48+FEBRERO!J48+MARZO!J48+ABRIL!J48+'MAYO '!J48+JUNIO!J48+JULIO!J48+AGOSTO!J48+SEPTIEMBRE!J48+'OCTUBRE '!J48+Hoja12!J48+Hoja13!J48</f>
        <v>2833</v>
      </c>
      <c r="K48" s="492">
        <f>+'ENERO '!K48+FEBRERO!K48+MARZO!K48+ABRIL!K48+'MAYO '!K48+JUNIO!K48+JULIO!K48+AGOSTO!K48+SEPTIEMBRE!K48+'OCTUBRE '!K48+Hoja12!K48+Hoja13!K48</f>
        <v>0</v>
      </c>
      <c r="L48" s="492">
        <f>+'ENERO '!L48+FEBRERO!L48+MARZO!L48+ABRIL!L48+'MAYO '!L48+JUNIO!L48+JULIO!L48+AGOSTO!L48+SEPTIEMBRE!L48+'OCTUBRE '!L48+Hoja12!L48+Hoja13!L48</f>
        <v>2838</v>
      </c>
      <c r="M48" s="492">
        <f>+'ENERO '!M48+FEBRERO!M48+MARZO!M48+ABRIL!M48+'MAYO '!M48+JUNIO!M48+JULIO!M48+AGOSTO!M48+SEPTIEMBRE!M48+'OCTUBRE '!M48+Hoja12!M48+Hoja13!M48</f>
        <v>0</v>
      </c>
      <c r="N48" s="492">
        <f>+'ENERO '!N48+FEBRERO!N48+MARZO!N48+ABRIL!N48+'MAYO '!N48+JUNIO!N48+JULIO!N48+AGOSTO!N48+SEPTIEMBRE!N48+'OCTUBRE '!N48+Hoja12!N48+Hoja13!N48</f>
        <v>0</v>
      </c>
      <c r="O48" s="492">
        <f>+'ENERO '!O48+FEBRERO!O48+MARZO!O48+ABRIL!O48+'MAYO '!O48+JUNIO!O48+JULIO!O48+AGOSTO!O48+SEPTIEMBRE!O48+'OCTUBRE '!O48+Hoja12!O48+Hoja13!O48</f>
        <v>0</v>
      </c>
      <c r="P48" s="492">
        <f>+'ENERO '!P48+FEBRERO!P48+MARZO!P48+ABRIL!P48+'MAYO '!P48+JUNIO!P48+JULIO!P48+AGOSTO!P48+SEPTIEMBRE!P48+'OCTUBRE '!P48+Hoja12!P48+Hoja13!P48</f>
        <v>0</v>
      </c>
      <c r="Q48" s="492">
        <f>+'ENERO '!Q48+FEBRERO!Q48+MARZO!Q48+ABRIL!Q48+'MAYO '!Q48+JUNIO!Q48+JULIO!Q48+AGOSTO!Q48+SEPTIEMBRE!Q48+'OCTUBRE '!Q48+Hoja12!Q48+Hoja13!Q48</f>
        <v>1467</v>
      </c>
      <c r="R48" s="492">
        <f>+'ENERO '!R48+FEBRERO!R48+MARZO!R48+ABRIL!R48+'MAYO '!R48+JUNIO!R48+JULIO!R48+AGOSTO!R48+SEPTIEMBRE!R48+'OCTUBRE '!R48+Hoja12!R48+Hoja13!R48</f>
        <v>545</v>
      </c>
      <c r="S48" s="492">
        <f>+'ENERO '!S48+FEBRERO!S48+MARZO!S48+ABRIL!S48+'MAYO '!S48+JUNIO!S48+JULIO!S48+AGOSTO!S48+SEPTIEMBRE!S48+'OCTUBRE '!S48+Hoja12!S48+Hoja13!S48</f>
        <v>922</v>
      </c>
      <c r="T48" s="492">
        <f>+'ENERO '!T48+FEBRERO!T48+MARZO!T48+ABRIL!T48+'MAYO '!T48+JUNIO!T48+JULIO!T48+AGOSTO!T48+SEPTIEMBRE!T48+'OCTUBRE '!T48+Hoja12!T48+Hoja13!T48</f>
        <v>0</v>
      </c>
      <c r="U48" s="492">
        <f>+'ENERO '!U48+FEBRERO!U48+MARZO!U48+ABRIL!U48+'MAYO '!U48+JUNIO!U48+JULIO!U48+AGOSTO!U48+SEPTIEMBRE!U48+'OCTUBRE '!U48+Hoja12!U48+Hoja13!U48</f>
        <v>410</v>
      </c>
      <c r="V48" s="492">
        <f>+'ENERO '!V48+FEBRERO!V48+MARZO!V48+ABRIL!V48+'MAYO '!V48+JUNIO!V48+JULIO!V48+AGOSTO!V48+SEPTIEMBRE!V48+'OCTUBRE '!V48+Hoja12!V48+Hoja13!V48</f>
        <v>0</v>
      </c>
      <c r="W48" s="492">
        <f>+'ENERO '!W48+FEBRERO!W48+MARZO!W48+ABRIL!W48+'MAYO '!W48+JUNIO!W48+JULIO!W48+AGOSTO!W48+SEPTIEMBRE!W48+'OCTUBRE '!W48+Hoja12!W48+Hoja13!W48</f>
        <v>0</v>
      </c>
      <c r="X48" s="492">
        <f>+'ENERO '!X48+FEBRERO!X48+MARZO!X48+ABRIL!X48+'MAYO '!X48+JUNIO!X48+JULIO!X48+AGOSTO!X48+SEPTIEMBRE!X48+'OCTUBRE '!X48+Hoja12!X48+Hoja13!X48</f>
        <v>672</v>
      </c>
      <c r="Y48" s="492">
        <f>+'ENERO '!Y48+FEBRERO!Y48+MARZO!Y48+ABRIL!Y48+'MAYO '!Y48+JUNIO!Y48+JULIO!Y48+AGOSTO!Y48+SEPTIEMBRE!Y48+'OCTUBRE '!Y48+Hoja12!Y48+Hoja13!Y48</f>
        <v>0</v>
      </c>
      <c r="Z48" s="492">
        <f>+'ENERO '!Z48+FEBRERO!Z48+MARZO!Z48+ABRIL!Z48+'MAYO '!Z48+JUNIO!Z48+JULIO!Z48+AGOSTO!Z48+SEPTIEMBRE!Z48+'OCTUBRE '!Z48+Hoja12!Z48+Hoja13!Z48</f>
        <v>0</v>
      </c>
      <c r="AA48" s="492">
        <f>+'ENERO '!AA48+FEBRERO!AA48+MARZO!AA48+ABRIL!AA48+'MAYO '!AA48+JUNIO!AA48+JULIO!AA48+AGOSTO!AA48+SEPTIEMBRE!AA48+'OCTUBRE '!AA48+Hoja12!AA48+Hoja13!AA48</f>
        <v>20</v>
      </c>
      <c r="AB48" s="492">
        <f>+'ENERO '!AB48+FEBRERO!AB48+MARZO!AB48+ABRIL!AB48+'MAYO '!AB48+JUNIO!AB48+JULIO!AB48+AGOSTO!AB48+SEPTIEMBRE!AB48+'OCTUBRE '!AB48+Hoja12!AB48+Hoja13!AB48</f>
        <v>0</v>
      </c>
      <c r="AC48" s="492">
        <f>+'ENERO '!AC48+FEBRERO!AC48+MARZO!AC48+ABRIL!AC48+'MAYO '!AC48+JUNIO!AC48+JULIO!AC48+AGOSTO!AC48+SEPTIEMBRE!AC48+'OCTUBRE '!AC48+Hoja12!AC48+Hoja13!AC48</f>
        <v>387</v>
      </c>
      <c r="AD48" s="425"/>
      <c r="AE48" s="492">
        <f>+'ENERO '!AE48+FEBRERO!AE48+MARZO!AE48+ABRIL!AE48+'MAYO '!AE48+JUNIO!AE48+JULIO!AE48+AGOSTO!AE48+SEPTIEMBRE!AE48+'OCTUBRE '!AE48+Hoja12!AE48+Hoja13!AE48</f>
        <v>0</v>
      </c>
      <c r="AF48" s="492">
        <f>+'ENERO '!AF48+FEBRERO!AF48+MARZO!AF48+ABRIL!AF48+'MAYO '!AF48+JUNIO!AF48+JULIO!AF48+AGOSTO!AF48+SEPTIEMBRE!AF48+'OCTUBRE '!AF48+Hoja12!AF48+Hoja13!AF48</f>
        <v>0</v>
      </c>
      <c r="AG48" s="233"/>
      <c r="AH48" s="219"/>
      <c r="AI48" s="219"/>
      <c r="AJ48" s="236"/>
      <c r="AK48" s="231"/>
      <c r="AL48" s="229"/>
      <c r="AM48" s="237"/>
      <c r="AN48" s="223"/>
      <c r="AO48" s="236"/>
      <c r="AP48" s="240"/>
      <c r="AQ48" s="241"/>
      <c r="AR48" s="245" t="s">
        <v>151</v>
      </c>
      <c r="AS48" s="154"/>
      <c r="AT48" s="154"/>
      <c r="AU48" s="154"/>
      <c r="AV48" s="154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250" t="s">
        <v>152</v>
      </c>
      <c r="BU48" s="250" t="s">
        <v>152</v>
      </c>
      <c r="BV48" s="250" t="s">
        <v>152</v>
      </c>
      <c r="BW48" s="250" t="s">
        <v>152</v>
      </c>
      <c r="BX48" s="250" t="s">
        <v>152</v>
      </c>
      <c r="BY48" s="250" t="s">
        <v>152</v>
      </c>
      <c r="BZ48" s="176" t="s">
        <v>152</v>
      </c>
      <c r="CA48" s="172"/>
      <c r="CB48" s="253">
        <v>0</v>
      </c>
      <c r="CC48" s="253">
        <v>0</v>
      </c>
      <c r="CD48" s="253">
        <v>0</v>
      </c>
      <c r="CE48" s="253">
        <v>0</v>
      </c>
      <c r="CF48" s="253">
        <v>0</v>
      </c>
      <c r="CG48" s="253" t="s">
        <v>152</v>
      </c>
      <c r="CH48" s="253">
        <v>0</v>
      </c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68"/>
      <c r="DD48" s="168"/>
    </row>
    <row r="49" spans="1:108" x14ac:dyDescent="0.25">
      <c r="A49" s="198" t="s">
        <v>83</v>
      </c>
      <c r="B49" s="492">
        <f>+'ENERO '!B49+FEBRERO!B49+MARZO!B49+ABRIL!B49+'MAYO '!B49+JUNIO!B49+JULIO!B49+AGOSTO!B49+SEPTIEMBRE!B49+'OCTUBRE '!B49+Hoja12!B49+Hoja13!B49</f>
        <v>1922</v>
      </c>
      <c r="C49" s="492">
        <f>+'ENERO '!C49+FEBRERO!C49+MARZO!C49+ABRIL!C49+'MAYO '!C49+JUNIO!C49+JULIO!C49+AGOSTO!C49+SEPTIEMBRE!C49+'OCTUBRE '!C49+Hoja12!C49+Hoja13!C49</f>
        <v>0</v>
      </c>
      <c r="D49" s="492">
        <f>+'ENERO '!D49+FEBRERO!D49+MARZO!D49+ABRIL!D49+'MAYO '!D49+JUNIO!D49+JULIO!D49+AGOSTO!D49+SEPTIEMBRE!D49+'OCTUBRE '!D49+Hoja12!D49+Hoja13!D49</f>
        <v>0</v>
      </c>
      <c r="E49" s="492">
        <f>+'ENERO '!E49+FEBRERO!E49+MARZO!E49+ABRIL!E49+'MAYO '!E49+JUNIO!E49+JULIO!E49+AGOSTO!E49+SEPTIEMBRE!E49+'OCTUBRE '!E49+Hoja12!E49+Hoja13!E49</f>
        <v>17</v>
      </c>
      <c r="F49" s="492">
        <f>+'ENERO '!F49+FEBRERO!F49+MARZO!F49+ABRIL!F49+'MAYO '!F49+JUNIO!F49+JULIO!F49+AGOSTO!F49+SEPTIEMBRE!F49+'OCTUBRE '!F49+Hoja12!F49+Hoja13!F49</f>
        <v>88</v>
      </c>
      <c r="G49" s="492">
        <f>+'ENERO '!G49+FEBRERO!G49+MARZO!G49+ABRIL!G49+'MAYO '!G49+JUNIO!G49+JULIO!G49+AGOSTO!G49+SEPTIEMBRE!G49+'OCTUBRE '!G49+Hoja12!G49+Hoja13!G49</f>
        <v>1741</v>
      </c>
      <c r="H49" s="492">
        <f>+'ENERO '!H49+FEBRERO!H49+MARZO!H49+ABRIL!H49+'MAYO '!H49+JUNIO!H49+JULIO!H49+AGOSTO!H49+SEPTIEMBRE!H49+'OCTUBRE '!H49+Hoja12!H49+Hoja13!H49</f>
        <v>76</v>
      </c>
      <c r="I49" s="492">
        <f>+'ENERO '!I49+FEBRERO!I49+MARZO!I49+ABRIL!I49+'MAYO '!I49+JUNIO!I49+JULIO!I49+AGOSTO!I49+SEPTIEMBRE!I49+'OCTUBRE '!I49+Hoja12!I49+Hoja13!I49</f>
        <v>0</v>
      </c>
      <c r="J49" s="492">
        <f>+'ENERO '!J49+FEBRERO!J49+MARZO!J49+ABRIL!J49+'MAYO '!J49+JUNIO!J49+JULIO!J49+AGOSTO!J49+SEPTIEMBRE!J49+'OCTUBRE '!J49+Hoja12!J49+Hoja13!J49</f>
        <v>1922</v>
      </c>
      <c r="K49" s="492">
        <f>+'ENERO '!K49+FEBRERO!K49+MARZO!K49+ABRIL!K49+'MAYO '!K49+JUNIO!K49+JULIO!K49+AGOSTO!K49+SEPTIEMBRE!K49+'OCTUBRE '!K49+Hoja12!K49+Hoja13!K49</f>
        <v>0</v>
      </c>
      <c r="L49" s="492">
        <f>+'ENERO '!L49+FEBRERO!L49+MARZO!L49+ABRIL!L49+'MAYO '!L49+JUNIO!L49+JULIO!L49+AGOSTO!L49+SEPTIEMBRE!L49+'OCTUBRE '!L49+Hoja12!L49+Hoja13!L49</f>
        <v>1922</v>
      </c>
      <c r="M49" s="492">
        <f>+'ENERO '!M49+FEBRERO!M49+MARZO!M49+ABRIL!M49+'MAYO '!M49+JUNIO!M49+JULIO!M49+AGOSTO!M49+SEPTIEMBRE!M49+'OCTUBRE '!M49+Hoja12!M49+Hoja13!M49</f>
        <v>0</v>
      </c>
      <c r="N49" s="492">
        <f>+'ENERO '!N49+FEBRERO!N49+MARZO!N49+ABRIL!N49+'MAYO '!N49+JUNIO!N49+JULIO!N49+AGOSTO!N49+SEPTIEMBRE!N49+'OCTUBRE '!N49+Hoja12!N49+Hoja13!N49</f>
        <v>0</v>
      </c>
      <c r="O49" s="492">
        <f>+'ENERO '!O49+FEBRERO!O49+MARZO!O49+ABRIL!O49+'MAYO '!O49+JUNIO!O49+JULIO!O49+AGOSTO!O49+SEPTIEMBRE!O49+'OCTUBRE '!O49+Hoja12!O49+Hoja13!O49</f>
        <v>0</v>
      </c>
      <c r="P49" s="492">
        <f>+'ENERO '!P49+FEBRERO!P49+MARZO!P49+ABRIL!P49+'MAYO '!P49+JUNIO!P49+JULIO!P49+AGOSTO!P49+SEPTIEMBRE!P49+'OCTUBRE '!P49+Hoja12!P49+Hoja13!P49</f>
        <v>0</v>
      </c>
      <c r="Q49" s="492">
        <f>+'ENERO '!Q49+FEBRERO!Q49+MARZO!Q49+ABRIL!Q49+'MAYO '!Q49+JUNIO!Q49+JULIO!Q49+AGOSTO!Q49+SEPTIEMBRE!Q49+'OCTUBRE '!Q49+Hoja12!Q49+Hoja13!Q49</f>
        <v>858</v>
      </c>
      <c r="R49" s="492">
        <f>+'ENERO '!R49+FEBRERO!R49+MARZO!R49+ABRIL!R49+'MAYO '!R49+JUNIO!R49+JULIO!R49+AGOSTO!R49+SEPTIEMBRE!R49+'OCTUBRE '!R49+Hoja12!R49+Hoja13!R49</f>
        <v>70</v>
      </c>
      <c r="S49" s="492">
        <f>+'ENERO '!S49+FEBRERO!S49+MARZO!S49+ABRIL!S49+'MAYO '!S49+JUNIO!S49+JULIO!S49+AGOSTO!S49+SEPTIEMBRE!S49+'OCTUBRE '!S49+Hoja12!S49+Hoja13!S49</f>
        <v>787</v>
      </c>
      <c r="T49" s="492">
        <f>+'ENERO '!T49+FEBRERO!T49+MARZO!T49+ABRIL!T49+'MAYO '!T49+JUNIO!T49+JULIO!T49+AGOSTO!T49+SEPTIEMBRE!T49+'OCTUBRE '!T49+Hoja12!T49+Hoja13!T49</f>
        <v>1</v>
      </c>
      <c r="U49" s="492">
        <f>+'ENERO '!U49+FEBRERO!U49+MARZO!U49+ABRIL!U49+'MAYO '!U49+JUNIO!U49+JULIO!U49+AGOSTO!U49+SEPTIEMBRE!U49+'OCTUBRE '!U49+Hoja12!U49+Hoja13!U49</f>
        <v>0</v>
      </c>
      <c r="V49" s="492">
        <f>+'ENERO '!V49+FEBRERO!V49+MARZO!V49+ABRIL!V49+'MAYO '!V49+JUNIO!V49+JULIO!V49+AGOSTO!V49+SEPTIEMBRE!V49+'OCTUBRE '!V49+Hoja12!V49+Hoja13!V49</f>
        <v>52</v>
      </c>
      <c r="W49" s="492">
        <f>+'ENERO '!W49+FEBRERO!W49+MARZO!W49+ABRIL!W49+'MAYO '!W49+JUNIO!W49+JULIO!W49+AGOSTO!W49+SEPTIEMBRE!W49+'OCTUBRE '!W49+Hoja12!W49+Hoja13!W49</f>
        <v>0</v>
      </c>
      <c r="X49" s="492">
        <f>+'ENERO '!X49+FEBRERO!X49+MARZO!X49+ABRIL!X49+'MAYO '!X49+JUNIO!X49+JULIO!X49+AGOSTO!X49+SEPTIEMBRE!X49+'OCTUBRE '!X49+Hoja12!X49+Hoja13!X49</f>
        <v>386</v>
      </c>
      <c r="Y49" s="492">
        <f>+'ENERO '!Y49+FEBRERO!Y49+MARZO!Y49+ABRIL!Y49+'MAYO '!Y49+JUNIO!Y49+JULIO!Y49+AGOSTO!Y49+SEPTIEMBRE!Y49+'OCTUBRE '!Y49+Hoja12!Y49+Hoja13!Y49</f>
        <v>0</v>
      </c>
      <c r="Z49" s="492">
        <f>+'ENERO '!Z49+FEBRERO!Z49+MARZO!Z49+ABRIL!Z49+'MAYO '!Z49+JUNIO!Z49+JULIO!Z49+AGOSTO!Z49+SEPTIEMBRE!Z49+'OCTUBRE '!Z49+Hoja12!Z49+Hoja13!Z49</f>
        <v>0</v>
      </c>
      <c r="AA49" s="492">
        <f>+'ENERO '!AA49+FEBRERO!AA49+MARZO!AA49+ABRIL!AA49+'MAYO '!AA49+JUNIO!AA49+JULIO!AA49+AGOSTO!AA49+SEPTIEMBRE!AA49+'OCTUBRE '!AA49+Hoja12!AA49+Hoja13!AA49</f>
        <v>9</v>
      </c>
      <c r="AB49" s="492">
        <f>+'ENERO '!AB49+FEBRERO!AB49+MARZO!AB49+ABRIL!AB49+'MAYO '!AB49+JUNIO!AB49+JULIO!AB49+AGOSTO!AB49+SEPTIEMBRE!AB49+'OCTUBRE '!AB49+Hoja12!AB49+Hoja13!AB49</f>
        <v>0</v>
      </c>
      <c r="AC49" s="492">
        <f>+'ENERO '!AC49+FEBRERO!AC49+MARZO!AC49+ABRIL!AC49+'MAYO '!AC49+JUNIO!AC49+JULIO!AC49+AGOSTO!AC49+SEPTIEMBRE!AC49+'OCTUBRE '!AC49+Hoja12!AC49+Hoja13!AC49</f>
        <v>280</v>
      </c>
      <c r="AD49" s="434"/>
      <c r="AE49" s="492">
        <f>+'ENERO '!AE49+FEBRERO!AE49+MARZO!AE49+ABRIL!AE49+'MAYO '!AE49+JUNIO!AE49+JULIO!AE49+AGOSTO!AE49+SEPTIEMBRE!AE49+'OCTUBRE '!AE49+Hoja12!AE49+Hoja13!AE49</f>
        <v>0</v>
      </c>
      <c r="AF49" s="492">
        <f>+'ENERO '!AF49+FEBRERO!AF49+MARZO!AF49+ABRIL!AF49+'MAYO '!AF49+JUNIO!AF49+JULIO!AF49+AGOSTO!AF49+SEPTIEMBRE!AF49+'OCTUBRE '!AF49+Hoja12!AF49+Hoja13!AF49</f>
        <v>0</v>
      </c>
      <c r="AG49" s="233"/>
      <c r="AH49" s="219"/>
      <c r="AI49" s="219"/>
      <c r="AJ49" s="236"/>
      <c r="AK49" s="231"/>
      <c r="AL49" s="229"/>
      <c r="AM49" s="237"/>
      <c r="AN49" s="223"/>
      <c r="AO49" s="236"/>
      <c r="AP49" s="240"/>
      <c r="AQ49" s="241"/>
      <c r="AR49" s="245" t="s">
        <v>151</v>
      </c>
      <c r="AS49" s="154"/>
      <c r="AT49" s="154"/>
      <c r="AU49" s="154"/>
      <c r="AV49" s="154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250" t="s">
        <v>152</v>
      </c>
      <c r="BU49" s="250" t="s">
        <v>152</v>
      </c>
      <c r="BV49" s="250" t="s">
        <v>152</v>
      </c>
      <c r="BW49" s="250" t="s">
        <v>152</v>
      </c>
      <c r="BX49" s="250" t="s">
        <v>152</v>
      </c>
      <c r="BY49" s="250" t="s">
        <v>152</v>
      </c>
      <c r="BZ49" s="176" t="s">
        <v>152</v>
      </c>
      <c r="CA49" s="172"/>
      <c r="CB49" s="253">
        <v>0</v>
      </c>
      <c r="CC49" s="253">
        <v>0</v>
      </c>
      <c r="CD49" s="253">
        <v>0</v>
      </c>
      <c r="CE49" s="253">
        <v>0</v>
      </c>
      <c r="CF49" s="253">
        <v>0</v>
      </c>
      <c r="CG49" s="253" t="s">
        <v>152</v>
      </c>
      <c r="CH49" s="253">
        <v>0</v>
      </c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68"/>
      <c r="DD49" s="168"/>
    </row>
    <row r="50" spans="1:108" x14ac:dyDescent="0.25">
      <c r="A50" s="178" t="s">
        <v>84</v>
      </c>
      <c r="B50" s="492">
        <f>+'ENERO '!B50+FEBRERO!B50+MARZO!B50+ABRIL!B50+'MAYO '!B50+JUNIO!B50+JULIO!B50+AGOSTO!B50+SEPTIEMBRE!B50+'OCTUBRE '!B50+Hoja12!B50+Hoja13!B50</f>
        <v>6223</v>
      </c>
      <c r="C50" s="492">
        <f>+'ENERO '!C50+FEBRERO!C50+MARZO!C50+ABRIL!C50+'MAYO '!C50+JUNIO!C50+JULIO!C50+AGOSTO!C50+SEPTIEMBRE!C50+'OCTUBRE '!C50+Hoja12!C50+Hoja13!C50</f>
        <v>934</v>
      </c>
      <c r="D50" s="492">
        <f>+'ENERO '!D50+FEBRERO!D50+MARZO!D50+ABRIL!D50+'MAYO '!D50+JUNIO!D50+JULIO!D50+AGOSTO!D50+SEPTIEMBRE!D50+'OCTUBRE '!D50+Hoja12!D50+Hoja13!D50</f>
        <v>146</v>
      </c>
      <c r="E50" s="492">
        <f>+'ENERO '!E50+FEBRERO!E50+MARZO!E50+ABRIL!E50+'MAYO '!E50+JUNIO!E50+JULIO!E50+AGOSTO!E50+SEPTIEMBRE!E50+'OCTUBRE '!E50+Hoja12!E50+Hoja13!E50</f>
        <v>80</v>
      </c>
      <c r="F50" s="492">
        <f>+'ENERO '!F50+FEBRERO!F50+MARZO!F50+ABRIL!F50+'MAYO '!F50+JUNIO!F50+JULIO!F50+AGOSTO!F50+SEPTIEMBRE!F50+'OCTUBRE '!F50+Hoja12!F50+Hoja13!F50</f>
        <v>71</v>
      </c>
      <c r="G50" s="492">
        <f>+'ENERO '!G50+FEBRERO!G50+MARZO!G50+ABRIL!G50+'MAYO '!G50+JUNIO!G50+JULIO!G50+AGOSTO!G50+SEPTIEMBRE!G50+'OCTUBRE '!G50+Hoja12!G50+Hoja13!G50</f>
        <v>2660</v>
      </c>
      <c r="H50" s="492">
        <f>+'ENERO '!H50+FEBRERO!H50+MARZO!H50+ABRIL!H50+'MAYO '!H50+JUNIO!H50+JULIO!H50+AGOSTO!H50+SEPTIEMBRE!H50+'OCTUBRE '!H50+Hoja12!H50+Hoja13!H50</f>
        <v>2332</v>
      </c>
      <c r="I50" s="492">
        <f>+'ENERO '!I50+FEBRERO!I50+MARZO!I50+ABRIL!I50+'MAYO '!I50+JUNIO!I50+JULIO!I50+AGOSTO!I50+SEPTIEMBRE!I50+'OCTUBRE '!I50+Hoja12!I50+Hoja13!I50</f>
        <v>1080</v>
      </c>
      <c r="J50" s="492">
        <f>+'ENERO '!J50+FEBRERO!J50+MARZO!J50+ABRIL!J50+'MAYO '!J50+JUNIO!J50+JULIO!J50+AGOSTO!J50+SEPTIEMBRE!J50+'OCTUBRE '!J50+Hoja12!J50+Hoja13!J50</f>
        <v>5143</v>
      </c>
      <c r="K50" s="492">
        <f>+'ENERO '!K50+FEBRERO!K50+MARZO!K50+ABRIL!K50+'MAYO '!K50+JUNIO!K50+JULIO!K50+AGOSTO!K50+SEPTIEMBRE!K50+'OCTUBRE '!K50+Hoja12!K50+Hoja13!K50</f>
        <v>3022</v>
      </c>
      <c r="L50" s="492">
        <f>+'ENERO '!L50+FEBRERO!L50+MARZO!L50+ABRIL!L50+'MAYO '!L50+JUNIO!L50+JULIO!L50+AGOSTO!L50+SEPTIEMBRE!L50+'OCTUBRE '!L50+Hoja12!L50+Hoja13!L50</f>
        <v>3201</v>
      </c>
      <c r="M50" s="492">
        <f>+'ENERO '!M50+FEBRERO!M50+MARZO!M50+ABRIL!M50+'MAYO '!M50+JUNIO!M50+JULIO!M50+AGOSTO!M50+SEPTIEMBRE!M50+'OCTUBRE '!M50+Hoja12!M50+Hoja13!M50</f>
        <v>451</v>
      </c>
      <c r="N50" s="492">
        <f>+'ENERO '!N50+FEBRERO!N50+MARZO!N50+ABRIL!N50+'MAYO '!N50+JUNIO!N50+JULIO!N50+AGOSTO!N50+SEPTIEMBRE!N50+'OCTUBRE '!N50+Hoja12!N50+Hoja13!N50</f>
        <v>97</v>
      </c>
      <c r="O50" s="492">
        <f>+'ENERO '!O50+FEBRERO!O50+MARZO!O50+ABRIL!O50+'MAYO '!O50+JUNIO!O50+JULIO!O50+AGOSTO!O50+SEPTIEMBRE!O50+'OCTUBRE '!O50+Hoja12!O50+Hoja13!O50</f>
        <v>301</v>
      </c>
      <c r="P50" s="492">
        <f>+'ENERO '!P50+FEBRERO!P50+MARZO!P50+ABRIL!P50+'MAYO '!P50+JUNIO!P50+JULIO!P50+AGOSTO!P50+SEPTIEMBRE!P50+'OCTUBRE '!P50+Hoja12!P50+Hoja13!P50</f>
        <v>53</v>
      </c>
      <c r="Q50" s="492">
        <f>+'ENERO '!Q50+FEBRERO!Q50+MARZO!Q50+ABRIL!Q50+'MAYO '!Q50+JUNIO!Q50+JULIO!Q50+AGOSTO!Q50+SEPTIEMBRE!Q50+'OCTUBRE '!Q50+Hoja12!Q50+Hoja13!Q50</f>
        <v>2303</v>
      </c>
      <c r="R50" s="492">
        <f>+'ENERO '!R50+FEBRERO!R50+MARZO!R50+ABRIL!R50+'MAYO '!R50+JUNIO!R50+JULIO!R50+AGOSTO!R50+SEPTIEMBRE!R50+'OCTUBRE '!R50+Hoja12!R50+Hoja13!R50</f>
        <v>769</v>
      </c>
      <c r="S50" s="492">
        <f>+'ENERO '!S50+FEBRERO!S50+MARZO!S50+ABRIL!S50+'MAYO '!S50+JUNIO!S50+JULIO!S50+AGOSTO!S50+SEPTIEMBRE!S50+'OCTUBRE '!S50+Hoja12!S50+Hoja13!S50</f>
        <v>920</v>
      </c>
      <c r="T50" s="492">
        <f>+'ENERO '!T50+FEBRERO!T50+MARZO!T50+ABRIL!T50+'MAYO '!T50+JUNIO!T50+JULIO!T50+AGOSTO!T50+SEPTIEMBRE!T50+'OCTUBRE '!T50+Hoja12!T50+Hoja13!T50</f>
        <v>614</v>
      </c>
      <c r="U50" s="492">
        <f>+'ENERO '!U50+FEBRERO!U50+MARZO!U50+ABRIL!U50+'MAYO '!U50+JUNIO!U50+JULIO!U50+AGOSTO!U50+SEPTIEMBRE!U50+'OCTUBRE '!U50+Hoja12!U50+Hoja13!U50</f>
        <v>615</v>
      </c>
      <c r="V50" s="492">
        <f>+'ENERO '!V50+FEBRERO!V50+MARZO!V50+ABRIL!V50+'MAYO '!V50+JUNIO!V50+JULIO!V50+AGOSTO!V50+SEPTIEMBRE!V50+'OCTUBRE '!V50+Hoja12!V50+Hoja13!V50</f>
        <v>450</v>
      </c>
      <c r="W50" s="492">
        <f>+'ENERO '!W50+FEBRERO!W50+MARZO!W50+ABRIL!W50+'MAYO '!W50+JUNIO!W50+JULIO!W50+AGOSTO!W50+SEPTIEMBRE!W50+'OCTUBRE '!W50+Hoja12!W50+Hoja13!W50</f>
        <v>301</v>
      </c>
      <c r="X50" s="492">
        <f>+'ENERO '!X50+FEBRERO!X50+MARZO!X50+ABRIL!X50+'MAYO '!X50+JUNIO!X50+JULIO!X50+AGOSTO!X50+SEPTIEMBRE!X50+'OCTUBRE '!X50+Hoja12!X50+Hoja13!X50</f>
        <v>1499</v>
      </c>
      <c r="Y50" s="492">
        <f>+'ENERO '!Y50+FEBRERO!Y50+MARZO!Y50+ABRIL!Y50+'MAYO '!Y50+JUNIO!Y50+JULIO!Y50+AGOSTO!Y50+SEPTIEMBRE!Y50+'OCTUBRE '!Y50+Hoja12!Y50+Hoja13!Y50</f>
        <v>332</v>
      </c>
      <c r="Z50" s="492">
        <f>+'ENERO '!Z50+FEBRERO!Z50+MARZO!Z50+ABRIL!Z50+'MAYO '!Z50+JUNIO!Z50+JULIO!Z50+AGOSTO!Z50+SEPTIEMBRE!Z50+'OCTUBRE '!Z50+Hoja12!Z50+Hoja13!Z50</f>
        <v>16</v>
      </c>
      <c r="AA50" s="492">
        <f>+'ENERO '!AA50+FEBRERO!AA50+MARZO!AA50+ABRIL!AA50+'MAYO '!AA50+JUNIO!AA50+JULIO!AA50+AGOSTO!AA50+SEPTIEMBRE!AA50+'OCTUBRE '!AA50+Hoja12!AA50+Hoja13!AA50</f>
        <v>0</v>
      </c>
      <c r="AB50" s="492">
        <f>+'ENERO '!AB50+FEBRERO!AB50+MARZO!AB50+ABRIL!AB50+'MAYO '!AB50+JUNIO!AB50+JULIO!AB50+AGOSTO!AB50+SEPTIEMBRE!AB50+'OCTUBRE '!AB50+Hoja12!AB50+Hoja13!AB50</f>
        <v>277</v>
      </c>
      <c r="AC50" s="492">
        <f>+'ENERO '!AC50+FEBRERO!AC50+MARZO!AC50+ABRIL!AC50+'MAYO '!AC50+JUNIO!AC50+JULIO!AC50+AGOSTO!AC50+SEPTIEMBRE!AC50+'OCTUBRE '!AC50+Hoja12!AC50+Hoja13!AC50</f>
        <v>913</v>
      </c>
      <c r="AD50" s="425"/>
      <c r="AE50" s="492">
        <f>+'ENERO '!AE50+FEBRERO!AE50+MARZO!AE50+ABRIL!AE50+'MAYO '!AE50+JUNIO!AE50+JULIO!AE50+AGOSTO!AE50+SEPTIEMBRE!AE50+'OCTUBRE '!AE50+Hoja12!AE50+Hoja13!AE50</f>
        <v>919</v>
      </c>
      <c r="AF50" s="492">
        <f>+'ENERO '!AF50+FEBRERO!AF50+MARZO!AF50+ABRIL!AF50+'MAYO '!AF50+JUNIO!AF50+JULIO!AF50+AGOSTO!AF50+SEPTIEMBRE!AF50+'OCTUBRE '!AF50+Hoja12!AF50+Hoja13!AF50</f>
        <v>0</v>
      </c>
      <c r="AG50" s="233"/>
      <c r="AH50" s="219"/>
      <c r="AI50" s="219"/>
      <c r="AJ50" s="236"/>
      <c r="AK50" s="231"/>
      <c r="AL50" s="229"/>
      <c r="AM50" s="237"/>
      <c r="AN50" s="223"/>
      <c r="AO50" s="236"/>
      <c r="AP50" s="240"/>
      <c r="AQ50" s="241"/>
      <c r="AR50" s="245" t="s">
        <v>151</v>
      </c>
      <c r="AS50" s="154"/>
      <c r="AT50" s="154"/>
      <c r="AU50" s="154"/>
      <c r="AV50" s="154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250" t="s">
        <v>152</v>
      </c>
      <c r="BU50" s="250" t="s">
        <v>152</v>
      </c>
      <c r="BV50" s="250" t="s">
        <v>152</v>
      </c>
      <c r="BW50" s="250" t="s">
        <v>152</v>
      </c>
      <c r="BX50" s="250" t="s">
        <v>152</v>
      </c>
      <c r="BY50" s="250" t="s">
        <v>152</v>
      </c>
      <c r="BZ50" s="176" t="s">
        <v>152</v>
      </c>
      <c r="CA50" s="176" t="s">
        <v>152</v>
      </c>
      <c r="CB50" s="253">
        <v>0</v>
      </c>
      <c r="CC50" s="253">
        <v>0</v>
      </c>
      <c r="CD50" s="253">
        <v>0</v>
      </c>
      <c r="CE50" s="253">
        <v>0</v>
      </c>
      <c r="CF50" s="253">
        <v>0</v>
      </c>
      <c r="CG50" s="253" t="s">
        <v>152</v>
      </c>
      <c r="CH50" s="253">
        <v>0</v>
      </c>
      <c r="CI50" s="253">
        <v>0</v>
      </c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68"/>
      <c r="DD50" s="168"/>
    </row>
    <row r="51" spans="1:108" x14ac:dyDescent="0.25">
      <c r="A51" s="178" t="s">
        <v>85</v>
      </c>
      <c r="B51" s="492">
        <f>+'ENERO '!B51+FEBRERO!B51+MARZO!B51+ABRIL!B51+'MAYO '!B51+JUNIO!B51+JULIO!B51+AGOSTO!B51+SEPTIEMBRE!B51+'OCTUBRE '!B51+Hoja12!B51+Hoja13!B51</f>
        <v>0</v>
      </c>
      <c r="C51" s="492">
        <f>+'ENERO '!C51+FEBRERO!C51+MARZO!C51+ABRIL!C51+'MAYO '!C51+JUNIO!C51+JULIO!C51+AGOSTO!C51+SEPTIEMBRE!C51+'OCTUBRE '!C51+Hoja12!C51+Hoja13!C51</f>
        <v>0</v>
      </c>
      <c r="D51" s="492">
        <f>+'ENERO '!D51+FEBRERO!D51+MARZO!D51+ABRIL!D51+'MAYO '!D51+JUNIO!D51+JULIO!D51+AGOSTO!D51+SEPTIEMBRE!D51+'OCTUBRE '!D51+Hoja12!D51+Hoja13!D51</f>
        <v>0</v>
      </c>
      <c r="E51" s="492">
        <f>+'ENERO '!E51+FEBRERO!E51+MARZO!E51+ABRIL!E51+'MAYO '!E51+JUNIO!E51+JULIO!E51+AGOSTO!E51+SEPTIEMBRE!E51+'OCTUBRE '!E51+Hoja12!E51+Hoja13!E51</f>
        <v>0</v>
      </c>
      <c r="F51" s="492">
        <f>+'ENERO '!F51+FEBRERO!F51+MARZO!F51+ABRIL!F51+'MAYO '!F51+JUNIO!F51+JULIO!F51+AGOSTO!F51+SEPTIEMBRE!F51+'OCTUBRE '!F51+Hoja12!F51+Hoja13!F51</f>
        <v>0</v>
      </c>
      <c r="G51" s="492">
        <f>+'ENERO '!G51+FEBRERO!G51+MARZO!G51+ABRIL!G51+'MAYO '!G51+JUNIO!G51+JULIO!G51+AGOSTO!G51+SEPTIEMBRE!G51+'OCTUBRE '!G51+Hoja12!G51+Hoja13!G51</f>
        <v>0</v>
      </c>
      <c r="H51" s="492">
        <f>+'ENERO '!H51+FEBRERO!H51+MARZO!H51+ABRIL!H51+'MAYO '!H51+JUNIO!H51+JULIO!H51+AGOSTO!H51+SEPTIEMBRE!H51+'OCTUBRE '!H51+Hoja12!H51+Hoja13!H51</f>
        <v>0</v>
      </c>
      <c r="I51" s="492">
        <f>+'ENERO '!I51+FEBRERO!I51+MARZO!I51+ABRIL!I51+'MAYO '!I51+JUNIO!I51+JULIO!I51+AGOSTO!I51+SEPTIEMBRE!I51+'OCTUBRE '!I51+Hoja12!I51+Hoja13!I51</f>
        <v>0</v>
      </c>
      <c r="J51" s="492">
        <f>+'ENERO '!J51+FEBRERO!J51+MARZO!J51+ABRIL!J51+'MAYO '!J51+JUNIO!J51+JULIO!J51+AGOSTO!J51+SEPTIEMBRE!J51+'OCTUBRE '!J51+Hoja12!J51+Hoja13!J51</f>
        <v>0</v>
      </c>
      <c r="K51" s="492">
        <f>+'ENERO '!K51+FEBRERO!K51+MARZO!K51+ABRIL!K51+'MAYO '!K51+JUNIO!K51+JULIO!K51+AGOSTO!K51+SEPTIEMBRE!K51+'OCTUBRE '!K51+Hoja12!K51+Hoja13!K51</f>
        <v>0</v>
      </c>
      <c r="L51" s="492">
        <f>+'ENERO '!L51+FEBRERO!L51+MARZO!L51+ABRIL!L51+'MAYO '!L51+JUNIO!L51+JULIO!L51+AGOSTO!L51+SEPTIEMBRE!L51+'OCTUBRE '!L51+Hoja12!L51+Hoja13!L51</f>
        <v>0</v>
      </c>
      <c r="M51" s="492">
        <f>+'ENERO '!M51+FEBRERO!M51+MARZO!M51+ABRIL!M51+'MAYO '!M51+JUNIO!M51+JULIO!M51+AGOSTO!M51+SEPTIEMBRE!M51+'OCTUBRE '!M51+Hoja12!M51+Hoja13!M51</f>
        <v>0</v>
      </c>
      <c r="N51" s="492">
        <f>+'ENERO '!N51+FEBRERO!N51+MARZO!N51+ABRIL!N51+'MAYO '!N51+JUNIO!N51+JULIO!N51+AGOSTO!N51+SEPTIEMBRE!N51+'OCTUBRE '!N51+Hoja12!N51+Hoja13!N51</f>
        <v>0</v>
      </c>
      <c r="O51" s="492">
        <f>+'ENERO '!O51+FEBRERO!O51+MARZO!O51+ABRIL!O51+'MAYO '!O51+JUNIO!O51+JULIO!O51+AGOSTO!O51+SEPTIEMBRE!O51+'OCTUBRE '!O51+Hoja12!O51+Hoja13!O51</f>
        <v>0</v>
      </c>
      <c r="P51" s="492">
        <f>+'ENERO '!P51+FEBRERO!P51+MARZO!P51+ABRIL!P51+'MAYO '!P51+JUNIO!P51+JULIO!P51+AGOSTO!P51+SEPTIEMBRE!P51+'OCTUBRE '!P51+Hoja12!P51+Hoja13!P51</f>
        <v>0</v>
      </c>
      <c r="Q51" s="492">
        <f>+'ENERO '!Q51+FEBRERO!Q51+MARZO!Q51+ABRIL!Q51+'MAYO '!Q51+JUNIO!Q51+JULIO!Q51+AGOSTO!Q51+SEPTIEMBRE!Q51+'OCTUBRE '!Q51+Hoja12!Q51+Hoja13!Q51</f>
        <v>0</v>
      </c>
      <c r="R51" s="492">
        <f>+'ENERO '!R51+FEBRERO!R51+MARZO!R51+ABRIL!R51+'MAYO '!R51+JUNIO!R51+JULIO!R51+AGOSTO!R51+SEPTIEMBRE!R51+'OCTUBRE '!R51+Hoja12!R51+Hoja13!R51</f>
        <v>0</v>
      </c>
      <c r="S51" s="492">
        <f>+'ENERO '!S51+FEBRERO!S51+MARZO!S51+ABRIL!S51+'MAYO '!S51+JUNIO!S51+JULIO!S51+AGOSTO!S51+SEPTIEMBRE!S51+'OCTUBRE '!S51+Hoja12!S51+Hoja13!S51</f>
        <v>0</v>
      </c>
      <c r="T51" s="492">
        <f>+'ENERO '!T51+FEBRERO!T51+MARZO!T51+ABRIL!T51+'MAYO '!T51+JUNIO!T51+JULIO!T51+AGOSTO!T51+SEPTIEMBRE!T51+'OCTUBRE '!T51+Hoja12!T51+Hoja13!T51</f>
        <v>0</v>
      </c>
      <c r="U51" s="492">
        <f>+'ENERO '!U51+FEBRERO!U51+MARZO!U51+ABRIL!U51+'MAYO '!U51+JUNIO!U51+JULIO!U51+AGOSTO!U51+SEPTIEMBRE!U51+'OCTUBRE '!U51+Hoja12!U51+Hoja13!U51</f>
        <v>0</v>
      </c>
      <c r="V51" s="492">
        <f>+'ENERO '!V51+FEBRERO!V51+MARZO!V51+ABRIL!V51+'MAYO '!V51+JUNIO!V51+JULIO!V51+AGOSTO!V51+SEPTIEMBRE!V51+'OCTUBRE '!V51+Hoja12!V51+Hoja13!V51</f>
        <v>63</v>
      </c>
      <c r="W51" s="492">
        <f>+'ENERO '!W51+FEBRERO!W51+MARZO!W51+ABRIL!W51+'MAYO '!W51+JUNIO!W51+JULIO!W51+AGOSTO!W51+SEPTIEMBRE!W51+'OCTUBRE '!W51+Hoja12!W51+Hoja13!W51</f>
        <v>0</v>
      </c>
      <c r="X51" s="492">
        <f>+'ENERO '!X51+FEBRERO!X51+MARZO!X51+ABRIL!X51+'MAYO '!X51+JUNIO!X51+JULIO!X51+AGOSTO!X51+SEPTIEMBRE!X51+'OCTUBRE '!X51+Hoja12!X51+Hoja13!X51</f>
        <v>0</v>
      </c>
      <c r="Y51" s="492">
        <f>+'ENERO '!Y51+FEBRERO!Y51+MARZO!Y51+ABRIL!Y51+'MAYO '!Y51+JUNIO!Y51+JULIO!Y51+AGOSTO!Y51+SEPTIEMBRE!Y51+'OCTUBRE '!Y51+Hoja12!Y51+Hoja13!Y51</f>
        <v>0</v>
      </c>
      <c r="Z51" s="492">
        <f>+'ENERO '!Z51+FEBRERO!Z51+MARZO!Z51+ABRIL!Z51+'MAYO '!Z51+JUNIO!Z51+JULIO!Z51+AGOSTO!Z51+SEPTIEMBRE!Z51+'OCTUBRE '!Z51+Hoja12!Z51+Hoja13!Z51</f>
        <v>0</v>
      </c>
      <c r="AA51" s="492">
        <f>+'ENERO '!AA51+FEBRERO!AA51+MARZO!AA51+ABRIL!AA51+'MAYO '!AA51+JUNIO!AA51+JULIO!AA51+AGOSTO!AA51+SEPTIEMBRE!AA51+'OCTUBRE '!AA51+Hoja12!AA51+Hoja13!AA51</f>
        <v>0</v>
      </c>
      <c r="AB51" s="492">
        <f>+'ENERO '!AB51+FEBRERO!AB51+MARZO!AB51+ABRIL!AB51+'MAYO '!AB51+JUNIO!AB51+JULIO!AB51+AGOSTO!AB51+SEPTIEMBRE!AB51+'OCTUBRE '!AB51+Hoja12!AB51+Hoja13!AB51</f>
        <v>0</v>
      </c>
      <c r="AC51" s="492">
        <f>+'ENERO '!AC51+FEBRERO!AC51+MARZO!AC51+ABRIL!AC51+'MAYO '!AC51+JUNIO!AC51+JULIO!AC51+AGOSTO!AC51+SEPTIEMBRE!AC51+'OCTUBRE '!AC51+Hoja12!AC51+Hoja13!AC51</f>
        <v>0</v>
      </c>
      <c r="AD51" s="434"/>
      <c r="AE51" s="492">
        <f>+'ENERO '!AE51+FEBRERO!AE51+MARZO!AE51+ABRIL!AE51+'MAYO '!AE51+JUNIO!AE51+JULIO!AE51+AGOSTO!AE51+SEPTIEMBRE!AE51+'OCTUBRE '!AE51+Hoja12!AE51+Hoja13!AE51</f>
        <v>0</v>
      </c>
      <c r="AF51" s="492">
        <f>+'ENERO '!AF51+FEBRERO!AF51+MARZO!AF51+ABRIL!AF51+'MAYO '!AF51+JUNIO!AF51+JULIO!AF51+AGOSTO!AF51+SEPTIEMBRE!AF51+'OCTUBRE '!AF51+Hoja12!AF51+Hoja13!AF51</f>
        <v>0</v>
      </c>
      <c r="AG51" s="233"/>
      <c r="AH51" s="219"/>
      <c r="AI51" s="219"/>
      <c r="AJ51" s="236"/>
      <c r="AK51" s="231"/>
      <c r="AL51" s="229"/>
      <c r="AM51" s="237"/>
      <c r="AN51" s="223"/>
      <c r="AO51" s="236"/>
      <c r="AP51" s="240"/>
      <c r="AQ51" s="241"/>
      <c r="AR51" s="245" t="s">
        <v>151</v>
      </c>
      <c r="AS51" s="154"/>
      <c r="AT51" s="154"/>
      <c r="AU51" s="154"/>
      <c r="AV51" s="154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250" t="s">
        <v>152</v>
      </c>
      <c r="BU51" s="250" t="s">
        <v>152</v>
      </c>
      <c r="BV51" s="250" t="s">
        <v>152</v>
      </c>
      <c r="BW51" s="250" t="s">
        <v>152</v>
      </c>
      <c r="BX51" s="250" t="s">
        <v>152</v>
      </c>
      <c r="BY51" s="250" t="s">
        <v>152</v>
      </c>
      <c r="BZ51" s="176" t="s">
        <v>152</v>
      </c>
      <c r="CA51" s="176" t="s">
        <v>152</v>
      </c>
      <c r="CB51" s="253">
        <v>0</v>
      </c>
      <c r="CC51" s="253">
        <v>0</v>
      </c>
      <c r="CD51" s="253">
        <v>0</v>
      </c>
      <c r="CE51" s="253">
        <v>0</v>
      </c>
      <c r="CF51" s="253">
        <v>0</v>
      </c>
      <c r="CG51" s="253" t="s">
        <v>152</v>
      </c>
      <c r="CH51" s="253">
        <v>0</v>
      </c>
      <c r="CI51" s="253">
        <v>0</v>
      </c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68"/>
      <c r="DD51" s="168"/>
    </row>
    <row r="52" spans="1:108" x14ac:dyDescent="0.25">
      <c r="A52" s="178" t="s">
        <v>86</v>
      </c>
      <c r="B52" s="492">
        <f>+'ENERO '!B52+FEBRERO!B52+MARZO!B52+ABRIL!B52+'MAYO '!B52+JUNIO!B52+JULIO!B52+AGOSTO!B52+SEPTIEMBRE!B52+'OCTUBRE '!B52+Hoja12!B52+Hoja13!B52</f>
        <v>2254</v>
      </c>
      <c r="C52" s="492">
        <f>+'ENERO '!C52+FEBRERO!C52+MARZO!C52+ABRIL!C52+'MAYO '!C52+JUNIO!C52+JULIO!C52+AGOSTO!C52+SEPTIEMBRE!C52+'OCTUBRE '!C52+Hoja12!C52+Hoja13!C52</f>
        <v>640</v>
      </c>
      <c r="D52" s="492">
        <f>+'ENERO '!D52+FEBRERO!D52+MARZO!D52+ABRIL!D52+'MAYO '!D52+JUNIO!D52+JULIO!D52+AGOSTO!D52+SEPTIEMBRE!D52+'OCTUBRE '!D52+Hoja12!D52+Hoja13!D52</f>
        <v>222</v>
      </c>
      <c r="E52" s="492">
        <f>+'ENERO '!E52+FEBRERO!E52+MARZO!E52+ABRIL!E52+'MAYO '!E52+JUNIO!E52+JULIO!E52+AGOSTO!E52+SEPTIEMBRE!E52+'OCTUBRE '!E52+Hoja12!E52+Hoja13!E52</f>
        <v>106</v>
      </c>
      <c r="F52" s="492">
        <f>+'ENERO '!F52+FEBRERO!F52+MARZO!F52+ABRIL!F52+'MAYO '!F52+JUNIO!F52+JULIO!F52+AGOSTO!F52+SEPTIEMBRE!F52+'OCTUBRE '!F52+Hoja12!F52+Hoja13!F52</f>
        <v>53</v>
      </c>
      <c r="G52" s="492">
        <f>+'ENERO '!G52+FEBRERO!G52+MARZO!G52+ABRIL!G52+'MAYO '!G52+JUNIO!G52+JULIO!G52+AGOSTO!G52+SEPTIEMBRE!G52+'OCTUBRE '!G52+Hoja12!G52+Hoja13!G52</f>
        <v>557</v>
      </c>
      <c r="H52" s="492">
        <f>+'ENERO '!H52+FEBRERO!H52+MARZO!H52+ABRIL!H52+'MAYO '!H52+JUNIO!H52+JULIO!H52+AGOSTO!H52+SEPTIEMBRE!H52+'OCTUBRE '!H52+Hoja12!H52+Hoja13!H52</f>
        <v>676</v>
      </c>
      <c r="I52" s="492">
        <f>+'ENERO '!I52+FEBRERO!I52+MARZO!I52+ABRIL!I52+'MAYO '!I52+JUNIO!I52+JULIO!I52+AGOSTO!I52+SEPTIEMBRE!I52+'OCTUBRE '!I52+Hoja12!I52+Hoja13!I52</f>
        <v>862</v>
      </c>
      <c r="J52" s="492">
        <f>+'ENERO '!J52+FEBRERO!J52+MARZO!J52+ABRIL!J52+'MAYO '!J52+JUNIO!J52+JULIO!J52+AGOSTO!J52+SEPTIEMBRE!J52+'OCTUBRE '!J52+Hoja12!J52+Hoja13!J52</f>
        <v>1392</v>
      </c>
      <c r="K52" s="492">
        <f>+'ENERO '!K52+FEBRERO!K52+MARZO!K52+ABRIL!K52+'MAYO '!K52+JUNIO!K52+JULIO!K52+AGOSTO!K52+SEPTIEMBRE!K52+'OCTUBRE '!K52+Hoja12!K52+Hoja13!K52</f>
        <v>1202</v>
      </c>
      <c r="L52" s="492">
        <f>+'ENERO '!L52+FEBRERO!L52+MARZO!L52+ABRIL!L52+'MAYO '!L52+JUNIO!L52+JULIO!L52+AGOSTO!L52+SEPTIEMBRE!L52+'OCTUBRE '!L52+Hoja12!L52+Hoja13!L52</f>
        <v>1052</v>
      </c>
      <c r="M52" s="492">
        <f>+'ENERO '!M52+FEBRERO!M52+MARZO!M52+ABRIL!M52+'MAYO '!M52+JUNIO!M52+JULIO!M52+AGOSTO!M52+SEPTIEMBRE!M52+'OCTUBRE '!M52+Hoja12!M52+Hoja13!M52</f>
        <v>267</v>
      </c>
      <c r="N52" s="492">
        <f>+'ENERO '!N52+FEBRERO!N52+MARZO!N52+ABRIL!N52+'MAYO '!N52+JUNIO!N52+JULIO!N52+AGOSTO!N52+SEPTIEMBRE!N52+'OCTUBRE '!N52+Hoja12!N52+Hoja13!N52</f>
        <v>134</v>
      </c>
      <c r="O52" s="492">
        <f>+'ENERO '!O52+FEBRERO!O52+MARZO!O52+ABRIL!O52+'MAYO '!O52+JUNIO!O52+JULIO!O52+AGOSTO!O52+SEPTIEMBRE!O52+'OCTUBRE '!O52+Hoja12!O52+Hoja13!O52</f>
        <v>102</v>
      </c>
      <c r="P52" s="492">
        <f>+'ENERO '!P52+FEBRERO!P52+MARZO!P52+ABRIL!P52+'MAYO '!P52+JUNIO!P52+JULIO!P52+AGOSTO!P52+SEPTIEMBRE!P52+'OCTUBRE '!P52+Hoja12!P52+Hoja13!P52</f>
        <v>31</v>
      </c>
      <c r="Q52" s="492">
        <f>+'ENERO '!Q52+FEBRERO!Q52+MARZO!Q52+ABRIL!Q52+'MAYO '!Q52+JUNIO!Q52+JULIO!Q52+AGOSTO!Q52+SEPTIEMBRE!Q52+'OCTUBRE '!Q52+Hoja12!Q52+Hoja13!Q52</f>
        <v>528</v>
      </c>
      <c r="R52" s="492">
        <f>+'ENERO '!R52+FEBRERO!R52+MARZO!R52+ABRIL!R52+'MAYO '!R52+JUNIO!R52+JULIO!R52+AGOSTO!R52+SEPTIEMBRE!R52+'OCTUBRE '!R52+Hoja12!R52+Hoja13!R52</f>
        <v>150</v>
      </c>
      <c r="S52" s="492">
        <f>+'ENERO '!S52+FEBRERO!S52+MARZO!S52+ABRIL!S52+'MAYO '!S52+JUNIO!S52+JULIO!S52+AGOSTO!S52+SEPTIEMBRE!S52+'OCTUBRE '!S52+Hoja12!S52+Hoja13!S52</f>
        <v>318</v>
      </c>
      <c r="T52" s="492">
        <f>+'ENERO '!T52+FEBRERO!T52+MARZO!T52+ABRIL!T52+'MAYO '!T52+JUNIO!T52+JULIO!T52+AGOSTO!T52+SEPTIEMBRE!T52+'OCTUBRE '!T52+Hoja12!T52+Hoja13!T52</f>
        <v>60</v>
      </c>
      <c r="U52" s="492">
        <f>+'ENERO '!U52+FEBRERO!U52+MARZO!U52+ABRIL!U52+'MAYO '!U52+JUNIO!U52+JULIO!U52+AGOSTO!U52+SEPTIEMBRE!U52+'OCTUBRE '!U52+Hoja12!U52+Hoja13!U52</f>
        <v>0</v>
      </c>
      <c r="V52" s="492">
        <f>+'ENERO '!V52+FEBRERO!V52+MARZO!V52+ABRIL!V52+'MAYO '!V52+JUNIO!V52+JULIO!V52+AGOSTO!V52+SEPTIEMBRE!V52+'OCTUBRE '!V52+Hoja12!V52+Hoja13!V52</f>
        <v>0</v>
      </c>
      <c r="W52" s="492">
        <f>+'ENERO '!W52+FEBRERO!W52+MARZO!W52+ABRIL!W52+'MAYO '!W52+JUNIO!W52+JULIO!W52+AGOSTO!W52+SEPTIEMBRE!W52+'OCTUBRE '!W52+Hoja12!W52+Hoja13!W52</f>
        <v>171</v>
      </c>
      <c r="X52" s="492">
        <f>+'ENERO '!X52+FEBRERO!X52+MARZO!X52+ABRIL!X52+'MAYO '!X52+JUNIO!X52+JULIO!X52+AGOSTO!X52+SEPTIEMBRE!X52+'OCTUBRE '!X52+Hoja12!X52+Hoja13!X52</f>
        <v>345</v>
      </c>
      <c r="Y52" s="492">
        <f>+'ENERO '!Y52+FEBRERO!Y52+MARZO!Y52+ABRIL!Y52+'MAYO '!Y52+JUNIO!Y52+JULIO!Y52+AGOSTO!Y52+SEPTIEMBRE!Y52+'OCTUBRE '!Y52+Hoja12!Y52+Hoja13!Y52</f>
        <v>0</v>
      </c>
      <c r="Z52" s="492">
        <f>+'ENERO '!Z52+FEBRERO!Z52+MARZO!Z52+ABRIL!Z52+'MAYO '!Z52+JUNIO!Z52+JULIO!Z52+AGOSTO!Z52+SEPTIEMBRE!Z52+'OCTUBRE '!Z52+Hoja12!Z52+Hoja13!Z52</f>
        <v>10</v>
      </c>
      <c r="AA52" s="492">
        <f>+'ENERO '!AA52+FEBRERO!AA52+MARZO!AA52+ABRIL!AA52+'MAYO '!AA52+JUNIO!AA52+JULIO!AA52+AGOSTO!AA52+SEPTIEMBRE!AA52+'OCTUBRE '!AA52+Hoja12!AA52+Hoja13!AA52</f>
        <v>1</v>
      </c>
      <c r="AB52" s="492">
        <f>+'ENERO '!AB52+FEBRERO!AB52+MARZO!AB52+ABRIL!AB52+'MAYO '!AB52+JUNIO!AB52+JULIO!AB52+AGOSTO!AB52+SEPTIEMBRE!AB52+'OCTUBRE '!AB52+Hoja12!AB52+Hoja13!AB52</f>
        <v>63</v>
      </c>
      <c r="AC52" s="492">
        <f>+'ENERO '!AC52+FEBRERO!AC52+MARZO!AC52+ABRIL!AC52+'MAYO '!AC52+JUNIO!AC52+JULIO!AC52+AGOSTO!AC52+SEPTIEMBRE!AC52+'OCTUBRE '!AC52+Hoja12!AC52+Hoja13!AC52</f>
        <v>54</v>
      </c>
      <c r="AD52" s="425"/>
      <c r="AE52" s="492">
        <f>+'ENERO '!AE52+FEBRERO!AE52+MARZO!AE52+ABRIL!AE52+'MAYO '!AE52+JUNIO!AE52+JULIO!AE52+AGOSTO!AE52+SEPTIEMBRE!AE52+'OCTUBRE '!AE52+Hoja12!AE52+Hoja13!AE52</f>
        <v>0</v>
      </c>
      <c r="AF52" s="492">
        <f>+'ENERO '!AF52+FEBRERO!AF52+MARZO!AF52+ABRIL!AF52+'MAYO '!AF52+JUNIO!AF52+JULIO!AF52+AGOSTO!AF52+SEPTIEMBRE!AF52+'OCTUBRE '!AF52+Hoja12!AF52+Hoja13!AF52</f>
        <v>0</v>
      </c>
      <c r="AG52" s="233"/>
      <c r="AH52" s="219"/>
      <c r="AI52" s="219"/>
      <c r="AJ52" s="236"/>
      <c r="AK52" s="231"/>
      <c r="AL52" s="229"/>
      <c r="AM52" s="237"/>
      <c r="AN52" s="223"/>
      <c r="AO52" s="236"/>
      <c r="AP52" s="240"/>
      <c r="AQ52" s="241"/>
      <c r="AR52" s="245" t="s">
        <v>151</v>
      </c>
      <c r="AS52" s="154"/>
      <c r="AT52" s="154"/>
      <c r="AU52" s="154"/>
      <c r="AV52" s="154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250" t="s">
        <v>152</v>
      </c>
      <c r="BU52" s="250" t="s">
        <v>152</v>
      </c>
      <c r="BV52" s="250" t="s">
        <v>152</v>
      </c>
      <c r="BW52" s="250" t="s">
        <v>152</v>
      </c>
      <c r="BX52" s="250" t="s">
        <v>152</v>
      </c>
      <c r="BY52" s="250" t="s">
        <v>152</v>
      </c>
      <c r="BZ52" s="176" t="s">
        <v>152</v>
      </c>
      <c r="CA52" s="176" t="s">
        <v>152</v>
      </c>
      <c r="CB52" s="253">
        <v>0</v>
      </c>
      <c r="CC52" s="253">
        <v>0</v>
      </c>
      <c r="CD52" s="253">
        <v>0</v>
      </c>
      <c r="CE52" s="253">
        <v>0</v>
      </c>
      <c r="CF52" s="253">
        <v>0</v>
      </c>
      <c r="CG52" s="253" t="s">
        <v>152</v>
      </c>
      <c r="CH52" s="253">
        <v>0</v>
      </c>
      <c r="CI52" s="253">
        <v>0</v>
      </c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68"/>
      <c r="DD52" s="168"/>
    </row>
    <row r="53" spans="1:108" x14ac:dyDescent="0.25">
      <c r="A53" s="178" t="s">
        <v>87</v>
      </c>
      <c r="B53" s="492">
        <f>+'ENERO '!B53+FEBRERO!B53+MARZO!B53+ABRIL!B53+'MAYO '!B53+JUNIO!B53+JULIO!B53+AGOSTO!B53+SEPTIEMBRE!B53+'OCTUBRE '!B53+Hoja12!B53+Hoja13!B53</f>
        <v>0</v>
      </c>
      <c r="C53" s="492">
        <f>+'ENERO '!C53+FEBRERO!C53+MARZO!C53+ABRIL!C53+'MAYO '!C53+JUNIO!C53+JULIO!C53+AGOSTO!C53+SEPTIEMBRE!C53+'OCTUBRE '!C53+Hoja12!C53+Hoja13!C53</f>
        <v>0</v>
      </c>
      <c r="D53" s="492">
        <f>+'ENERO '!D53+FEBRERO!D53+MARZO!D53+ABRIL!D53+'MAYO '!D53+JUNIO!D53+JULIO!D53+AGOSTO!D53+SEPTIEMBRE!D53+'OCTUBRE '!D53+Hoja12!D53+Hoja13!D53</f>
        <v>0</v>
      </c>
      <c r="E53" s="492">
        <f>+'ENERO '!E53+FEBRERO!E53+MARZO!E53+ABRIL!E53+'MAYO '!E53+JUNIO!E53+JULIO!E53+AGOSTO!E53+SEPTIEMBRE!E53+'OCTUBRE '!E53+Hoja12!E53+Hoja13!E53</f>
        <v>0</v>
      </c>
      <c r="F53" s="492">
        <f>+'ENERO '!F53+FEBRERO!F53+MARZO!F53+ABRIL!F53+'MAYO '!F53+JUNIO!F53+JULIO!F53+AGOSTO!F53+SEPTIEMBRE!F53+'OCTUBRE '!F53+Hoja12!F53+Hoja13!F53</f>
        <v>0</v>
      </c>
      <c r="G53" s="492">
        <f>+'ENERO '!G53+FEBRERO!G53+MARZO!G53+ABRIL!G53+'MAYO '!G53+JUNIO!G53+JULIO!G53+AGOSTO!G53+SEPTIEMBRE!G53+'OCTUBRE '!G53+Hoja12!G53+Hoja13!G53</f>
        <v>0</v>
      </c>
      <c r="H53" s="492">
        <f>+'ENERO '!H53+FEBRERO!H53+MARZO!H53+ABRIL!H53+'MAYO '!H53+JUNIO!H53+JULIO!H53+AGOSTO!H53+SEPTIEMBRE!H53+'OCTUBRE '!H53+Hoja12!H53+Hoja13!H53</f>
        <v>0</v>
      </c>
      <c r="I53" s="492">
        <f>+'ENERO '!I53+FEBRERO!I53+MARZO!I53+ABRIL!I53+'MAYO '!I53+JUNIO!I53+JULIO!I53+AGOSTO!I53+SEPTIEMBRE!I53+'OCTUBRE '!I53+Hoja12!I53+Hoja13!I53</f>
        <v>0</v>
      </c>
      <c r="J53" s="492">
        <f>+'ENERO '!J53+FEBRERO!J53+MARZO!J53+ABRIL!J53+'MAYO '!J53+JUNIO!J53+JULIO!J53+AGOSTO!J53+SEPTIEMBRE!J53+'OCTUBRE '!J53+Hoja12!J53+Hoja13!J53</f>
        <v>0</v>
      </c>
      <c r="K53" s="492">
        <f>+'ENERO '!K53+FEBRERO!K53+MARZO!K53+ABRIL!K53+'MAYO '!K53+JUNIO!K53+JULIO!K53+AGOSTO!K53+SEPTIEMBRE!K53+'OCTUBRE '!K53+Hoja12!K53+Hoja13!K53</f>
        <v>0</v>
      </c>
      <c r="L53" s="492">
        <f>+'ENERO '!L53+FEBRERO!L53+MARZO!L53+ABRIL!L53+'MAYO '!L53+JUNIO!L53+JULIO!L53+AGOSTO!L53+SEPTIEMBRE!L53+'OCTUBRE '!L53+Hoja12!L53+Hoja13!L53</f>
        <v>0</v>
      </c>
      <c r="M53" s="492">
        <f>+'ENERO '!M53+FEBRERO!M53+MARZO!M53+ABRIL!M53+'MAYO '!M53+JUNIO!M53+JULIO!M53+AGOSTO!M53+SEPTIEMBRE!M53+'OCTUBRE '!M53+Hoja12!M53+Hoja13!M53</f>
        <v>0</v>
      </c>
      <c r="N53" s="492">
        <f>+'ENERO '!N53+FEBRERO!N53+MARZO!N53+ABRIL!N53+'MAYO '!N53+JUNIO!N53+JULIO!N53+AGOSTO!N53+SEPTIEMBRE!N53+'OCTUBRE '!N53+Hoja12!N53+Hoja13!N53</f>
        <v>0</v>
      </c>
      <c r="O53" s="492">
        <f>+'ENERO '!O53+FEBRERO!O53+MARZO!O53+ABRIL!O53+'MAYO '!O53+JUNIO!O53+JULIO!O53+AGOSTO!O53+SEPTIEMBRE!O53+'OCTUBRE '!O53+Hoja12!O53+Hoja13!O53</f>
        <v>0</v>
      </c>
      <c r="P53" s="492">
        <f>+'ENERO '!P53+FEBRERO!P53+MARZO!P53+ABRIL!P53+'MAYO '!P53+JUNIO!P53+JULIO!P53+AGOSTO!P53+SEPTIEMBRE!P53+'OCTUBRE '!P53+Hoja12!P53+Hoja13!P53</f>
        <v>0</v>
      </c>
      <c r="Q53" s="492">
        <f>+'ENERO '!Q53+FEBRERO!Q53+MARZO!Q53+ABRIL!Q53+'MAYO '!Q53+JUNIO!Q53+JULIO!Q53+AGOSTO!Q53+SEPTIEMBRE!Q53+'OCTUBRE '!Q53+Hoja12!Q53+Hoja13!Q53</f>
        <v>0</v>
      </c>
      <c r="R53" s="492">
        <f>+'ENERO '!R53+FEBRERO!R53+MARZO!R53+ABRIL!R53+'MAYO '!R53+JUNIO!R53+JULIO!R53+AGOSTO!R53+SEPTIEMBRE!R53+'OCTUBRE '!R53+Hoja12!R53+Hoja13!R53</f>
        <v>0</v>
      </c>
      <c r="S53" s="492">
        <f>+'ENERO '!S53+FEBRERO!S53+MARZO!S53+ABRIL!S53+'MAYO '!S53+JUNIO!S53+JULIO!S53+AGOSTO!S53+SEPTIEMBRE!S53+'OCTUBRE '!S53+Hoja12!S53+Hoja13!S53</f>
        <v>0</v>
      </c>
      <c r="T53" s="492">
        <f>+'ENERO '!T53+FEBRERO!T53+MARZO!T53+ABRIL!T53+'MAYO '!T53+JUNIO!T53+JULIO!T53+AGOSTO!T53+SEPTIEMBRE!T53+'OCTUBRE '!T53+Hoja12!T53+Hoja13!T53</f>
        <v>0</v>
      </c>
      <c r="U53" s="492">
        <f>+'ENERO '!U53+FEBRERO!U53+MARZO!U53+ABRIL!U53+'MAYO '!U53+JUNIO!U53+JULIO!U53+AGOSTO!U53+SEPTIEMBRE!U53+'OCTUBRE '!U53+Hoja12!U53+Hoja13!U53</f>
        <v>0</v>
      </c>
      <c r="V53" s="492">
        <f>+'ENERO '!V53+FEBRERO!V53+MARZO!V53+ABRIL!V53+'MAYO '!V53+JUNIO!V53+JULIO!V53+AGOSTO!V53+SEPTIEMBRE!V53+'OCTUBRE '!V53+Hoja12!V53+Hoja13!V53</f>
        <v>0</v>
      </c>
      <c r="W53" s="492">
        <f>+'ENERO '!W53+FEBRERO!W53+MARZO!W53+ABRIL!W53+'MAYO '!W53+JUNIO!W53+JULIO!W53+AGOSTO!W53+SEPTIEMBRE!W53+'OCTUBRE '!W53+Hoja12!W53+Hoja13!W53</f>
        <v>0</v>
      </c>
      <c r="X53" s="492">
        <f>+'ENERO '!X53+FEBRERO!X53+MARZO!X53+ABRIL!X53+'MAYO '!X53+JUNIO!X53+JULIO!X53+AGOSTO!X53+SEPTIEMBRE!X53+'OCTUBRE '!X53+Hoja12!X53+Hoja13!X53</f>
        <v>0</v>
      </c>
      <c r="Y53" s="492">
        <f>+'ENERO '!Y53+FEBRERO!Y53+MARZO!Y53+ABRIL!Y53+'MAYO '!Y53+JUNIO!Y53+JULIO!Y53+AGOSTO!Y53+SEPTIEMBRE!Y53+'OCTUBRE '!Y53+Hoja12!Y53+Hoja13!Y53</f>
        <v>0</v>
      </c>
      <c r="Z53" s="492">
        <f>+'ENERO '!Z53+FEBRERO!Z53+MARZO!Z53+ABRIL!Z53+'MAYO '!Z53+JUNIO!Z53+JULIO!Z53+AGOSTO!Z53+SEPTIEMBRE!Z53+'OCTUBRE '!Z53+Hoja12!Z53+Hoja13!Z53</f>
        <v>0</v>
      </c>
      <c r="AA53" s="492">
        <f>+'ENERO '!AA53+FEBRERO!AA53+MARZO!AA53+ABRIL!AA53+'MAYO '!AA53+JUNIO!AA53+JULIO!AA53+AGOSTO!AA53+SEPTIEMBRE!AA53+'OCTUBRE '!AA53+Hoja12!AA53+Hoja13!AA53</f>
        <v>0</v>
      </c>
      <c r="AB53" s="492">
        <f>+'ENERO '!AB53+FEBRERO!AB53+MARZO!AB53+ABRIL!AB53+'MAYO '!AB53+JUNIO!AB53+JULIO!AB53+AGOSTO!AB53+SEPTIEMBRE!AB53+'OCTUBRE '!AB53+Hoja12!AB53+Hoja13!AB53</f>
        <v>0</v>
      </c>
      <c r="AC53" s="492">
        <f>+'ENERO '!AC53+FEBRERO!AC53+MARZO!AC53+ABRIL!AC53+'MAYO '!AC53+JUNIO!AC53+JULIO!AC53+AGOSTO!AC53+SEPTIEMBRE!AC53+'OCTUBRE '!AC53+Hoja12!AC53+Hoja13!AC53</f>
        <v>0</v>
      </c>
      <c r="AD53" s="434"/>
      <c r="AE53" s="492">
        <f>+'ENERO '!AE53+FEBRERO!AE53+MARZO!AE53+ABRIL!AE53+'MAYO '!AE53+JUNIO!AE53+JULIO!AE53+AGOSTO!AE53+SEPTIEMBRE!AE53+'OCTUBRE '!AE53+Hoja12!AE53+Hoja13!AE53</f>
        <v>0</v>
      </c>
      <c r="AF53" s="492">
        <f>+'ENERO '!AF53+FEBRERO!AF53+MARZO!AF53+ABRIL!AF53+'MAYO '!AF53+JUNIO!AF53+JULIO!AF53+AGOSTO!AF53+SEPTIEMBRE!AF53+'OCTUBRE '!AF53+Hoja12!AF53+Hoja13!AF53</f>
        <v>0</v>
      </c>
      <c r="AG53" s="233"/>
      <c r="AH53" s="219"/>
      <c r="AI53" s="219"/>
      <c r="AJ53" s="236"/>
      <c r="AK53" s="231"/>
      <c r="AL53" s="229"/>
      <c r="AM53" s="237"/>
      <c r="AN53" s="223"/>
      <c r="AO53" s="236"/>
      <c r="AP53" s="234"/>
      <c r="AQ53" s="241"/>
      <c r="AR53" s="245" t="s">
        <v>151</v>
      </c>
      <c r="AS53" s="154"/>
      <c r="AT53" s="154"/>
      <c r="AU53" s="154"/>
      <c r="AV53" s="154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250" t="s">
        <v>152</v>
      </c>
      <c r="BU53" s="250" t="s">
        <v>152</v>
      </c>
      <c r="BV53" s="250" t="s">
        <v>152</v>
      </c>
      <c r="BW53" s="250" t="s">
        <v>152</v>
      </c>
      <c r="BX53" s="250" t="s">
        <v>152</v>
      </c>
      <c r="BY53" s="250" t="s">
        <v>152</v>
      </c>
      <c r="BZ53" s="176" t="s">
        <v>152</v>
      </c>
      <c r="CA53" s="172"/>
      <c r="CB53" s="253">
        <v>0</v>
      </c>
      <c r="CC53" s="253">
        <v>0</v>
      </c>
      <c r="CD53" s="253">
        <v>0</v>
      </c>
      <c r="CE53" s="253">
        <v>0</v>
      </c>
      <c r="CF53" s="253">
        <v>0</v>
      </c>
      <c r="CG53" s="253" t="s">
        <v>152</v>
      </c>
      <c r="CH53" s="253">
        <v>0</v>
      </c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68"/>
      <c r="DD53" s="168"/>
    </row>
    <row r="54" spans="1:108" x14ac:dyDescent="0.25">
      <c r="A54" s="178" t="s">
        <v>88</v>
      </c>
      <c r="B54" s="492">
        <f>+'ENERO '!B54+FEBRERO!B54+MARZO!B54+ABRIL!B54+'MAYO '!B54+JUNIO!B54+JULIO!B54+AGOSTO!B54+SEPTIEMBRE!B54+'OCTUBRE '!B54+Hoja12!B54+Hoja13!B54</f>
        <v>4522</v>
      </c>
      <c r="C54" s="492">
        <f>+'ENERO '!C54+FEBRERO!C54+MARZO!C54+ABRIL!C54+'MAYO '!C54+JUNIO!C54+JULIO!C54+AGOSTO!C54+SEPTIEMBRE!C54+'OCTUBRE '!C54+Hoja12!C54+Hoja13!C54</f>
        <v>879</v>
      </c>
      <c r="D54" s="492">
        <f>+'ENERO '!D54+FEBRERO!D54+MARZO!D54+ABRIL!D54+'MAYO '!D54+JUNIO!D54+JULIO!D54+AGOSTO!D54+SEPTIEMBRE!D54+'OCTUBRE '!D54+Hoja12!D54+Hoja13!D54</f>
        <v>382</v>
      </c>
      <c r="E54" s="492">
        <f>+'ENERO '!E54+FEBRERO!E54+MARZO!E54+ABRIL!E54+'MAYO '!E54+JUNIO!E54+JULIO!E54+AGOSTO!E54+SEPTIEMBRE!E54+'OCTUBRE '!E54+Hoja12!E54+Hoja13!E54</f>
        <v>219</v>
      </c>
      <c r="F54" s="492">
        <f>+'ENERO '!F54+FEBRERO!F54+MARZO!F54+ABRIL!F54+'MAYO '!F54+JUNIO!F54+JULIO!F54+AGOSTO!F54+SEPTIEMBRE!F54+'OCTUBRE '!F54+Hoja12!F54+Hoja13!F54</f>
        <v>136</v>
      </c>
      <c r="G54" s="492">
        <f>+'ENERO '!G54+FEBRERO!G54+MARZO!G54+ABRIL!G54+'MAYO '!G54+JUNIO!G54+JULIO!G54+AGOSTO!G54+SEPTIEMBRE!G54+'OCTUBRE '!G54+Hoja12!G54+Hoja13!G54</f>
        <v>2162</v>
      </c>
      <c r="H54" s="492">
        <f>+'ENERO '!H54+FEBRERO!H54+MARZO!H54+ABRIL!H54+'MAYO '!H54+JUNIO!H54+JULIO!H54+AGOSTO!H54+SEPTIEMBRE!H54+'OCTUBRE '!H54+Hoja12!H54+Hoja13!H54</f>
        <v>744</v>
      </c>
      <c r="I54" s="492">
        <f>+'ENERO '!I54+FEBRERO!I54+MARZO!I54+ABRIL!I54+'MAYO '!I54+JUNIO!I54+JULIO!I54+AGOSTO!I54+SEPTIEMBRE!I54+'OCTUBRE '!I54+Hoja12!I54+Hoja13!I54</f>
        <v>1261</v>
      </c>
      <c r="J54" s="492">
        <f>+'ENERO '!J54+FEBRERO!J54+MARZO!J54+ABRIL!J54+'MAYO '!J54+JUNIO!J54+JULIO!J54+AGOSTO!J54+SEPTIEMBRE!J54+'OCTUBRE '!J54+Hoja12!J54+Hoja13!J54</f>
        <v>3261</v>
      </c>
      <c r="K54" s="492">
        <f>+'ENERO '!K54+FEBRERO!K54+MARZO!K54+ABRIL!K54+'MAYO '!K54+JUNIO!K54+JULIO!K54+AGOSTO!K54+SEPTIEMBRE!K54+'OCTUBRE '!K54+Hoja12!K54+Hoja13!K54</f>
        <v>2130</v>
      </c>
      <c r="L54" s="492">
        <f>+'ENERO '!L54+FEBRERO!L54+MARZO!L54+ABRIL!L54+'MAYO '!L54+JUNIO!L54+JULIO!L54+AGOSTO!L54+SEPTIEMBRE!L54+'OCTUBRE '!L54+Hoja12!L54+Hoja13!L54</f>
        <v>2392</v>
      </c>
      <c r="M54" s="492">
        <f>+'ENERO '!M54+FEBRERO!M54+MARZO!M54+ABRIL!M54+'MAYO '!M54+JUNIO!M54+JULIO!M54+AGOSTO!M54+SEPTIEMBRE!M54+'OCTUBRE '!M54+Hoja12!M54+Hoja13!M54</f>
        <v>637</v>
      </c>
      <c r="N54" s="492">
        <f>+'ENERO '!N54+FEBRERO!N54+MARZO!N54+ABRIL!N54+'MAYO '!N54+JUNIO!N54+JULIO!N54+AGOSTO!N54+SEPTIEMBRE!N54+'OCTUBRE '!N54+Hoja12!N54+Hoja13!N54</f>
        <v>92</v>
      </c>
      <c r="O54" s="492">
        <f>+'ENERO '!O54+FEBRERO!O54+MARZO!O54+ABRIL!O54+'MAYO '!O54+JUNIO!O54+JULIO!O54+AGOSTO!O54+SEPTIEMBRE!O54+'OCTUBRE '!O54+Hoja12!O54+Hoja13!O54</f>
        <v>362</v>
      </c>
      <c r="P54" s="492">
        <f>+'ENERO '!P54+FEBRERO!P54+MARZO!P54+ABRIL!P54+'MAYO '!P54+JUNIO!P54+JULIO!P54+AGOSTO!P54+SEPTIEMBRE!P54+'OCTUBRE '!P54+Hoja12!P54+Hoja13!P54</f>
        <v>183</v>
      </c>
      <c r="Q54" s="492">
        <f>+'ENERO '!Q54+FEBRERO!Q54+MARZO!Q54+ABRIL!Q54+'MAYO '!Q54+JUNIO!Q54+JULIO!Q54+AGOSTO!Q54+SEPTIEMBRE!Q54+'OCTUBRE '!Q54+Hoja12!Q54+Hoja13!Q54</f>
        <v>1790</v>
      </c>
      <c r="R54" s="492">
        <f>+'ENERO '!R54+FEBRERO!R54+MARZO!R54+ABRIL!R54+'MAYO '!R54+JUNIO!R54+JULIO!R54+AGOSTO!R54+SEPTIEMBRE!R54+'OCTUBRE '!R54+Hoja12!R54+Hoja13!R54</f>
        <v>488</v>
      </c>
      <c r="S54" s="492">
        <f>+'ENERO '!S54+FEBRERO!S54+MARZO!S54+ABRIL!S54+'MAYO '!S54+JUNIO!S54+JULIO!S54+AGOSTO!S54+SEPTIEMBRE!S54+'OCTUBRE '!S54+Hoja12!S54+Hoja13!S54</f>
        <v>661</v>
      </c>
      <c r="T54" s="492">
        <f>+'ENERO '!T54+FEBRERO!T54+MARZO!T54+ABRIL!T54+'MAYO '!T54+JUNIO!T54+JULIO!T54+AGOSTO!T54+SEPTIEMBRE!T54+'OCTUBRE '!T54+Hoja12!T54+Hoja13!T54</f>
        <v>641</v>
      </c>
      <c r="U54" s="492">
        <f>+'ENERO '!U54+FEBRERO!U54+MARZO!U54+ABRIL!U54+'MAYO '!U54+JUNIO!U54+JULIO!U54+AGOSTO!U54+SEPTIEMBRE!U54+'OCTUBRE '!U54+Hoja12!U54+Hoja13!U54</f>
        <v>389</v>
      </c>
      <c r="V54" s="492">
        <f>+'ENERO '!V54+FEBRERO!V54+MARZO!V54+ABRIL!V54+'MAYO '!V54+JUNIO!V54+JULIO!V54+AGOSTO!V54+SEPTIEMBRE!V54+'OCTUBRE '!V54+Hoja12!V54+Hoja13!V54</f>
        <v>735</v>
      </c>
      <c r="W54" s="492">
        <f>+'ENERO '!W54+FEBRERO!W54+MARZO!W54+ABRIL!W54+'MAYO '!W54+JUNIO!W54+JULIO!W54+AGOSTO!W54+SEPTIEMBRE!W54+'OCTUBRE '!W54+Hoja12!W54+Hoja13!W54</f>
        <v>253</v>
      </c>
      <c r="X54" s="492">
        <f>+'ENERO '!X54+FEBRERO!X54+MARZO!X54+ABRIL!X54+'MAYO '!X54+JUNIO!X54+JULIO!X54+AGOSTO!X54+SEPTIEMBRE!X54+'OCTUBRE '!X54+Hoja12!X54+Hoja13!X54</f>
        <v>727</v>
      </c>
      <c r="Y54" s="492">
        <f>+'ENERO '!Y54+FEBRERO!Y54+MARZO!Y54+ABRIL!Y54+'MAYO '!Y54+JUNIO!Y54+JULIO!Y54+AGOSTO!Y54+SEPTIEMBRE!Y54+'OCTUBRE '!Y54+Hoja12!Y54+Hoja13!Y54</f>
        <v>0</v>
      </c>
      <c r="Z54" s="492">
        <f>+'ENERO '!Z54+FEBRERO!Z54+MARZO!Z54+ABRIL!Z54+'MAYO '!Z54+JUNIO!Z54+JULIO!Z54+AGOSTO!Z54+SEPTIEMBRE!Z54+'OCTUBRE '!Z54+Hoja12!Z54+Hoja13!Z54</f>
        <v>1</v>
      </c>
      <c r="AA54" s="492">
        <f>+'ENERO '!AA54+FEBRERO!AA54+MARZO!AA54+ABRIL!AA54+'MAYO '!AA54+JUNIO!AA54+JULIO!AA54+AGOSTO!AA54+SEPTIEMBRE!AA54+'OCTUBRE '!AA54+Hoja12!AA54+Hoja13!AA54</f>
        <v>222</v>
      </c>
      <c r="AB54" s="492">
        <f>+'ENERO '!AB54+FEBRERO!AB54+MARZO!AB54+ABRIL!AB54+'MAYO '!AB54+JUNIO!AB54+JULIO!AB54+AGOSTO!AB54+SEPTIEMBRE!AB54+'OCTUBRE '!AB54+Hoja12!AB54+Hoja13!AB54</f>
        <v>536</v>
      </c>
      <c r="AC54" s="492">
        <f>+'ENERO '!AC54+FEBRERO!AC54+MARZO!AC54+ABRIL!AC54+'MAYO '!AC54+JUNIO!AC54+JULIO!AC54+AGOSTO!AC54+SEPTIEMBRE!AC54+'OCTUBRE '!AC54+Hoja12!AC54+Hoja13!AC54</f>
        <v>675</v>
      </c>
      <c r="AD54" s="425"/>
      <c r="AE54" s="492">
        <f>+'ENERO '!AE54+FEBRERO!AE54+MARZO!AE54+ABRIL!AE54+'MAYO '!AE54+JUNIO!AE54+JULIO!AE54+AGOSTO!AE54+SEPTIEMBRE!AE54+'OCTUBRE '!AE54+Hoja12!AE54+Hoja13!AE54</f>
        <v>42</v>
      </c>
      <c r="AF54" s="492">
        <f>+'ENERO '!AF54+FEBRERO!AF54+MARZO!AF54+ABRIL!AF54+'MAYO '!AF54+JUNIO!AF54+JULIO!AF54+AGOSTO!AF54+SEPTIEMBRE!AF54+'OCTUBRE '!AF54+Hoja12!AF54+Hoja13!AF54</f>
        <v>0</v>
      </c>
      <c r="AG54" s="233"/>
      <c r="AH54" s="219"/>
      <c r="AI54" s="219"/>
      <c r="AJ54" s="236"/>
      <c r="AK54" s="231"/>
      <c r="AL54" s="229"/>
      <c r="AM54" s="237"/>
      <c r="AN54" s="223"/>
      <c r="AO54" s="236"/>
      <c r="AP54" s="240"/>
      <c r="AQ54" s="241"/>
      <c r="AR54" s="245" t="s">
        <v>151</v>
      </c>
      <c r="AS54" s="154"/>
      <c r="AT54" s="154"/>
      <c r="AU54" s="154"/>
      <c r="AV54" s="154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250" t="s">
        <v>152</v>
      </c>
      <c r="BU54" s="250" t="s">
        <v>152</v>
      </c>
      <c r="BV54" s="250" t="s">
        <v>152</v>
      </c>
      <c r="BW54" s="250" t="s">
        <v>152</v>
      </c>
      <c r="BX54" s="250" t="s">
        <v>152</v>
      </c>
      <c r="BY54" s="250" t="s">
        <v>152</v>
      </c>
      <c r="BZ54" s="176" t="s">
        <v>152</v>
      </c>
      <c r="CA54" s="172"/>
      <c r="CB54" s="253">
        <v>0</v>
      </c>
      <c r="CC54" s="253">
        <v>0</v>
      </c>
      <c r="CD54" s="253">
        <v>0</v>
      </c>
      <c r="CE54" s="253">
        <v>0</v>
      </c>
      <c r="CF54" s="253">
        <v>0</v>
      </c>
      <c r="CG54" s="253" t="s">
        <v>152</v>
      </c>
      <c r="CH54" s="253">
        <v>0</v>
      </c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68"/>
      <c r="DD54" s="168"/>
    </row>
    <row r="55" spans="1:108" x14ac:dyDescent="0.25">
      <c r="A55" s="178" t="s">
        <v>89</v>
      </c>
      <c r="B55" s="492">
        <f>+'ENERO '!B55+FEBRERO!B55+MARZO!B55+ABRIL!B55+'MAYO '!B55+JUNIO!B55+JULIO!B55+AGOSTO!B55+SEPTIEMBRE!B55+'OCTUBRE '!B55+Hoja12!B55+Hoja13!B55</f>
        <v>1495</v>
      </c>
      <c r="C55" s="492">
        <f>+'ENERO '!C55+FEBRERO!C55+MARZO!C55+ABRIL!C55+'MAYO '!C55+JUNIO!C55+JULIO!C55+AGOSTO!C55+SEPTIEMBRE!C55+'OCTUBRE '!C55+Hoja12!C55+Hoja13!C55</f>
        <v>0</v>
      </c>
      <c r="D55" s="492">
        <f>+'ENERO '!D55+FEBRERO!D55+MARZO!D55+ABRIL!D55+'MAYO '!D55+JUNIO!D55+JULIO!D55+AGOSTO!D55+SEPTIEMBRE!D55+'OCTUBRE '!D55+Hoja12!D55+Hoja13!D55</f>
        <v>2</v>
      </c>
      <c r="E55" s="492">
        <f>+'ENERO '!E55+FEBRERO!E55+MARZO!E55+ABRIL!E55+'MAYO '!E55+JUNIO!E55+JULIO!E55+AGOSTO!E55+SEPTIEMBRE!E55+'OCTUBRE '!E55+Hoja12!E55+Hoja13!E55</f>
        <v>30</v>
      </c>
      <c r="F55" s="492">
        <f>+'ENERO '!F55+FEBRERO!F55+MARZO!F55+ABRIL!F55+'MAYO '!F55+JUNIO!F55+JULIO!F55+AGOSTO!F55+SEPTIEMBRE!F55+'OCTUBRE '!F55+Hoja12!F55+Hoja13!F55</f>
        <v>22</v>
      </c>
      <c r="G55" s="492">
        <f>+'ENERO '!G55+FEBRERO!G55+MARZO!G55+ABRIL!G55+'MAYO '!G55+JUNIO!G55+JULIO!G55+AGOSTO!G55+SEPTIEMBRE!G55+'OCTUBRE '!G55+Hoja12!G55+Hoja13!G55</f>
        <v>593</v>
      </c>
      <c r="H55" s="492">
        <f>+'ENERO '!H55+FEBRERO!H55+MARZO!H55+ABRIL!H55+'MAYO '!H55+JUNIO!H55+JULIO!H55+AGOSTO!H55+SEPTIEMBRE!H55+'OCTUBRE '!H55+Hoja12!H55+Hoja13!H55</f>
        <v>848</v>
      </c>
      <c r="I55" s="492">
        <f>+'ENERO '!I55+FEBRERO!I55+MARZO!I55+ABRIL!I55+'MAYO '!I55+JUNIO!I55+JULIO!I55+AGOSTO!I55+SEPTIEMBRE!I55+'OCTUBRE '!I55+Hoja12!I55+Hoja13!I55</f>
        <v>2</v>
      </c>
      <c r="J55" s="492">
        <f>+'ENERO '!J55+FEBRERO!J55+MARZO!J55+ABRIL!J55+'MAYO '!J55+JUNIO!J55+JULIO!J55+AGOSTO!J55+SEPTIEMBRE!J55+'OCTUBRE '!J55+Hoja12!J55+Hoja13!J55</f>
        <v>1493</v>
      </c>
      <c r="K55" s="492">
        <f>+'ENERO '!K55+FEBRERO!K55+MARZO!K55+ABRIL!K55+'MAYO '!K55+JUNIO!K55+JULIO!K55+AGOSTO!K55+SEPTIEMBRE!K55+'OCTUBRE '!K55+Hoja12!K55+Hoja13!K55</f>
        <v>1324</v>
      </c>
      <c r="L55" s="492">
        <f>+'ENERO '!L55+FEBRERO!L55+MARZO!L55+ABRIL!L55+'MAYO '!L55+JUNIO!L55+JULIO!L55+AGOSTO!L55+SEPTIEMBRE!L55+'OCTUBRE '!L55+Hoja12!L55+Hoja13!L55</f>
        <v>171</v>
      </c>
      <c r="M55" s="492">
        <f>+'ENERO '!M55+FEBRERO!M55+MARZO!M55+ABRIL!M55+'MAYO '!M55+JUNIO!M55+JULIO!M55+AGOSTO!M55+SEPTIEMBRE!M55+'OCTUBRE '!M55+Hoja12!M55+Hoja13!M55</f>
        <v>0</v>
      </c>
      <c r="N55" s="492">
        <f>+'ENERO '!N55+FEBRERO!N55+MARZO!N55+ABRIL!N55+'MAYO '!N55+JUNIO!N55+JULIO!N55+AGOSTO!N55+SEPTIEMBRE!N55+'OCTUBRE '!N55+Hoja12!N55+Hoja13!N55</f>
        <v>0</v>
      </c>
      <c r="O55" s="492">
        <f>+'ENERO '!O55+FEBRERO!O55+MARZO!O55+ABRIL!O55+'MAYO '!O55+JUNIO!O55+JULIO!O55+AGOSTO!O55+SEPTIEMBRE!O55+'OCTUBRE '!O55+Hoja12!O55+Hoja13!O55</f>
        <v>0</v>
      </c>
      <c r="P55" s="492">
        <f>+'ENERO '!P55+FEBRERO!P55+MARZO!P55+ABRIL!P55+'MAYO '!P55+JUNIO!P55+JULIO!P55+AGOSTO!P55+SEPTIEMBRE!P55+'OCTUBRE '!P55+Hoja12!P55+Hoja13!P55</f>
        <v>0</v>
      </c>
      <c r="Q55" s="492">
        <f>+'ENERO '!Q55+FEBRERO!Q55+MARZO!Q55+ABRIL!Q55+'MAYO '!Q55+JUNIO!Q55+JULIO!Q55+AGOSTO!Q55+SEPTIEMBRE!Q55+'OCTUBRE '!Q55+Hoja12!Q55+Hoja13!Q55</f>
        <v>570</v>
      </c>
      <c r="R55" s="492">
        <f>+'ENERO '!R55+FEBRERO!R55+MARZO!R55+ABRIL!R55+'MAYO '!R55+JUNIO!R55+JULIO!R55+AGOSTO!R55+SEPTIEMBRE!R55+'OCTUBRE '!R55+Hoja12!R55+Hoja13!R55</f>
        <v>271</v>
      </c>
      <c r="S55" s="492">
        <f>+'ENERO '!S55+FEBRERO!S55+MARZO!S55+ABRIL!S55+'MAYO '!S55+JUNIO!S55+JULIO!S55+AGOSTO!S55+SEPTIEMBRE!S55+'OCTUBRE '!S55+Hoja12!S55+Hoja13!S55</f>
        <v>265</v>
      </c>
      <c r="T55" s="492">
        <f>+'ENERO '!T55+FEBRERO!T55+MARZO!T55+ABRIL!T55+'MAYO '!T55+JUNIO!T55+JULIO!T55+AGOSTO!T55+SEPTIEMBRE!T55+'OCTUBRE '!T55+Hoja12!T55+Hoja13!T55</f>
        <v>34</v>
      </c>
      <c r="U55" s="492">
        <f>+'ENERO '!U55+FEBRERO!U55+MARZO!U55+ABRIL!U55+'MAYO '!U55+JUNIO!U55+JULIO!U55+AGOSTO!U55+SEPTIEMBRE!U55+'OCTUBRE '!U55+Hoja12!U55+Hoja13!U55</f>
        <v>37</v>
      </c>
      <c r="V55" s="492">
        <f>+'ENERO '!V55+FEBRERO!V55+MARZO!V55+ABRIL!V55+'MAYO '!V55+JUNIO!V55+JULIO!V55+AGOSTO!V55+SEPTIEMBRE!V55+'OCTUBRE '!V55+Hoja12!V55+Hoja13!V55</f>
        <v>156</v>
      </c>
      <c r="W55" s="492">
        <f>+'ENERO '!W55+FEBRERO!W55+MARZO!W55+ABRIL!W55+'MAYO '!W55+JUNIO!W55+JULIO!W55+AGOSTO!W55+SEPTIEMBRE!W55+'OCTUBRE '!W55+Hoja12!W55+Hoja13!W55</f>
        <v>0</v>
      </c>
      <c r="X55" s="492">
        <f>+'ENERO '!X55+FEBRERO!X55+MARZO!X55+ABRIL!X55+'MAYO '!X55+JUNIO!X55+JULIO!X55+AGOSTO!X55+SEPTIEMBRE!X55+'OCTUBRE '!X55+Hoja12!X55+Hoja13!X55</f>
        <v>176</v>
      </c>
      <c r="Y55" s="492">
        <f>+'ENERO '!Y55+FEBRERO!Y55+MARZO!Y55+ABRIL!Y55+'MAYO '!Y55+JUNIO!Y55+JULIO!Y55+AGOSTO!Y55+SEPTIEMBRE!Y55+'OCTUBRE '!Y55+Hoja12!Y55+Hoja13!Y55</f>
        <v>176</v>
      </c>
      <c r="Z55" s="492">
        <f>+'ENERO '!Z55+FEBRERO!Z55+MARZO!Z55+ABRIL!Z55+'MAYO '!Z55+JUNIO!Z55+JULIO!Z55+AGOSTO!Z55+SEPTIEMBRE!Z55+'OCTUBRE '!Z55+Hoja12!Z55+Hoja13!Z55</f>
        <v>0</v>
      </c>
      <c r="AA55" s="492">
        <f>+'ENERO '!AA55+FEBRERO!AA55+MARZO!AA55+ABRIL!AA55+'MAYO '!AA55+JUNIO!AA55+JULIO!AA55+AGOSTO!AA55+SEPTIEMBRE!AA55+'OCTUBRE '!AA55+Hoja12!AA55+Hoja13!AA55</f>
        <v>113</v>
      </c>
      <c r="AB55" s="492">
        <f>+'ENERO '!AB55+FEBRERO!AB55+MARZO!AB55+ABRIL!AB55+'MAYO '!AB55+JUNIO!AB55+JULIO!AB55+AGOSTO!AB55+SEPTIEMBRE!AB55+'OCTUBRE '!AB55+Hoja12!AB55+Hoja13!AB55</f>
        <v>0</v>
      </c>
      <c r="AC55" s="492">
        <f>+'ENERO '!AC55+FEBRERO!AC55+MARZO!AC55+ABRIL!AC55+'MAYO '!AC55+JUNIO!AC55+JULIO!AC55+AGOSTO!AC55+SEPTIEMBRE!AC55+'OCTUBRE '!AC55+Hoja12!AC55+Hoja13!AC55</f>
        <v>55</v>
      </c>
      <c r="AD55" s="434"/>
      <c r="AE55" s="492">
        <f>+'ENERO '!AE55+FEBRERO!AE55+MARZO!AE55+ABRIL!AE55+'MAYO '!AE55+JUNIO!AE55+JULIO!AE55+AGOSTO!AE55+SEPTIEMBRE!AE55+'OCTUBRE '!AE55+Hoja12!AE55+Hoja13!AE55</f>
        <v>27</v>
      </c>
      <c r="AF55" s="492">
        <f>+'ENERO '!AF55+FEBRERO!AF55+MARZO!AF55+ABRIL!AF55+'MAYO '!AF55+JUNIO!AF55+JULIO!AF55+AGOSTO!AF55+SEPTIEMBRE!AF55+'OCTUBRE '!AF55+Hoja12!AF55+Hoja13!AF55</f>
        <v>0</v>
      </c>
      <c r="AG55" s="233"/>
      <c r="AH55" s="219"/>
      <c r="AI55" s="219"/>
      <c r="AJ55" s="236"/>
      <c r="AK55" s="231"/>
      <c r="AL55" s="229"/>
      <c r="AM55" s="237"/>
      <c r="AN55" s="223"/>
      <c r="AO55" s="236"/>
      <c r="AP55" s="240"/>
      <c r="AQ55" s="241"/>
      <c r="AR55" s="245" t="s">
        <v>151</v>
      </c>
      <c r="AS55" s="154"/>
      <c r="AT55" s="154"/>
      <c r="AU55" s="154"/>
      <c r="AV55" s="154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250" t="s">
        <v>152</v>
      </c>
      <c r="BU55" s="250" t="s">
        <v>152</v>
      </c>
      <c r="BV55" s="250" t="s">
        <v>152</v>
      </c>
      <c r="BW55" s="250" t="s">
        <v>152</v>
      </c>
      <c r="BX55" s="250" t="s">
        <v>152</v>
      </c>
      <c r="BY55" s="250" t="s">
        <v>152</v>
      </c>
      <c r="BZ55" s="176" t="s">
        <v>152</v>
      </c>
      <c r="CA55" s="172"/>
      <c r="CB55" s="253">
        <v>0</v>
      </c>
      <c r="CC55" s="253">
        <v>0</v>
      </c>
      <c r="CD55" s="253">
        <v>0</v>
      </c>
      <c r="CE55" s="253">
        <v>0</v>
      </c>
      <c r="CF55" s="253">
        <v>0</v>
      </c>
      <c r="CG55" s="253" t="s">
        <v>152</v>
      </c>
      <c r="CH55" s="253">
        <v>0</v>
      </c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68"/>
      <c r="DD55" s="168"/>
    </row>
    <row r="56" spans="1:108" x14ac:dyDescent="0.25">
      <c r="A56" s="199" t="s">
        <v>90</v>
      </c>
      <c r="B56" s="492">
        <f>+'ENERO '!B56+FEBRERO!B56+MARZO!B56+ABRIL!B56+'MAYO '!B56+JUNIO!B56+JULIO!B56+AGOSTO!B56+SEPTIEMBRE!B56+'OCTUBRE '!B56+Hoja12!B56+Hoja13!B56</f>
        <v>0</v>
      </c>
      <c r="C56" s="492">
        <f>+'ENERO '!C56+FEBRERO!C56+MARZO!C56+ABRIL!C56+'MAYO '!C56+JUNIO!C56+JULIO!C56+AGOSTO!C56+SEPTIEMBRE!C56+'OCTUBRE '!C56+Hoja12!C56+Hoja13!C56</f>
        <v>0</v>
      </c>
      <c r="D56" s="492">
        <f>+'ENERO '!D56+FEBRERO!D56+MARZO!D56+ABRIL!D56+'MAYO '!D56+JUNIO!D56+JULIO!D56+AGOSTO!D56+SEPTIEMBRE!D56+'OCTUBRE '!D56+Hoja12!D56+Hoja13!D56</f>
        <v>0</v>
      </c>
      <c r="E56" s="492">
        <f>+'ENERO '!E56+FEBRERO!E56+MARZO!E56+ABRIL!E56+'MAYO '!E56+JUNIO!E56+JULIO!E56+AGOSTO!E56+SEPTIEMBRE!E56+'OCTUBRE '!E56+Hoja12!E56+Hoja13!E56</f>
        <v>0</v>
      </c>
      <c r="F56" s="492">
        <f>+'ENERO '!F56+FEBRERO!F56+MARZO!F56+ABRIL!F56+'MAYO '!F56+JUNIO!F56+JULIO!F56+AGOSTO!F56+SEPTIEMBRE!F56+'OCTUBRE '!F56+Hoja12!F56+Hoja13!F56</f>
        <v>0</v>
      </c>
      <c r="G56" s="492">
        <f>+'ENERO '!G56+FEBRERO!G56+MARZO!G56+ABRIL!G56+'MAYO '!G56+JUNIO!G56+JULIO!G56+AGOSTO!G56+SEPTIEMBRE!G56+'OCTUBRE '!G56+Hoja12!G56+Hoja13!G56</f>
        <v>0</v>
      </c>
      <c r="H56" s="492">
        <f>+'ENERO '!H56+FEBRERO!H56+MARZO!H56+ABRIL!H56+'MAYO '!H56+JUNIO!H56+JULIO!H56+AGOSTO!H56+SEPTIEMBRE!H56+'OCTUBRE '!H56+Hoja12!H56+Hoja13!H56</f>
        <v>0</v>
      </c>
      <c r="I56" s="492">
        <f>+'ENERO '!I56+FEBRERO!I56+MARZO!I56+ABRIL!I56+'MAYO '!I56+JUNIO!I56+JULIO!I56+AGOSTO!I56+SEPTIEMBRE!I56+'OCTUBRE '!I56+Hoja12!I56+Hoja13!I56</f>
        <v>0</v>
      </c>
      <c r="J56" s="492">
        <f>+'ENERO '!J56+FEBRERO!J56+MARZO!J56+ABRIL!J56+'MAYO '!J56+JUNIO!J56+JULIO!J56+AGOSTO!J56+SEPTIEMBRE!J56+'OCTUBRE '!J56+Hoja12!J56+Hoja13!J56</f>
        <v>0</v>
      </c>
      <c r="K56" s="492">
        <f>+'ENERO '!K56+FEBRERO!K56+MARZO!K56+ABRIL!K56+'MAYO '!K56+JUNIO!K56+JULIO!K56+AGOSTO!K56+SEPTIEMBRE!K56+'OCTUBRE '!K56+Hoja12!K56+Hoja13!K56</f>
        <v>0</v>
      </c>
      <c r="L56" s="492">
        <f>+'ENERO '!L56+FEBRERO!L56+MARZO!L56+ABRIL!L56+'MAYO '!L56+JUNIO!L56+JULIO!L56+AGOSTO!L56+SEPTIEMBRE!L56+'OCTUBRE '!L56+Hoja12!L56+Hoja13!L56</f>
        <v>0</v>
      </c>
      <c r="M56" s="492">
        <f>+'ENERO '!M56+FEBRERO!M56+MARZO!M56+ABRIL!M56+'MAYO '!M56+JUNIO!M56+JULIO!M56+AGOSTO!M56+SEPTIEMBRE!M56+'OCTUBRE '!M56+Hoja12!M56+Hoja13!M56</f>
        <v>0</v>
      </c>
      <c r="N56" s="492">
        <f>+'ENERO '!N56+FEBRERO!N56+MARZO!N56+ABRIL!N56+'MAYO '!N56+JUNIO!N56+JULIO!N56+AGOSTO!N56+SEPTIEMBRE!N56+'OCTUBRE '!N56+Hoja12!N56+Hoja13!N56</f>
        <v>0</v>
      </c>
      <c r="O56" s="492">
        <f>+'ENERO '!O56+FEBRERO!O56+MARZO!O56+ABRIL!O56+'MAYO '!O56+JUNIO!O56+JULIO!O56+AGOSTO!O56+SEPTIEMBRE!O56+'OCTUBRE '!O56+Hoja12!O56+Hoja13!O56</f>
        <v>0</v>
      </c>
      <c r="P56" s="492">
        <f>+'ENERO '!P56+FEBRERO!P56+MARZO!P56+ABRIL!P56+'MAYO '!P56+JUNIO!P56+JULIO!P56+AGOSTO!P56+SEPTIEMBRE!P56+'OCTUBRE '!P56+Hoja12!P56+Hoja13!P56</f>
        <v>0</v>
      </c>
      <c r="Q56" s="492">
        <f>+'ENERO '!Q56+FEBRERO!Q56+MARZO!Q56+ABRIL!Q56+'MAYO '!Q56+JUNIO!Q56+JULIO!Q56+AGOSTO!Q56+SEPTIEMBRE!Q56+'OCTUBRE '!Q56+Hoja12!Q56+Hoja13!Q56</f>
        <v>0</v>
      </c>
      <c r="R56" s="492">
        <f>+'ENERO '!R56+FEBRERO!R56+MARZO!R56+ABRIL!R56+'MAYO '!R56+JUNIO!R56+JULIO!R56+AGOSTO!R56+SEPTIEMBRE!R56+'OCTUBRE '!R56+Hoja12!R56+Hoja13!R56</f>
        <v>0</v>
      </c>
      <c r="S56" s="492">
        <f>+'ENERO '!S56+FEBRERO!S56+MARZO!S56+ABRIL!S56+'MAYO '!S56+JUNIO!S56+JULIO!S56+AGOSTO!S56+SEPTIEMBRE!S56+'OCTUBRE '!S56+Hoja12!S56+Hoja13!S56</f>
        <v>0</v>
      </c>
      <c r="T56" s="492">
        <f>+'ENERO '!T56+FEBRERO!T56+MARZO!T56+ABRIL!T56+'MAYO '!T56+JUNIO!T56+JULIO!T56+AGOSTO!T56+SEPTIEMBRE!T56+'OCTUBRE '!T56+Hoja12!T56+Hoja13!T56</f>
        <v>0</v>
      </c>
      <c r="U56" s="492">
        <f>+'ENERO '!U56+FEBRERO!U56+MARZO!U56+ABRIL!U56+'MAYO '!U56+JUNIO!U56+JULIO!U56+AGOSTO!U56+SEPTIEMBRE!U56+'OCTUBRE '!U56+Hoja12!U56+Hoja13!U56</f>
        <v>0</v>
      </c>
      <c r="V56" s="492">
        <f>+'ENERO '!V56+FEBRERO!V56+MARZO!V56+ABRIL!V56+'MAYO '!V56+JUNIO!V56+JULIO!V56+AGOSTO!V56+SEPTIEMBRE!V56+'OCTUBRE '!V56+Hoja12!V56+Hoja13!V56</f>
        <v>0</v>
      </c>
      <c r="W56" s="492">
        <f>+'ENERO '!W56+FEBRERO!W56+MARZO!W56+ABRIL!W56+'MAYO '!W56+JUNIO!W56+JULIO!W56+AGOSTO!W56+SEPTIEMBRE!W56+'OCTUBRE '!W56+Hoja12!W56+Hoja13!W56</f>
        <v>0</v>
      </c>
      <c r="X56" s="492">
        <f>+'ENERO '!X56+FEBRERO!X56+MARZO!X56+ABRIL!X56+'MAYO '!X56+JUNIO!X56+JULIO!X56+AGOSTO!X56+SEPTIEMBRE!X56+'OCTUBRE '!X56+Hoja12!X56+Hoja13!X56</f>
        <v>0</v>
      </c>
      <c r="Y56" s="492">
        <f>+'ENERO '!Y56+FEBRERO!Y56+MARZO!Y56+ABRIL!Y56+'MAYO '!Y56+JUNIO!Y56+JULIO!Y56+AGOSTO!Y56+SEPTIEMBRE!Y56+'OCTUBRE '!Y56+Hoja12!Y56+Hoja13!Y56</f>
        <v>0</v>
      </c>
      <c r="Z56" s="492">
        <f>+'ENERO '!Z56+FEBRERO!Z56+MARZO!Z56+ABRIL!Z56+'MAYO '!Z56+JUNIO!Z56+JULIO!Z56+AGOSTO!Z56+SEPTIEMBRE!Z56+'OCTUBRE '!Z56+Hoja12!Z56+Hoja13!Z56</f>
        <v>0</v>
      </c>
      <c r="AA56" s="492">
        <f>+'ENERO '!AA56+FEBRERO!AA56+MARZO!AA56+ABRIL!AA56+'MAYO '!AA56+JUNIO!AA56+JULIO!AA56+AGOSTO!AA56+SEPTIEMBRE!AA56+'OCTUBRE '!AA56+Hoja12!AA56+Hoja13!AA56</f>
        <v>0</v>
      </c>
      <c r="AB56" s="492">
        <f>+'ENERO '!AB56+FEBRERO!AB56+MARZO!AB56+ABRIL!AB56+'MAYO '!AB56+JUNIO!AB56+JULIO!AB56+AGOSTO!AB56+SEPTIEMBRE!AB56+'OCTUBRE '!AB56+Hoja12!AB56+Hoja13!AB56</f>
        <v>0</v>
      </c>
      <c r="AC56" s="492">
        <f>+'ENERO '!AC56+FEBRERO!AC56+MARZO!AC56+ABRIL!AC56+'MAYO '!AC56+JUNIO!AC56+JULIO!AC56+AGOSTO!AC56+SEPTIEMBRE!AC56+'OCTUBRE '!AC56+Hoja12!AC56+Hoja13!AC56</f>
        <v>0</v>
      </c>
      <c r="AD56" s="425"/>
      <c r="AE56" s="492">
        <f>+'ENERO '!AE56+FEBRERO!AE56+MARZO!AE56+ABRIL!AE56+'MAYO '!AE56+JUNIO!AE56+JULIO!AE56+AGOSTO!AE56+SEPTIEMBRE!AE56+'OCTUBRE '!AE56+Hoja12!AE56+Hoja13!AE56</f>
        <v>0</v>
      </c>
      <c r="AF56" s="492">
        <f>+'ENERO '!AF56+FEBRERO!AF56+MARZO!AF56+ABRIL!AF56+'MAYO '!AF56+JUNIO!AF56+JULIO!AF56+AGOSTO!AF56+SEPTIEMBRE!AF56+'OCTUBRE '!AF56+Hoja12!AF56+Hoja13!AF56</f>
        <v>0</v>
      </c>
      <c r="AG56" s="233"/>
      <c r="AH56" s="220"/>
      <c r="AI56" s="220"/>
      <c r="AJ56" s="236"/>
      <c r="AK56" s="231"/>
      <c r="AL56" s="229"/>
      <c r="AM56" s="237"/>
      <c r="AN56" s="224"/>
      <c r="AO56" s="236"/>
      <c r="AP56" s="242"/>
      <c r="AQ56" s="243"/>
      <c r="AR56" s="245" t="s">
        <v>151</v>
      </c>
      <c r="AS56" s="154"/>
      <c r="AT56" s="154"/>
      <c r="AU56" s="154"/>
      <c r="AV56" s="154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250" t="s">
        <v>152</v>
      </c>
      <c r="BU56" s="250" t="s">
        <v>152</v>
      </c>
      <c r="BV56" s="250" t="s">
        <v>152</v>
      </c>
      <c r="BW56" s="250" t="s">
        <v>152</v>
      </c>
      <c r="BX56" s="250" t="s">
        <v>152</v>
      </c>
      <c r="BY56" s="250" t="s">
        <v>152</v>
      </c>
      <c r="BZ56" s="176" t="s">
        <v>152</v>
      </c>
      <c r="CA56" s="172"/>
      <c r="CB56" s="253">
        <v>0</v>
      </c>
      <c r="CC56" s="253">
        <v>0</v>
      </c>
      <c r="CD56" s="253">
        <v>0</v>
      </c>
      <c r="CE56" s="253">
        <v>0</v>
      </c>
      <c r="CF56" s="253">
        <v>0</v>
      </c>
      <c r="CG56" s="253" t="s">
        <v>152</v>
      </c>
      <c r="CH56" s="253">
        <v>0</v>
      </c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68"/>
      <c r="DD56" s="168"/>
    </row>
    <row r="57" spans="1:108" x14ac:dyDescent="0.25">
      <c r="A57" s="196" t="s">
        <v>40</v>
      </c>
      <c r="B57" s="492">
        <f>+'ENERO '!B57+FEBRERO!B57+MARZO!B57+ABRIL!B57+'MAYO '!B57+JUNIO!B57+JULIO!B57+AGOSTO!B57+SEPTIEMBRE!B57+'OCTUBRE '!B57+Hoja12!B57+Hoja13!B57</f>
        <v>39960</v>
      </c>
      <c r="C57" s="492">
        <f>+'ENERO '!C57+FEBRERO!C57+MARZO!C57+ABRIL!C57+'MAYO '!C57+JUNIO!C57+JULIO!C57+AGOSTO!C57+SEPTIEMBRE!C57+'OCTUBRE '!C57+Hoja12!C57+Hoja13!C57</f>
        <v>6674</v>
      </c>
      <c r="D57" s="492">
        <f>+'ENERO '!D57+FEBRERO!D57+MARZO!D57+ABRIL!D57+'MAYO '!D57+JUNIO!D57+JULIO!D57+AGOSTO!D57+SEPTIEMBRE!D57+'OCTUBRE '!D57+Hoja12!D57+Hoja13!D57</f>
        <v>1664</v>
      </c>
      <c r="E57" s="492">
        <f>+'ENERO '!E57+FEBRERO!E57+MARZO!E57+ABRIL!E57+'MAYO '!E57+JUNIO!E57+JULIO!E57+AGOSTO!E57+SEPTIEMBRE!E57+'OCTUBRE '!E57+Hoja12!E57+Hoja13!E57</f>
        <v>1302</v>
      </c>
      <c r="F57" s="492">
        <f>+'ENERO '!F57+FEBRERO!F57+MARZO!F57+ABRIL!F57+'MAYO '!F57+JUNIO!F57+JULIO!F57+AGOSTO!F57+SEPTIEMBRE!F57+'OCTUBRE '!F57+Hoja12!F57+Hoja13!F57</f>
        <v>1430</v>
      </c>
      <c r="G57" s="492">
        <f>+'ENERO '!G57+FEBRERO!G57+MARZO!G57+ABRIL!G57+'MAYO '!G57+JUNIO!G57+JULIO!G57+AGOSTO!G57+SEPTIEMBRE!G57+'OCTUBRE '!G57+Hoja12!G57+Hoja13!G57</f>
        <v>19685</v>
      </c>
      <c r="H57" s="492">
        <f>+'ENERO '!H57+FEBRERO!H57+MARZO!H57+ABRIL!H57+'MAYO '!H57+JUNIO!H57+JULIO!H57+AGOSTO!H57+SEPTIEMBRE!H57+'OCTUBRE '!H57+Hoja12!H57+Hoja13!H57</f>
        <v>9205</v>
      </c>
      <c r="I57" s="492">
        <f>+'ENERO '!I57+FEBRERO!I57+MARZO!I57+ABRIL!I57+'MAYO '!I57+JUNIO!I57+JULIO!I57+AGOSTO!I57+SEPTIEMBRE!I57+'OCTUBRE '!I57+Hoja12!I57+Hoja13!I57</f>
        <v>8371</v>
      </c>
      <c r="J57" s="492">
        <f>+'ENERO '!J57+FEBRERO!J57+MARZO!J57+ABRIL!J57+'MAYO '!J57+JUNIO!J57+JULIO!J57+AGOSTO!J57+SEPTIEMBRE!J57+'OCTUBRE '!J57+Hoja12!J57+Hoja13!J57</f>
        <v>31590</v>
      </c>
      <c r="K57" s="492">
        <f>+'ENERO '!K57+FEBRERO!K57+MARZO!K57+ABRIL!K57+'MAYO '!K57+JUNIO!K57+JULIO!K57+AGOSTO!K57+SEPTIEMBRE!K57+'OCTUBRE '!K57+Hoja12!K57+Hoja13!K57</f>
        <v>15237</v>
      </c>
      <c r="L57" s="492">
        <f>+'ENERO '!L57+FEBRERO!L57+MARZO!L57+ABRIL!L57+'MAYO '!L57+JUNIO!L57+JULIO!L57+AGOSTO!L57+SEPTIEMBRE!L57+'OCTUBRE '!L57+Hoja12!L57+Hoja13!L57</f>
        <v>24723</v>
      </c>
      <c r="M57" s="492">
        <f>+'ENERO '!M57+FEBRERO!M57+MARZO!M57+ABRIL!M57+'MAYO '!M57+JUNIO!M57+JULIO!M57+AGOSTO!M57+SEPTIEMBRE!M57+'OCTUBRE '!M57+Hoja12!M57+Hoja13!M57</f>
        <v>2909</v>
      </c>
      <c r="N57" s="492">
        <f>+'ENERO '!N57+FEBRERO!N57+MARZO!N57+ABRIL!N57+'MAYO '!N57+JUNIO!N57+JULIO!N57+AGOSTO!N57+SEPTIEMBRE!N57+'OCTUBRE '!N57+Hoja12!N57+Hoja13!N57</f>
        <v>1287</v>
      </c>
      <c r="O57" s="492">
        <f>+'ENERO '!O57+FEBRERO!O57+MARZO!O57+ABRIL!O57+'MAYO '!O57+JUNIO!O57+JULIO!O57+AGOSTO!O57+SEPTIEMBRE!O57+'OCTUBRE '!O57+Hoja12!O57+Hoja13!O57</f>
        <v>1355</v>
      </c>
      <c r="P57" s="492">
        <f>+'ENERO '!P57+FEBRERO!P57+MARZO!P57+ABRIL!P57+'MAYO '!P57+JUNIO!P57+JULIO!P57+AGOSTO!P57+SEPTIEMBRE!P57+'OCTUBRE '!P57+Hoja12!P57+Hoja13!P57</f>
        <v>267</v>
      </c>
      <c r="Q57" s="492">
        <f>+'ENERO '!Q57+FEBRERO!Q57+MARZO!Q57+ABRIL!Q57+'MAYO '!Q57+JUNIO!Q57+JULIO!Q57+AGOSTO!Q57+SEPTIEMBRE!Q57+'OCTUBRE '!Q57+Hoja12!Q57+Hoja13!Q57</f>
        <v>13667</v>
      </c>
      <c r="R57" s="492">
        <f>+'ENERO '!R57+FEBRERO!R57+MARZO!R57+ABRIL!R57+'MAYO '!R57+JUNIO!R57+JULIO!R57+AGOSTO!R57+SEPTIEMBRE!R57+'OCTUBRE '!R57+Hoja12!R57+Hoja13!R57</f>
        <v>3329</v>
      </c>
      <c r="S57" s="492">
        <f>+'ENERO '!S57+FEBRERO!S57+MARZO!S57+ABRIL!S57+'MAYO '!S57+JUNIO!S57+JULIO!S57+AGOSTO!S57+SEPTIEMBRE!S57+'OCTUBRE '!S57+Hoja12!S57+Hoja13!S57</f>
        <v>8887</v>
      </c>
      <c r="T57" s="492">
        <f>+'ENERO '!T57+FEBRERO!T57+MARZO!T57+ABRIL!T57+'MAYO '!T57+JUNIO!T57+JULIO!T57+AGOSTO!T57+SEPTIEMBRE!T57+'OCTUBRE '!T57+Hoja12!T57+Hoja13!T57</f>
        <v>1451</v>
      </c>
      <c r="U57" s="492">
        <f>+'ENERO '!U57+FEBRERO!U57+MARZO!U57+ABRIL!U57+'MAYO '!U57+JUNIO!U57+JULIO!U57+AGOSTO!U57+SEPTIEMBRE!U57+'OCTUBRE '!U57+Hoja12!U57+Hoja13!U57</f>
        <v>2372</v>
      </c>
      <c r="V57" s="492">
        <f>+'ENERO '!V57+FEBRERO!V57+MARZO!V57+ABRIL!V57+'MAYO '!V57+JUNIO!V57+JULIO!V57+AGOSTO!V57+SEPTIEMBRE!V57+'OCTUBRE '!V57+Hoja12!V57+Hoja13!V57</f>
        <v>2023</v>
      </c>
      <c r="W57" s="492">
        <f>+'ENERO '!W57+FEBRERO!W57+MARZO!W57+ABRIL!W57+'MAYO '!W57+JUNIO!W57+JULIO!W57+AGOSTO!W57+SEPTIEMBRE!W57+'OCTUBRE '!W57+Hoja12!W57+Hoja13!W57</f>
        <v>1432</v>
      </c>
      <c r="X57" s="492">
        <f>+'ENERO '!X57+FEBRERO!X57+MARZO!X57+ABRIL!X57+'MAYO '!X57+JUNIO!X57+JULIO!X57+AGOSTO!X57+SEPTIEMBRE!X57+'OCTUBRE '!X57+Hoja12!X57+Hoja13!X57</f>
        <v>6310</v>
      </c>
      <c r="Y57" s="492">
        <f>+'ENERO '!Y57+FEBRERO!Y57+MARZO!Y57+ABRIL!Y57+'MAYO '!Y57+JUNIO!Y57+JULIO!Y57+AGOSTO!Y57+SEPTIEMBRE!Y57+'OCTUBRE '!Y57+Hoja12!Y57+Hoja13!Y57</f>
        <v>5478</v>
      </c>
      <c r="Z57" s="492">
        <f>+'ENERO '!Z57+FEBRERO!Z57+MARZO!Z57+ABRIL!Z57+'MAYO '!Z57+JUNIO!Z57+JULIO!Z57+AGOSTO!Z57+SEPTIEMBRE!Z57+'OCTUBRE '!Z57+Hoja12!Z57+Hoja13!Z57</f>
        <v>37</v>
      </c>
      <c r="AA57" s="492">
        <f>+'ENERO '!AA57+FEBRERO!AA57+MARZO!AA57+ABRIL!AA57+'MAYO '!AA57+JUNIO!AA57+JULIO!AA57+AGOSTO!AA57+SEPTIEMBRE!AA57+'OCTUBRE '!AA57+Hoja12!AA57+Hoja13!AA57</f>
        <v>987</v>
      </c>
      <c r="AB57" s="492">
        <f>+'ENERO '!AB57+FEBRERO!AB57+MARZO!AB57+ABRIL!AB57+'MAYO '!AB57+JUNIO!AB57+JULIO!AB57+AGOSTO!AB57+SEPTIEMBRE!AB57+'OCTUBRE '!AB57+Hoja12!AB57+Hoja13!AB57</f>
        <v>1606</v>
      </c>
      <c r="AC57" s="492">
        <f>+'ENERO '!AC57+FEBRERO!AC57+MARZO!AC57+ABRIL!AC57+'MAYO '!AC57+JUNIO!AC57+JULIO!AC57+AGOSTO!AC57+SEPTIEMBRE!AC57+'OCTUBRE '!AC57+Hoja12!AC57+Hoja13!AC57</f>
        <v>3773</v>
      </c>
      <c r="AD57" s="434"/>
      <c r="AE57" s="492">
        <f>+'ENERO '!AE57+FEBRERO!AE57+MARZO!AE57+ABRIL!AE57+'MAYO '!AE57+JUNIO!AE57+JULIO!AE57+AGOSTO!AE57+SEPTIEMBRE!AE57+'OCTUBRE '!AE57+Hoja12!AE57+Hoja13!AE57</f>
        <v>2070</v>
      </c>
      <c r="AF57" s="492">
        <f>+'ENERO '!AF57+FEBRERO!AF57+MARZO!AF57+ABRIL!AF57+'MAYO '!AF57+JUNIO!AF57+JULIO!AF57+AGOSTO!AF57+SEPTIEMBRE!AF57+'OCTUBRE '!AF57+Hoja12!AF57+Hoja13!AF57</f>
        <v>0</v>
      </c>
      <c r="AG57" s="235"/>
      <c r="AH57" s="492">
        <f>+'ENERO '!AH57+FEBRERO!AH57+MARZO!AH57+ABRIL!AH57+'MAYO '!AH57+JUNIO!AH57+JULIO!AH57+AGOSTO!AH57+SEPTIEMBRE!AH57+'OCTUBRE '!AH57+Hoja12!AH57+Hoja13!AH57</f>
        <v>0</v>
      </c>
      <c r="AI57" s="492">
        <f>+'ENERO '!AI57+FEBRERO!AI57+MARZO!AI57+ABRIL!AI57+'MAYO '!AI57+JUNIO!AI57+JULIO!AI57+AGOSTO!AI57+SEPTIEMBRE!AI57+'OCTUBRE '!AI57+Hoja12!AI57+Hoja13!AI57</f>
        <v>0</v>
      </c>
      <c r="AJ57" s="236"/>
      <c r="AK57" s="226">
        <v>0</v>
      </c>
      <c r="AL57" s="225">
        <v>0</v>
      </c>
      <c r="AM57" s="235"/>
      <c r="AN57" s="226">
        <v>0</v>
      </c>
      <c r="AO57" s="235"/>
      <c r="AP57" s="232">
        <v>0</v>
      </c>
      <c r="AQ57" s="227">
        <v>0</v>
      </c>
      <c r="AR57" s="245" t="s">
        <v>151</v>
      </c>
      <c r="AS57" s="154"/>
      <c r="AT57" s="154"/>
      <c r="AU57" s="154"/>
      <c r="AV57" s="154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250" t="s">
        <v>152</v>
      </c>
      <c r="BU57" s="250" t="s">
        <v>152</v>
      </c>
      <c r="BV57" s="250" t="s">
        <v>152</v>
      </c>
      <c r="BW57" s="250" t="s">
        <v>152</v>
      </c>
      <c r="BX57" s="250" t="s">
        <v>152</v>
      </c>
      <c r="BY57" s="250" t="s">
        <v>152</v>
      </c>
      <c r="BZ57" s="176" t="s">
        <v>152</v>
      </c>
      <c r="CA57" s="172"/>
      <c r="CB57" s="253">
        <v>0</v>
      </c>
      <c r="CC57" s="253">
        <v>0</v>
      </c>
      <c r="CD57" s="253">
        <v>0</v>
      </c>
      <c r="CE57" s="253">
        <v>0</v>
      </c>
      <c r="CF57" s="253">
        <v>0</v>
      </c>
      <c r="CG57" s="253" t="s">
        <v>152</v>
      </c>
      <c r="CH57" s="253">
        <v>0</v>
      </c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68"/>
      <c r="DD57" s="168"/>
    </row>
    <row r="58" spans="1:108" x14ac:dyDescent="0.25">
      <c r="A58" s="200" t="s">
        <v>91</v>
      </c>
      <c r="B58" s="200"/>
      <c r="C58" s="200"/>
      <c r="D58" s="200"/>
      <c r="E58" s="200"/>
      <c r="F58" s="200"/>
      <c r="G58" s="200"/>
      <c r="H58" s="200"/>
      <c r="I58" s="200"/>
      <c r="J58" s="175"/>
      <c r="K58" s="175"/>
      <c r="L58" s="175"/>
      <c r="M58" s="162"/>
      <c r="N58" s="162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62"/>
      <c r="AD58" s="425"/>
      <c r="AE58" s="154"/>
      <c r="AF58" s="162"/>
      <c r="AG58" s="154"/>
      <c r="AH58" s="154"/>
      <c r="AI58" s="162"/>
      <c r="AJ58" s="154"/>
      <c r="AK58" s="154"/>
      <c r="AL58" s="162"/>
      <c r="AM58" s="162"/>
      <c r="AN58" s="162"/>
      <c r="AO58" s="154"/>
      <c r="AP58" s="154"/>
      <c r="AQ58" s="154"/>
      <c r="AR58" s="154"/>
      <c r="AS58" s="154"/>
      <c r="AT58" s="154"/>
      <c r="AU58" s="154"/>
      <c r="AV58" s="154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68"/>
      <c r="DD58" s="168"/>
    </row>
    <row r="59" spans="1:108" x14ac:dyDescent="0.2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2"/>
      <c r="AB59" s="154"/>
      <c r="AC59" s="154"/>
      <c r="AD59" s="434"/>
      <c r="AE59" s="154"/>
      <c r="AF59" s="154"/>
      <c r="AG59" s="162"/>
      <c r="AH59" s="154"/>
      <c r="AI59" s="154"/>
      <c r="AJ59" s="162"/>
      <c r="AK59" s="154"/>
      <c r="AL59" s="154"/>
      <c r="AM59" s="154"/>
      <c r="AN59" s="154"/>
      <c r="AO59" s="154"/>
      <c r="AP59" s="154"/>
      <c r="AQ59" s="154"/>
      <c r="AR59" s="159"/>
      <c r="AS59" s="154"/>
      <c r="AT59" s="154"/>
      <c r="AU59" s="154"/>
      <c r="AV59" s="154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68"/>
      <c r="DD59" s="168"/>
    </row>
    <row r="60" spans="1:108" x14ac:dyDescent="0.25">
      <c r="A60" s="659"/>
      <c r="B60" s="644"/>
      <c r="C60" s="167" t="s">
        <v>97</v>
      </c>
      <c r="D60" s="167" t="s">
        <v>30</v>
      </c>
      <c r="E60" s="167" t="s">
        <v>31</v>
      </c>
      <c r="F60" s="167" t="s">
        <v>32</v>
      </c>
      <c r="G60" s="167" t="s">
        <v>33</v>
      </c>
      <c r="H60" s="167" t="s">
        <v>34</v>
      </c>
      <c r="I60" s="167" t="s">
        <v>98</v>
      </c>
      <c r="J60" s="167" t="s">
        <v>39</v>
      </c>
      <c r="K60" s="660"/>
      <c r="L60" s="660"/>
      <c r="M60" s="15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8"/>
      <c r="AB60" s="154"/>
      <c r="AC60" s="154"/>
      <c r="AD60" s="425"/>
      <c r="AE60" s="154"/>
      <c r="AF60" s="154"/>
      <c r="AG60" s="162"/>
      <c r="AH60" s="154"/>
      <c r="AI60" s="154"/>
      <c r="AJ60" s="162"/>
      <c r="AK60" s="154"/>
      <c r="AL60" s="154"/>
      <c r="AM60" s="154"/>
      <c r="AN60" s="154"/>
      <c r="AO60" s="159"/>
      <c r="AP60" s="159"/>
      <c r="AQ60" s="159"/>
      <c r="AR60" s="159"/>
      <c r="AS60" s="154"/>
      <c r="AT60" s="154"/>
      <c r="AU60" s="154"/>
      <c r="AV60" s="154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68"/>
      <c r="DD60" s="168"/>
    </row>
    <row r="61" spans="1:108" x14ac:dyDescent="0.25">
      <c r="A61" s="202" t="s">
        <v>99</v>
      </c>
      <c r="B61" s="492">
        <f>+'ENERO '!B61+FEBRERO!B61+MARZO!B61+ABRIL!B61+'MAYO '!B61+JUNIO!B61+JULIO!B61+AGOSTO!B61+SEPTIEMBRE!B61+'OCTUBRE '!B61+Hoja12!B61+Hoja13!B61</f>
        <v>6052</v>
      </c>
      <c r="C61" s="492">
        <f>+'ENERO '!C61+FEBRERO!C61+MARZO!C61+ABRIL!C61+'MAYO '!C61+JUNIO!C61+JULIO!C61+AGOSTO!C61+SEPTIEMBRE!C61+'OCTUBRE '!C61+Hoja12!C61+Hoja13!C61</f>
        <v>89</v>
      </c>
      <c r="D61" s="492">
        <f>+'ENERO '!D61+FEBRERO!D61+MARZO!D61+ABRIL!D61+'MAYO '!D61+JUNIO!D61+JULIO!D61+AGOSTO!D61+SEPTIEMBRE!D61+'OCTUBRE '!D61+Hoja12!D61+Hoja13!D61</f>
        <v>86</v>
      </c>
      <c r="E61" s="492">
        <f>+'ENERO '!E61+FEBRERO!E61+MARZO!E61+ABRIL!E61+'MAYO '!E61+JUNIO!E61+JULIO!E61+AGOSTO!E61+SEPTIEMBRE!E61+'OCTUBRE '!E61+Hoja12!E61+Hoja13!E61</f>
        <v>73</v>
      </c>
      <c r="F61" s="492">
        <f>+'ENERO '!F61+FEBRERO!F61+MARZO!F61+ABRIL!F61+'MAYO '!F61+JUNIO!F61+JULIO!F61+AGOSTO!F61+SEPTIEMBRE!F61+'OCTUBRE '!F61+Hoja12!F61+Hoja13!F61</f>
        <v>251</v>
      </c>
      <c r="G61" s="492">
        <f>+'ENERO '!G61+FEBRERO!G61+MARZO!G61+ABRIL!G61+'MAYO '!G61+JUNIO!G61+JULIO!G61+AGOSTO!G61+SEPTIEMBRE!G61+'OCTUBRE '!G61+Hoja12!G61+Hoja13!G61</f>
        <v>3009</v>
      </c>
      <c r="H61" s="492">
        <f>+'ENERO '!H61+FEBRERO!H61+MARZO!H61+ABRIL!H61+'MAYO '!H61+JUNIO!H61+JULIO!H61+AGOSTO!H61+SEPTIEMBRE!H61+'OCTUBRE '!H61+Hoja12!H61+Hoja13!H61</f>
        <v>2544</v>
      </c>
      <c r="I61" s="492">
        <f>+'ENERO '!I61+FEBRERO!I61+MARZO!I61+ABRIL!I61+'MAYO '!I61+JUNIO!I61+JULIO!I61+AGOSTO!I61+SEPTIEMBRE!I61+'OCTUBRE '!I61+Hoja12!I61+Hoja13!I61</f>
        <v>3034</v>
      </c>
      <c r="J61" s="492">
        <f>+'ENERO '!J61+FEBRERO!J61+MARZO!J61+ABRIL!J61+'MAYO '!J61+JUNIO!J61+JULIO!J61+AGOSTO!J61+SEPTIEMBRE!J61+'OCTUBRE '!J61+Hoja12!J61+Hoja13!J61</f>
        <v>3018</v>
      </c>
      <c r="K61" s="492">
        <f>+'ENERO '!K61+FEBRERO!K61+MARZO!K61+ABRIL!K61+'MAYO '!K61+JUNIO!K61+JULIO!K61+AGOSTO!K61+SEPTIEMBRE!K61+'OCTUBRE '!K61+Hoja12!K61+Hoja13!K61</f>
        <v>6052</v>
      </c>
      <c r="L61" s="492">
        <f>+'ENERO '!L61+FEBRERO!L61+MARZO!L61+ABRIL!L61+'MAYO '!L61+JUNIO!L61+JULIO!L61+AGOSTO!L61+SEPTIEMBRE!L61+'OCTUBRE '!L61+Hoja12!L61+Hoja13!L61</f>
        <v>5541</v>
      </c>
      <c r="M61" s="245" t="s">
        <v>151</v>
      </c>
      <c r="N61" s="154"/>
      <c r="O61" s="159"/>
      <c r="P61" s="154"/>
      <c r="Q61" s="159"/>
      <c r="R61" s="159"/>
      <c r="S61" s="159"/>
      <c r="T61" s="159"/>
      <c r="U61" s="159"/>
      <c r="V61" s="159"/>
      <c r="W61" s="159"/>
      <c r="X61" s="159"/>
      <c r="Y61" s="163"/>
      <c r="Z61" s="154"/>
      <c r="AA61" s="154"/>
      <c r="AB61" s="154"/>
      <c r="AC61" s="158"/>
      <c r="AD61" s="434"/>
      <c r="AE61" s="159"/>
      <c r="AF61" s="159"/>
      <c r="AG61" s="158"/>
      <c r="AH61" s="166"/>
      <c r="AI61" s="159"/>
      <c r="AJ61" s="158"/>
      <c r="AK61" s="166"/>
      <c r="AL61" s="159"/>
      <c r="AM61" s="159"/>
      <c r="AN61" s="159"/>
      <c r="AO61" s="158"/>
      <c r="AP61" s="159"/>
      <c r="AQ61" s="159"/>
      <c r="AR61" s="159"/>
      <c r="AS61" s="159"/>
      <c r="AT61" s="159"/>
      <c r="AU61" s="159"/>
      <c r="AV61" s="154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250" t="s">
        <v>152</v>
      </c>
      <c r="BU61" s="250" t="s">
        <v>152</v>
      </c>
      <c r="BV61" s="250" t="s">
        <v>152</v>
      </c>
      <c r="BW61" s="154"/>
      <c r="BX61" s="154"/>
      <c r="BY61" s="154"/>
      <c r="BZ61" s="154"/>
      <c r="CA61" s="154"/>
      <c r="CB61" s="216">
        <v>0</v>
      </c>
      <c r="CC61" s="216">
        <v>0</v>
      </c>
      <c r="CD61" s="216" t="s">
        <v>152</v>
      </c>
      <c r="CE61" s="154"/>
      <c r="CF61" s="154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68"/>
      <c r="DD61" s="168"/>
    </row>
    <row r="62" spans="1:108" x14ac:dyDescent="0.25">
      <c r="A62" s="203" t="s">
        <v>100</v>
      </c>
      <c r="B62" s="492">
        <f>+'ENERO '!B62+FEBRERO!B62+MARZO!B62+ABRIL!B62+'MAYO '!B62+JUNIO!B62+JULIO!B62+AGOSTO!B62+SEPTIEMBRE!B62+'OCTUBRE '!B62+Hoja12!B62+Hoja13!B62</f>
        <v>4026</v>
      </c>
      <c r="C62" s="492">
        <f>+'ENERO '!C62+FEBRERO!C62+MARZO!C62+ABRIL!C62+'MAYO '!C62+JUNIO!C62+JULIO!C62+AGOSTO!C62+SEPTIEMBRE!C62+'OCTUBRE '!C62+Hoja12!C62+Hoja13!C62</f>
        <v>7</v>
      </c>
      <c r="D62" s="492">
        <f>+'ENERO '!D62+FEBRERO!D62+MARZO!D62+ABRIL!D62+'MAYO '!D62+JUNIO!D62+JULIO!D62+AGOSTO!D62+SEPTIEMBRE!D62+'OCTUBRE '!D62+Hoja12!D62+Hoja13!D62</f>
        <v>50</v>
      </c>
      <c r="E62" s="492">
        <f>+'ENERO '!E62+FEBRERO!E62+MARZO!E62+ABRIL!E62+'MAYO '!E62+JUNIO!E62+JULIO!E62+AGOSTO!E62+SEPTIEMBRE!E62+'OCTUBRE '!E62+Hoja12!E62+Hoja13!E62</f>
        <v>417</v>
      </c>
      <c r="F62" s="492">
        <f>+'ENERO '!F62+FEBRERO!F62+MARZO!F62+ABRIL!F62+'MAYO '!F62+JUNIO!F62+JULIO!F62+AGOSTO!F62+SEPTIEMBRE!F62+'OCTUBRE '!F62+Hoja12!F62+Hoja13!F62</f>
        <v>679</v>
      </c>
      <c r="G62" s="492">
        <f>+'ENERO '!G62+FEBRERO!G62+MARZO!G62+ABRIL!G62+'MAYO '!G62+JUNIO!G62+JULIO!G62+AGOSTO!G62+SEPTIEMBRE!G62+'OCTUBRE '!G62+Hoja12!G62+Hoja13!G62</f>
        <v>2833</v>
      </c>
      <c r="H62" s="492">
        <f>+'ENERO '!H62+FEBRERO!H62+MARZO!H62+ABRIL!H62+'MAYO '!H62+JUNIO!H62+JULIO!H62+AGOSTO!H62+SEPTIEMBRE!H62+'OCTUBRE '!H62+Hoja12!H62+Hoja13!H62</f>
        <v>40</v>
      </c>
      <c r="I62" s="492">
        <f>+'ENERO '!I62+FEBRERO!I62+MARZO!I62+ABRIL!I62+'MAYO '!I62+JUNIO!I62+JULIO!I62+AGOSTO!I62+SEPTIEMBRE!I62+'OCTUBRE '!I62+Hoja12!I62+Hoja13!I62</f>
        <v>46</v>
      </c>
      <c r="J62" s="492">
        <f>+'ENERO '!J62+FEBRERO!J62+MARZO!J62+ABRIL!J62+'MAYO '!J62+JUNIO!J62+JULIO!J62+AGOSTO!J62+SEPTIEMBRE!J62+'OCTUBRE '!J62+Hoja12!J62+Hoja13!J62</f>
        <v>3980</v>
      </c>
      <c r="K62" s="492">
        <f>+'ENERO '!K62+FEBRERO!K62+MARZO!K62+ABRIL!K62+'MAYO '!K62+JUNIO!K62+JULIO!K62+AGOSTO!K62+SEPTIEMBRE!K62+'OCTUBRE '!K62+Hoja12!K62+Hoja13!K62</f>
        <v>4026</v>
      </c>
      <c r="L62" s="492">
        <f>+'ENERO '!L62+FEBRERO!L62+MARZO!L62+ABRIL!L62+'MAYO '!L62+JUNIO!L62+JULIO!L62+AGOSTO!L62+SEPTIEMBRE!L62+'OCTUBRE '!L62+Hoja12!L62+Hoja13!L62</f>
        <v>3867</v>
      </c>
      <c r="M62" s="245" t="s">
        <v>151</v>
      </c>
      <c r="N62" s="154"/>
      <c r="O62" s="159"/>
      <c r="P62" s="154"/>
      <c r="Q62" s="159"/>
      <c r="R62" s="159"/>
      <c r="S62" s="159"/>
      <c r="T62" s="159"/>
      <c r="U62" s="159"/>
      <c r="V62" s="159"/>
      <c r="W62" s="159"/>
      <c r="X62" s="159"/>
      <c r="Y62" s="163"/>
      <c r="Z62" s="154"/>
      <c r="AA62" s="154"/>
      <c r="AB62" s="154"/>
      <c r="AC62" s="158"/>
      <c r="AD62" s="425"/>
      <c r="AE62" s="159"/>
      <c r="AF62" s="159"/>
      <c r="AG62" s="158"/>
      <c r="AH62" s="166"/>
      <c r="AI62" s="159"/>
      <c r="AJ62" s="158"/>
      <c r="AK62" s="166"/>
      <c r="AL62" s="159"/>
      <c r="AM62" s="159"/>
      <c r="AN62" s="159"/>
      <c r="AO62" s="158"/>
      <c r="AP62" s="159"/>
      <c r="AQ62" s="159"/>
      <c r="AR62" s="159"/>
      <c r="AS62" s="159"/>
      <c r="AT62" s="159"/>
      <c r="AU62" s="159"/>
      <c r="AV62" s="154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250" t="s">
        <v>152</v>
      </c>
      <c r="BU62" s="250" t="s">
        <v>152</v>
      </c>
      <c r="BV62" s="250" t="s">
        <v>152</v>
      </c>
      <c r="BW62" s="154"/>
      <c r="BX62" s="154"/>
      <c r="BY62" s="154"/>
      <c r="BZ62" s="154"/>
      <c r="CA62" s="154"/>
      <c r="CB62" s="216">
        <v>0</v>
      </c>
      <c r="CC62" s="216">
        <v>0</v>
      </c>
      <c r="CD62" s="216" t="s">
        <v>152</v>
      </c>
      <c r="CE62" s="154"/>
      <c r="CF62" s="154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68"/>
      <c r="DD62" s="168"/>
    </row>
    <row r="63" spans="1:108" x14ac:dyDescent="0.25">
      <c r="A63" s="203" t="s">
        <v>101</v>
      </c>
      <c r="B63" s="492">
        <f>+'ENERO '!B63+FEBRERO!B63+MARZO!B63+ABRIL!B63+'MAYO '!B63+JUNIO!B63+JULIO!B63+AGOSTO!B63+SEPTIEMBRE!B63+'OCTUBRE '!B63+Hoja12!B63+Hoja13!B63</f>
        <v>3650</v>
      </c>
      <c r="C63" s="492">
        <f>+'ENERO '!C63+FEBRERO!C63+MARZO!C63+ABRIL!C63+'MAYO '!C63+JUNIO!C63+JULIO!C63+AGOSTO!C63+SEPTIEMBRE!C63+'OCTUBRE '!C63+Hoja12!C63+Hoja13!C63</f>
        <v>1014</v>
      </c>
      <c r="D63" s="492">
        <f>+'ENERO '!D63+FEBRERO!D63+MARZO!D63+ABRIL!D63+'MAYO '!D63+JUNIO!D63+JULIO!D63+AGOSTO!D63+SEPTIEMBRE!D63+'OCTUBRE '!D63+Hoja12!D63+Hoja13!D63</f>
        <v>354</v>
      </c>
      <c r="E63" s="492">
        <f>+'ENERO '!E63+FEBRERO!E63+MARZO!E63+ABRIL!E63+'MAYO '!E63+JUNIO!E63+JULIO!E63+AGOSTO!E63+SEPTIEMBRE!E63+'OCTUBRE '!E63+Hoja12!E63+Hoja13!E63</f>
        <v>165</v>
      </c>
      <c r="F63" s="492">
        <f>+'ENERO '!F63+FEBRERO!F63+MARZO!F63+ABRIL!F63+'MAYO '!F63+JUNIO!F63+JULIO!F63+AGOSTO!F63+SEPTIEMBRE!F63+'OCTUBRE '!F63+Hoja12!F63+Hoja13!F63</f>
        <v>129</v>
      </c>
      <c r="G63" s="492">
        <f>+'ENERO '!G63+FEBRERO!G63+MARZO!G63+ABRIL!G63+'MAYO '!G63+JUNIO!G63+JULIO!G63+AGOSTO!G63+SEPTIEMBRE!G63+'OCTUBRE '!G63+Hoja12!G63+Hoja13!G63</f>
        <v>1174</v>
      </c>
      <c r="H63" s="492">
        <f>+'ENERO '!H63+FEBRERO!H63+MARZO!H63+ABRIL!H63+'MAYO '!H63+JUNIO!H63+JULIO!H63+AGOSTO!H63+SEPTIEMBRE!H63+'OCTUBRE '!H63+Hoja12!H63+Hoja13!H63</f>
        <v>814</v>
      </c>
      <c r="I63" s="492">
        <f>+'ENERO '!I63+FEBRERO!I63+MARZO!I63+ABRIL!I63+'MAYO '!I63+JUNIO!I63+JULIO!I63+AGOSTO!I63+SEPTIEMBRE!I63+'OCTUBRE '!I63+Hoja12!I63+Hoja13!I63</f>
        <v>1437</v>
      </c>
      <c r="J63" s="492">
        <f>+'ENERO '!J63+FEBRERO!J63+MARZO!J63+ABRIL!J63+'MAYO '!J63+JUNIO!J63+JULIO!J63+AGOSTO!J63+SEPTIEMBRE!J63+'OCTUBRE '!J63+Hoja12!J63+Hoja13!J63</f>
        <v>2213</v>
      </c>
      <c r="K63" s="492">
        <f>+'ENERO '!K63+FEBRERO!K63+MARZO!K63+ABRIL!K63+'MAYO '!K63+JUNIO!K63+JULIO!K63+AGOSTO!K63+SEPTIEMBRE!K63+'OCTUBRE '!K63+Hoja12!K63+Hoja13!K63</f>
        <v>3650</v>
      </c>
      <c r="L63" s="492">
        <f>+'ENERO '!L63+FEBRERO!L63+MARZO!L63+ABRIL!L63+'MAYO '!L63+JUNIO!L63+JULIO!L63+AGOSTO!L63+SEPTIEMBRE!L63+'OCTUBRE '!L63+Hoja12!L63+Hoja13!L63</f>
        <v>3191</v>
      </c>
      <c r="M63" s="245" t="s">
        <v>151</v>
      </c>
      <c r="N63" s="154"/>
      <c r="O63" s="159"/>
      <c r="P63" s="154"/>
      <c r="Q63" s="159"/>
      <c r="R63" s="159"/>
      <c r="S63" s="159"/>
      <c r="T63" s="159"/>
      <c r="U63" s="159"/>
      <c r="V63" s="159"/>
      <c r="W63" s="159"/>
      <c r="X63" s="159"/>
      <c r="Y63" s="163"/>
      <c r="Z63" s="154"/>
      <c r="AA63" s="154"/>
      <c r="AB63" s="154"/>
      <c r="AC63" s="158"/>
      <c r="AD63" s="434"/>
      <c r="AE63" s="159"/>
      <c r="AF63" s="159"/>
      <c r="AG63" s="158"/>
      <c r="AH63" s="166"/>
      <c r="AI63" s="159"/>
      <c r="AJ63" s="158"/>
      <c r="AK63" s="166"/>
      <c r="AL63" s="159"/>
      <c r="AM63" s="159"/>
      <c r="AN63" s="159"/>
      <c r="AO63" s="158"/>
      <c r="AP63" s="159"/>
      <c r="AQ63" s="159"/>
      <c r="AR63" s="159"/>
      <c r="AS63" s="159"/>
      <c r="AT63" s="159"/>
      <c r="AU63" s="159"/>
      <c r="AV63" s="154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250" t="s">
        <v>152</v>
      </c>
      <c r="BU63" s="250" t="s">
        <v>152</v>
      </c>
      <c r="BV63" s="250" t="s">
        <v>152</v>
      </c>
      <c r="BW63" s="154"/>
      <c r="BX63" s="154"/>
      <c r="BY63" s="154"/>
      <c r="BZ63" s="154"/>
      <c r="CA63" s="154"/>
      <c r="CB63" s="216">
        <v>0</v>
      </c>
      <c r="CC63" s="216">
        <v>0</v>
      </c>
      <c r="CD63" s="216" t="s">
        <v>152</v>
      </c>
      <c r="CE63" s="154"/>
      <c r="CF63" s="154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68"/>
      <c r="DD63" s="168"/>
    </row>
    <row r="64" spans="1:108" x14ac:dyDescent="0.25">
      <c r="A64" s="179" t="s">
        <v>102</v>
      </c>
      <c r="B64" s="492">
        <f>+'ENERO '!B64+FEBRERO!B64+MARZO!B64+ABRIL!B64+'MAYO '!B64+JUNIO!B64+JULIO!B64+AGOSTO!B64+SEPTIEMBRE!B64+'OCTUBRE '!B64+Hoja12!B64+Hoja13!B64</f>
        <v>0</v>
      </c>
      <c r="C64" s="492">
        <f>+'ENERO '!C64+FEBRERO!C64+MARZO!C64+ABRIL!C64+'MAYO '!C64+JUNIO!C64+JULIO!C64+AGOSTO!C64+SEPTIEMBRE!C64+'OCTUBRE '!C64+Hoja12!C64+Hoja13!C64</f>
        <v>0</v>
      </c>
      <c r="D64" s="492">
        <f>+'ENERO '!D64+FEBRERO!D64+MARZO!D64+ABRIL!D64+'MAYO '!D64+JUNIO!D64+JULIO!D64+AGOSTO!D64+SEPTIEMBRE!D64+'OCTUBRE '!D64+Hoja12!D64+Hoja13!D64</f>
        <v>0</v>
      </c>
      <c r="E64" s="492">
        <f>+'ENERO '!E64+FEBRERO!E64+MARZO!E64+ABRIL!E64+'MAYO '!E64+JUNIO!E64+JULIO!E64+AGOSTO!E64+SEPTIEMBRE!E64+'OCTUBRE '!E64+Hoja12!E64+Hoja13!E64</f>
        <v>0</v>
      </c>
      <c r="F64" s="492">
        <f>+'ENERO '!F64+FEBRERO!F64+MARZO!F64+ABRIL!F64+'MAYO '!F64+JUNIO!F64+JULIO!F64+AGOSTO!F64+SEPTIEMBRE!F64+'OCTUBRE '!F64+Hoja12!F64+Hoja13!F64</f>
        <v>0</v>
      </c>
      <c r="G64" s="492">
        <f>+'ENERO '!G64+FEBRERO!G64+MARZO!G64+ABRIL!G64+'MAYO '!G64+JUNIO!G64+JULIO!G64+AGOSTO!G64+SEPTIEMBRE!G64+'OCTUBRE '!G64+Hoja12!G64+Hoja13!G64</f>
        <v>0</v>
      </c>
      <c r="H64" s="492">
        <f>+'ENERO '!H64+FEBRERO!H64+MARZO!H64+ABRIL!H64+'MAYO '!H64+JUNIO!H64+JULIO!H64+AGOSTO!H64+SEPTIEMBRE!H64+'OCTUBRE '!H64+Hoja12!H64+Hoja13!H64</f>
        <v>0</v>
      </c>
      <c r="I64" s="492">
        <f>+'ENERO '!I64+FEBRERO!I64+MARZO!I64+ABRIL!I64+'MAYO '!I64+JUNIO!I64+JULIO!I64+AGOSTO!I64+SEPTIEMBRE!I64+'OCTUBRE '!I64+Hoja12!I64+Hoja13!I64</f>
        <v>0</v>
      </c>
      <c r="J64" s="492">
        <f>+'ENERO '!J64+FEBRERO!J64+MARZO!J64+ABRIL!J64+'MAYO '!J64+JUNIO!J64+JULIO!J64+AGOSTO!J64+SEPTIEMBRE!J64+'OCTUBRE '!J64+Hoja12!J64+Hoja13!J64</f>
        <v>0</v>
      </c>
      <c r="K64" s="492">
        <f>+'ENERO '!K64+FEBRERO!K64+MARZO!K64+ABRIL!K64+'MAYO '!K64+JUNIO!K64+JULIO!K64+AGOSTO!K64+SEPTIEMBRE!K64+'OCTUBRE '!K64+Hoja12!K64+Hoja13!K64</f>
        <v>0</v>
      </c>
      <c r="L64" s="492">
        <f>+'ENERO '!L64+FEBRERO!L64+MARZO!L64+ABRIL!L64+'MAYO '!L64+JUNIO!L64+JULIO!L64+AGOSTO!L64+SEPTIEMBRE!L64+'OCTUBRE '!L64+Hoja12!L64+Hoja13!L64</f>
        <v>0</v>
      </c>
      <c r="M64" s="245" t="s">
        <v>151</v>
      </c>
      <c r="N64" s="154"/>
      <c r="O64" s="159"/>
      <c r="P64" s="154"/>
      <c r="Q64" s="159"/>
      <c r="R64" s="159"/>
      <c r="S64" s="159"/>
      <c r="T64" s="159"/>
      <c r="U64" s="159"/>
      <c r="V64" s="159"/>
      <c r="W64" s="159"/>
      <c r="X64" s="159"/>
      <c r="Y64" s="163"/>
      <c r="Z64" s="154"/>
      <c r="AA64" s="154"/>
      <c r="AB64" s="154"/>
      <c r="AC64" s="158"/>
      <c r="AD64" s="425"/>
      <c r="AE64" s="159"/>
      <c r="AF64" s="159"/>
      <c r="AG64" s="158"/>
      <c r="AH64" s="166"/>
      <c r="AI64" s="159"/>
      <c r="AJ64" s="158"/>
      <c r="AK64" s="166"/>
      <c r="AL64" s="159"/>
      <c r="AM64" s="159"/>
      <c r="AN64" s="159"/>
      <c r="AO64" s="158"/>
      <c r="AP64" s="159"/>
      <c r="AQ64" s="159"/>
      <c r="AR64" s="159"/>
      <c r="AS64" s="159"/>
      <c r="AT64" s="159"/>
      <c r="AU64" s="159"/>
      <c r="AV64" s="154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250" t="s">
        <v>152</v>
      </c>
      <c r="BU64" s="250" t="s">
        <v>152</v>
      </c>
      <c r="BV64" s="250" t="s">
        <v>152</v>
      </c>
      <c r="BW64" s="154"/>
      <c r="BX64" s="154"/>
      <c r="BY64" s="154"/>
      <c r="BZ64" s="154"/>
      <c r="CA64" s="154"/>
      <c r="CB64" s="216">
        <v>0</v>
      </c>
      <c r="CC64" s="216">
        <v>0</v>
      </c>
      <c r="CD64" s="216" t="s">
        <v>152</v>
      </c>
      <c r="CE64" s="154"/>
      <c r="CF64" s="154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68"/>
      <c r="DD64" s="168"/>
    </row>
    <row r="65" spans="1:108" x14ac:dyDescent="0.25">
      <c r="A65" s="179" t="s">
        <v>103</v>
      </c>
      <c r="B65" s="492">
        <f>+'ENERO '!B65+FEBRERO!B65+MARZO!B65+ABRIL!B65+'MAYO '!B65+JUNIO!B65+JULIO!B65+AGOSTO!B65+SEPTIEMBRE!B65+'OCTUBRE '!B65+Hoja12!B65+Hoja13!B65</f>
        <v>223</v>
      </c>
      <c r="C65" s="492">
        <f>+'ENERO '!C65+FEBRERO!C65+MARZO!C65+ABRIL!C65+'MAYO '!C65+JUNIO!C65+JULIO!C65+AGOSTO!C65+SEPTIEMBRE!C65+'OCTUBRE '!C65+Hoja12!C65+Hoja13!C65</f>
        <v>191</v>
      </c>
      <c r="D65" s="492">
        <f>+'ENERO '!D65+FEBRERO!D65+MARZO!D65+ABRIL!D65+'MAYO '!D65+JUNIO!D65+JULIO!D65+AGOSTO!D65+SEPTIEMBRE!D65+'OCTUBRE '!D65+Hoja12!D65+Hoja13!D65</f>
        <v>17</v>
      </c>
      <c r="E65" s="492">
        <f>+'ENERO '!E65+FEBRERO!E65+MARZO!E65+ABRIL!E65+'MAYO '!E65+JUNIO!E65+JULIO!E65+AGOSTO!E65+SEPTIEMBRE!E65+'OCTUBRE '!E65+Hoja12!E65+Hoja13!E65</f>
        <v>0</v>
      </c>
      <c r="F65" s="492">
        <f>+'ENERO '!F65+FEBRERO!F65+MARZO!F65+ABRIL!F65+'MAYO '!F65+JUNIO!F65+JULIO!F65+AGOSTO!F65+SEPTIEMBRE!F65+'OCTUBRE '!F65+Hoja12!F65+Hoja13!F65</f>
        <v>0</v>
      </c>
      <c r="G65" s="492">
        <f>+'ENERO '!G65+FEBRERO!G65+MARZO!G65+ABRIL!G65+'MAYO '!G65+JUNIO!G65+JULIO!G65+AGOSTO!G65+SEPTIEMBRE!G65+'OCTUBRE '!G65+Hoja12!G65+Hoja13!G65</f>
        <v>5</v>
      </c>
      <c r="H65" s="492">
        <f>+'ENERO '!H65+FEBRERO!H65+MARZO!H65+ABRIL!H65+'MAYO '!H65+JUNIO!H65+JULIO!H65+AGOSTO!H65+SEPTIEMBRE!H65+'OCTUBRE '!H65+Hoja12!H65+Hoja13!H65</f>
        <v>10</v>
      </c>
      <c r="I65" s="492">
        <f>+'ENERO '!I65+FEBRERO!I65+MARZO!I65+ABRIL!I65+'MAYO '!I65+JUNIO!I65+JULIO!I65+AGOSTO!I65+SEPTIEMBRE!I65+'OCTUBRE '!I65+Hoja12!I65+Hoja13!I65</f>
        <v>180</v>
      </c>
      <c r="J65" s="492">
        <f>+'ENERO '!J65+FEBRERO!J65+MARZO!J65+ABRIL!J65+'MAYO '!J65+JUNIO!J65+JULIO!J65+AGOSTO!J65+SEPTIEMBRE!J65+'OCTUBRE '!J65+Hoja12!J65+Hoja13!J65</f>
        <v>43</v>
      </c>
      <c r="K65" s="492">
        <f>+'ENERO '!K65+FEBRERO!K65+MARZO!K65+ABRIL!K65+'MAYO '!K65+JUNIO!K65+JULIO!K65+AGOSTO!K65+SEPTIEMBRE!K65+'OCTUBRE '!K65+Hoja12!K65+Hoja13!K65</f>
        <v>223</v>
      </c>
      <c r="L65" s="492">
        <f>+'ENERO '!L65+FEBRERO!L65+MARZO!L65+ABRIL!L65+'MAYO '!L65+JUNIO!L65+JULIO!L65+AGOSTO!L65+SEPTIEMBRE!L65+'OCTUBRE '!L65+Hoja12!L65+Hoja13!L65</f>
        <v>187</v>
      </c>
      <c r="M65" s="245" t="s">
        <v>151</v>
      </c>
      <c r="N65" s="154"/>
      <c r="O65" s="159"/>
      <c r="P65" s="154"/>
      <c r="Q65" s="159"/>
      <c r="R65" s="159"/>
      <c r="S65" s="159"/>
      <c r="T65" s="159"/>
      <c r="U65" s="159"/>
      <c r="V65" s="159"/>
      <c r="W65" s="159"/>
      <c r="X65" s="159"/>
      <c r="Y65" s="163"/>
      <c r="Z65" s="154"/>
      <c r="AA65" s="154"/>
      <c r="AB65" s="154"/>
      <c r="AC65" s="158"/>
      <c r="AD65" s="434"/>
      <c r="AE65" s="159"/>
      <c r="AF65" s="159"/>
      <c r="AG65" s="158"/>
      <c r="AH65" s="166"/>
      <c r="AI65" s="159"/>
      <c r="AJ65" s="158"/>
      <c r="AK65" s="166"/>
      <c r="AL65" s="159"/>
      <c r="AM65" s="159"/>
      <c r="AN65" s="159"/>
      <c r="AO65" s="158"/>
      <c r="AP65" s="159"/>
      <c r="AQ65" s="159"/>
      <c r="AR65" s="159"/>
      <c r="AS65" s="159"/>
      <c r="AT65" s="159"/>
      <c r="AU65" s="159"/>
      <c r="AV65" s="154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250" t="s">
        <v>152</v>
      </c>
      <c r="BU65" s="250" t="s">
        <v>152</v>
      </c>
      <c r="BV65" s="250" t="s">
        <v>152</v>
      </c>
      <c r="BW65" s="154"/>
      <c r="BX65" s="154"/>
      <c r="BY65" s="154"/>
      <c r="BZ65" s="154"/>
      <c r="CA65" s="154"/>
      <c r="CB65" s="216">
        <v>0</v>
      </c>
      <c r="CC65" s="216">
        <v>0</v>
      </c>
      <c r="CD65" s="216" t="s">
        <v>152</v>
      </c>
      <c r="CE65" s="154"/>
      <c r="CF65" s="154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68"/>
      <c r="DD65" s="168"/>
    </row>
    <row r="66" spans="1:108" x14ac:dyDescent="0.25">
      <c r="A66" s="165" t="s">
        <v>104</v>
      </c>
      <c r="B66" s="492">
        <f>+'ENERO '!B66+FEBRERO!B66+MARZO!B66+ABRIL!B66+'MAYO '!B66+JUNIO!B66+JULIO!B66+AGOSTO!B66+SEPTIEMBRE!B66+'OCTUBRE '!B66+Hoja12!B66+Hoja13!B66</f>
        <v>0</v>
      </c>
      <c r="C66" s="492">
        <f>+'ENERO '!C66+FEBRERO!C66+MARZO!C66+ABRIL!C66+'MAYO '!C66+JUNIO!C66+JULIO!C66+AGOSTO!C66+SEPTIEMBRE!C66+'OCTUBRE '!C66+Hoja12!C66+Hoja13!C66</f>
        <v>0</v>
      </c>
      <c r="D66" s="492">
        <f>+'ENERO '!D66+FEBRERO!D66+MARZO!D66+ABRIL!D66+'MAYO '!D66+JUNIO!D66+JULIO!D66+AGOSTO!D66+SEPTIEMBRE!D66+'OCTUBRE '!D66+Hoja12!D66+Hoja13!D66</f>
        <v>0</v>
      </c>
      <c r="E66" s="492">
        <f>+'ENERO '!E66+FEBRERO!E66+MARZO!E66+ABRIL!E66+'MAYO '!E66+JUNIO!E66+JULIO!E66+AGOSTO!E66+SEPTIEMBRE!E66+'OCTUBRE '!E66+Hoja12!E66+Hoja13!E66</f>
        <v>0</v>
      </c>
      <c r="F66" s="492">
        <f>+'ENERO '!F66+FEBRERO!F66+MARZO!F66+ABRIL!F66+'MAYO '!F66+JUNIO!F66+JULIO!F66+AGOSTO!F66+SEPTIEMBRE!F66+'OCTUBRE '!F66+Hoja12!F66+Hoja13!F66</f>
        <v>0</v>
      </c>
      <c r="G66" s="492">
        <f>+'ENERO '!G66+FEBRERO!G66+MARZO!G66+ABRIL!G66+'MAYO '!G66+JUNIO!G66+JULIO!G66+AGOSTO!G66+SEPTIEMBRE!G66+'OCTUBRE '!G66+Hoja12!G66+Hoja13!G66</f>
        <v>0</v>
      </c>
      <c r="H66" s="492">
        <f>+'ENERO '!H66+FEBRERO!H66+MARZO!H66+ABRIL!H66+'MAYO '!H66+JUNIO!H66+JULIO!H66+AGOSTO!H66+SEPTIEMBRE!H66+'OCTUBRE '!H66+Hoja12!H66+Hoja13!H66</f>
        <v>0</v>
      </c>
      <c r="I66" s="492">
        <f>+'ENERO '!I66+FEBRERO!I66+MARZO!I66+ABRIL!I66+'MAYO '!I66+JUNIO!I66+JULIO!I66+AGOSTO!I66+SEPTIEMBRE!I66+'OCTUBRE '!I66+Hoja12!I66+Hoja13!I66</f>
        <v>0</v>
      </c>
      <c r="J66" s="492">
        <f>+'ENERO '!J66+FEBRERO!J66+MARZO!J66+ABRIL!J66+'MAYO '!J66+JUNIO!J66+JULIO!J66+AGOSTO!J66+SEPTIEMBRE!J66+'OCTUBRE '!J66+Hoja12!J66+Hoja13!J66</f>
        <v>0</v>
      </c>
      <c r="K66" s="492">
        <f>+'ENERO '!K66+FEBRERO!K66+MARZO!K66+ABRIL!K66+'MAYO '!K66+JUNIO!K66+JULIO!K66+AGOSTO!K66+SEPTIEMBRE!K66+'OCTUBRE '!K66+Hoja12!K66+Hoja13!K66</f>
        <v>0</v>
      </c>
      <c r="L66" s="492">
        <f>+'ENERO '!L66+FEBRERO!L66+MARZO!L66+ABRIL!L66+'MAYO '!L66+JUNIO!L66+JULIO!L66+AGOSTO!L66+SEPTIEMBRE!L66+'OCTUBRE '!L66+Hoja12!L66+Hoja13!L66</f>
        <v>0</v>
      </c>
      <c r="M66" s="245" t="s">
        <v>151</v>
      </c>
      <c r="N66" s="154"/>
      <c r="O66" s="159"/>
      <c r="P66" s="154"/>
      <c r="Q66" s="159"/>
      <c r="R66" s="159"/>
      <c r="S66" s="159"/>
      <c r="T66" s="159"/>
      <c r="U66" s="159"/>
      <c r="V66" s="159"/>
      <c r="W66" s="159"/>
      <c r="X66" s="159"/>
      <c r="Y66" s="163"/>
      <c r="Z66" s="154"/>
      <c r="AA66" s="154"/>
      <c r="AB66" s="154"/>
      <c r="AC66" s="158"/>
      <c r="AD66" s="425"/>
      <c r="AE66" s="159"/>
      <c r="AF66" s="159"/>
      <c r="AG66" s="158"/>
      <c r="AH66" s="166"/>
      <c r="AI66" s="159"/>
      <c r="AJ66" s="158"/>
      <c r="AK66" s="166"/>
      <c r="AL66" s="159"/>
      <c r="AM66" s="159"/>
      <c r="AN66" s="159"/>
      <c r="AO66" s="158"/>
      <c r="AP66" s="159"/>
      <c r="AQ66" s="159"/>
      <c r="AR66" s="159"/>
      <c r="AS66" s="159"/>
      <c r="AT66" s="159"/>
      <c r="AU66" s="159"/>
      <c r="AV66" s="154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250" t="s">
        <v>152</v>
      </c>
      <c r="BU66" s="250" t="s">
        <v>152</v>
      </c>
      <c r="BV66" s="250" t="s">
        <v>152</v>
      </c>
      <c r="BW66" s="154"/>
      <c r="BX66" s="154"/>
      <c r="BY66" s="154"/>
      <c r="BZ66" s="154"/>
      <c r="CA66" s="154"/>
      <c r="CB66" s="216">
        <v>0</v>
      </c>
      <c r="CC66" s="216">
        <v>0</v>
      </c>
      <c r="CD66" s="216" t="s">
        <v>152</v>
      </c>
      <c r="CE66" s="154"/>
      <c r="CF66" s="154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68"/>
      <c r="DD66" s="168"/>
    </row>
    <row r="67" spans="1:108" x14ac:dyDescent="0.25">
      <c r="A67" s="179" t="s">
        <v>105</v>
      </c>
      <c r="B67" s="492">
        <f>+'ENERO '!B67+FEBRERO!B67+MARZO!B67+ABRIL!B67+'MAYO '!B67+JUNIO!B67+JULIO!B67+AGOSTO!B67+SEPTIEMBRE!B67+'OCTUBRE '!B67+Hoja12!B67+Hoja13!B67</f>
        <v>0</v>
      </c>
      <c r="C67" s="492">
        <f>+'ENERO '!C67+FEBRERO!C67+MARZO!C67+ABRIL!C67+'MAYO '!C67+JUNIO!C67+JULIO!C67+AGOSTO!C67+SEPTIEMBRE!C67+'OCTUBRE '!C67+Hoja12!C67+Hoja13!C67</f>
        <v>0</v>
      </c>
      <c r="D67" s="492">
        <f>+'ENERO '!D67+FEBRERO!D67+MARZO!D67+ABRIL!D67+'MAYO '!D67+JUNIO!D67+JULIO!D67+AGOSTO!D67+SEPTIEMBRE!D67+'OCTUBRE '!D67+Hoja12!D67+Hoja13!D67</f>
        <v>0</v>
      </c>
      <c r="E67" s="492">
        <f>+'ENERO '!E67+FEBRERO!E67+MARZO!E67+ABRIL!E67+'MAYO '!E67+JUNIO!E67+JULIO!E67+AGOSTO!E67+SEPTIEMBRE!E67+'OCTUBRE '!E67+Hoja12!E67+Hoja13!E67</f>
        <v>0</v>
      </c>
      <c r="F67" s="492">
        <f>+'ENERO '!F67+FEBRERO!F67+MARZO!F67+ABRIL!F67+'MAYO '!F67+JUNIO!F67+JULIO!F67+AGOSTO!F67+SEPTIEMBRE!F67+'OCTUBRE '!F67+Hoja12!F67+Hoja13!F67</f>
        <v>0</v>
      </c>
      <c r="G67" s="492">
        <f>+'ENERO '!G67+FEBRERO!G67+MARZO!G67+ABRIL!G67+'MAYO '!G67+JUNIO!G67+JULIO!G67+AGOSTO!G67+SEPTIEMBRE!G67+'OCTUBRE '!G67+Hoja12!G67+Hoja13!G67</f>
        <v>0</v>
      </c>
      <c r="H67" s="492">
        <f>+'ENERO '!H67+FEBRERO!H67+MARZO!H67+ABRIL!H67+'MAYO '!H67+JUNIO!H67+JULIO!H67+AGOSTO!H67+SEPTIEMBRE!H67+'OCTUBRE '!H67+Hoja12!H67+Hoja13!H67</f>
        <v>0</v>
      </c>
      <c r="I67" s="492">
        <f>+'ENERO '!I67+FEBRERO!I67+MARZO!I67+ABRIL!I67+'MAYO '!I67+JUNIO!I67+JULIO!I67+AGOSTO!I67+SEPTIEMBRE!I67+'OCTUBRE '!I67+Hoja12!I67+Hoja13!I67</f>
        <v>0</v>
      </c>
      <c r="J67" s="492">
        <f>+'ENERO '!J67+FEBRERO!J67+MARZO!J67+ABRIL!J67+'MAYO '!J67+JUNIO!J67+JULIO!J67+AGOSTO!J67+SEPTIEMBRE!J67+'OCTUBRE '!J67+Hoja12!J67+Hoja13!J67</f>
        <v>0</v>
      </c>
      <c r="K67" s="492">
        <f>+'ENERO '!K67+FEBRERO!K67+MARZO!K67+ABRIL!K67+'MAYO '!K67+JUNIO!K67+JULIO!K67+AGOSTO!K67+SEPTIEMBRE!K67+'OCTUBRE '!K67+Hoja12!K67+Hoja13!K67</f>
        <v>0</v>
      </c>
      <c r="L67" s="492">
        <f>+'ENERO '!L67+FEBRERO!L67+MARZO!L67+ABRIL!L67+'MAYO '!L67+JUNIO!L67+JULIO!L67+AGOSTO!L67+SEPTIEMBRE!L67+'OCTUBRE '!L67+Hoja12!L67+Hoja13!L67</f>
        <v>0</v>
      </c>
      <c r="M67" s="245" t="s">
        <v>151</v>
      </c>
      <c r="N67" s="154"/>
      <c r="O67" s="159"/>
      <c r="P67" s="154"/>
      <c r="Q67" s="159"/>
      <c r="R67" s="159"/>
      <c r="S67" s="159"/>
      <c r="T67" s="159"/>
      <c r="U67" s="159"/>
      <c r="V67" s="159"/>
      <c r="W67" s="159"/>
      <c r="X67" s="159"/>
      <c r="Y67" s="163"/>
      <c r="Z67" s="154"/>
      <c r="AA67" s="154"/>
      <c r="AB67" s="154"/>
      <c r="AC67" s="158"/>
      <c r="AD67" s="434"/>
      <c r="AE67" s="159"/>
      <c r="AF67" s="159"/>
      <c r="AG67" s="158"/>
      <c r="AH67" s="166"/>
      <c r="AI67" s="159"/>
      <c r="AJ67" s="158"/>
      <c r="AK67" s="166"/>
      <c r="AL67" s="159"/>
      <c r="AM67" s="159"/>
      <c r="AN67" s="159"/>
      <c r="AO67" s="158"/>
      <c r="AP67" s="159"/>
      <c r="AQ67" s="159"/>
      <c r="AR67" s="159"/>
      <c r="AS67" s="159"/>
      <c r="AT67" s="159"/>
      <c r="AU67" s="159"/>
      <c r="AV67" s="154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250" t="s">
        <v>152</v>
      </c>
      <c r="BU67" s="250" t="s">
        <v>152</v>
      </c>
      <c r="BV67" s="250" t="s">
        <v>152</v>
      </c>
      <c r="BW67" s="154"/>
      <c r="BX67" s="154"/>
      <c r="BY67" s="154"/>
      <c r="BZ67" s="154"/>
      <c r="CA67" s="154"/>
      <c r="CB67" s="216">
        <v>0</v>
      </c>
      <c r="CC67" s="216">
        <v>0</v>
      </c>
      <c r="CD67" s="216" t="s">
        <v>152</v>
      </c>
      <c r="CE67" s="154"/>
      <c r="CF67" s="154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68"/>
      <c r="DD67" s="168"/>
    </row>
    <row r="68" spans="1:108" x14ac:dyDescent="0.25">
      <c r="A68" s="204" t="s">
        <v>106</v>
      </c>
      <c r="B68" s="492">
        <f>+'ENERO '!B68+FEBRERO!B68+MARZO!B68+ABRIL!B68+'MAYO '!B68+JUNIO!B68+JULIO!B68+AGOSTO!B68+SEPTIEMBRE!B68+'OCTUBRE '!B68+Hoja12!B68+Hoja13!B68</f>
        <v>1601</v>
      </c>
      <c r="C68" s="492">
        <f>+'ENERO '!C68+FEBRERO!C68+MARZO!C68+ABRIL!C68+'MAYO '!C68+JUNIO!C68+JULIO!C68+AGOSTO!C68+SEPTIEMBRE!C68+'OCTUBRE '!C68+Hoja12!C68+Hoja13!C68</f>
        <v>7</v>
      </c>
      <c r="D68" s="492">
        <f>+'ENERO '!D68+FEBRERO!D68+MARZO!D68+ABRIL!D68+'MAYO '!D68+JUNIO!D68+JULIO!D68+AGOSTO!D68+SEPTIEMBRE!D68+'OCTUBRE '!D68+Hoja12!D68+Hoja13!D68</f>
        <v>4</v>
      </c>
      <c r="E68" s="492">
        <f>+'ENERO '!E68+FEBRERO!E68+MARZO!E68+ABRIL!E68+'MAYO '!E68+JUNIO!E68+JULIO!E68+AGOSTO!E68+SEPTIEMBRE!E68+'OCTUBRE '!E68+Hoja12!E68+Hoja13!E68</f>
        <v>0</v>
      </c>
      <c r="F68" s="492">
        <f>+'ENERO '!F68+FEBRERO!F68+MARZO!F68+ABRIL!F68+'MAYO '!F68+JUNIO!F68+JULIO!F68+AGOSTO!F68+SEPTIEMBRE!F68+'OCTUBRE '!F68+Hoja12!F68+Hoja13!F68</f>
        <v>0</v>
      </c>
      <c r="G68" s="492">
        <f>+'ENERO '!G68+FEBRERO!G68+MARZO!G68+ABRIL!G68+'MAYO '!G68+JUNIO!G68+JULIO!G68+AGOSTO!G68+SEPTIEMBRE!G68+'OCTUBRE '!G68+Hoja12!G68+Hoja13!G68</f>
        <v>13</v>
      </c>
      <c r="H68" s="492">
        <f>+'ENERO '!H68+FEBRERO!H68+MARZO!H68+ABRIL!H68+'MAYO '!H68+JUNIO!H68+JULIO!H68+AGOSTO!H68+SEPTIEMBRE!H68+'OCTUBRE '!H68+Hoja12!H68+Hoja13!H68</f>
        <v>1577</v>
      </c>
      <c r="I68" s="492">
        <f>+'ENERO '!I68+FEBRERO!I68+MARZO!I68+ABRIL!I68+'MAYO '!I68+JUNIO!I68+JULIO!I68+AGOSTO!I68+SEPTIEMBRE!I68+'OCTUBRE '!I68+Hoja12!I68+Hoja13!I68</f>
        <v>604</v>
      </c>
      <c r="J68" s="492">
        <f>+'ENERO '!J68+FEBRERO!J68+MARZO!J68+ABRIL!J68+'MAYO '!J68+JUNIO!J68+JULIO!J68+AGOSTO!J68+SEPTIEMBRE!J68+'OCTUBRE '!J68+Hoja12!J68+Hoja13!J68</f>
        <v>997</v>
      </c>
      <c r="K68" s="492">
        <f>+'ENERO '!K68+FEBRERO!K68+MARZO!K68+ABRIL!K68+'MAYO '!K68+JUNIO!K68+JULIO!K68+AGOSTO!K68+SEPTIEMBRE!K68+'OCTUBRE '!K68+Hoja12!K68+Hoja13!K68</f>
        <v>1601</v>
      </c>
      <c r="L68" s="492">
        <f>+'ENERO '!L68+FEBRERO!L68+MARZO!L68+ABRIL!L68+'MAYO '!L68+JUNIO!L68+JULIO!L68+AGOSTO!L68+SEPTIEMBRE!L68+'OCTUBRE '!L68+Hoja12!L68+Hoja13!L68</f>
        <v>83</v>
      </c>
      <c r="M68" s="245" t="s">
        <v>151</v>
      </c>
      <c r="N68" s="154"/>
      <c r="O68" s="159"/>
      <c r="P68" s="154"/>
      <c r="Q68" s="159"/>
      <c r="R68" s="159"/>
      <c r="S68" s="159"/>
      <c r="T68" s="159"/>
      <c r="U68" s="159"/>
      <c r="V68" s="159"/>
      <c r="W68" s="159"/>
      <c r="X68" s="159"/>
      <c r="Y68" s="163"/>
      <c r="Z68" s="154"/>
      <c r="AA68" s="154"/>
      <c r="AB68" s="154"/>
      <c r="AC68" s="158"/>
      <c r="AD68" s="425"/>
      <c r="AE68" s="159"/>
      <c r="AF68" s="159"/>
      <c r="AG68" s="158"/>
      <c r="AH68" s="166"/>
      <c r="AI68" s="159"/>
      <c r="AJ68" s="158"/>
      <c r="AK68" s="166"/>
      <c r="AL68" s="159"/>
      <c r="AM68" s="159"/>
      <c r="AN68" s="159"/>
      <c r="AO68" s="158"/>
      <c r="AP68" s="159"/>
      <c r="AQ68" s="159"/>
      <c r="AR68" s="159"/>
      <c r="AS68" s="159"/>
      <c r="AT68" s="159"/>
      <c r="AU68" s="159"/>
      <c r="AV68" s="154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250" t="s">
        <v>152</v>
      </c>
      <c r="BU68" s="250" t="s">
        <v>152</v>
      </c>
      <c r="BV68" s="250" t="s">
        <v>152</v>
      </c>
      <c r="BW68" s="154"/>
      <c r="BX68" s="154"/>
      <c r="BY68" s="154"/>
      <c r="BZ68" s="154"/>
      <c r="CA68" s="154"/>
      <c r="CB68" s="216">
        <v>0</v>
      </c>
      <c r="CC68" s="216">
        <v>0</v>
      </c>
      <c r="CD68" s="216" t="s">
        <v>152</v>
      </c>
      <c r="CE68" s="154"/>
      <c r="CF68" s="154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68"/>
      <c r="DD68" s="168"/>
    </row>
    <row r="69" spans="1:108" x14ac:dyDescent="0.25">
      <c r="A69" s="205" t="s">
        <v>107</v>
      </c>
      <c r="B69" s="492">
        <f>+'ENERO '!B69+FEBRERO!B69+MARZO!B69+ABRIL!B69+'MAYO '!B69+JUNIO!B69+JULIO!B69+AGOSTO!B69+SEPTIEMBRE!B69+'OCTUBRE '!B69+Hoja12!B69+Hoja13!B69</f>
        <v>0</v>
      </c>
      <c r="C69" s="492">
        <f>+'ENERO '!C69+FEBRERO!C69+MARZO!C69+ABRIL!C69+'MAYO '!C69+JUNIO!C69+JULIO!C69+AGOSTO!C69+SEPTIEMBRE!C69+'OCTUBRE '!C69+Hoja12!C69+Hoja13!C69</f>
        <v>0</v>
      </c>
      <c r="D69" s="492">
        <f>+'ENERO '!D69+FEBRERO!D69+MARZO!D69+ABRIL!D69+'MAYO '!D69+JUNIO!D69+JULIO!D69+AGOSTO!D69+SEPTIEMBRE!D69+'OCTUBRE '!D69+Hoja12!D69+Hoja13!D69</f>
        <v>0</v>
      </c>
      <c r="E69" s="492">
        <f>+'ENERO '!E69+FEBRERO!E69+MARZO!E69+ABRIL!E69+'MAYO '!E69+JUNIO!E69+JULIO!E69+AGOSTO!E69+SEPTIEMBRE!E69+'OCTUBRE '!E69+Hoja12!E69+Hoja13!E69</f>
        <v>0</v>
      </c>
      <c r="F69" s="492">
        <f>+'ENERO '!F69+FEBRERO!F69+MARZO!F69+ABRIL!F69+'MAYO '!F69+JUNIO!F69+JULIO!F69+AGOSTO!F69+SEPTIEMBRE!F69+'OCTUBRE '!F69+Hoja12!F69+Hoja13!F69</f>
        <v>0</v>
      </c>
      <c r="G69" s="492">
        <f>+'ENERO '!G69+FEBRERO!G69+MARZO!G69+ABRIL!G69+'MAYO '!G69+JUNIO!G69+JULIO!G69+AGOSTO!G69+SEPTIEMBRE!G69+'OCTUBRE '!G69+Hoja12!G69+Hoja13!G69</f>
        <v>0</v>
      </c>
      <c r="H69" s="492">
        <f>+'ENERO '!H69+FEBRERO!H69+MARZO!H69+ABRIL!H69+'MAYO '!H69+JUNIO!H69+JULIO!H69+AGOSTO!H69+SEPTIEMBRE!H69+'OCTUBRE '!H69+Hoja12!H69+Hoja13!H69</f>
        <v>0</v>
      </c>
      <c r="I69" s="492">
        <f>+'ENERO '!I69+FEBRERO!I69+MARZO!I69+ABRIL!I69+'MAYO '!I69+JUNIO!I69+JULIO!I69+AGOSTO!I69+SEPTIEMBRE!I69+'OCTUBRE '!I69+Hoja12!I69+Hoja13!I69</f>
        <v>0</v>
      </c>
      <c r="J69" s="492">
        <f>+'ENERO '!J69+FEBRERO!J69+MARZO!J69+ABRIL!J69+'MAYO '!J69+JUNIO!J69+JULIO!J69+AGOSTO!J69+SEPTIEMBRE!J69+'OCTUBRE '!J69+Hoja12!J69+Hoja13!J69</f>
        <v>0</v>
      </c>
      <c r="K69" s="492">
        <f>+'ENERO '!K69+FEBRERO!K69+MARZO!K69+ABRIL!K69+'MAYO '!K69+JUNIO!K69+JULIO!K69+AGOSTO!K69+SEPTIEMBRE!K69+'OCTUBRE '!K69+Hoja12!K69+Hoja13!K69</f>
        <v>0</v>
      </c>
      <c r="L69" s="492">
        <f>+'ENERO '!L69+FEBRERO!L69+MARZO!L69+ABRIL!L69+'MAYO '!L69+JUNIO!L69+JULIO!L69+AGOSTO!L69+SEPTIEMBRE!L69+'OCTUBRE '!L69+Hoja12!L69+Hoja13!L69</f>
        <v>0</v>
      </c>
      <c r="M69" s="245" t="s">
        <v>151</v>
      </c>
      <c r="N69" s="154"/>
      <c r="O69" s="159"/>
      <c r="P69" s="154"/>
      <c r="Q69" s="159"/>
      <c r="R69" s="159"/>
      <c r="S69" s="159"/>
      <c r="T69" s="159"/>
      <c r="U69" s="159"/>
      <c r="V69" s="159"/>
      <c r="W69" s="159"/>
      <c r="X69" s="159"/>
      <c r="Y69" s="163"/>
      <c r="Z69" s="154"/>
      <c r="AA69" s="154"/>
      <c r="AB69" s="154"/>
      <c r="AC69" s="158"/>
      <c r="AD69" s="434"/>
      <c r="AE69" s="159"/>
      <c r="AF69" s="159"/>
      <c r="AG69" s="158"/>
      <c r="AH69" s="166"/>
      <c r="AI69" s="159"/>
      <c r="AJ69" s="158"/>
      <c r="AK69" s="166"/>
      <c r="AL69" s="159"/>
      <c r="AM69" s="159"/>
      <c r="AN69" s="159"/>
      <c r="AO69" s="158"/>
      <c r="AP69" s="159"/>
      <c r="AQ69" s="159"/>
      <c r="AR69" s="159"/>
      <c r="AS69" s="159"/>
      <c r="AT69" s="159"/>
      <c r="AU69" s="159"/>
      <c r="AV69" s="154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250" t="s">
        <v>152</v>
      </c>
      <c r="BU69" s="250" t="s">
        <v>152</v>
      </c>
      <c r="BV69" s="250" t="s">
        <v>152</v>
      </c>
      <c r="BW69" s="154"/>
      <c r="BX69" s="154"/>
      <c r="BY69" s="154"/>
      <c r="BZ69" s="154"/>
      <c r="CA69" s="154"/>
      <c r="CB69" s="216">
        <v>0</v>
      </c>
      <c r="CC69" s="216">
        <v>0</v>
      </c>
      <c r="CD69" s="216" t="s">
        <v>152</v>
      </c>
      <c r="CE69" s="154"/>
      <c r="CF69" s="154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68"/>
      <c r="DD69" s="168"/>
    </row>
    <row r="70" spans="1:108" x14ac:dyDescent="0.25">
      <c r="A70" s="206" t="s">
        <v>40</v>
      </c>
      <c r="B70" s="492">
        <f>+'ENERO '!B70+FEBRERO!B70+MARZO!B70+ABRIL!B70+'MAYO '!B70+JUNIO!B70+JULIO!B70+AGOSTO!B70+SEPTIEMBRE!B70+'OCTUBRE '!B70+Hoja12!B70+Hoja13!B70</f>
        <v>15552</v>
      </c>
      <c r="C70" s="492">
        <f>+'ENERO '!C70+FEBRERO!C70+MARZO!C70+ABRIL!C70+'MAYO '!C70+JUNIO!C70+JULIO!C70+AGOSTO!C70+SEPTIEMBRE!C70+'OCTUBRE '!C70+Hoja12!C70+Hoja13!C70</f>
        <v>1308</v>
      </c>
      <c r="D70" s="492">
        <f>+'ENERO '!D70+FEBRERO!D70+MARZO!D70+ABRIL!D70+'MAYO '!D70+JUNIO!D70+JULIO!D70+AGOSTO!D70+SEPTIEMBRE!D70+'OCTUBRE '!D70+Hoja12!D70+Hoja13!D70</f>
        <v>511</v>
      </c>
      <c r="E70" s="492">
        <f>+'ENERO '!E70+FEBRERO!E70+MARZO!E70+ABRIL!E70+'MAYO '!E70+JUNIO!E70+JULIO!E70+AGOSTO!E70+SEPTIEMBRE!E70+'OCTUBRE '!E70+Hoja12!E70+Hoja13!E70</f>
        <v>655</v>
      </c>
      <c r="F70" s="492">
        <f>+'ENERO '!F70+FEBRERO!F70+MARZO!F70+ABRIL!F70+'MAYO '!F70+JUNIO!F70+JULIO!F70+AGOSTO!F70+SEPTIEMBRE!F70+'OCTUBRE '!F70+Hoja12!F70+Hoja13!F70</f>
        <v>1059</v>
      </c>
      <c r="G70" s="492">
        <f>+'ENERO '!G70+FEBRERO!G70+MARZO!G70+ABRIL!G70+'MAYO '!G70+JUNIO!G70+JULIO!G70+AGOSTO!G70+SEPTIEMBRE!G70+'OCTUBRE '!G70+Hoja12!G70+Hoja13!G70</f>
        <v>7034</v>
      </c>
      <c r="H70" s="492">
        <f>+'ENERO '!H70+FEBRERO!H70+MARZO!H70+ABRIL!H70+'MAYO '!H70+JUNIO!H70+JULIO!H70+AGOSTO!H70+SEPTIEMBRE!H70+'OCTUBRE '!H70+Hoja12!H70+Hoja13!H70</f>
        <v>4985</v>
      </c>
      <c r="I70" s="492">
        <f>+'ENERO '!I70+FEBRERO!I70+MARZO!I70+ABRIL!I70+'MAYO '!I70+JUNIO!I70+JULIO!I70+AGOSTO!I70+SEPTIEMBRE!I70+'OCTUBRE '!I70+Hoja12!I70+Hoja13!I70</f>
        <v>5301</v>
      </c>
      <c r="J70" s="492">
        <f>+'ENERO '!J70+FEBRERO!J70+MARZO!J70+ABRIL!J70+'MAYO '!J70+JUNIO!J70+JULIO!J70+AGOSTO!J70+SEPTIEMBRE!J70+'OCTUBRE '!J70+Hoja12!J70+Hoja13!J70</f>
        <v>10251</v>
      </c>
      <c r="K70" s="492">
        <f>+'ENERO '!K70+FEBRERO!K70+MARZO!K70+ABRIL!K70+'MAYO '!K70+JUNIO!K70+JULIO!K70+AGOSTO!K70+SEPTIEMBRE!K70+'OCTUBRE '!K70+Hoja12!K70+Hoja13!K70</f>
        <v>15552</v>
      </c>
      <c r="L70" s="492">
        <f>+'ENERO '!L70+FEBRERO!L70+MARZO!L70+ABRIL!L70+'MAYO '!L70+JUNIO!L70+JULIO!L70+AGOSTO!L70+SEPTIEMBRE!L70+'OCTUBRE '!L70+Hoja12!L70+Hoja13!L70</f>
        <v>12869</v>
      </c>
      <c r="M70" s="245" t="s">
        <v>151</v>
      </c>
      <c r="N70" s="154"/>
      <c r="O70" s="159"/>
      <c r="P70" s="154"/>
      <c r="Q70" s="159"/>
      <c r="R70" s="159"/>
      <c r="S70" s="159"/>
      <c r="T70" s="159"/>
      <c r="U70" s="159"/>
      <c r="V70" s="159"/>
      <c r="W70" s="159"/>
      <c r="X70" s="159"/>
      <c r="Y70" s="163"/>
      <c r="Z70" s="154"/>
      <c r="AA70" s="154"/>
      <c r="AB70" s="154"/>
      <c r="AC70" s="158"/>
      <c r="AD70" s="425"/>
      <c r="AE70" s="159"/>
      <c r="AF70" s="159"/>
      <c r="AG70" s="158"/>
      <c r="AH70" s="166"/>
      <c r="AI70" s="159"/>
      <c r="AJ70" s="158"/>
      <c r="AK70" s="166"/>
      <c r="AL70" s="159"/>
      <c r="AM70" s="159"/>
      <c r="AN70" s="159"/>
      <c r="AO70" s="158"/>
      <c r="AP70" s="159"/>
      <c r="AQ70" s="159"/>
      <c r="AR70" s="159"/>
      <c r="AS70" s="159"/>
      <c r="AT70" s="159"/>
      <c r="AU70" s="159"/>
      <c r="AV70" s="154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250" t="s">
        <v>152</v>
      </c>
      <c r="BU70" s="250" t="s">
        <v>152</v>
      </c>
      <c r="BV70" s="250" t="s">
        <v>152</v>
      </c>
      <c r="BW70" s="154"/>
      <c r="BX70" s="154"/>
      <c r="BY70" s="154"/>
      <c r="BZ70" s="154"/>
      <c r="CA70" s="154"/>
      <c r="CB70" s="216">
        <v>0</v>
      </c>
      <c r="CC70" s="216">
        <v>0</v>
      </c>
      <c r="CD70" s="216" t="s">
        <v>152</v>
      </c>
      <c r="CE70" s="154"/>
      <c r="CF70" s="154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68"/>
      <c r="DD70" s="168"/>
    </row>
    <row r="71" spans="1:108" x14ac:dyDescent="0.25">
      <c r="A71" s="207" t="s">
        <v>108</v>
      </c>
      <c r="B71" s="207"/>
      <c r="C71" s="207"/>
      <c r="D71" s="207"/>
      <c r="E71" s="207"/>
      <c r="F71" s="208"/>
      <c r="G71" s="208"/>
      <c r="H71" s="208"/>
      <c r="I71" s="208"/>
      <c r="J71" s="175"/>
      <c r="K71" s="175"/>
      <c r="L71" s="156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62"/>
      <c r="AD71" s="434"/>
      <c r="AE71" s="154"/>
      <c r="AF71" s="162"/>
      <c r="AG71" s="154"/>
      <c r="AH71" s="154"/>
      <c r="AI71" s="162"/>
      <c r="AJ71" s="154"/>
      <c r="AK71" s="154"/>
      <c r="AL71" s="162"/>
      <c r="AM71" s="162"/>
      <c r="AN71" s="162"/>
      <c r="AO71" s="154"/>
      <c r="AP71" s="154"/>
      <c r="AQ71" s="154"/>
      <c r="AR71" s="154"/>
      <c r="AS71" s="154"/>
      <c r="AT71" s="154"/>
      <c r="AU71" s="154"/>
      <c r="AV71" s="154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68"/>
      <c r="DD71" s="168"/>
    </row>
    <row r="72" spans="1:108" x14ac:dyDescent="0.2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154"/>
      <c r="N72" s="154"/>
      <c r="O72" s="162"/>
      <c r="P72" s="154"/>
      <c r="Q72" s="154"/>
      <c r="R72" s="162"/>
      <c r="S72" s="154"/>
      <c r="T72" s="154"/>
      <c r="U72" s="154"/>
      <c r="V72" s="154"/>
      <c r="W72" s="162"/>
      <c r="X72" s="154"/>
      <c r="Y72" s="154"/>
      <c r="Z72" s="162"/>
      <c r="AA72" s="154"/>
      <c r="AB72" s="154"/>
      <c r="AC72" s="154"/>
      <c r="AD72" s="425"/>
      <c r="AE72" s="154"/>
      <c r="AF72" s="154"/>
      <c r="AG72" s="154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4"/>
      <c r="AT72" s="154"/>
      <c r="AU72" s="154"/>
      <c r="AV72" s="154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68"/>
      <c r="DD72" s="168"/>
    </row>
    <row r="73" spans="1:108" x14ac:dyDescent="0.25">
      <c r="A73" s="659"/>
      <c r="B73" s="630"/>
      <c r="C73" s="644"/>
      <c r="D73" s="167" t="s">
        <v>97</v>
      </c>
      <c r="E73" s="167" t="s">
        <v>30</v>
      </c>
      <c r="F73" s="167" t="s">
        <v>31</v>
      </c>
      <c r="G73" s="167" t="s">
        <v>32</v>
      </c>
      <c r="H73" s="167" t="s">
        <v>33</v>
      </c>
      <c r="I73" s="167" t="s">
        <v>34</v>
      </c>
      <c r="J73" s="167" t="s">
        <v>98</v>
      </c>
      <c r="K73" s="167" t="s">
        <v>39</v>
      </c>
      <c r="L73" s="660"/>
      <c r="M73" s="154"/>
      <c r="N73" s="154"/>
      <c r="O73" s="162"/>
      <c r="P73" s="154"/>
      <c r="Q73" s="154"/>
      <c r="R73" s="162"/>
      <c r="S73" s="154"/>
      <c r="T73" s="154"/>
      <c r="U73" s="154"/>
      <c r="V73" s="154"/>
      <c r="W73" s="162"/>
      <c r="X73" s="154"/>
      <c r="Y73" s="154"/>
      <c r="Z73" s="162"/>
      <c r="AA73" s="154"/>
      <c r="AB73" s="154"/>
      <c r="AC73" s="154"/>
      <c r="AD73" s="434"/>
      <c r="AE73" s="154"/>
      <c r="AF73" s="154"/>
      <c r="AG73" s="154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4"/>
      <c r="AT73" s="154"/>
      <c r="AU73" s="154"/>
      <c r="AV73" s="154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68"/>
      <c r="DD73" s="168"/>
    </row>
    <row r="74" spans="1:108" x14ac:dyDescent="0.25">
      <c r="A74" s="661" t="s">
        <v>110</v>
      </c>
      <c r="B74" s="202" t="s">
        <v>99</v>
      </c>
      <c r="C74" s="492">
        <f>+'ENERO '!C74+FEBRERO!C74+MARZO!C74+ABRIL!C74+'MAYO '!C74+JUNIO!C74+JULIO!C74+AGOSTO!C74+SEPTIEMBRE!C74+'OCTUBRE '!C74+Hoja12!C74+Hoja13!C74</f>
        <v>24</v>
      </c>
      <c r="D74" s="492">
        <f>+'ENERO '!D74+FEBRERO!D74+MARZO!D74+ABRIL!D74+'MAYO '!D74+JUNIO!D74+JULIO!D74+AGOSTO!D74+SEPTIEMBRE!D74+'OCTUBRE '!D74+Hoja12!D74+Hoja13!D74</f>
        <v>0</v>
      </c>
      <c r="E74" s="492">
        <f>+'ENERO '!E74+FEBRERO!E74+MARZO!E74+ABRIL!E74+'MAYO '!E74+JUNIO!E74+JULIO!E74+AGOSTO!E74+SEPTIEMBRE!E74+'OCTUBRE '!E74+Hoja12!E74+Hoja13!E74</f>
        <v>0</v>
      </c>
      <c r="F74" s="492">
        <f>+'ENERO '!F74+FEBRERO!F74+MARZO!F74+ABRIL!F74+'MAYO '!F74+JUNIO!F74+JULIO!F74+AGOSTO!F74+SEPTIEMBRE!F74+'OCTUBRE '!F74+Hoja12!F74+Hoja13!F74</f>
        <v>3</v>
      </c>
      <c r="G74" s="492">
        <f>+'ENERO '!G74+FEBRERO!G74+MARZO!G74+ABRIL!G74+'MAYO '!G74+JUNIO!G74+JULIO!G74+AGOSTO!G74+SEPTIEMBRE!G74+'OCTUBRE '!G74+Hoja12!G74+Hoja13!G74</f>
        <v>1</v>
      </c>
      <c r="H74" s="492">
        <f>+'ENERO '!H74+FEBRERO!H74+MARZO!H74+ABRIL!H74+'MAYO '!H74+JUNIO!H74+JULIO!H74+AGOSTO!H74+SEPTIEMBRE!H74+'OCTUBRE '!H74+Hoja12!H74+Hoja13!H74</f>
        <v>19</v>
      </c>
      <c r="I74" s="492">
        <f>+'ENERO '!I74+FEBRERO!I74+MARZO!I74+ABRIL!I74+'MAYO '!I74+JUNIO!I74+JULIO!I74+AGOSTO!I74+SEPTIEMBRE!I74+'OCTUBRE '!I74+Hoja12!I74+Hoja13!I74</f>
        <v>1</v>
      </c>
      <c r="J74" s="492">
        <f>+'ENERO '!J74+FEBRERO!J74+MARZO!J74+ABRIL!J74+'MAYO '!J74+JUNIO!J74+JULIO!J74+AGOSTO!J74+SEPTIEMBRE!J74+'OCTUBRE '!J74+Hoja12!J74+Hoja13!J74</f>
        <v>5</v>
      </c>
      <c r="K74" s="492">
        <f>+'ENERO '!K74+FEBRERO!K74+MARZO!K74+ABRIL!K74+'MAYO '!K74+JUNIO!K74+JULIO!K74+AGOSTO!K74+SEPTIEMBRE!K74+'OCTUBRE '!K74+Hoja12!K74+Hoja13!K74</f>
        <v>19</v>
      </c>
      <c r="L74" s="492">
        <f>+'ENERO '!L74+FEBRERO!L74+MARZO!L74+ABRIL!L74+'MAYO '!L74+JUNIO!L74+JULIO!L74+AGOSTO!L74+SEPTIEMBRE!L74+'OCTUBRE '!L74+Hoja12!L74+Hoja13!L74</f>
        <v>24</v>
      </c>
      <c r="M74" s="217" t="s">
        <v>151</v>
      </c>
      <c r="N74" s="154"/>
      <c r="O74" s="162"/>
      <c r="P74" s="154"/>
      <c r="Q74" s="154"/>
      <c r="R74" s="162"/>
      <c r="S74" s="154"/>
      <c r="T74" s="154"/>
      <c r="U74" s="154"/>
      <c r="V74" s="154"/>
      <c r="W74" s="162"/>
      <c r="X74" s="154"/>
      <c r="Y74" s="154"/>
      <c r="Z74" s="162"/>
      <c r="AA74" s="154"/>
      <c r="AB74" s="154"/>
      <c r="AC74" s="154"/>
      <c r="AD74" s="425"/>
      <c r="AE74" s="154"/>
      <c r="AF74" s="154"/>
      <c r="AG74" s="154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4"/>
      <c r="AT74" s="154"/>
      <c r="AU74" s="154"/>
      <c r="AV74" s="154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250" t="s">
        <v>152</v>
      </c>
      <c r="BU74" s="250" t="s">
        <v>152</v>
      </c>
      <c r="BV74" s="250" t="s">
        <v>152</v>
      </c>
      <c r="BW74" s="250" t="s">
        <v>152</v>
      </c>
      <c r="BX74" s="154"/>
      <c r="BY74" s="154"/>
      <c r="BZ74" s="154"/>
      <c r="CA74" s="154"/>
      <c r="CB74" s="216">
        <v>0</v>
      </c>
      <c r="CC74" s="216">
        <v>0</v>
      </c>
      <c r="CD74" s="216" t="s">
        <v>152</v>
      </c>
      <c r="CE74" s="216">
        <v>0</v>
      </c>
      <c r="CF74" s="154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68"/>
      <c r="DD74" s="168"/>
    </row>
    <row r="75" spans="1:108" x14ac:dyDescent="0.25">
      <c r="A75" s="662"/>
      <c r="B75" s="209" t="s">
        <v>100</v>
      </c>
      <c r="C75" s="492">
        <f>+'ENERO '!C75+FEBRERO!C75+MARZO!C75+ABRIL!C75+'MAYO '!C75+JUNIO!C75+JULIO!C75+AGOSTO!C75+SEPTIEMBRE!C75+'OCTUBRE '!C75+Hoja12!C75+Hoja13!C75</f>
        <v>169</v>
      </c>
      <c r="D75" s="492">
        <f>+'ENERO '!D75+FEBRERO!D75+MARZO!D75+ABRIL!D75+'MAYO '!D75+JUNIO!D75+JULIO!D75+AGOSTO!D75+SEPTIEMBRE!D75+'OCTUBRE '!D75+Hoja12!D75+Hoja13!D75</f>
        <v>6</v>
      </c>
      <c r="E75" s="492">
        <f>+'ENERO '!E75+FEBRERO!E75+MARZO!E75+ABRIL!E75+'MAYO '!E75+JUNIO!E75+JULIO!E75+AGOSTO!E75+SEPTIEMBRE!E75+'OCTUBRE '!E75+Hoja12!E75+Hoja13!E75</f>
        <v>6</v>
      </c>
      <c r="F75" s="492">
        <f>+'ENERO '!F75+FEBRERO!F75+MARZO!F75+ABRIL!F75+'MAYO '!F75+JUNIO!F75+JULIO!F75+AGOSTO!F75+SEPTIEMBRE!F75+'OCTUBRE '!F75+Hoja12!F75+Hoja13!F75</f>
        <v>14</v>
      </c>
      <c r="G75" s="492">
        <f>+'ENERO '!G75+FEBRERO!G75+MARZO!G75+ABRIL!G75+'MAYO '!G75+JUNIO!G75+JULIO!G75+AGOSTO!G75+SEPTIEMBRE!G75+'OCTUBRE '!G75+Hoja12!G75+Hoja13!G75</f>
        <v>28</v>
      </c>
      <c r="H75" s="492">
        <f>+'ENERO '!H75+FEBRERO!H75+MARZO!H75+ABRIL!H75+'MAYO '!H75+JUNIO!H75+JULIO!H75+AGOSTO!H75+SEPTIEMBRE!H75+'OCTUBRE '!H75+Hoja12!H75+Hoja13!H75</f>
        <v>111</v>
      </c>
      <c r="I75" s="492">
        <f>+'ENERO '!I75+FEBRERO!I75+MARZO!I75+ABRIL!I75+'MAYO '!I75+JUNIO!I75+JULIO!I75+AGOSTO!I75+SEPTIEMBRE!I75+'OCTUBRE '!I75+Hoja12!I75+Hoja13!I75</f>
        <v>4</v>
      </c>
      <c r="J75" s="492">
        <f>+'ENERO '!J75+FEBRERO!J75+MARZO!J75+ABRIL!J75+'MAYO '!J75+JUNIO!J75+JULIO!J75+AGOSTO!J75+SEPTIEMBRE!J75+'OCTUBRE '!J75+Hoja12!J75+Hoja13!J75</f>
        <v>29</v>
      </c>
      <c r="K75" s="492">
        <f>+'ENERO '!K75+FEBRERO!K75+MARZO!K75+ABRIL!K75+'MAYO '!K75+JUNIO!K75+JULIO!K75+AGOSTO!K75+SEPTIEMBRE!K75+'OCTUBRE '!K75+Hoja12!K75+Hoja13!K75</f>
        <v>140</v>
      </c>
      <c r="L75" s="492">
        <f>+'ENERO '!L75+FEBRERO!L75+MARZO!L75+ABRIL!L75+'MAYO '!L75+JUNIO!L75+JULIO!L75+AGOSTO!L75+SEPTIEMBRE!L75+'OCTUBRE '!L75+Hoja12!L75+Hoja13!L75</f>
        <v>169</v>
      </c>
      <c r="M75" s="254" t="s">
        <v>151</v>
      </c>
      <c r="N75" s="154"/>
      <c r="O75" s="162"/>
      <c r="P75" s="154"/>
      <c r="Q75" s="154"/>
      <c r="R75" s="162"/>
      <c r="S75" s="154"/>
      <c r="T75" s="154"/>
      <c r="U75" s="154"/>
      <c r="V75" s="154"/>
      <c r="W75" s="162"/>
      <c r="X75" s="154"/>
      <c r="Y75" s="154"/>
      <c r="Z75" s="162"/>
      <c r="AA75" s="154"/>
      <c r="AB75" s="154"/>
      <c r="AC75" s="154"/>
      <c r="AD75" s="434"/>
      <c r="AE75" s="154"/>
      <c r="AF75" s="154"/>
      <c r="AG75" s="154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4"/>
      <c r="AT75" s="154"/>
      <c r="AU75" s="154"/>
      <c r="AV75" s="154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250" t="s">
        <v>152</v>
      </c>
      <c r="BU75" s="250" t="s">
        <v>152</v>
      </c>
      <c r="BV75" s="250" t="s">
        <v>152</v>
      </c>
      <c r="BW75" s="250" t="s">
        <v>152</v>
      </c>
      <c r="BX75" s="154"/>
      <c r="BY75" s="154"/>
      <c r="BZ75" s="154"/>
      <c r="CA75" s="154"/>
      <c r="CB75" s="216">
        <v>0</v>
      </c>
      <c r="CC75" s="216">
        <v>0</v>
      </c>
      <c r="CD75" s="216" t="s">
        <v>152</v>
      </c>
      <c r="CE75" s="216">
        <v>0</v>
      </c>
      <c r="CF75" s="154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68"/>
      <c r="DD75" s="168"/>
    </row>
    <row r="76" spans="1:108" x14ac:dyDescent="0.25">
      <c r="A76" s="655" t="s">
        <v>111</v>
      </c>
      <c r="B76" s="202" t="s">
        <v>99</v>
      </c>
      <c r="C76" s="492">
        <f>+'ENERO '!C76+FEBRERO!C76+MARZO!C76+ABRIL!C76+'MAYO '!C76+JUNIO!C76+JULIO!C76+AGOSTO!C76+SEPTIEMBRE!C76+'OCTUBRE '!C76+Hoja12!C76+Hoja13!C76</f>
        <v>493</v>
      </c>
      <c r="D76" s="492">
        <f>+'ENERO '!D76+FEBRERO!D76+MARZO!D76+ABRIL!D76+'MAYO '!D76+JUNIO!D76+JULIO!D76+AGOSTO!D76+SEPTIEMBRE!D76+'OCTUBRE '!D76+Hoja12!D76+Hoja13!D76</f>
        <v>8</v>
      </c>
      <c r="E76" s="492">
        <f>+'ENERO '!E76+FEBRERO!E76+MARZO!E76+ABRIL!E76+'MAYO '!E76+JUNIO!E76+JULIO!E76+AGOSTO!E76+SEPTIEMBRE!E76+'OCTUBRE '!E76+Hoja12!E76+Hoja13!E76</f>
        <v>1</v>
      </c>
      <c r="F76" s="492">
        <f>+'ENERO '!F76+FEBRERO!F76+MARZO!F76+ABRIL!F76+'MAYO '!F76+JUNIO!F76+JULIO!F76+AGOSTO!F76+SEPTIEMBRE!F76+'OCTUBRE '!F76+Hoja12!F76+Hoja13!F76</f>
        <v>6</v>
      </c>
      <c r="G76" s="492">
        <f>+'ENERO '!G76+FEBRERO!G76+MARZO!G76+ABRIL!G76+'MAYO '!G76+JUNIO!G76+JULIO!G76+AGOSTO!G76+SEPTIEMBRE!G76+'OCTUBRE '!G76+Hoja12!G76+Hoja13!G76</f>
        <v>49</v>
      </c>
      <c r="H76" s="492">
        <f>+'ENERO '!H76+FEBRERO!H76+MARZO!H76+ABRIL!H76+'MAYO '!H76+JUNIO!H76+JULIO!H76+AGOSTO!H76+SEPTIEMBRE!H76+'OCTUBRE '!H76+Hoja12!H76+Hoja13!H76</f>
        <v>380</v>
      </c>
      <c r="I76" s="492">
        <f>+'ENERO '!I76+FEBRERO!I76+MARZO!I76+ABRIL!I76+'MAYO '!I76+JUNIO!I76+JULIO!I76+AGOSTO!I76+SEPTIEMBRE!I76+'OCTUBRE '!I76+Hoja12!I76+Hoja13!I76</f>
        <v>49</v>
      </c>
      <c r="J76" s="492">
        <f>+'ENERO '!J76+FEBRERO!J76+MARZO!J76+ABRIL!J76+'MAYO '!J76+JUNIO!J76+JULIO!J76+AGOSTO!J76+SEPTIEMBRE!J76+'OCTUBRE '!J76+Hoja12!J76+Hoja13!J76</f>
        <v>303</v>
      </c>
      <c r="K76" s="492">
        <f>+'ENERO '!K76+FEBRERO!K76+MARZO!K76+ABRIL!K76+'MAYO '!K76+JUNIO!K76+JULIO!K76+AGOSTO!K76+SEPTIEMBRE!K76+'OCTUBRE '!K76+Hoja12!K76+Hoja13!K76</f>
        <v>190</v>
      </c>
      <c r="L76" s="492">
        <f>+'ENERO '!L76+FEBRERO!L76+MARZO!L76+ABRIL!L76+'MAYO '!L76+JUNIO!L76+JULIO!L76+AGOSTO!L76+SEPTIEMBRE!L76+'OCTUBRE '!L76+Hoja12!L76+Hoja13!L76</f>
        <v>493</v>
      </c>
      <c r="M76" s="254" t="s">
        <v>151</v>
      </c>
      <c r="N76" s="154"/>
      <c r="O76" s="162"/>
      <c r="P76" s="154"/>
      <c r="Q76" s="154"/>
      <c r="R76" s="162"/>
      <c r="S76" s="154"/>
      <c r="T76" s="154"/>
      <c r="U76" s="154"/>
      <c r="V76" s="154"/>
      <c r="W76" s="162"/>
      <c r="X76" s="154"/>
      <c r="Y76" s="154"/>
      <c r="Z76" s="162"/>
      <c r="AA76" s="154"/>
      <c r="AB76" s="154"/>
      <c r="AC76" s="154"/>
      <c r="AD76" s="425"/>
      <c r="AE76" s="154"/>
      <c r="AF76" s="154"/>
      <c r="AG76" s="154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4"/>
      <c r="AT76" s="154"/>
      <c r="AU76" s="154"/>
      <c r="AV76" s="154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250" t="s">
        <v>152</v>
      </c>
      <c r="BU76" s="250" t="s">
        <v>152</v>
      </c>
      <c r="BV76" s="250" t="s">
        <v>152</v>
      </c>
      <c r="BW76" s="250" t="s">
        <v>152</v>
      </c>
      <c r="BX76" s="154"/>
      <c r="BY76" s="154"/>
      <c r="BZ76" s="154"/>
      <c r="CA76" s="154"/>
      <c r="CB76" s="216">
        <v>0</v>
      </c>
      <c r="CC76" s="216">
        <v>0</v>
      </c>
      <c r="CD76" s="216" t="s">
        <v>152</v>
      </c>
      <c r="CE76" s="216">
        <v>0</v>
      </c>
      <c r="CF76" s="154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68"/>
      <c r="DD76" s="168"/>
    </row>
    <row r="77" spans="1:108" x14ac:dyDescent="0.25">
      <c r="A77" s="656"/>
      <c r="B77" s="203" t="s">
        <v>100</v>
      </c>
      <c r="C77" s="492">
        <f>+'ENERO '!C77+FEBRERO!C77+MARZO!C77+ABRIL!C77+'MAYO '!C77+JUNIO!C77+JULIO!C77+AGOSTO!C77+SEPTIEMBRE!C77+'OCTUBRE '!C77+Hoja12!C77+Hoja13!C77</f>
        <v>0</v>
      </c>
      <c r="D77" s="492">
        <f>+'ENERO '!D77+FEBRERO!D77+MARZO!D77+ABRIL!D77+'MAYO '!D77+JUNIO!D77+JULIO!D77+AGOSTO!D77+SEPTIEMBRE!D77+'OCTUBRE '!D77+Hoja12!D77+Hoja13!D77</f>
        <v>0</v>
      </c>
      <c r="E77" s="492">
        <f>+'ENERO '!E77+FEBRERO!E77+MARZO!E77+ABRIL!E77+'MAYO '!E77+JUNIO!E77+JULIO!E77+AGOSTO!E77+SEPTIEMBRE!E77+'OCTUBRE '!E77+Hoja12!E77+Hoja13!E77</f>
        <v>0</v>
      </c>
      <c r="F77" s="492">
        <f>+'ENERO '!F77+FEBRERO!F77+MARZO!F77+ABRIL!F77+'MAYO '!F77+JUNIO!F77+JULIO!F77+AGOSTO!F77+SEPTIEMBRE!F77+'OCTUBRE '!F77+Hoja12!F77+Hoja13!F77</f>
        <v>0</v>
      </c>
      <c r="G77" s="492">
        <f>+'ENERO '!G77+FEBRERO!G77+MARZO!G77+ABRIL!G77+'MAYO '!G77+JUNIO!G77+JULIO!G77+AGOSTO!G77+SEPTIEMBRE!G77+'OCTUBRE '!G77+Hoja12!G77+Hoja13!G77</f>
        <v>0</v>
      </c>
      <c r="H77" s="492">
        <f>+'ENERO '!H77+FEBRERO!H77+MARZO!H77+ABRIL!H77+'MAYO '!H77+JUNIO!H77+JULIO!H77+AGOSTO!H77+SEPTIEMBRE!H77+'OCTUBRE '!H77+Hoja12!H77+Hoja13!H77</f>
        <v>0</v>
      </c>
      <c r="I77" s="492">
        <f>+'ENERO '!I77+FEBRERO!I77+MARZO!I77+ABRIL!I77+'MAYO '!I77+JUNIO!I77+JULIO!I77+AGOSTO!I77+SEPTIEMBRE!I77+'OCTUBRE '!I77+Hoja12!I77+Hoja13!I77</f>
        <v>0</v>
      </c>
      <c r="J77" s="492">
        <f>+'ENERO '!J77+FEBRERO!J77+MARZO!J77+ABRIL!J77+'MAYO '!J77+JUNIO!J77+JULIO!J77+AGOSTO!J77+SEPTIEMBRE!J77+'OCTUBRE '!J77+Hoja12!J77+Hoja13!J77</f>
        <v>0</v>
      </c>
      <c r="K77" s="492">
        <f>+'ENERO '!K77+FEBRERO!K77+MARZO!K77+ABRIL!K77+'MAYO '!K77+JUNIO!K77+JULIO!K77+AGOSTO!K77+SEPTIEMBRE!K77+'OCTUBRE '!K77+Hoja12!K77+Hoja13!K77</f>
        <v>0</v>
      </c>
      <c r="L77" s="492">
        <f>+'ENERO '!L77+FEBRERO!L77+MARZO!L77+ABRIL!L77+'MAYO '!L77+JUNIO!L77+JULIO!L77+AGOSTO!L77+SEPTIEMBRE!L77+'OCTUBRE '!L77+Hoja12!L77+Hoja13!L77</f>
        <v>0</v>
      </c>
      <c r="M77" s="254" t="s">
        <v>151</v>
      </c>
      <c r="N77" s="154"/>
      <c r="O77" s="162"/>
      <c r="P77" s="154"/>
      <c r="Q77" s="154"/>
      <c r="R77" s="162"/>
      <c r="S77" s="154"/>
      <c r="T77" s="154"/>
      <c r="U77" s="154"/>
      <c r="V77" s="154"/>
      <c r="W77" s="162"/>
      <c r="X77" s="154"/>
      <c r="Y77" s="154"/>
      <c r="Z77" s="162"/>
      <c r="AA77" s="154"/>
      <c r="AB77" s="154"/>
      <c r="AC77" s="154"/>
      <c r="AD77" s="434"/>
      <c r="AE77" s="154"/>
      <c r="AF77" s="154"/>
      <c r="AG77" s="154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4"/>
      <c r="AT77" s="154"/>
      <c r="AU77" s="154"/>
      <c r="AV77" s="154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250" t="s">
        <v>152</v>
      </c>
      <c r="BU77" s="250" t="s">
        <v>152</v>
      </c>
      <c r="BV77" s="250" t="s">
        <v>152</v>
      </c>
      <c r="BW77" s="250" t="s">
        <v>152</v>
      </c>
      <c r="BX77" s="154"/>
      <c r="BY77" s="154"/>
      <c r="BZ77" s="154"/>
      <c r="CA77" s="154"/>
      <c r="CB77" s="216">
        <v>0</v>
      </c>
      <c r="CC77" s="216">
        <v>0</v>
      </c>
      <c r="CD77" s="216" t="s">
        <v>152</v>
      </c>
      <c r="CE77" s="216">
        <v>0</v>
      </c>
      <c r="CF77" s="154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68"/>
      <c r="DD77" s="168"/>
    </row>
    <row r="78" spans="1:108" x14ac:dyDescent="0.25">
      <c r="A78" s="657"/>
      <c r="B78" s="209" t="s">
        <v>112</v>
      </c>
      <c r="C78" s="492">
        <f>+'ENERO '!C78+FEBRERO!C78+MARZO!C78+ABRIL!C78+'MAYO '!C78+JUNIO!C78+JULIO!C78+AGOSTO!C78+SEPTIEMBRE!C78+'OCTUBRE '!C78+Hoja12!C78+Hoja13!C78</f>
        <v>0</v>
      </c>
      <c r="D78" s="492">
        <f>+'ENERO '!D78+FEBRERO!D78+MARZO!D78+ABRIL!D78+'MAYO '!D78+JUNIO!D78+JULIO!D78+AGOSTO!D78+SEPTIEMBRE!D78+'OCTUBRE '!D78+Hoja12!D78+Hoja13!D78</f>
        <v>0</v>
      </c>
      <c r="E78" s="492">
        <f>+'ENERO '!E78+FEBRERO!E78+MARZO!E78+ABRIL!E78+'MAYO '!E78+JUNIO!E78+JULIO!E78+AGOSTO!E78+SEPTIEMBRE!E78+'OCTUBRE '!E78+Hoja12!E78+Hoja13!E78</f>
        <v>0</v>
      </c>
      <c r="F78" s="492">
        <f>+'ENERO '!F78+FEBRERO!F78+MARZO!F78+ABRIL!F78+'MAYO '!F78+JUNIO!F78+JULIO!F78+AGOSTO!F78+SEPTIEMBRE!F78+'OCTUBRE '!F78+Hoja12!F78+Hoja13!F78</f>
        <v>0</v>
      </c>
      <c r="G78" s="492">
        <f>+'ENERO '!G78+FEBRERO!G78+MARZO!G78+ABRIL!G78+'MAYO '!G78+JUNIO!G78+JULIO!G78+AGOSTO!G78+SEPTIEMBRE!G78+'OCTUBRE '!G78+Hoja12!G78+Hoja13!G78</f>
        <v>0</v>
      </c>
      <c r="H78" s="492">
        <f>+'ENERO '!H78+FEBRERO!H78+MARZO!H78+ABRIL!H78+'MAYO '!H78+JUNIO!H78+JULIO!H78+AGOSTO!H78+SEPTIEMBRE!H78+'OCTUBRE '!H78+Hoja12!H78+Hoja13!H78</f>
        <v>0</v>
      </c>
      <c r="I78" s="492">
        <f>+'ENERO '!I78+FEBRERO!I78+MARZO!I78+ABRIL!I78+'MAYO '!I78+JUNIO!I78+JULIO!I78+AGOSTO!I78+SEPTIEMBRE!I78+'OCTUBRE '!I78+Hoja12!I78+Hoja13!I78</f>
        <v>0</v>
      </c>
      <c r="J78" s="492">
        <f>+'ENERO '!J78+FEBRERO!J78+MARZO!J78+ABRIL!J78+'MAYO '!J78+JUNIO!J78+JULIO!J78+AGOSTO!J78+SEPTIEMBRE!J78+'OCTUBRE '!J78+Hoja12!J78+Hoja13!J78</f>
        <v>0</v>
      </c>
      <c r="K78" s="492">
        <f>+'ENERO '!K78+FEBRERO!K78+MARZO!K78+ABRIL!K78+'MAYO '!K78+JUNIO!K78+JULIO!K78+AGOSTO!K78+SEPTIEMBRE!K78+'OCTUBRE '!K78+Hoja12!K78+Hoja13!K78</f>
        <v>0</v>
      </c>
      <c r="L78" s="492">
        <f>+'ENERO '!L78+FEBRERO!L78+MARZO!L78+ABRIL!L78+'MAYO '!L78+JUNIO!L78+JULIO!L78+AGOSTO!L78+SEPTIEMBRE!L78+'OCTUBRE '!L78+Hoja12!L78+Hoja13!L78</f>
        <v>0</v>
      </c>
      <c r="M78" s="254" t="s">
        <v>151</v>
      </c>
      <c r="N78" s="154"/>
      <c r="O78" s="162"/>
      <c r="P78" s="154"/>
      <c r="Q78" s="154"/>
      <c r="R78" s="162"/>
      <c r="S78" s="154"/>
      <c r="T78" s="154"/>
      <c r="U78" s="154"/>
      <c r="V78" s="154"/>
      <c r="W78" s="162"/>
      <c r="X78" s="154"/>
      <c r="Y78" s="154"/>
      <c r="Z78" s="162"/>
      <c r="AA78" s="154"/>
      <c r="AB78" s="154"/>
      <c r="AC78" s="154"/>
      <c r="AD78" s="425"/>
      <c r="AE78" s="154"/>
      <c r="AF78" s="154"/>
      <c r="AG78" s="154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4"/>
      <c r="AT78" s="154"/>
      <c r="AU78" s="154"/>
      <c r="AV78" s="154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250" t="s">
        <v>152</v>
      </c>
      <c r="BU78" s="250" t="s">
        <v>152</v>
      </c>
      <c r="BV78" s="250" t="s">
        <v>152</v>
      </c>
      <c r="BW78" s="250" t="s">
        <v>152</v>
      </c>
      <c r="BX78" s="154"/>
      <c r="BY78" s="154"/>
      <c r="BZ78" s="154"/>
      <c r="CA78" s="154"/>
      <c r="CB78" s="216">
        <v>0</v>
      </c>
      <c r="CC78" s="216">
        <v>0</v>
      </c>
      <c r="CD78" s="216" t="s">
        <v>152</v>
      </c>
      <c r="CE78" s="216">
        <v>0</v>
      </c>
      <c r="CF78" s="154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68"/>
      <c r="DD78" s="168"/>
    </row>
    <row r="79" spans="1:108" x14ac:dyDescent="0.25">
      <c r="A79" s="625" t="s">
        <v>113</v>
      </c>
      <c r="B79" s="202" t="s">
        <v>99</v>
      </c>
      <c r="C79" s="492">
        <f>+'ENERO '!C79+FEBRERO!C79+MARZO!C79+ABRIL!C79+'MAYO '!C79+JUNIO!C79+JULIO!C79+AGOSTO!C79+SEPTIEMBRE!C79+'OCTUBRE '!C79+Hoja12!C79+Hoja13!C79</f>
        <v>0</v>
      </c>
      <c r="D79" s="492">
        <f>+'ENERO '!D79+FEBRERO!D79+MARZO!D79+ABRIL!D79+'MAYO '!D79+JUNIO!D79+JULIO!D79+AGOSTO!D79+SEPTIEMBRE!D79+'OCTUBRE '!D79+Hoja12!D79+Hoja13!D79</f>
        <v>0</v>
      </c>
      <c r="E79" s="492">
        <f>+'ENERO '!E79+FEBRERO!E79+MARZO!E79+ABRIL!E79+'MAYO '!E79+JUNIO!E79+JULIO!E79+AGOSTO!E79+SEPTIEMBRE!E79+'OCTUBRE '!E79+Hoja12!E79+Hoja13!E79</f>
        <v>0</v>
      </c>
      <c r="F79" s="492">
        <f>+'ENERO '!F79+FEBRERO!F79+MARZO!F79+ABRIL!F79+'MAYO '!F79+JUNIO!F79+JULIO!F79+AGOSTO!F79+SEPTIEMBRE!F79+'OCTUBRE '!F79+Hoja12!F79+Hoja13!F79</f>
        <v>0</v>
      </c>
      <c r="G79" s="492">
        <f>+'ENERO '!G79+FEBRERO!G79+MARZO!G79+ABRIL!G79+'MAYO '!G79+JUNIO!G79+JULIO!G79+AGOSTO!G79+SEPTIEMBRE!G79+'OCTUBRE '!G79+Hoja12!G79+Hoja13!G79</f>
        <v>0</v>
      </c>
      <c r="H79" s="492">
        <f>+'ENERO '!H79+FEBRERO!H79+MARZO!H79+ABRIL!H79+'MAYO '!H79+JUNIO!H79+JULIO!H79+AGOSTO!H79+SEPTIEMBRE!H79+'OCTUBRE '!H79+Hoja12!H79+Hoja13!H79</f>
        <v>0</v>
      </c>
      <c r="I79" s="492">
        <f>+'ENERO '!I79+FEBRERO!I79+MARZO!I79+ABRIL!I79+'MAYO '!I79+JUNIO!I79+JULIO!I79+AGOSTO!I79+SEPTIEMBRE!I79+'OCTUBRE '!I79+Hoja12!I79+Hoja13!I79</f>
        <v>0</v>
      </c>
      <c r="J79" s="492">
        <f>+'ENERO '!J79+FEBRERO!J79+MARZO!J79+ABRIL!J79+'MAYO '!J79+JUNIO!J79+JULIO!J79+AGOSTO!J79+SEPTIEMBRE!J79+'OCTUBRE '!J79+Hoja12!J79+Hoja13!J79</f>
        <v>0</v>
      </c>
      <c r="K79" s="492">
        <f>+'ENERO '!K79+FEBRERO!K79+MARZO!K79+ABRIL!K79+'MAYO '!K79+JUNIO!K79+JULIO!K79+AGOSTO!K79+SEPTIEMBRE!K79+'OCTUBRE '!K79+Hoja12!K79+Hoja13!K79</f>
        <v>0</v>
      </c>
      <c r="L79" s="492">
        <f>+'ENERO '!L79+FEBRERO!L79+MARZO!L79+ABRIL!L79+'MAYO '!L79+JUNIO!L79+JULIO!L79+AGOSTO!L79+SEPTIEMBRE!L79+'OCTUBRE '!L79+Hoja12!L79+Hoja13!L79</f>
        <v>0</v>
      </c>
      <c r="M79" s="254" t="s">
        <v>151</v>
      </c>
      <c r="N79" s="154"/>
      <c r="O79" s="162"/>
      <c r="P79" s="154"/>
      <c r="Q79" s="154"/>
      <c r="R79" s="162"/>
      <c r="S79" s="154"/>
      <c r="T79" s="154"/>
      <c r="U79" s="154"/>
      <c r="V79" s="154"/>
      <c r="W79" s="162"/>
      <c r="X79" s="154"/>
      <c r="Y79" s="154"/>
      <c r="Z79" s="162"/>
      <c r="AA79" s="154"/>
      <c r="AB79" s="154"/>
      <c r="AC79" s="154"/>
      <c r="AD79" s="434"/>
      <c r="AE79" s="154"/>
      <c r="AF79" s="154"/>
      <c r="AG79" s="154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4"/>
      <c r="AT79" s="154"/>
      <c r="AU79" s="154"/>
      <c r="AV79" s="154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250" t="s">
        <v>152</v>
      </c>
      <c r="BU79" s="250" t="s">
        <v>152</v>
      </c>
      <c r="BV79" s="250" t="s">
        <v>152</v>
      </c>
      <c r="BW79" s="156"/>
      <c r="BX79" s="154"/>
      <c r="BY79" s="154"/>
      <c r="BZ79" s="154"/>
      <c r="CA79" s="154"/>
      <c r="CB79" s="216">
        <v>0</v>
      </c>
      <c r="CC79" s="216">
        <v>0</v>
      </c>
      <c r="CD79" s="216" t="s">
        <v>152</v>
      </c>
      <c r="CE79" s="154"/>
      <c r="CF79" s="154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68"/>
      <c r="DD79" s="168"/>
    </row>
    <row r="80" spans="1:108" x14ac:dyDescent="0.25">
      <c r="A80" s="627"/>
      <c r="B80" s="209" t="s">
        <v>100</v>
      </c>
      <c r="C80" s="492">
        <f>+'ENERO '!C80+FEBRERO!C80+MARZO!C80+ABRIL!C80+'MAYO '!C80+JUNIO!C80+JULIO!C80+AGOSTO!C80+SEPTIEMBRE!C80+'OCTUBRE '!C80+Hoja12!C80+Hoja13!C80</f>
        <v>96</v>
      </c>
      <c r="D80" s="492">
        <f>+'ENERO '!D80+FEBRERO!D80+MARZO!D80+ABRIL!D80+'MAYO '!D80+JUNIO!D80+JULIO!D80+AGOSTO!D80+SEPTIEMBRE!D80+'OCTUBRE '!D80+Hoja12!D80+Hoja13!D80</f>
        <v>0</v>
      </c>
      <c r="E80" s="492">
        <f>+'ENERO '!E80+FEBRERO!E80+MARZO!E80+ABRIL!E80+'MAYO '!E80+JUNIO!E80+JULIO!E80+AGOSTO!E80+SEPTIEMBRE!E80+'OCTUBRE '!E80+Hoja12!E80+Hoja13!E80</f>
        <v>0</v>
      </c>
      <c r="F80" s="492">
        <f>+'ENERO '!F80+FEBRERO!F80+MARZO!F80+ABRIL!F80+'MAYO '!F80+JUNIO!F80+JULIO!F80+AGOSTO!F80+SEPTIEMBRE!F80+'OCTUBRE '!F80+Hoja12!F80+Hoja13!F80</f>
        <v>6</v>
      </c>
      <c r="G80" s="492">
        <f>+'ENERO '!G80+FEBRERO!G80+MARZO!G80+ABRIL!G80+'MAYO '!G80+JUNIO!G80+JULIO!G80+AGOSTO!G80+SEPTIEMBRE!G80+'OCTUBRE '!G80+Hoja12!G80+Hoja13!G80</f>
        <v>21</v>
      </c>
      <c r="H80" s="492">
        <f>+'ENERO '!H80+FEBRERO!H80+MARZO!H80+ABRIL!H80+'MAYO '!H80+JUNIO!H80+JULIO!H80+AGOSTO!H80+SEPTIEMBRE!H80+'OCTUBRE '!H80+Hoja12!H80+Hoja13!H80</f>
        <v>69</v>
      </c>
      <c r="I80" s="492">
        <f>+'ENERO '!I80+FEBRERO!I80+MARZO!I80+ABRIL!I80+'MAYO '!I80+JUNIO!I80+JULIO!I80+AGOSTO!I80+SEPTIEMBRE!I80+'OCTUBRE '!I80+Hoja12!I80+Hoja13!I80</f>
        <v>0</v>
      </c>
      <c r="J80" s="492">
        <f>+'ENERO '!J80+FEBRERO!J80+MARZO!J80+ABRIL!J80+'MAYO '!J80+JUNIO!J80+JULIO!J80+AGOSTO!J80+SEPTIEMBRE!J80+'OCTUBRE '!J80+Hoja12!J80+Hoja13!J80</f>
        <v>7</v>
      </c>
      <c r="K80" s="492">
        <f>+'ENERO '!K80+FEBRERO!K80+MARZO!K80+ABRIL!K80+'MAYO '!K80+JUNIO!K80+JULIO!K80+AGOSTO!K80+SEPTIEMBRE!K80+'OCTUBRE '!K80+Hoja12!K80+Hoja13!K80</f>
        <v>89</v>
      </c>
      <c r="L80" s="492">
        <f>+'ENERO '!L80+FEBRERO!L80+MARZO!L80+ABRIL!L80+'MAYO '!L80+JUNIO!L80+JULIO!L80+AGOSTO!L80+SEPTIEMBRE!L80+'OCTUBRE '!L80+Hoja12!L80+Hoja13!L80</f>
        <v>96</v>
      </c>
      <c r="M80" s="254" t="s">
        <v>151</v>
      </c>
      <c r="N80" s="154"/>
      <c r="O80" s="162"/>
      <c r="P80" s="154"/>
      <c r="Q80" s="154"/>
      <c r="R80" s="162"/>
      <c r="S80" s="154"/>
      <c r="T80" s="154"/>
      <c r="U80" s="154"/>
      <c r="V80" s="154"/>
      <c r="W80" s="162"/>
      <c r="X80" s="154"/>
      <c r="Y80" s="154"/>
      <c r="Z80" s="162"/>
      <c r="AA80" s="154"/>
      <c r="AB80" s="154"/>
      <c r="AC80" s="154"/>
      <c r="AD80" s="425"/>
      <c r="AE80" s="154"/>
      <c r="AF80" s="154"/>
      <c r="AG80" s="154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4"/>
      <c r="AT80" s="154"/>
      <c r="AU80" s="154"/>
      <c r="AV80" s="154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250" t="s">
        <v>152</v>
      </c>
      <c r="BU80" s="250" t="s">
        <v>152</v>
      </c>
      <c r="BV80" s="250" t="s">
        <v>152</v>
      </c>
      <c r="BW80" s="156"/>
      <c r="BX80" s="154"/>
      <c r="BY80" s="154"/>
      <c r="BZ80" s="154"/>
      <c r="CA80" s="154"/>
      <c r="CB80" s="216">
        <v>0</v>
      </c>
      <c r="CC80" s="216">
        <v>0</v>
      </c>
      <c r="CD80" s="216" t="s">
        <v>152</v>
      </c>
      <c r="CE80" s="154"/>
      <c r="CF80" s="154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68"/>
      <c r="DD80" s="168"/>
    </row>
    <row r="81" spans="1:108" x14ac:dyDescent="0.25">
      <c r="A81" s="218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62"/>
      <c r="AD81" s="434"/>
      <c r="AE81" s="154"/>
      <c r="AF81" s="162"/>
      <c r="AG81" s="154"/>
      <c r="AH81" s="154"/>
      <c r="AI81" s="162"/>
      <c r="AJ81" s="154"/>
      <c r="AK81" s="154"/>
      <c r="AL81" s="162"/>
      <c r="AM81" s="162"/>
      <c r="AN81" s="162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>
        <v>0</v>
      </c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9"/>
      <c r="DD81" s="159"/>
    </row>
    <row r="82" spans="1:108" ht="64.5" x14ac:dyDescent="0.25">
      <c r="A82" s="201" t="s">
        <v>115</v>
      </c>
      <c r="B82" s="210" t="s">
        <v>116</v>
      </c>
      <c r="C82" s="162"/>
      <c r="D82" s="162"/>
      <c r="E82" s="16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62"/>
      <c r="Y82" s="154"/>
      <c r="Z82" s="154"/>
      <c r="AA82" s="162"/>
      <c r="AB82" s="154"/>
      <c r="AC82" s="154"/>
      <c r="AD82" s="425"/>
      <c r="AE82" s="154"/>
      <c r="AF82" s="154"/>
      <c r="AG82" s="162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>
        <v>0</v>
      </c>
      <c r="CC82" s="154"/>
      <c r="CD82" s="154"/>
      <c r="CE82" s="154"/>
      <c r="CF82" s="154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68"/>
      <c r="DB82" s="168"/>
      <c r="DC82" s="156"/>
      <c r="DD82" s="156"/>
    </row>
    <row r="83" spans="1:108" x14ac:dyDescent="0.25">
      <c r="A83" s="202" t="s">
        <v>117</v>
      </c>
      <c r="B83" s="492">
        <f>+'ENERO '!B83+FEBRERO!B83+MARZO!B83+ABRIL!B83+'MAYO '!B83+JUNIO!B83+JULIO!B83+AGOSTO!B83+SEPTIEMBRE!B83+'OCTUBRE '!B83+Hoja12!B83+Hoja13!B83</f>
        <v>0</v>
      </c>
      <c r="C83" s="252" t="s">
        <v>152</v>
      </c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62"/>
      <c r="Y83" s="154"/>
      <c r="Z83" s="154"/>
      <c r="AA83" s="162"/>
      <c r="AB83" s="154"/>
      <c r="AC83" s="154"/>
      <c r="AD83" s="162"/>
      <c r="AE83" s="154"/>
      <c r="AF83" s="154"/>
      <c r="AG83" s="162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76" t="s">
        <v>152</v>
      </c>
      <c r="BU83" s="156"/>
      <c r="BV83" s="154"/>
      <c r="BW83" s="154"/>
      <c r="BX83" s="154"/>
      <c r="BY83" s="154"/>
      <c r="BZ83" s="154"/>
      <c r="CA83" s="154"/>
      <c r="CB83" s="216">
        <v>0</v>
      </c>
      <c r="CC83" s="154"/>
      <c r="CD83" s="154"/>
      <c r="CE83" s="154"/>
      <c r="CF83" s="154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68"/>
      <c r="DB83" s="168"/>
      <c r="DC83" s="156"/>
      <c r="DD83" s="156"/>
    </row>
    <row r="84" spans="1:108" x14ac:dyDescent="0.25">
      <c r="A84" s="209" t="s">
        <v>86</v>
      </c>
      <c r="B84" s="492">
        <f>+'ENERO '!B84+FEBRERO!B84+MARZO!B84+ABRIL!B84+'MAYO '!B84+JUNIO!B84+JULIO!B84+AGOSTO!B84+SEPTIEMBRE!B84+'OCTUBRE '!B84+Hoja12!B84+Hoja13!B84</f>
        <v>0</v>
      </c>
      <c r="C84" s="252" t="s">
        <v>152</v>
      </c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62"/>
      <c r="Y84" s="154"/>
      <c r="Z84" s="154"/>
      <c r="AA84" s="162"/>
      <c r="AB84" s="154"/>
      <c r="AC84" s="154"/>
      <c r="AD84" s="162"/>
      <c r="AE84" s="154"/>
      <c r="AF84" s="154"/>
      <c r="AG84" s="162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76" t="s">
        <v>152</v>
      </c>
      <c r="BU84" s="156"/>
      <c r="BV84" s="154"/>
      <c r="BW84" s="154"/>
      <c r="BX84" s="154"/>
      <c r="BY84" s="154"/>
      <c r="BZ84" s="154"/>
      <c r="CA84" s="154"/>
      <c r="CB84" s="216">
        <v>0</v>
      </c>
      <c r="CC84" s="154"/>
      <c r="CD84" s="154"/>
      <c r="CE84" s="154"/>
      <c r="CF84" s="154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68"/>
      <c r="DB84" s="168"/>
      <c r="DC84" s="156"/>
      <c r="DD84" s="156"/>
    </row>
    <row r="85" spans="1:108" ht="15.75" x14ac:dyDescent="0.25">
      <c r="A85" s="186" t="s">
        <v>118</v>
      </c>
      <c r="B85" s="187"/>
      <c r="C85" s="187"/>
      <c r="D85" s="187"/>
      <c r="E85" s="169"/>
      <c r="F85" s="169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62"/>
      <c r="AA85" s="154"/>
      <c r="AB85" s="154"/>
      <c r="AC85" s="162"/>
      <c r="AD85" s="154"/>
      <c r="AE85" s="154"/>
      <c r="AF85" s="162"/>
      <c r="AG85" s="154"/>
      <c r="AH85" s="154"/>
      <c r="AI85" s="162"/>
      <c r="AJ85" s="154"/>
      <c r="AK85" s="154"/>
      <c r="AL85" s="154"/>
      <c r="AM85" s="154"/>
      <c r="AN85" s="154"/>
      <c r="AO85" s="154"/>
      <c r="AP85" s="154"/>
      <c r="AQ85" s="154"/>
      <c r="AR85" s="159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6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9"/>
      <c r="DD85" s="159"/>
    </row>
    <row r="86" spans="1:108" ht="52.5" x14ac:dyDescent="0.25">
      <c r="A86" s="619" t="s">
        <v>119</v>
      </c>
      <c r="B86" s="653"/>
      <c r="C86" s="188" t="s">
        <v>120</v>
      </c>
      <c r="D86" s="188" t="s">
        <v>121</v>
      </c>
      <c r="E86" s="188" t="s">
        <v>122</v>
      </c>
      <c r="F86" s="170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62"/>
      <c r="AA86" s="154"/>
      <c r="AB86" s="154"/>
      <c r="AC86" s="162"/>
      <c r="AD86" s="154"/>
      <c r="AE86" s="154"/>
      <c r="AF86" s="162"/>
      <c r="AG86" s="154"/>
      <c r="AH86" s="154"/>
      <c r="AI86" s="162"/>
      <c r="AJ86" s="154"/>
      <c r="AK86" s="154"/>
      <c r="AL86" s="154"/>
      <c r="AM86" s="154"/>
      <c r="AN86" s="154"/>
      <c r="AO86" s="154"/>
      <c r="AP86" s="154"/>
      <c r="AQ86" s="154"/>
      <c r="AR86" s="159"/>
      <c r="AS86" s="154"/>
      <c r="AT86" s="154"/>
      <c r="AU86" s="154"/>
      <c r="AV86" s="154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68"/>
      <c r="DD86" s="168"/>
    </row>
    <row r="87" spans="1:108" x14ac:dyDescent="0.25">
      <c r="A87" s="654" t="s">
        <v>123</v>
      </c>
      <c r="B87" s="654"/>
      <c r="C87" s="492">
        <f>+'ENERO '!C87+FEBRERO!C87+MARZO!C87+ABRIL!C87+'MAYO '!C87+JUNIO!C87+JULIO!C87+AGOSTO!C87+SEPTIEMBRE!C87+'OCTUBRE '!C87+Hoja12!C87+Hoja13!C87</f>
        <v>0</v>
      </c>
      <c r="D87" s="492">
        <f>+'ENERO '!D87+FEBRERO!D87+MARZO!D87+ABRIL!D87+'MAYO '!D87+JUNIO!D87+JULIO!D87+AGOSTO!D87+SEPTIEMBRE!D87+'OCTUBRE '!D87+Hoja12!D87+Hoja13!D87</f>
        <v>0</v>
      </c>
      <c r="E87" s="492">
        <f>+'ENERO '!E87+FEBRERO!E87+MARZO!E87+ABRIL!E87+'MAYO '!E87+JUNIO!E87+JULIO!E87+AGOSTO!E87+SEPTIEMBRE!E87+'OCTUBRE '!E87+Hoja12!E87+Hoja13!E87</f>
        <v>0</v>
      </c>
      <c r="F87" s="170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62"/>
      <c r="AD87" s="154"/>
      <c r="AE87" s="154"/>
      <c r="AF87" s="162"/>
      <c r="AG87" s="154"/>
      <c r="AH87" s="154"/>
      <c r="AI87" s="162"/>
      <c r="AJ87" s="154"/>
      <c r="AK87" s="154"/>
      <c r="AL87" s="162"/>
      <c r="AM87" s="162"/>
      <c r="AN87" s="162"/>
      <c r="AO87" s="154"/>
      <c r="AP87" s="154"/>
      <c r="AQ87" s="154"/>
      <c r="AR87" s="154"/>
      <c r="AS87" s="154"/>
      <c r="AT87" s="154"/>
      <c r="AU87" s="154"/>
      <c r="AV87" s="154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68"/>
      <c r="DD87" s="168"/>
    </row>
    <row r="88" spans="1:108" x14ac:dyDescent="0.25">
      <c r="A88" s="652" t="s">
        <v>124</v>
      </c>
      <c r="B88" s="652"/>
      <c r="C88" s="492">
        <f>+'ENERO '!C88+FEBRERO!C88+MARZO!C88+ABRIL!C88+'MAYO '!C88+JUNIO!C88+JULIO!C88+AGOSTO!C88+SEPTIEMBRE!C88+'OCTUBRE '!C88+Hoja12!C88+Hoja13!C88</f>
        <v>0</v>
      </c>
      <c r="D88" s="492">
        <f>+'ENERO '!D88+FEBRERO!D88+MARZO!D88+ABRIL!D88+'MAYO '!D88+JUNIO!D88+JULIO!D88+AGOSTO!D88+SEPTIEMBRE!D88+'OCTUBRE '!D88+Hoja12!D88+Hoja13!D88</f>
        <v>0</v>
      </c>
      <c r="E88" s="492">
        <f>+'ENERO '!E88+FEBRERO!E88+MARZO!E88+ABRIL!E88+'MAYO '!E88+JUNIO!E88+JULIO!E88+AGOSTO!E88+SEPTIEMBRE!E88+'OCTUBRE '!E88+Hoja12!E88+Hoja13!E88</f>
        <v>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62"/>
      <c r="AD88" s="154"/>
      <c r="AE88" s="154"/>
      <c r="AF88" s="162"/>
      <c r="AG88" s="154"/>
      <c r="AH88" s="154"/>
      <c r="AI88" s="162"/>
      <c r="AJ88" s="154"/>
      <c r="AK88" s="154"/>
      <c r="AL88" s="162"/>
      <c r="AM88" s="162"/>
      <c r="AN88" s="162"/>
      <c r="AO88" s="154"/>
      <c r="AP88" s="154"/>
      <c r="AQ88" s="154"/>
      <c r="AR88" s="154"/>
      <c r="AS88" s="154"/>
      <c r="AT88" s="154"/>
      <c r="AU88" s="154"/>
      <c r="AV88" s="154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68"/>
      <c r="DD88" s="168"/>
    </row>
    <row r="89" spans="1:108" x14ac:dyDescent="0.25">
      <c r="A89" s="652" t="s">
        <v>125</v>
      </c>
      <c r="B89" s="652"/>
      <c r="C89" s="492">
        <f>+'ENERO '!C89+FEBRERO!C89+MARZO!C89+ABRIL!C89+'MAYO '!C89+JUNIO!C89+JULIO!C89+AGOSTO!C89+SEPTIEMBRE!C89+'OCTUBRE '!C89+Hoja12!C89+Hoja13!C89</f>
        <v>0</v>
      </c>
      <c r="D89" s="492">
        <f>+'ENERO '!D89+FEBRERO!D89+MARZO!D89+ABRIL!D89+'MAYO '!D89+JUNIO!D89+JULIO!D89+AGOSTO!D89+SEPTIEMBRE!D89+'OCTUBRE '!D89+Hoja12!D89+Hoja13!D89</f>
        <v>0</v>
      </c>
      <c r="E89" s="492">
        <f>+'ENERO '!E89+FEBRERO!E89+MARZO!E89+ABRIL!E89+'MAYO '!E89+JUNIO!E89+JULIO!E89+AGOSTO!E89+SEPTIEMBRE!E89+'OCTUBRE '!E89+Hoja12!E89+Hoja13!E89</f>
        <v>0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62"/>
      <c r="AD89" s="154"/>
      <c r="AE89" s="154"/>
      <c r="AF89" s="162"/>
      <c r="AG89" s="154"/>
      <c r="AH89" s="154"/>
      <c r="AI89" s="162"/>
      <c r="AJ89" s="154"/>
      <c r="AK89" s="154"/>
      <c r="AL89" s="162"/>
      <c r="AM89" s="162"/>
      <c r="AN89" s="162"/>
      <c r="AO89" s="154"/>
      <c r="AP89" s="154"/>
      <c r="AQ89" s="154"/>
      <c r="AR89" s="154"/>
      <c r="AS89" s="154"/>
      <c r="AT89" s="154"/>
      <c r="AU89" s="154"/>
      <c r="AV89" s="154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68"/>
      <c r="DD89" s="168"/>
    </row>
    <row r="90" spans="1:108" x14ac:dyDescent="0.25">
      <c r="A90" s="652" t="s">
        <v>126</v>
      </c>
      <c r="B90" s="652"/>
      <c r="C90" s="492">
        <f>+'ENERO '!C90+FEBRERO!C90+MARZO!C90+ABRIL!C90+'MAYO '!C90+JUNIO!C90+JULIO!C90+AGOSTO!C90+SEPTIEMBRE!C90+'OCTUBRE '!C90+Hoja12!C90+Hoja13!C90</f>
        <v>0</v>
      </c>
      <c r="D90" s="492">
        <f>+'ENERO '!D90+FEBRERO!D90+MARZO!D90+ABRIL!D90+'MAYO '!D90+JUNIO!D90+JULIO!D90+AGOSTO!D90+SEPTIEMBRE!D90+'OCTUBRE '!D90+Hoja12!D90+Hoja13!D90</f>
        <v>0</v>
      </c>
      <c r="E90" s="492">
        <f>+'ENERO '!E90+FEBRERO!E90+MARZO!E90+ABRIL!E90+'MAYO '!E90+JUNIO!E90+JULIO!E90+AGOSTO!E90+SEPTIEMBRE!E90+'OCTUBRE '!E90+Hoja12!E90+Hoja13!E90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62"/>
      <c r="AD90" s="154"/>
      <c r="AE90" s="154"/>
      <c r="AF90" s="162"/>
      <c r="AG90" s="154"/>
      <c r="AH90" s="154"/>
      <c r="AI90" s="162"/>
      <c r="AJ90" s="154"/>
      <c r="AK90" s="154"/>
      <c r="AL90" s="162"/>
      <c r="AM90" s="162"/>
      <c r="AN90" s="162"/>
      <c r="AO90" s="154"/>
      <c r="AP90" s="154"/>
      <c r="AQ90" s="154"/>
      <c r="AR90" s="154"/>
      <c r="AS90" s="154"/>
      <c r="AT90" s="154"/>
      <c r="AU90" s="154"/>
      <c r="AV90" s="154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68"/>
      <c r="DD90" s="168"/>
    </row>
    <row r="91" spans="1:108" x14ac:dyDescent="0.25">
      <c r="A91" s="652" t="s">
        <v>127</v>
      </c>
      <c r="B91" s="652"/>
      <c r="C91" s="492">
        <f>+'ENERO '!C91+FEBRERO!C91+MARZO!C91+ABRIL!C91+'MAYO '!C91+JUNIO!C91+JULIO!C91+AGOSTO!C91+SEPTIEMBRE!C91+'OCTUBRE '!C91+Hoja12!C91+Hoja13!C91</f>
        <v>0</v>
      </c>
      <c r="D91" s="492">
        <f>+'ENERO '!D91+FEBRERO!D91+MARZO!D91+ABRIL!D91+'MAYO '!D91+JUNIO!D91+JULIO!D91+AGOSTO!D91+SEPTIEMBRE!D91+'OCTUBRE '!D91+Hoja12!D91+Hoja13!D91</f>
        <v>0</v>
      </c>
      <c r="E91" s="492">
        <f>+'ENERO '!E91+FEBRERO!E91+MARZO!E91+ABRIL!E91+'MAYO '!E91+JUNIO!E91+JULIO!E91+AGOSTO!E91+SEPTIEMBRE!E91+'OCTUBRE '!E91+Hoja12!E91+Hoja13!E91</f>
        <v>0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62"/>
      <c r="AD91" s="154"/>
      <c r="AE91" s="154"/>
      <c r="AF91" s="162"/>
      <c r="AG91" s="154"/>
      <c r="AH91" s="154"/>
      <c r="AI91" s="162"/>
      <c r="AJ91" s="154"/>
      <c r="AK91" s="154"/>
      <c r="AL91" s="162"/>
      <c r="AM91" s="162"/>
      <c r="AN91" s="162"/>
      <c r="AO91" s="154"/>
      <c r="AP91" s="154"/>
      <c r="AQ91" s="154"/>
      <c r="AR91" s="154"/>
      <c r="AS91" s="154"/>
      <c r="AT91" s="154"/>
      <c r="AU91" s="154"/>
      <c r="AV91" s="154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68"/>
      <c r="DD91" s="168"/>
    </row>
    <row r="92" spans="1:108" x14ac:dyDescent="0.25">
      <c r="A92" s="652" t="s">
        <v>128</v>
      </c>
      <c r="B92" s="652"/>
      <c r="C92" s="492">
        <f>+'ENERO '!C92+FEBRERO!C92+MARZO!C92+ABRIL!C92+'MAYO '!C92+JUNIO!C92+JULIO!C92+AGOSTO!C92+SEPTIEMBRE!C92+'OCTUBRE '!C92+Hoja12!C92+Hoja13!C92</f>
        <v>0</v>
      </c>
      <c r="D92" s="492">
        <f>+'ENERO '!D92+FEBRERO!D92+MARZO!D92+ABRIL!D92+'MAYO '!D92+JUNIO!D92+JULIO!D92+AGOSTO!D92+SEPTIEMBRE!D92+'OCTUBRE '!D92+Hoja12!D92+Hoja13!D92</f>
        <v>0</v>
      </c>
      <c r="E92" s="492">
        <f>+'ENERO '!E92+FEBRERO!E92+MARZO!E92+ABRIL!E92+'MAYO '!E92+JUNIO!E92+JULIO!E92+AGOSTO!E92+SEPTIEMBRE!E92+'OCTUBRE '!E92+Hoja12!E92+Hoja13!E92</f>
        <v>0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62"/>
      <c r="AD92" s="154"/>
      <c r="AE92" s="154"/>
      <c r="AF92" s="162"/>
      <c r="AG92" s="154"/>
      <c r="AH92" s="154"/>
      <c r="AI92" s="162"/>
      <c r="AJ92" s="154"/>
      <c r="AK92" s="154"/>
      <c r="AL92" s="162"/>
      <c r="AM92" s="162"/>
      <c r="AN92" s="162"/>
      <c r="AO92" s="154"/>
      <c r="AP92" s="154"/>
      <c r="AQ92" s="154"/>
      <c r="AR92" s="154"/>
      <c r="AS92" s="154"/>
      <c r="AT92" s="154"/>
      <c r="AU92" s="154"/>
      <c r="AV92" s="154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68"/>
      <c r="DD92" s="168"/>
    </row>
    <row r="93" spans="1:108" x14ac:dyDescent="0.25">
      <c r="A93" s="652" t="s">
        <v>129</v>
      </c>
      <c r="B93" s="652"/>
      <c r="C93" s="492">
        <f>+'ENERO '!C93+FEBRERO!C93+MARZO!C93+ABRIL!C93+'MAYO '!C93+JUNIO!C93+JULIO!C93+AGOSTO!C93+SEPTIEMBRE!C93+'OCTUBRE '!C93+Hoja12!C93+Hoja13!C93</f>
        <v>0</v>
      </c>
      <c r="D93" s="492">
        <f>+'ENERO '!D93+FEBRERO!D93+MARZO!D93+ABRIL!D93+'MAYO '!D93+JUNIO!D93+JULIO!D93+AGOSTO!D93+SEPTIEMBRE!D93+'OCTUBRE '!D93+Hoja12!D93+Hoja13!D93</f>
        <v>0</v>
      </c>
      <c r="E93" s="492">
        <f>+'ENERO '!E93+FEBRERO!E93+MARZO!E93+ABRIL!E93+'MAYO '!E93+JUNIO!E93+JULIO!E93+AGOSTO!E93+SEPTIEMBRE!E93+'OCTUBRE '!E93+Hoja12!E93+Hoja13!E93</f>
        <v>0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62"/>
      <c r="AD93" s="154"/>
      <c r="AE93" s="154"/>
      <c r="AF93" s="162"/>
      <c r="AG93" s="154"/>
      <c r="AH93" s="154"/>
      <c r="AI93" s="162"/>
      <c r="AJ93" s="154"/>
      <c r="AK93" s="154"/>
      <c r="AL93" s="162"/>
      <c r="AM93" s="162"/>
      <c r="AN93" s="162"/>
      <c r="AO93" s="154"/>
      <c r="AP93" s="154"/>
      <c r="AQ93" s="154"/>
      <c r="AR93" s="154"/>
      <c r="AS93" s="154"/>
      <c r="AT93" s="154"/>
      <c r="AU93" s="154"/>
      <c r="AV93" s="154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68"/>
      <c r="DD93" s="168"/>
    </row>
    <row r="94" spans="1:108" x14ac:dyDescent="0.25">
      <c r="A94" s="652" t="s">
        <v>130</v>
      </c>
      <c r="B94" s="652"/>
      <c r="C94" s="492">
        <f>+'ENERO '!C94+FEBRERO!C94+MARZO!C94+ABRIL!C94+'MAYO '!C94+JUNIO!C94+JULIO!C94+AGOSTO!C94+SEPTIEMBRE!C94+'OCTUBRE '!C94+Hoja12!C94+Hoja13!C94</f>
        <v>0</v>
      </c>
      <c r="D94" s="492">
        <f>+'ENERO '!D94+FEBRERO!D94+MARZO!D94+ABRIL!D94+'MAYO '!D94+JUNIO!D94+JULIO!D94+AGOSTO!D94+SEPTIEMBRE!D94+'OCTUBRE '!D94+Hoja12!D94+Hoja13!D94</f>
        <v>0</v>
      </c>
      <c r="E94" s="492">
        <f>+'ENERO '!E94+FEBRERO!E94+MARZO!E94+ABRIL!E94+'MAYO '!E94+JUNIO!E94+JULIO!E94+AGOSTO!E94+SEPTIEMBRE!E94+'OCTUBRE '!E94+Hoja12!E94+Hoja13!E94</f>
        <v>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62"/>
      <c r="AD94" s="154"/>
      <c r="AE94" s="154"/>
      <c r="AF94" s="162"/>
      <c r="AG94" s="154"/>
      <c r="AH94" s="154"/>
      <c r="AI94" s="162"/>
      <c r="AJ94" s="154"/>
      <c r="AK94" s="154"/>
      <c r="AL94" s="162"/>
      <c r="AM94" s="162"/>
      <c r="AN94" s="162"/>
      <c r="AO94" s="154"/>
      <c r="AP94" s="154"/>
      <c r="AQ94" s="162"/>
      <c r="AR94" s="154"/>
      <c r="AS94" s="154"/>
      <c r="AT94" s="154"/>
      <c r="AU94" s="154"/>
      <c r="AV94" s="154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68"/>
      <c r="DD94" s="168"/>
    </row>
    <row r="95" spans="1:108" x14ac:dyDescent="0.25">
      <c r="A95" s="652" t="s">
        <v>131</v>
      </c>
      <c r="B95" s="652"/>
      <c r="C95" s="492">
        <f>+'ENERO '!C95+FEBRERO!C95+MARZO!C95+ABRIL!C95+'MAYO '!C95+JUNIO!C95+JULIO!C95+AGOSTO!C95+SEPTIEMBRE!C95+'OCTUBRE '!C95+Hoja12!C95+Hoja13!C95</f>
        <v>0</v>
      </c>
      <c r="D95" s="492">
        <f>+'ENERO '!D95+FEBRERO!D95+MARZO!D95+ABRIL!D95+'MAYO '!D95+JUNIO!D95+JULIO!D95+AGOSTO!D95+SEPTIEMBRE!D95+'OCTUBRE '!D95+Hoja12!D95+Hoja13!D95</f>
        <v>0</v>
      </c>
      <c r="E95" s="492">
        <f>+'ENERO '!E95+FEBRERO!E95+MARZO!E95+ABRIL!E95+'MAYO '!E95+JUNIO!E95+JULIO!E95+AGOSTO!E95+SEPTIEMBRE!E95+'OCTUBRE '!E95+Hoja12!E95+Hoja13!E95</f>
        <v>0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62"/>
      <c r="AD95" s="154"/>
      <c r="AE95" s="154"/>
      <c r="AF95" s="162"/>
      <c r="AG95" s="154"/>
      <c r="AH95" s="154"/>
      <c r="AI95" s="162"/>
      <c r="AJ95" s="154"/>
      <c r="AK95" s="154"/>
      <c r="AL95" s="162"/>
      <c r="AM95" s="162"/>
      <c r="AN95" s="162"/>
      <c r="AO95" s="154"/>
      <c r="AP95" s="154"/>
      <c r="AQ95" s="162"/>
      <c r="AR95" s="154"/>
      <c r="AS95" s="154"/>
      <c r="AT95" s="154"/>
      <c r="AU95" s="154"/>
      <c r="AV95" s="154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68"/>
      <c r="DD95" s="168"/>
    </row>
    <row r="96" spans="1:108" x14ac:dyDescent="0.25">
      <c r="A96" s="652" t="s">
        <v>132</v>
      </c>
      <c r="B96" s="652"/>
      <c r="C96" s="492">
        <f>+'ENERO '!C96+FEBRERO!C96+MARZO!C96+ABRIL!C96+'MAYO '!C96+JUNIO!C96+JULIO!C96+AGOSTO!C96+SEPTIEMBRE!C96+'OCTUBRE '!C96+Hoja12!C96+Hoja13!C96</f>
        <v>0</v>
      </c>
      <c r="D96" s="492">
        <f>+'ENERO '!D96+FEBRERO!D96+MARZO!D96+ABRIL!D96+'MAYO '!D96+JUNIO!D96+JULIO!D96+AGOSTO!D96+SEPTIEMBRE!D96+'OCTUBRE '!D96+Hoja12!D96+Hoja13!D96</f>
        <v>0</v>
      </c>
      <c r="E96" s="492">
        <f>+'ENERO '!E96+FEBRERO!E96+MARZO!E96+ABRIL!E96+'MAYO '!E96+JUNIO!E96+JULIO!E96+AGOSTO!E96+SEPTIEMBRE!E96+'OCTUBRE '!E96+Hoja12!E96+Hoja13!E96</f>
        <v>0</v>
      </c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62"/>
      <c r="AD96" s="154"/>
      <c r="AE96" s="154"/>
      <c r="AF96" s="162"/>
      <c r="AG96" s="154"/>
      <c r="AH96" s="154"/>
      <c r="AI96" s="162"/>
      <c r="AJ96" s="154"/>
      <c r="AK96" s="154"/>
      <c r="AL96" s="162"/>
      <c r="AM96" s="162"/>
      <c r="AN96" s="162"/>
      <c r="AO96" s="154"/>
      <c r="AP96" s="154"/>
      <c r="AQ96" s="162"/>
      <c r="AR96" s="154"/>
      <c r="AS96" s="154"/>
      <c r="AT96" s="154"/>
      <c r="AU96" s="154"/>
      <c r="AV96" s="154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68"/>
      <c r="DD96" s="168"/>
    </row>
    <row r="97" spans="1:108" x14ac:dyDescent="0.25">
      <c r="A97" s="652" t="s">
        <v>86</v>
      </c>
      <c r="B97" s="652"/>
      <c r="C97" s="492">
        <f>+'ENERO '!C97+FEBRERO!C97+MARZO!C97+ABRIL!C97+'MAYO '!C97+JUNIO!C97+JULIO!C97+AGOSTO!C97+SEPTIEMBRE!C97+'OCTUBRE '!C97+Hoja12!C97+Hoja13!C97</f>
        <v>0</v>
      </c>
      <c r="D97" s="492">
        <f>+'ENERO '!D97+FEBRERO!D97+MARZO!D97+ABRIL!D97+'MAYO '!D97+JUNIO!D97+JULIO!D97+AGOSTO!D97+SEPTIEMBRE!D97+'OCTUBRE '!D97+Hoja12!D97+Hoja13!D97</f>
        <v>0</v>
      </c>
      <c r="E97" s="492">
        <f>+'ENERO '!E97+FEBRERO!E97+MARZO!E97+ABRIL!E97+'MAYO '!E97+JUNIO!E97+JULIO!E97+AGOSTO!E97+SEPTIEMBRE!E97+'OCTUBRE '!E97+Hoja12!E97+Hoja13!E97</f>
        <v>0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62"/>
      <c r="AD97" s="154"/>
      <c r="AE97" s="154"/>
      <c r="AF97" s="162"/>
      <c r="AG97" s="154"/>
      <c r="AH97" s="154"/>
      <c r="AI97" s="162"/>
      <c r="AJ97" s="154"/>
      <c r="AK97" s="154"/>
      <c r="AL97" s="162"/>
      <c r="AM97" s="162"/>
      <c r="AN97" s="162"/>
      <c r="AO97" s="154"/>
      <c r="AP97" s="154"/>
      <c r="AQ97" s="162"/>
      <c r="AR97" s="154"/>
      <c r="AS97" s="154"/>
      <c r="AT97" s="154"/>
      <c r="AU97" s="154"/>
      <c r="AV97" s="154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68"/>
      <c r="DD97" s="168"/>
    </row>
    <row r="98" spans="1:108" x14ac:dyDescent="0.25">
      <c r="A98" s="652" t="s">
        <v>117</v>
      </c>
      <c r="B98" s="652"/>
      <c r="C98" s="492">
        <f>+'ENERO '!C98+FEBRERO!C98+MARZO!C98+ABRIL!C98+'MAYO '!C98+JUNIO!C98+JULIO!C98+AGOSTO!C98+SEPTIEMBRE!C98+'OCTUBRE '!C98+Hoja12!C98+Hoja13!C98</f>
        <v>0</v>
      </c>
      <c r="D98" s="492">
        <f>+'ENERO '!D98+FEBRERO!D98+MARZO!D98+ABRIL!D98+'MAYO '!D98+JUNIO!D98+JULIO!D98+AGOSTO!D98+SEPTIEMBRE!D98+'OCTUBRE '!D98+Hoja12!D98+Hoja13!D98</f>
        <v>0</v>
      </c>
      <c r="E98" s="492">
        <f>+'ENERO '!E98+FEBRERO!E98+MARZO!E98+ABRIL!E98+'MAYO '!E98+JUNIO!E98+JULIO!E98+AGOSTO!E98+SEPTIEMBRE!E98+'OCTUBRE '!E98+Hoja12!E98+Hoja13!E98</f>
        <v>0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62"/>
      <c r="AD98" s="154"/>
      <c r="AE98" s="154"/>
      <c r="AF98" s="162"/>
      <c r="AG98" s="154"/>
      <c r="AH98" s="154"/>
      <c r="AI98" s="162"/>
      <c r="AJ98" s="154"/>
      <c r="AK98" s="154"/>
      <c r="AL98" s="162"/>
      <c r="AM98" s="162"/>
      <c r="AN98" s="162"/>
      <c r="AO98" s="154"/>
      <c r="AP98" s="154"/>
      <c r="AQ98" s="162"/>
      <c r="AR98" s="154"/>
      <c r="AS98" s="154"/>
      <c r="AT98" s="154"/>
      <c r="AU98" s="154"/>
      <c r="AV98" s="154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68"/>
      <c r="DD98" s="168"/>
    </row>
    <row r="99" spans="1:108" x14ac:dyDescent="0.25">
      <c r="A99" s="633" t="s">
        <v>133</v>
      </c>
      <c r="B99" s="633"/>
      <c r="C99" s="492">
        <f>+'ENERO '!C99+FEBRERO!C99+MARZO!C99+ABRIL!C99+'MAYO '!C99+JUNIO!C99+JULIO!C99+AGOSTO!C99+SEPTIEMBRE!C99+'OCTUBRE '!C99+Hoja12!C99+Hoja13!C99</f>
        <v>0</v>
      </c>
      <c r="D99" s="492">
        <f>+'ENERO '!D99+FEBRERO!D99+MARZO!D99+ABRIL!D99+'MAYO '!D99+JUNIO!D99+JULIO!D99+AGOSTO!D99+SEPTIEMBRE!D99+'OCTUBRE '!D99+Hoja12!D99+Hoja13!D99</f>
        <v>0</v>
      </c>
      <c r="E99" s="492">
        <f>+'ENERO '!E99+FEBRERO!E99+MARZO!E99+ABRIL!E99+'MAYO '!E99+JUNIO!E99+JULIO!E99+AGOSTO!E99+SEPTIEMBRE!E99+'OCTUBRE '!E99+Hoja12!E99+Hoja13!E99</f>
        <v>0</v>
      </c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62"/>
      <c r="AD99" s="162"/>
      <c r="AE99" s="154"/>
      <c r="AF99" s="154"/>
      <c r="AG99" s="162"/>
      <c r="AH99" s="154"/>
      <c r="AI99" s="154"/>
      <c r="AJ99" s="162"/>
      <c r="AK99" s="154"/>
      <c r="AL99" s="154"/>
      <c r="AM99" s="154"/>
      <c r="AN99" s="154"/>
      <c r="AO99" s="162"/>
      <c r="AP99" s="154"/>
      <c r="AQ99" s="154"/>
      <c r="AR99" s="154"/>
      <c r="AS99" s="154"/>
      <c r="AT99" s="154"/>
      <c r="AU99" s="154"/>
      <c r="AV99" s="154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</row>
    <row r="100" spans="1:108" x14ac:dyDescent="0.25">
      <c r="A100" s="213" t="s">
        <v>134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246"/>
      <c r="N100" s="154"/>
      <c r="O100" s="154"/>
      <c r="P100" s="154"/>
      <c r="Q100" s="154"/>
      <c r="R100" s="154"/>
      <c r="S100" s="154"/>
      <c r="T100" s="154"/>
      <c r="U100" s="154"/>
      <c r="V100" s="154"/>
      <c r="W100" s="182"/>
      <c r="X100" s="154"/>
      <c r="Y100" s="154"/>
      <c r="Z100" s="154"/>
      <c r="AA100" s="154"/>
      <c r="AB100" s="154"/>
      <c r="AC100" s="162"/>
      <c r="AD100" s="162"/>
      <c r="AE100" s="154"/>
      <c r="AF100" s="154"/>
      <c r="AG100" s="162"/>
      <c r="AH100" s="154"/>
      <c r="AI100" s="154"/>
      <c r="AJ100" s="162"/>
      <c r="AK100" s="154"/>
      <c r="AL100" s="154"/>
      <c r="AM100" s="154"/>
      <c r="AN100" s="154"/>
      <c r="AO100" s="162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</row>
    <row r="101" spans="1:108" ht="58.5" customHeight="1" x14ac:dyDescent="0.2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154"/>
      <c r="Z101" s="154"/>
      <c r="AA101" s="162"/>
      <c r="AB101" s="162"/>
      <c r="AC101" s="154"/>
      <c r="AD101" s="154"/>
      <c r="AE101" s="162"/>
      <c r="AF101" s="154"/>
      <c r="AG101" s="154"/>
      <c r="AH101" s="162"/>
      <c r="AI101" s="154"/>
      <c r="AJ101" s="154"/>
      <c r="AK101" s="154"/>
      <c r="AL101" s="154"/>
      <c r="AM101" s="162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</row>
    <row r="102" spans="1:108" x14ac:dyDescent="0.2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184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154"/>
      <c r="Z102" s="154"/>
      <c r="AA102" s="162"/>
      <c r="AB102" s="162"/>
      <c r="AC102" s="154"/>
      <c r="AD102" s="154"/>
      <c r="AE102" s="162"/>
      <c r="AF102" s="154"/>
      <c r="AG102" s="154"/>
      <c r="AH102" s="162"/>
      <c r="AI102" s="154"/>
      <c r="AJ102" s="154"/>
      <c r="AK102" s="154"/>
      <c r="AL102" s="154"/>
      <c r="AM102" s="162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</row>
    <row r="103" spans="1:108" x14ac:dyDescent="0.2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154"/>
      <c r="Z103" s="154"/>
      <c r="AA103" s="162"/>
      <c r="AB103" s="162"/>
      <c r="AC103" s="154"/>
      <c r="AD103" s="154"/>
      <c r="AE103" s="162"/>
      <c r="AF103" s="154"/>
      <c r="AG103" s="154"/>
      <c r="AH103" s="162"/>
      <c r="AI103" s="154"/>
      <c r="AJ103" s="154"/>
      <c r="AK103" s="154"/>
      <c r="AL103" s="154"/>
      <c r="AM103" s="162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</row>
    <row r="104" spans="1:108" ht="21" x14ac:dyDescent="0.25">
      <c r="A104" s="636"/>
      <c r="B104" s="630"/>
      <c r="C104" s="651"/>
      <c r="D104" s="632"/>
      <c r="E104" s="632"/>
      <c r="F104" s="632"/>
      <c r="G104" s="632"/>
      <c r="H104" s="649"/>
      <c r="I104" s="161" t="s">
        <v>22</v>
      </c>
      <c r="J104" s="173" t="s">
        <v>37</v>
      </c>
      <c r="K104" s="185" t="s">
        <v>38</v>
      </c>
      <c r="L104" s="173" t="s">
        <v>39</v>
      </c>
      <c r="M104" s="196" t="s">
        <v>40</v>
      </c>
      <c r="N104" s="183" t="s">
        <v>41</v>
      </c>
      <c r="O104" s="164" t="s">
        <v>42</v>
      </c>
      <c r="P104" s="173" t="s">
        <v>43</v>
      </c>
      <c r="Q104" s="183" t="s">
        <v>40</v>
      </c>
      <c r="R104" s="183" t="s">
        <v>41</v>
      </c>
      <c r="S104" s="164" t="s">
        <v>42</v>
      </c>
      <c r="T104" s="211" t="s">
        <v>43</v>
      </c>
      <c r="U104" s="627"/>
      <c r="V104" s="630"/>
      <c r="W104" s="618"/>
      <c r="X104" s="624"/>
      <c r="Y104" s="154"/>
      <c r="Z104" s="154"/>
      <c r="AA104" s="162"/>
      <c r="AB104" s="162"/>
      <c r="AC104" s="154"/>
      <c r="AD104" s="154"/>
      <c r="AE104" s="162"/>
      <c r="AF104" s="154"/>
      <c r="AG104" s="154"/>
      <c r="AH104" s="162"/>
      <c r="AI104" s="154"/>
      <c r="AJ104" s="154"/>
      <c r="AK104" s="154"/>
      <c r="AL104" s="154"/>
      <c r="AM104" s="162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</row>
    <row r="105" spans="1:108" x14ac:dyDescent="0.25">
      <c r="A105" s="178" t="s">
        <v>139</v>
      </c>
      <c r="B105" s="492">
        <f>+'ENERO '!B105+FEBRERO!B105+MARZO!B105+ABRIL!B105+'MAYO '!B105+JUNIO!B105+JULIO!B105+AGOSTO!B105+SEPTIEMBRE!B105+'OCTUBRE '!B105+Hoja12!B105+Hoja13!B105</f>
        <v>232</v>
      </c>
      <c r="C105" s="492">
        <f>+'ENERO '!C105+FEBRERO!C105+MARZO!C105+ABRIL!C105+'MAYO '!C105+JUNIO!C105+JULIO!C105+AGOSTO!C105+SEPTIEMBRE!C105+'OCTUBRE '!C105+Hoja12!C105+Hoja13!C105</f>
        <v>0</v>
      </c>
      <c r="D105" s="492">
        <f>+'ENERO '!D105+FEBRERO!D105+MARZO!D105+ABRIL!D105+'MAYO '!D105+JUNIO!D105+JULIO!D105+AGOSTO!D105+SEPTIEMBRE!D105+'OCTUBRE '!D105+Hoja12!D105+Hoja13!D105</f>
        <v>3</v>
      </c>
      <c r="E105" s="492">
        <f>+'ENERO '!E105+FEBRERO!E105+MARZO!E105+ABRIL!E105+'MAYO '!E105+JUNIO!E105+JULIO!E105+AGOSTO!E105+SEPTIEMBRE!E105+'OCTUBRE '!E105+Hoja12!E105+Hoja13!E105</f>
        <v>3</v>
      </c>
      <c r="F105" s="492">
        <f>+'ENERO '!F105+FEBRERO!F105+MARZO!F105+ABRIL!F105+'MAYO '!F105+JUNIO!F105+JULIO!F105+AGOSTO!F105+SEPTIEMBRE!F105+'OCTUBRE '!F105+Hoja12!F105+Hoja13!F105</f>
        <v>5</v>
      </c>
      <c r="G105" s="492">
        <f>+'ENERO '!G105+FEBRERO!G105+MARZO!G105+ABRIL!G105+'MAYO '!G105+JUNIO!G105+JULIO!G105+AGOSTO!G105+SEPTIEMBRE!G105+'OCTUBRE '!G105+Hoja12!G105+Hoja13!G105</f>
        <v>114</v>
      </c>
      <c r="H105" s="492">
        <f>+'ENERO '!H105+FEBRERO!H105+MARZO!H105+ABRIL!H105+'MAYO '!H105+JUNIO!H105+JULIO!H105+AGOSTO!H105+SEPTIEMBRE!H105+'OCTUBRE '!H105+Hoja12!H105+Hoja13!H105</f>
        <v>107</v>
      </c>
      <c r="I105" s="492">
        <f>+'ENERO '!I105+FEBRERO!I105+MARZO!I105+ABRIL!I105+'MAYO '!I105+JUNIO!I105+JULIO!I105+AGOSTO!I105+SEPTIEMBRE!I105+'OCTUBRE '!I105+Hoja12!I105+Hoja13!I105</f>
        <v>3</v>
      </c>
      <c r="J105" s="492">
        <f>+'ENERO '!J105+FEBRERO!J105+MARZO!J105+ABRIL!J105+'MAYO '!J105+JUNIO!J105+JULIO!J105+AGOSTO!J105+SEPTIEMBRE!J105+'OCTUBRE '!J105+Hoja12!J105+Hoja13!J105</f>
        <v>229</v>
      </c>
      <c r="K105" s="492">
        <f>+'ENERO '!K105+FEBRERO!K105+MARZO!K105+ABRIL!K105+'MAYO '!K105+JUNIO!K105+JULIO!K105+AGOSTO!K105+SEPTIEMBRE!K105+'OCTUBRE '!K105+Hoja12!K105+Hoja13!K105</f>
        <v>128</v>
      </c>
      <c r="L105" s="492">
        <f>+'ENERO '!L105+FEBRERO!L105+MARZO!L105+ABRIL!L105+'MAYO '!L105+JUNIO!L105+JULIO!L105+AGOSTO!L105+SEPTIEMBRE!L105+'OCTUBRE '!L105+Hoja12!L105+Hoja13!L105</f>
        <v>104</v>
      </c>
      <c r="M105" s="492">
        <f>+'ENERO '!M105+FEBRERO!M105+MARZO!M105+ABRIL!M105+'MAYO '!M105+JUNIO!M105+JULIO!M105+AGOSTO!M105+SEPTIEMBRE!M105+'OCTUBRE '!M105+Hoja12!M105+Hoja13!M105</f>
        <v>3</v>
      </c>
      <c r="N105" s="492">
        <f>+'ENERO '!N105+FEBRERO!N105+MARZO!N105+ABRIL!N105+'MAYO '!N105+JUNIO!N105+JULIO!N105+AGOSTO!N105+SEPTIEMBRE!N105+'OCTUBRE '!N105+Hoja12!N105+Hoja13!N105</f>
        <v>0</v>
      </c>
      <c r="O105" s="492">
        <f>+'ENERO '!O105+FEBRERO!O105+MARZO!O105+ABRIL!O105+'MAYO '!O105+JUNIO!O105+JULIO!O105+AGOSTO!O105+SEPTIEMBRE!O105+'OCTUBRE '!O105+Hoja12!O105+Hoja13!O105</f>
        <v>3</v>
      </c>
      <c r="P105" s="492">
        <f>+'ENERO '!P105+FEBRERO!P105+MARZO!P105+ABRIL!P105+'MAYO '!P105+JUNIO!P105+JULIO!P105+AGOSTO!P105+SEPTIEMBRE!P105+'OCTUBRE '!P105+Hoja12!P105+Hoja13!P105</f>
        <v>0</v>
      </c>
      <c r="Q105" s="492">
        <f>+'ENERO '!Q105+FEBRERO!Q105+MARZO!Q105+ABRIL!Q105+'MAYO '!Q105+JUNIO!Q105+JULIO!Q105+AGOSTO!Q105+SEPTIEMBRE!Q105+'OCTUBRE '!Q105+Hoja12!Q105+Hoja13!Q105</f>
        <v>223</v>
      </c>
      <c r="R105" s="492">
        <f>+'ENERO '!R105+FEBRERO!R105+MARZO!R105+ABRIL!R105+'MAYO '!R105+JUNIO!R105+JULIO!R105+AGOSTO!R105+SEPTIEMBRE!R105+'OCTUBRE '!R105+Hoja12!R105+Hoja13!R105</f>
        <v>111</v>
      </c>
      <c r="S105" s="492">
        <f>+'ENERO '!S105+FEBRERO!S105+MARZO!S105+ABRIL!S105+'MAYO '!S105+JUNIO!S105+JULIO!S105+AGOSTO!S105+SEPTIEMBRE!S105+'OCTUBRE '!S105+Hoja12!S105+Hoja13!S105</f>
        <v>112</v>
      </c>
      <c r="T105" s="492">
        <f>+'ENERO '!T105+FEBRERO!T105+MARZO!T105+ABRIL!T105+'MAYO '!T105+JUNIO!T105+JULIO!T105+AGOSTO!T105+SEPTIEMBRE!T105+'OCTUBRE '!T105+Hoja12!T105+Hoja13!T105</f>
        <v>0</v>
      </c>
      <c r="U105" s="492">
        <f>+'ENERO '!U105+FEBRERO!U105+MARZO!U105+ABRIL!U105+'MAYO '!U105+JUNIO!U105+JULIO!U105+AGOSTO!U105+SEPTIEMBRE!U105+'OCTUBRE '!U105+Hoja12!U105+Hoja13!U105</f>
        <v>60</v>
      </c>
      <c r="V105" s="492">
        <f>+'ENERO '!V105+FEBRERO!V105+MARZO!V105+ABRIL!V105+'MAYO '!V105+JUNIO!V105+JULIO!V105+AGOSTO!V105+SEPTIEMBRE!V105+'OCTUBRE '!V105+Hoja12!V105+Hoja13!V105</f>
        <v>0</v>
      </c>
      <c r="W105" s="492">
        <f>+'ENERO '!W105+FEBRERO!W105+MARZO!W105+ABRIL!W105+'MAYO '!W105+JUNIO!W105+JULIO!W105+AGOSTO!W105+SEPTIEMBRE!W105+'OCTUBRE '!W105+Hoja12!W105+Hoja13!W105</f>
        <v>0</v>
      </c>
      <c r="X105" s="492">
        <f>+'ENERO '!X105+FEBRERO!X105+MARZO!X105+ABRIL!X105+'MAYO '!X105+JUNIO!X105+JULIO!X105+AGOSTO!X105+SEPTIEMBRE!X105+'OCTUBRE '!X105+Hoja12!X105+Hoja13!X105</f>
        <v>65</v>
      </c>
      <c r="Y105" s="245" t="s">
        <v>151</v>
      </c>
      <c r="Z105" s="154"/>
      <c r="AA105" s="162"/>
      <c r="AB105" s="162"/>
      <c r="AC105" s="154"/>
      <c r="AD105" s="154"/>
      <c r="AE105" s="162"/>
      <c r="AF105" s="154"/>
      <c r="AG105" s="154"/>
      <c r="AH105" s="162"/>
      <c r="AI105" s="154"/>
      <c r="AJ105" s="154"/>
      <c r="AK105" s="154"/>
      <c r="AL105" s="154"/>
      <c r="AM105" s="162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250" t="s">
        <v>152</v>
      </c>
      <c r="BU105" s="250" t="s">
        <v>152</v>
      </c>
      <c r="BV105" s="250" t="s">
        <v>152</v>
      </c>
      <c r="BW105" s="250" t="s">
        <v>152</v>
      </c>
      <c r="BX105" s="156"/>
      <c r="BY105" s="156"/>
      <c r="BZ105" s="156"/>
      <c r="CA105" s="156"/>
      <c r="CB105" s="216">
        <v>0</v>
      </c>
      <c r="CC105" s="216">
        <v>0</v>
      </c>
      <c r="CD105" s="216">
        <v>0</v>
      </c>
      <c r="CE105" s="216" t="s">
        <v>152</v>
      </c>
      <c r="CF105" s="154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</row>
    <row r="106" spans="1:108" x14ac:dyDescent="0.25">
      <c r="A106" s="178" t="s">
        <v>140</v>
      </c>
      <c r="B106" s="492">
        <f>+'ENERO '!B106+FEBRERO!B106+MARZO!B106+ABRIL!B106+'MAYO '!B106+JUNIO!B106+JULIO!B106+AGOSTO!B106+SEPTIEMBRE!B106+'OCTUBRE '!B106+Hoja12!B106+Hoja13!B106</f>
        <v>0</v>
      </c>
      <c r="C106" s="492">
        <f>+'ENERO '!C106+FEBRERO!C106+MARZO!C106+ABRIL!C106+'MAYO '!C106+JUNIO!C106+JULIO!C106+AGOSTO!C106+SEPTIEMBRE!C106+'OCTUBRE '!C106+Hoja12!C106+Hoja13!C106</f>
        <v>0</v>
      </c>
      <c r="D106" s="492">
        <f>+'ENERO '!D106+FEBRERO!D106+MARZO!D106+ABRIL!D106+'MAYO '!D106+JUNIO!D106+JULIO!D106+AGOSTO!D106+SEPTIEMBRE!D106+'OCTUBRE '!D106+Hoja12!D106+Hoja13!D106</f>
        <v>0</v>
      </c>
      <c r="E106" s="492">
        <f>+'ENERO '!E106+FEBRERO!E106+MARZO!E106+ABRIL!E106+'MAYO '!E106+JUNIO!E106+JULIO!E106+AGOSTO!E106+SEPTIEMBRE!E106+'OCTUBRE '!E106+Hoja12!E106+Hoja13!E106</f>
        <v>0</v>
      </c>
      <c r="F106" s="492">
        <f>+'ENERO '!F106+FEBRERO!F106+MARZO!F106+ABRIL!F106+'MAYO '!F106+JUNIO!F106+JULIO!F106+AGOSTO!F106+SEPTIEMBRE!F106+'OCTUBRE '!F106+Hoja12!F106+Hoja13!F106</f>
        <v>0</v>
      </c>
      <c r="G106" s="492">
        <f>+'ENERO '!G106+FEBRERO!G106+MARZO!G106+ABRIL!G106+'MAYO '!G106+JUNIO!G106+JULIO!G106+AGOSTO!G106+SEPTIEMBRE!G106+'OCTUBRE '!G106+Hoja12!G106+Hoja13!G106</f>
        <v>0</v>
      </c>
      <c r="H106" s="492">
        <f>+'ENERO '!H106+FEBRERO!H106+MARZO!H106+ABRIL!H106+'MAYO '!H106+JUNIO!H106+JULIO!H106+AGOSTO!H106+SEPTIEMBRE!H106+'OCTUBRE '!H106+Hoja12!H106+Hoja13!H106</f>
        <v>0</v>
      </c>
      <c r="I106" s="492">
        <f>+'ENERO '!I106+FEBRERO!I106+MARZO!I106+ABRIL!I106+'MAYO '!I106+JUNIO!I106+JULIO!I106+AGOSTO!I106+SEPTIEMBRE!I106+'OCTUBRE '!I106+Hoja12!I106+Hoja13!I106</f>
        <v>0</v>
      </c>
      <c r="J106" s="492">
        <f>+'ENERO '!J106+FEBRERO!J106+MARZO!J106+ABRIL!J106+'MAYO '!J106+JUNIO!J106+JULIO!J106+AGOSTO!J106+SEPTIEMBRE!J106+'OCTUBRE '!J106+Hoja12!J106+Hoja13!J106</f>
        <v>0</v>
      </c>
      <c r="K106" s="492">
        <f>+'ENERO '!K106+FEBRERO!K106+MARZO!K106+ABRIL!K106+'MAYO '!K106+JUNIO!K106+JULIO!K106+AGOSTO!K106+SEPTIEMBRE!K106+'OCTUBRE '!K106+Hoja12!K106+Hoja13!K106</f>
        <v>0</v>
      </c>
      <c r="L106" s="492">
        <f>+'ENERO '!L106+FEBRERO!L106+MARZO!L106+ABRIL!L106+'MAYO '!L106+JUNIO!L106+JULIO!L106+AGOSTO!L106+SEPTIEMBRE!L106+'OCTUBRE '!L106+Hoja12!L106+Hoja13!L106</f>
        <v>0</v>
      </c>
      <c r="M106" s="492">
        <f>+'ENERO '!M106+FEBRERO!M106+MARZO!M106+ABRIL!M106+'MAYO '!M106+JUNIO!M106+JULIO!M106+AGOSTO!M106+SEPTIEMBRE!M106+'OCTUBRE '!M106+Hoja12!M106+Hoja13!M106</f>
        <v>0</v>
      </c>
      <c r="N106" s="492">
        <f>+'ENERO '!N106+FEBRERO!N106+MARZO!N106+ABRIL!N106+'MAYO '!N106+JUNIO!N106+JULIO!N106+AGOSTO!N106+SEPTIEMBRE!N106+'OCTUBRE '!N106+Hoja12!N106+Hoja13!N106</f>
        <v>0</v>
      </c>
      <c r="O106" s="492">
        <f>+'ENERO '!O106+FEBRERO!O106+MARZO!O106+ABRIL!O106+'MAYO '!O106+JUNIO!O106+JULIO!O106+AGOSTO!O106+SEPTIEMBRE!O106+'OCTUBRE '!O106+Hoja12!O106+Hoja13!O106</f>
        <v>0</v>
      </c>
      <c r="P106" s="492">
        <f>+'ENERO '!P106+FEBRERO!P106+MARZO!P106+ABRIL!P106+'MAYO '!P106+JUNIO!P106+JULIO!P106+AGOSTO!P106+SEPTIEMBRE!P106+'OCTUBRE '!P106+Hoja12!P106+Hoja13!P106</f>
        <v>0</v>
      </c>
      <c r="Q106" s="492">
        <f>+'ENERO '!Q106+FEBRERO!Q106+MARZO!Q106+ABRIL!Q106+'MAYO '!Q106+JUNIO!Q106+JULIO!Q106+AGOSTO!Q106+SEPTIEMBRE!Q106+'OCTUBRE '!Q106+Hoja12!Q106+Hoja13!Q106</f>
        <v>0</v>
      </c>
      <c r="R106" s="492">
        <f>+'ENERO '!R106+FEBRERO!R106+MARZO!R106+ABRIL!R106+'MAYO '!R106+JUNIO!R106+JULIO!R106+AGOSTO!R106+SEPTIEMBRE!R106+'OCTUBRE '!R106+Hoja12!R106+Hoja13!R106</f>
        <v>0</v>
      </c>
      <c r="S106" s="492">
        <f>+'ENERO '!S106+FEBRERO!S106+MARZO!S106+ABRIL!S106+'MAYO '!S106+JUNIO!S106+JULIO!S106+AGOSTO!S106+SEPTIEMBRE!S106+'OCTUBRE '!S106+Hoja12!S106+Hoja13!S106</f>
        <v>0</v>
      </c>
      <c r="T106" s="492">
        <f>+'ENERO '!T106+FEBRERO!T106+MARZO!T106+ABRIL!T106+'MAYO '!T106+JUNIO!T106+JULIO!T106+AGOSTO!T106+SEPTIEMBRE!T106+'OCTUBRE '!T106+Hoja12!T106+Hoja13!T106</f>
        <v>0</v>
      </c>
      <c r="U106" s="492">
        <f>+'ENERO '!U106+FEBRERO!U106+MARZO!U106+ABRIL!U106+'MAYO '!U106+JUNIO!U106+JULIO!U106+AGOSTO!U106+SEPTIEMBRE!U106+'OCTUBRE '!U106+Hoja12!U106+Hoja13!U106</f>
        <v>0</v>
      </c>
      <c r="V106" s="492">
        <f>+'ENERO '!V106+FEBRERO!V106+MARZO!V106+ABRIL!V106+'MAYO '!V106+JUNIO!V106+JULIO!V106+AGOSTO!V106+SEPTIEMBRE!V106+'OCTUBRE '!V106+Hoja12!V106+Hoja13!V106</f>
        <v>0</v>
      </c>
      <c r="W106" s="492">
        <f>+'ENERO '!W106+FEBRERO!W106+MARZO!W106+ABRIL!W106+'MAYO '!W106+JUNIO!W106+JULIO!W106+AGOSTO!W106+SEPTIEMBRE!W106+'OCTUBRE '!W106+Hoja12!W106+Hoja13!W106</f>
        <v>0</v>
      </c>
      <c r="X106" s="492">
        <f>+'ENERO '!X106+FEBRERO!X106+MARZO!X106+ABRIL!X106+'MAYO '!X106+JUNIO!X106+JULIO!X106+AGOSTO!X106+SEPTIEMBRE!X106+'OCTUBRE '!X106+Hoja12!X106+Hoja13!X106</f>
        <v>0</v>
      </c>
      <c r="Y106" s="245" t="s">
        <v>151</v>
      </c>
      <c r="Z106" s="154"/>
      <c r="AA106" s="162"/>
      <c r="AB106" s="162"/>
      <c r="AC106" s="154"/>
      <c r="AD106" s="154"/>
      <c r="AE106" s="162"/>
      <c r="AF106" s="154"/>
      <c r="AG106" s="154"/>
      <c r="AH106" s="162"/>
      <c r="AI106" s="154"/>
      <c r="AJ106" s="154"/>
      <c r="AK106" s="154"/>
      <c r="AL106" s="154"/>
      <c r="AM106" s="162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250" t="s">
        <v>152</v>
      </c>
      <c r="BU106" s="250" t="s">
        <v>152</v>
      </c>
      <c r="BV106" s="250" t="s">
        <v>152</v>
      </c>
      <c r="BW106" s="250" t="s">
        <v>152</v>
      </c>
      <c r="BX106" s="156"/>
      <c r="BY106" s="156"/>
      <c r="BZ106" s="156"/>
      <c r="CA106" s="156"/>
      <c r="CB106" s="216">
        <v>0</v>
      </c>
      <c r="CC106" s="216">
        <v>0</v>
      </c>
      <c r="CD106" s="216">
        <v>0</v>
      </c>
      <c r="CE106" s="216" t="s">
        <v>152</v>
      </c>
      <c r="CF106" s="154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</row>
    <row r="107" spans="1:108" x14ac:dyDescent="0.25">
      <c r="A107" s="178" t="s">
        <v>141</v>
      </c>
      <c r="B107" s="492">
        <f>+'ENERO '!B107+FEBRERO!B107+MARZO!B107+ABRIL!B107+'MAYO '!B107+JUNIO!B107+JULIO!B107+AGOSTO!B107+SEPTIEMBRE!B107+'OCTUBRE '!B107+Hoja12!B107+Hoja13!B107</f>
        <v>100</v>
      </c>
      <c r="C107" s="492">
        <f>+'ENERO '!C107+FEBRERO!C107+MARZO!C107+ABRIL!C107+'MAYO '!C107+JUNIO!C107+JULIO!C107+AGOSTO!C107+SEPTIEMBRE!C107+'OCTUBRE '!C107+Hoja12!C107+Hoja13!C107</f>
        <v>36</v>
      </c>
      <c r="D107" s="492">
        <f>+'ENERO '!D107+FEBRERO!D107+MARZO!D107+ABRIL!D107+'MAYO '!D107+JUNIO!D107+JULIO!D107+AGOSTO!D107+SEPTIEMBRE!D107+'OCTUBRE '!D107+Hoja12!D107+Hoja13!D107</f>
        <v>52</v>
      </c>
      <c r="E107" s="492">
        <f>+'ENERO '!E107+FEBRERO!E107+MARZO!E107+ABRIL!E107+'MAYO '!E107+JUNIO!E107+JULIO!E107+AGOSTO!E107+SEPTIEMBRE!E107+'OCTUBRE '!E107+Hoja12!E107+Hoja13!E107</f>
        <v>12</v>
      </c>
      <c r="F107" s="492">
        <f>+'ENERO '!F107+FEBRERO!F107+MARZO!F107+ABRIL!F107+'MAYO '!F107+JUNIO!F107+JULIO!F107+AGOSTO!F107+SEPTIEMBRE!F107+'OCTUBRE '!F107+Hoja12!F107+Hoja13!F107</f>
        <v>0</v>
      </c>
      <c r="G107" s="492">
        <f>+'ENERO '!G107+FEBRERO!G107+MARZO!G107+ABRIL!G107+'MAYO '!G107+JUNIO!G107+JULIO!G107+AGOSTO!G107+SEPTIEMBRE!G107+'OCTUBRE '!G107+Hoja12!G107+Hoja13!G107</f>
        <v>0</v>
      </c>
      <c r="H107" s="492">
        <f>+'ENERO '!H107+FEBRERO!H107+MARZO!H107+ABRIL!H107+'MAYO '!H107+JUNIO!H107+JULIO!H107+AGOSTO!H107+SEPTIEMBRE!H107+'OCTUBRE '!H107+Hoja12!H107+Hoja13!H107</f>
        <v>0</v>
      </c>
      <c r="I107" s="492">
        <f>+'ENERO '!I107+FEBRERO!I107+MARZO!I107+ABRIL!I107+'MAYO '!I107+JUNIO!I107+JULIO!I107+AGOSTO!I107+SEPTIEMBRE!I107+'OCTUBRE '!I107+Hoja12!I107+Hoja13!I107</f>
        <v>90</v>
      </c>
      <c r="J107" s="492">
        <f>+'ENERO '!J107+FEBRERO!J107+MARZO!J107+ABRIL!J107+'MAYO '!J107+JUNIO!J107+JULIO!J107+AGOSTO!J107+SEPTIEMBRE!J107+'OCTUBRE '!J107+Hoja12!J107+Hoja13!J107</f>
        <v>10</v>
      </c>
      <c r="K107" s="492">
        <f>+'ENERO '!K107+FEBRERO!K107+MARZO!K107+ABRIL!K107+'MAYO '!K107+JUNIO!K107+JULIO!K107+AGOSTO!K107+SEPTIEMBRE!K107+'OCTUBRE '!K107+Hoja12!K107+Hoja13!K107</f>
        <v>70</v>
      </c>
      <c r="L107" s="492">
        <f>+'ENERO '!L107+FEBRERO!L107+MARZO!L107+ABRIL!L107+'MAYO '!L107+JUNIO!L107+JULIO!L107+AGOSTO!L107+SEPTIEMBRE!L107+'OCTUBRE '!L107+Hoja12!L107+Hoja13!L107</f>
        <v>30</v>
      </c>
      <c r="M107" s="492">
        <f>+'ENERO '!M107+FEBRERO!M107+MARZO!M107+ABRIL!M107+'MAYO '!M107+JUNIO!M107+JULIO!M107+AGOSTO!M107+SEPTIEMBRE!M107+'OCTUBRE '!M107+Hoja12!M107+Hoja13!M107</f>
        <v>66</v>
      </c>
      <c r="N107" s="492">
        <f>+'ENERO '!N107+FEBRERO!N107+MARZO!N107+ABRIL!N107+'MAYO '!N107+JUNIO!N107+JULIO!N107+AGOSTO!N107+SEPTIEMBRE!N107+'OCTUBRE '!N107+Hoja12!N107+Hoja13!N107</f>
        <v>8</v>
      </c>
      <c r="O107" s="492">
        <f>+'ENERO '!O107+FEBRERO!O107+MARZO!O107+ABRIL!O107+'MAYO '!O107+JUNIO!O107+JULIO!O107+AGOSTO!O107+SEPTIEMBRE!O107+'OCTUBRE '!O107+Hoja12!O107+Hoja13!O107</f>
        <v>58</v>
      </c>
      <c r="P107" s="492">
        <f>+'ENERO '!P107+FEBRERO!P107+MARZO!P107+ABRIL!P107+'MAYO '!P107+JUNIO!P107+JULIO!P107+AGOSTO!P107+SEPTIEMBRE!P107+'OCTUBRE '!P107+Hoja12!P107+Hoja13!P107</f>
        <v>0</v>
      </c>
      <c r="Q107" s="492">
        <f>+'ENERO '!Q107+FEBRERO!Q107+MARZO!Q107+ABRIL!Q107+'MAYO '!Q107+JUNIO!Q107+JULIO!Q107+AGOSTO!Q107+SEPTIEMBRE!Q107+'OCTUBRE '!Q107+Hoja12!Q107+Hoja13!Q107</f>
        <v>25</v>
      </c>
      <c r="R107" s="492">
        <f>+'ENERO '!R107+FEBRERO!R107+MARZO!R107+ABRIL!R107+'MAYO '!R107+JUNIO!R107+JULIO!R107+AGOSTO!R107+SEPTIEMBRE!R107+'OCTUBRE '!R107+Hoja12!R107+Hoja13!R107</f>
        <v>1</v>
      </c>
      <c r="S107" s="492">
        <f>+'ENERO '!S107+FEBRERO!S107+MARZO!S107+ABRIL!S107+'MAYO '!S107+JUNIO!S107+JULIO!S107+AGOSTO!S107+SEPTIEMBRE!S107+'OCTUBRE '!S107+Hoja12!S107+Hoja13!S107</f>
        <v>24</v>
      </c>
      <c r="T107" s="492">
        <f>+'ENERO '!T107+FEBRERO!T107+MARZO!T107+ABRIL!T107+'MAYO '!T107+JUNIO!T107+JULIO!T107+AGOSTO!T107+SEPTIEMBRE!T107+'OCTUBRE '!T107+Hoja12!T107+Hoja13!T107</f>
        <v>0</v>
      </c>
      <c r="U107" s="492">
        <f>+'ENERO '!U107+FEBRERO!U107+MARZO!U107+ABRIL!U107+'MAYO '!U107+JUNIO!U107+JULIO!U107+AGOSTO!U107+SEPTIEMBRE!U107+'OCTUBRE '!U107+Hoja12!U107+Hoja13!U107</f>
        <v>25</v>
      </c>
      <c r="V107" s="492">
        <f>+'ENERO '!V107+FEBRERO!V107+MARZO!V107+ABRIL!V107+'MAYO '!V107+JUNIO!V107+JULIO!V107+AGOSTO!V107+SEPTIEMBRE!V107+'OCTUBRE '!V107+Hoja12!V107+Hoja13!V107</f>
        <v>0</v>
      </c>
      <c r="W107" s="492">
        <f>+'ENERO '!W107+FEBRERO!W107+MARZO!W107+ABRIL!W107+'MAYO '!W107+JUNIO!W107+JULIO!W107+AGOSTO!W107+SEPTIEMBRE!W107+'OCTUBRE '!W107+Hoja12!W107+Hoja13!W107</f>
        <v>0</v>
      </c>
      <c r="X107" s="492">
        <f>+'ENERO '!X107+FEBRERO!X107+MARZO!X107+ABRIL!X107+'MAYO '!X107+JUNIO!X107+JULIO!X107+AGOSTO!X107+SEPTIEMBRE!X107+'OCTUBRE '!X107+Hoja12!X107+Hoja13!X107</f>
        <v>0</v>
      </c>
      <c r="Y107" s="245" t="s">
        <v>151</v>
      </c>
      <c r="Z107" s="154"/>
      <c r="AA107" s="162"/>
      <c r="AB107" s="162"/>
      <c r="AC107" s="154"/>
      <c r="AD107" s="154"/>
      <c r="AE107" s="162"/>
      <c r="AF107" s="154"/>
      <c r="AG107" s="154"/>
      <c r="AH107" s="162"/>
      <c r="AI107" s="154"/>
      <c r="AJ107" s="154"/>
      <c r="AK107" s="154"/>
      <c r="AL107" s="154"/>
      <c r="AM107" s="162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250" t="s">
        <v>152</v>
      </c>
      <c r="BU107" s="250" t="s">
        <v>152</v>
      </c>
      <c r="BV107" s="250" t="s">
        <v>152</v>
      </c>
      <c r="BW107" s="250" t="s">
        <v>152</v>
      </c>
      <c r="BX107" s="156"/>
      <c r="BY107" s="156"/>
      <c r="BZ107" s="156"/>
      <c r="CA107" s="156"/>
      <c r="CB107" s="216">
        <v>0</v>
      </c>
      <c r="CC107" s="216">
        <v>0</v>
      </c>
      <c r="CD107" s="216">
        <v>0</v>
      </c>
      <c r="CE107" s="216" t="s">
        <v>152</v>
      </c>
      <c r="CF107" s="154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</row>
    <row r="108" spans="1:108" x14ac:dyDescent="0.25">
      <c r="A108" s="178" t="s">
        <v>142</v>
      </c>
      <c r="B108" s="492">
        <f>+'ENERO '!B108+FEBRERO!B108+MARZO!B108+ABRIL!B108+'MAYO '!B108+JUNIO!B108+JULIO!B108+AGOSTO!B108+SEPTIEMBRE!B108+'OCTUBRE '!B108+Hoja12!B108+Hoja13!B108</f>
        <v>0</v>
      </c>
      <c r="C108" s="492">
        <f>+'ENERO '!C108+FEBRERO!C108+MARZO!C108+ABRIL!C108+'MAYO '!C108+JUNIO!C108+JULIO!C108+AGOSTO!C108+SEPTIEMBRE!C108+'OCTUBRE '!C108+Hoja12!C108+Hoja13!C108</f>
        <v>0</v>
      </c>
      <c r="D108" s="492">
        <f>+'ENERO '!D108+FEBRERO!D108+MARZO!D108+ABRIL!D108+'MAYO '!D108+JUNIO!D108+JULIO!D108+AGOSTO!D108+SEPTIEMBRE!D108+'OCTUBRE '!D108+Hoja12!D108+Hoja13!D108</f>
        <v>0</v>
      </c>
      <c r="E108" s="492">
        <f>+'ENERO '!E108+FEBRERO!E108+MARZO!E108+ABRIL!E108+'MAYO '!E108+JUNIO!E108+JULIO!E108+AGOSTO!E108+SEPTIEMBRE!E108+'OCTUBRE '!E108+Hoja12!E108+Hoja13!E108</f>
        <v>0</v>
      </c>
      <c r="F108" s="492">
        <f>+'ENERO '!F108+FEBRERO!F108+MARZO!F108+ABRIL!F108+'MAYO '!F108+JUNIO!F108+JULIO!F108+AGOSTO!F108+SEPTIEMBRE!F108+'OCTUBRE '!F108+Hoja12!F108+Hoja13!F108</f>
        <v>0</v>
      </c>
      <c r="G108" s="492">
        <f>+'ENERO '!G108+FEBRERO!G108+MARZO!G108+ABRIL!G108+'MAYO '!G108+JUNIO!G108+JULIO!G108+AGOSTO!G108+SEPTIEMBRE!G108+'OCTUBRE '!G108+Hoja12!G108+Hoja13!G108</f>
        <v>0</v>
      </c>
      <c r="H108" s="492">
        <f>+'ENERO '!H108+FEBRERO!H108+MARZO!H108+ABRIL!H108+'MAYO '!H108+JUNIO!H108+JULIO!H108+AGOSTO!H108+SEPTIEMBRE!H108+'OCTUBRE '!H108+Hoja12!H108+Hoja13!H108</f>
        <v>0</v>
      </c>
      <c r="I108" s="492">
        <f>+'ENERO '!I108+FEBRERO!I108+MARZO!I108+ABRIL!I108+'MAYO '!I108+JUNIO!I108+JULIO!I108+AGOSTO!I108+SEPTIEMBRE!I108+'OCTUBRE '!I108+Hoja12!I108+Hoja13!I108</f>
        <v>0</v>
      </c>
      <c r="J108" s="492">
        <f>+'ENERO '!J108+FEBRERO!J108+MARZO!J108+ABRIL!J108+'MAYO '!J108+JUNIO!J108+JULIO!J108+AGOSTO!J108+SEPTIEMBRE!J108+'OCTUBRE '!J108+Hoja12!J108+Hoja13!J108</f>
        <v>0</v>
      </c>
      <c r="K108" s="492">
        <f>+'ENERO '!K108+FEBRERO!K108+MARZO!K108+ABRIL!K108+'MAYO '!K108+JUNIO!K108+JULIO!K108+AGOSTO!K108+SEPTIEMBRE!K108+'OCTUBRE '!K108+Hoja12!K108+Hoja13!K108</f>
        <v>0</v>
      </c>
      <c r="L108" s="492">
        <f>+'ENERO '!L108+FEBRERO!L108+MARZO!L108+ABRIL!L108+'MAYO '!L108+JUNIO!L108+JULIO!L108+AGOSTO!L108+SEPTIEMBRE!L108+'OCTUBRE '!L108+Hoja12!L108+Hoja13!L108</f>
        <v>0</v>
      </c>
      <c r="M108" s="492">
        <f>+'ENERO '!M108+FEBRERO!M108+MARZO!M108+ABRIL!M108+'MAYO '!M108+JUNIO!M108+JULIO!M108+AGOSTO!M108+SEPTIEMBRE!M108+'OCTUBRE '!M108+Hoja12!M108+Hoja13!M108</f>
        <v>0</v>
      </c>
      <c r="N108" s="492">
        <f>+'ENERO '!N108+FEBRERO!N108+MARZO!N108+ABRIL!N108+'MAYO '!N108+JUNIO!N108+JULIO!N108+AGOSTO!N108+SEPTIEMBRE!N108+'OCTUBRE '!N108+Hoja12!N108+Hoja13!N108</f>
        <v>0</v>
      </c>
      <c r="O108" s="492">
        <f>+'ENERO '!O108+FEBRERO!O108+MARZO!O108+ABRIL!O108+'MAYO '!O108+JUNIO!O108+JULIO!O108+AGOSTO!O108+SEPTIEMBRE!O108+'OCTUBRE '!O108+Hoja12!O108+Hoja13!O108</f>
        <v>0</v>
      </c>
      <c r="P108" s="492">
        <f>+'ENERO '!P108+FEBRERO!P108+MARZO!P108+ABRIL!P108+'MAYO '!P108+JUNIO!P108+JULIO!P108+AGOSTO!P108+SEPTIEMBRE!P108+'OCTUBRE '!P108+Hoja12!P108+Hoja13!P108</f>
        <v>0</v>
      </c>
      <c r="Q108" s="492">
        <f>+'ENERO '!Q108+FEBRERO!Q108+MARZO!Q108+ABRIL!Q108+'MAYO '!Q108+JUNIO!Q108+JULIO!Q108+AGOSTO!Q108+SEPTIEMBRE!Q108+'OCTUBRE '!Q108+Hoja12!Q108+Hoja13!Q108</f>
        <v>0</v>
      </c>
      <c r="R108" s="492">
        <f>+'ENERO '!R108+FEBRERO!R108+MARZO!R108+ABRIL!R108+'MAYO '!R108+JUNIO!R108+JULIO!R108+AGOSTO!R108+SEPTIEMBRE!R108+'OCTUBRE '!R108+Hoja12!R108+Hoja13!R108</f>
        <v>0</v>
      </c>
      <c r="S108" s="492">
        <f>+'ENERO '!S108+FEBRERO!S108+MARZO!S108+ABRIL!S108+'MAYO '!S108+JUNIO!S108+JULIO!S108+AGOSTO!S108+SEPTIEMBRE!S108+'OCTUBRE '!S108+Hoja12!S108+Hoja13!S108</f>
        <v>0</v>
      </c>
      <c r="T108" s="492">
        <f>+'ENERO '!T108+FEBRERO!T108+MARZO!T108+ABRIL!T108+'MAYO '!T108+JUNIO!T108+JULIO!T108+AGOSTO!T108+SEPTIEMBRE!T108+'OCTUBRE '!T108+Hoja12!T108+Hoja13!T108</f>
        <v>0</v>
      </c>
      <c r="U108" s="492">
        <f>+'ENERO '!U108+FEBRERO!U108+MARZO!U108+ABRIL!U108+'MAYO '!U108+JUNIO!U108+JULIO!U108+AGOSTO!U108+SEPTIEMBRE!U108+'OCTUBRE '!U108+Hoja12!U108+Hoja13!U108</f>
        <v>0</v>
      </c>
      <c r="V108" s="492">
        <f>+'ENERO '!V108+FEBRERO!V108+MARZO!V108+ABRIL!V108+'MAYO '!V108+JUNIO!V108+JULIO!V108+AGOSTO!V108+SEPTIEMBRE!V108+'OCTUBRE '!V108+Hoja12!V108+Hoja13!V108</f>
        <v>0</v>
      </c>
      <c r="W108" s="492">
        <f>+'ENERO '!W108+FEBRERO!W108+MARZO!W108+ABRIL!W108+'MAYO '!W108+JUNIO!W108+JULIO!W108+AGOSTO!W108+SEPTIEMBRE!W108+'OCTUBRE '!W108+Hoja12!W108+Hoja13!W108</f>
        <v>0</v>
      </c>
      <c r="X108" s="492">
        <f>+'ENERO '!X108+FEBRERO!X108+MARZO!X108+ABRIL!X108+'MAYO '!X108+JUNIO!X108+JULIO!X108+AGOSTO!X108+SEPTIEMBRE!X108+'OCTUBRE '!X108+Hoja12!X108+Hoja13!X108</f>
        <v>0</v>
      </c>
      <c r="Y108" s="245" t="s">
        <v>151</v>
      </c>
      <c r="Z108" s="154"/>
      <c r="AA108" s="162"/>
      <c r="AB108" s="162"/>
      <c r="AC108" s="154"/>
      <c r="AD108" s="154"/>
      <c r="AE108" s="162"/>
      <c r="AF108" s="154"/>
      <c r="AG108" s="154"/>
      <c r="AH108" s="162"/>
      <c r="AI108" s="154"/>
      <c r="AJ108" s="154"/>
      <c r="AK108" s="154"/>
      <c r="AL108" s="154"/>
      <c r="AM108" s="162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250" t="s">
        <v>152</v>
      </c>
      <c r="BU108" s="250" t="s">
        <v>152</v>
      </c>
      <c r="BV108" s="250" t="s">
        <v>152</v>
      </c>
      <c r="BW108" s="250" t="s">
        <v>152</v>
      </c>
      <c r="BX108" s="156"/>
      <c r="BY108" s="156"/>
      <c r="BZ108" s="156"/>
      <c r="CA108" s="156"/>
      <c r="CB108" s="216">
        <v>0</v>
      </c>
      <c r="CC108" s="216">
        <v>0</v>
      </c>
      <c r="CD108" s="216">
        <v>0</v>
      </c>
      <c r="CE108" s="216" t="s">
        <v>152</v>
      </c>
      <c r="CF108" s="154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</row>
    <row r="109" spans="1:108" x14ac:dyDescent="0.25">
      <c r="A109" s="178" t="s">
        <v>143</v>
      </c>
      <c r="B109" s="492">
        <f>+'ENERO '!B109+FEBRERO!B109+MARZO!B109+ABRIL!B109+'MAYO '!B109+JUNIO!B109+JULIO!B109+AGOSTO!B109+SEPTIEMBRE!B109+'OCTUBRE '!B109+Hoja12!B109+Hoja13!B109</f>
        <v>0</v>
      </c>
      <c r="C109" s="492">
        <f>+'ENERO '!C109+FEBRERO!C109+MARZO!C109+ABRIL!C109+'MAYO '!C109+JUNIO!C109+JULIO!C109+AGOSTO!C109+SEPTIEMBRE!C109+'OCTUBRE '!C109+Hoja12!C109+Hoja13!C109</f>
        <v>0</v>
      </c>
      <c r="D109" s="492">
        <f>+'ENERO '!D109+FEBRERO!D109+MARZO!D109+ABRIL!D109+'MAYO '!D109+JUNIO!D109+JULIO!D109+AGOSTO!D109+SEPTIEMBRE!D109+'OCTUBRE '!D109+Hoja12!D109+Hoja13!D109</f>
        <v>0</v>
      </c>
      <c r="E109" s="492">
        <f>+'ENERO '!E109+FEBRERO!E109+MARZO!E109+ABRIL!E109+'MAYO '!E109+JUNIO!E109+JULIO!E109+AGOSTO!E109+SEPTIEMBRE!E109+'OCTUBRE '!E109+Hoja12!E109+Hoja13!E109</f>
        <v>0</v>
      </c>
      <c r="F109" s="492">
        <f>+'ENERO '!F109+FEBRERO!F109+MARZO!F109+ABRIL!F109+'MAYO '!F109+JUNIO!F109+JULIO!F109+AGOSTO!F109+SEPTIEMBRE!F109+'OCTUBRE '!F109+Hoja12!F109+Hoja13!F109</f>
        <v>0</v>
      </c>
      <c r="G109" s="492">
        <f>+'ENERO '!G109+FEBRERO!G109+MARZO!G109+ABRIL!G109+'MAYO '!G109+JUNIO!G109+JULIO!G109+AGOSTO!G109+SEPTIEMBRE!G109+'OCTUBRE '!G109+Hoja12!G109+Hoja13!G109</f>
        <v>0</v>
      </c>
      <c r="H109" s="492">
        <f>+'ENERO '!H109+FEBRERO!H109+MARZO!H109+ABRIL!H109+'MAYO '!H109+JUNIO!H109+JULIO!H109+AGOSTO!H109+SEPTIEMBRE!H109+'OCTUBRE '!H109+Hoja12!H109+Hoja13!H109</f>
        <v>0</v>
      </c>
      <c r="I109" s="492">
        <f>+'ENERO '!I109+FEBRERO!I109+MARZO!I109+ABRIL!I109+'MAYO '!I109+JUNIO!I109+JULIO!I109+AGOSTO!I109+SEPTIEMBRE!I109+'OCTUBRE '!I109+Hoja12!I109+Hoja13!I109</f>
        <v>0</v>
      </c>
      <c r="J109" s="492">
        <f>+'ENERO '!J109+FEBRERO!J109+MARZO!J109+ABRIL!J109+'MAYO '!J109+JUNIO!J109+JULIO!J109+AGOSTO!J109+SEPTIEMBRE!J109+'OCTUBRE '!J109+Hoja12!J109+Hoja13!J109</f>
        <v>0</v>
      </c>
      <c r="K109" s="492">
        <f>+'ENERO '!K109+FEBRERO!K109+MARZO!K109+ABRIL!K109+'MAYO '!K109+JUNIO!K109+JULIO!K109+AGOSTO!K109+SEPTIEMBRE!K109+'OCTUBRE '!K109+Hoja12!K109+Hoja13!K109</f>
        <v>0</v>
      </c>
      <c r="L109" s="492">
        <f>+'ENERO '!L109+FEBRERO!L109+MARZO!L109+ABRIL!L109+'MAYO '!L109+JUNIO!L109+JULIO!L109+AGOSTO!L109+SEPTIEMBRE!L109+'OCTUBRE '!L109+Hoja12!L109+Hoja13!L109</f>
        <v>0</v>
      </c>
      <c r="M109" s="492">
        <f>+'ENERO '!M109+FEBRERO!M109+MARZO!M109+ABRIL!M109+'MAYO '!M109+JUNIO!M109+JULIO!M109+AGOSTO!M109+SEPTIEMBRE!M109+'OCTUBRE '!M109+Hoja12!M109+Hoja13!M109</f>
        <v>0</v>
      </c>
      <c r="N109" s="492">
        <f>+'ENERO '!N109+FEBRERO!N109+MARZO!N109+ABRIL!N109+'MAYO '!N109+JUNIO!N109+JULIO!N109+AGOSTO!N109+SEPTIEMBRE!N109+'OCTUBRE '!N109+Hoja12!N109+Hoja13!N109</f>
        <v>0</v>
      </c>
      <c r="O109" s="492">
        <f>+'ENERO '!O109+FEBRERO!O109+MARZO!O109+ABRIL!O109+'MAYO '!O109+JUNIO!O109+JULIO!O109+AGOSTO!O109+SEPTIEMBRE!O109+'OCTUBRE '!O109+Hoja12!O109+Hoja13!O109</f>
        <v>0</v>
      </c>
      <c r="P109" s="492">
        <f>+'ENERO '!P109+FEBRERO!P109+MARZO!P109+ABRIL!P109+'MAYO '!P109+JUNIO!P109+JULIO!P109+AGOSTO!P109+SEPTIEMBRE!P109+'OCTUBRE '!P109+Hoja12!P109+Hoja13!P109</f>
        <v>0</v>
      </c>
      <c r="Q109" s="492">
        <f>+'ENERO '!Q109+FEBRERO!Q109+MARZO!Q109+ABRIL!Q109+'MAYO '!Q109+JUNIO!Q109+JULIO!Q109+AGOSTO!Q109+SEPTIEMBRE!Q109+'OCTUBRE '!Q109+Hoja12!Q109+Hoja13!Q109</f>
        <v>0</v>
      </c>
      <c r="R109" s="492">
        <f>+'ENERO '!R109+FEBRERO!R109+MARZO!R109+ABRIL!R109+'MAYO '!R109+JUNIO!R109+JULIO!R109+AGOSTO!R109+SEPTIEMBRE!R109+'OCTUBRE '!R109+Hoja12!R109+Hoja13!R109</f>
        <v>0</v>
      </c>
      <c r="S109" s="492">
        <f>+'ENERO '!S109+FEBRERO!S109+MARZO!S109+ABRIL!S109+'MAYO '!S109+JUNIO!S109+JULIO!S109+AGOSTO!S109+SEPTIEMBRE!S109+'OCTUBRE '!S109+Hoja12!S109+Hoja13!S109</f>
        <v>0</v>
      </c>
      <c r="T109" s="492">
        <f>+'ENERO '!T109+FEBRERO!T109+MARZO!T109+ABRIL!T109+'MAYO '!T109+JUNIO!T109+JULIO!T109+AGOSTO!T109+SEPTIEMBRE!T109+'OCTUBRE '!T109+Hoja12!T109+Hoja13!T109</f>
        <v>0</v>
      </c>
      <c r="U109" s="492">
        <f>+'ENERO '!U109+FEBRERO!U109+MARZO!U109+ABRIL!U109+'MAYO '!U109+JUNIO!U109+JULIO!U109+AGOSTO!U109+SEPTIEMBRE!U109+'OCTUBRE '!U109+Hoja12!U109+Hoja13!U109</f>
        <v>0</v>
      </c>
      <c r="V109" s="492">
        <f>+'ENERO '!V109+FEBRERO!V109+MARZO!V109+ABRIL!V109+'MAYO '!V109+JUNIO!V109+JULIO!V109+AGOSTO!V109+SEPTIEMBRE!V109+'OCTUBRE '!V109+Hoja12!V109+Hoja13!V109</f>
        <v>0</v>
      </c>
      <c r="W109" s="492">
        <f>+'ENERO '!W109+FEBRERO!W109+MARZO!W109+ABRIL!W109+'MAYO '!W109+JUNIO!W109+JULIO!W109+AGOSTO!W109+SEPTIEMBRE!W109+'OCTUBRE '!W109+Hoja12!W109+Hoja13!W109</f>
        <v>0</v>
      </c>
      <c r="X109" s="492">
        <f>+'ENERO '!X109+FEBRERO!X109+MARZO!X109+ABRIL!X109+'MAYO '!X109+JUNIO!X109+JULIO!X109+AGOSTO!X109+SEPTIEMBRE!X109+'OCTUBRE '!X109+Hoja12!X109+Hoja13!X109</f>
        <v>0</v>
      </c>
      <c r="Y109" s="245" t="s">
        <v>151</v>
      </c>
      <c r="Z109" s="154"/>
      <c r="AA109" s="162"/>
      <c r="AB109" s="162"/>
      <c r="AC109" s="154"/>
      <c r="AD109" s="154"/>
      <c r="AE109" s="162"/>
      <c r="AF109" s="154"/>
      <c r="AG109" s="154"/>
      <c r="AH109" s="162"/>
      <c r="AI109" s="154"/>
      <c r="AJ109" s="154"/>
      <c r="AK109" s="154"/>
      <c r="AL109" s="154"/>
      <c r="AM109" s="162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250" t="s">
        <v>152</v>
      </c>
      <c r="BU109" s="250" t="s">
        <v>152</v>
      </c>
      <c r="BV109" s="250" t="s">
        <v>152</v>
      </c>
      <c r="BW109" s="250" t="s">
        <v>152</v>
      </c>
      <c r="BX109" s="156"/>
      <c r="BY109" s="156"/>
      <c r="BZ109" s="156"/>
      <c r="CA109" s="156"/>
      <c r="CB109" s="216">
        <v>0</v>
      </c>
      <c r="CC109" s="216">
        <v>0</v>
      </c>
      <c r="CD109" s="216">
        <v>0</v>
      </c>
      <c r="CE109" s="216" t="s">
        <v>152</v>
      </c>
      <c r="CF109" s="154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</row>
    <row r="110" spans="1:108" x14ac:dyDescent="0.25">
      <c r="A110" s="199" t="s">
        <v>144</v>
      </c>
      <c r="B110" s="492">
        <f>+'ENERO '!B110+FEBRERO!B110+MARZO!B110+ABRIL!B110+'MAYO '!B110+JUNIO!B110+JULIO!B110+AGOSTO!B110+SEPTIEMBRE!B110+'OCTUBRE '!B110+Hoja12!B110+Hoja13!B110</f>
        <v>0</v>
      </c>
      <c r="C110" s="492">
        <f>+'ENERO '!C110+FEBRERO!C110+MARZO!C110+ABRIL!C110+'MAYO '!C110+JUNIO!C110+JULIO!C110+AGOSTO!C110+SEPTIEMBRE!C110+'OCTUBRE '!C110+Hoja12!C110+Hoja13!C110</f>
        <v>0</v>
      </c>
      <c r="D110" s="492">
        <f>+'ENERO '!D110+FEBRERO!D110+MARZO!D110+ABRIL!D110+'MAYO '!D110+JUNIO!D110+JULIO!D110+AGOSTO!D110+SEPTIEMBRE!D110+'OCTUBRE '!D110+Hoja12!D110+Hoja13!D110</f>
        <v>0</v>
      </c>
      <c r="E110" s="492">
        <f>+'ENERO '!E110+FEBRERO!E110+MARZO!E110+ABRIL!E110+'MAYO '!E110+JUNIO!E110+JULIO!E110+AGOSTO!E110+SEPTIEMBRE!E110+'OCTUBRE '!E110+Hoja12!E110+Hoja13!E110</f>
        <v>0</v>
      </c>
      <c r="F110" s="492">
        <f>+'ENERO '!F110+FEBRERO!F110+MARZO!F110+ABRIL!F110+'MAYO '!F110+JUNIO!F110+JULIO!F110+AGOSTO!F110+SEPTIEMBRE!F110+'OCTUBRE '!F110+Hoja12!F110+Hoja13!F110</f>
        <v>0</v>
      </c>
      <c r="G110" s="492">
        <f>+'ENERO '!G110+FEBRERO!G110+MARZO!G110+ABRIL!G110+'MAYO '!G110+JUNIO!G110+JULIO!G110+AGOSTO!G110+SEPTIEMBRE!G110+'OCTUBRE '!G110+Hoja12!G110+Hoja13!G110</f>
        <v>0</v>
      </c>
      <c r="H110" s="492">
        <f>+'ENERO '!H110+FEBRERO!H110+MARZO!H110+ABRIL!H110+'MAYO '!H110+JUNIO!H110+JULIO!H110+AGOSTO!H110+SEPTIEMBRE!H110+'OCTUBRE '!H110+Hoja12!H110+Hoja13!H110</f>
        <v>0</v>
      </c>
      <c r="I110" s="492">
        <f>+'ENERO '!I110+FEBRERO!I110+MARZO!I110+ABRIL!I110+'MAYO '!I110+JUNIO!I110+JULIO!I110+AGOSTO!I110+SEPTIEMBRE!I110+'OCTUBRE '!I110+Hoja12!I110+Hoja13!I110</f>
        <v>0</v>
      </c>
      <c r="J110" s="492">
        <f>+'ENERO '!J110+FEBRERO!J110+MARZO!J110+ABRIL!J110+'MAYO '!J110+JUNIO!J110+JULIO!J110+AGOSTO!J110+SEPTIEMBRE!J110+'OCTUBRE '!J110+Hoja12!J110+Hoja13!J110</f>
        <v>0</v>
      </c>
      <c r="K110" s="492">
        <f>+'ENERO '!K110+FEBRERO!K110+MARZO!K110+ABRIL!K110+'MAYO '!K110+JUNIO!K110+JULIO!K110+AGOSTO!K110+SEPTIEMBRE!K110+'OCTUBRE '!K110+Hoja12!K110+Hoja13!K110</f>
        <v>0</v>
      </c>
      <c r="L110" s="492">
        <f>+'ENERO '!L110+FEBRERO!L110+MARZO!L110+ABRIL!L110+'MAYO '!L110+JUNIO!L110+JULIO!L110+AGOSTO!L110+SEPTIEMBRE!L110+'OCTUBRE '!L110+Hoja12!L110+Hoja13!L110</f>
        <v>0</v>
      </c>
      <c r="M110" s="492">
        <f>+'ENERO '!M110+FEBRERO!M110+MARZO!M110+ABRIL!M110+'MAYO '!M110+JUNIO!M110+JULIO!M110+AGOSTO!M110+SEPTIEMBRE!M110+'OCTUBRE '!M110+Hoja12!M110+Hoja13!M110</f>
        <v>0</v>
      </c>
      <c r="N110" s="492">
        <f>+'ENERO '!N110+FEBRERO!N110+MARZO!N110+ABRIL!N110+'MAYO '!N110+JUNIO!N110+JULIO!N110+AGOSTO!N110+SEPTIEMBRE!N110+'OCTUBRE '!N110+Hoja12!N110+Hoja13!N110</f>
        <v>0</v>
      </c>
      <c r="O110" s="492">
        <f>+'ENERO '!O110+FEBRERO!O110+MARZO!O110+ABRIL!O110+'MAYO '!O110+JUNIO!O110+JULIO!O110+AGOSTO!O110+SEPTIEMBRE!O110+'OCTUBRE '!O110+Hoja12!O110+Hoja13!O110</f>
        <v>0</v>
      </c>
      <c r="P110" s="492">
        <f>+'ENERO '!P110+FEBRERO!P110+MARZO!P110+ABRIL!P110+'MAYO '!P110+JUNIO!P110+JULIO!P110+AGOSTO!P110+SEPTIEMBRE!P110+'OCTUBRE '!P110+Hoja12!P110+Hoja13!P110</f>
        <v>0</v>
      </c>
      <c r="Q110" s="492">
        <f>+'ENERO '!Q110+FEBRERO!Q110+MARZO!Q110+ABRIL!Q110+'MAYO '!Q110+JUNIO!Q110+JULIO!Q110+AGOSTO!Q110+SEPTIEMBRE!Q110+'OCTUBRE '!Q110+Hoja12!Q110+Hoja13!Q110</f>
        <v>0</v>
      </c>
      <c r="R110" s="492">
        <f>+'ENERO '!R110+FEBRERO!R110+MARZO!R110+ABRIL!R110+'MAYO '!R110+JUNIO!R110+JULIO!R110+AGOSTO!R110+SEPTIEMBRE!R110+'OCTUBRE '!R110+Hoja12!R110+Hoja13!R110</f>
        <v>0</v>
      </c>
      <c r="S110" s="492">
        <f>+'ENERO '!S110+FEBRERO!S110+MARZO!S110+ABRIL!S110+'MAYO '!S110+JUNIO!S110+JULIO!S110+AGOSTO!S110+SEPTIEMBRE!S110+'OCTUBRE '!S110+Hoja12!S110+Hoja13!S110</f>
        <v>0</v>
      </c>
      <c r="T110" s="492">
        <f>+'ENERO '!T110+FEBRERO!T110+MARZO!T110+ABRIL!T110+'MAYO '!T110+JUNIO!T110+JULIO!T110+AGOSTO!T110+SEPTIEMBRE!T110+'OCTUBRE '!T110+Hoja12!T110+Hoja13!T110</f>
        <v>0</v>
      </c>
      <c r="U110" s="492">
        <f>+'ENERO '!U110+FEBRERO!U110+MARZO!U110+ABRIL!U110+'MAYO '!U110+JUNIO!U110+JULIO!U110+AGOSTO!U110+SEPTIEMBRE!U110+'OCTUBRE '!U110+Hoja12!U110+Hoja13!U110</f>
        <v>0</v>
      </c>
      <c r="V110" s="492">
        <f>+'ENERO '!V110+FEBRERO!V110+MARZO!V110+ABRIL!V110+'MAYO '!V110+JUNIO!V110+JULIO!V110+AGOSTO!V110+SEPTIEMBRE!V110+'OCTUBRE '!V110+Hoja12!V110+Hoja13!V110</f>
        <v>0</v>
      </c>
      <c r="W110" s="492">
        <f>+'ENERO '!W110+FEBRERO!W110+MARZO!W110+ABRIL!W110+'MAYO '!W110+JUNIO!W110+JULIO!W110+AGOSTO!W110+SEPTIEMBRE!W110+'OCTUBRE '!W110+Hoja12!W110+Hoja13!W110</f>
        <v>0</v>
      </c>
      <c r="X110" s="492">
        <f>+'ENERO '!X110+FEBRERO!X110+MARZO!X110+ABRIL!X110+'MAYO '!X110+JUNIO!X110+JULIO!X110+AGOSTO!X110+SEPTIEMBRE!X110+'OCTUBRE '!X110+Hoja12!X110+Hoja13!X110</f>
        <v>0</v>
      </c>
      <c r="Y110" s="245" t="s">
        <v>151</v>
      </c>
      <c r="Z110" s="154"/>
      <c r="AA110" s="162"/>
      <c r="AB110" s="162"/>
      <c r="AC110" s="154"/>
      <c r="AD110" s="154"/>
      <c r="AE110" s="162"/>
      <c r="AF110" s="154"/>
      <c r="AG110" s="154"/>
      <c r="AH110" s="162"/>
      <c r="AI110" s="154"/>
      <c r="AJ110" s="154"/>
      <c r="AK110" s="154"/>
      <c r="AL110" s="154"/>
      <c r="AM110" s="162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250" t="s">
        <v>152</v>
      </c>
      <c r="BU110" s="250" t="s">
        <v>152</v>
      </c>
      <c r="BV110" s="250" t="s">
        <v>152</v>
      </c>
      <c r="BW110" s="250" t="s">
        <v>152</v>
      </c>
      <c r="BX110" s="156"/>
      <c r="BY110" s="156"/>
      <c r="BZ110" s="156"/>
      <c r="CA110" s="156"/>
      <c r="CB110" s="216">
        <v>0</v>
      </c>
      <c r="CC110" s="216">
        <v>0</v>
      </c>
      <c r="CD110" s="216">
        <v>0</v>
      </c>
      <c r="CE110" s="216" t="s">
        <v>152</v>
      </c>
      <c r="CF110" s="154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</row>
    <row r="111" spans="1:108" x14ac:dyDescent="0.25">
      <c r="A111" s="196" t="s">
        <v>40</v>
      </c>
      <c r="B111" s="492">
        <f>+'ENERO '!B111+FEBRERO!B111+MARZO!B111+ABRIL!B111+'MAYO '!B111+JUNIO!B111+JULIO!B111+AGOSTO!B111+SEPTIEMBRE!B111+'OCTUBRE '!B111+Hoja12!B111+Hoja13!B111</f>
        <v>332</v>
      </c>
      <c r="C111" s="492">
        <f>+'ENERO '!C111+FEBRERO!C111+MARZO!C111+ABRIL!C111+'MAYO '!C111+JUNIO!C111+JULIO!C111+AGOSTO!C111+SEPTIEMBRE!C111+'OCTUBRE '!C111+Hoja12!C111+Hoja13!C111</f>
        <v>36</v>
      </c>
      <c r="D111" s="492">
        <f>+'ENERO '!D111+FEBRERO!D111+MARZO!D111+ABRIL!D111+'MAYO '!D111+JUNIO!D111+JULIO!D111+AGOSTO!D111+SEPTIEMBRE!D111+'OCTUBRE '!D111+Hoja12!D111+Hoja13!D111</f>
        <v>55</v>
      </c>
      <c r="E111" s="492">
        <f>+'ENERO '!E111+FEBRERO!E111+MARZO!E111+ABRIL!E111+'MAYO '!E111+JUNIO!E111+JULIO!E111+AGOSTO!E111+SEPTIEMBRE!E111+'OCTUBRE '!E111+Hoja12!E111+Hoja13!E111</f>
        <v>15</v>
      </c>
      <c r="F111" s="492">
        <f>+'ENERO '!F111+FEBRERO!F111+MARZO!F111+ABRIL!F111+'MAYO '!F111+JUNIO!F111+JULIO!F111+AGOSTO!F111+SEPTIEMBRE!F111+'OCTUBRE '!F111+Hoja12!F111+Hoja13!F111</f>
        <v>5</v>
      </c>
      <c r="G111" s="492">
        <f>+'ENERO '!G111+FEBRERO!G111+MARZO!G111+ABRIL!G111+'MAYO '!G111+JUNIO!G111+JULIO!G111+AGOSTO!G111+SEPTIEMBRE!G111+'OCTUBRE '!G111+Hoja12!G111+Hoja13!G111</f>
        <v>114</v>
      </c>
      <c r="H111" s="492">
        <f>+'ENERO '!H111+FEBRERO!H111+MARZO!H111+ABRIL!H111+'MAYO '!H111+JUNIO!H111+JULIO!H111+AGOSTO!H111+SEPTIEMBRE!H111+'OCTUBRE '!H111+Hoja12!H111+Hoja13!H111</f>
        <v>107</v>
      </c>
      <c r="I111" s="492">
        <f>+'ENERO '!I111+FEBRERO!I111+MARZO!I111+ABRIL!I111+'MAYO '!I111+JUNIO!I111+JULIO!I111+AGOSTO!I111+SEPTIEMBRE!I111+'OCTUBRE '!I111+Hoja12!I111+Hoja13!I111</f>
        <v>93</v>
      </c>
      <c r="J111" s="492">
        <f>+'ENERO '!J111+FEBRERO!J111+MARZO!J111+ABRIL!J111+'MAYO '!J111+JUNIO!J111+JULIO!J111+AGOSTO!J111+SEPTIEMBRE!J111+'OCTUBRE '!J111+Hoja12!J111+Hoja13!J111</f>
        <v>239</v>
      </c>
      <c r="K111" s="492">
        <f>+'ENERO '!K111+FEBRERO!K111+MARZO!K111+ABRIL!K111+'MAYO '!K111+JUNIO!K111+JULIO!K111+AGOSTO!K111+SEPTIEMBRE!K111+'OCTUBRE '!K111+Hoja12!K111+Hoja13!K111</f>
        <v>198</v>
      </c>
      <c r="L111" s="492">
        <f>+'ENERO '!L111+FEBRERO!L111+MARZO!L111+ABRIL!L111+'MAYO '!L111+JUNIO!L111+JULIO!L111+AGOSTO!L111+SEPTIEMBRE!L111+'OCTUBRE '!L111+Hoja12!L111+Hoja13!L111</f>
        <v>134</v>
      </c>
      <c r="M111" s="492">
        <f>+'ENERO '!M111+FEBRERO!M111+MARZO!M111+ABRIL!M111+'MAYO '!M111+JUNIO!M111+JULIO!M111+AGOSTO!M111+SEPTIEMBRE!M111+'OCTUBRE '!M111+Hoja12!M111+Hoja13!M111</f>
        <v>69</v>
      </c>
      <c r="N111" s="492">
        <f>+'ENERO '!N111+FEBRERO!N111+MARZO!N111+ABRIL!N111+'MAYO '!N111+JUNIO!N111+JULIO!N111+AGOSTO!N111+SEPTIEMBRE!N111+'OCTUBRE '!N111+Hoja12!N111+Hoja13!N111</f>
        <v>8</v>
      </c>
      <c r="O111" s="492">
        <f>+'ENERO '!O111+FEBRERO!O111+MARZO!O111+ABRIL!O111+'MAYO '!O111+JUNIO!O111+JULIO!O111+AGOSTO!O111+SEPTIEMBRE!O111+'OCTUBRE '!O111+Hoja12!O111+Hoja13!O111</f>
        <v>61</v>
      </c>
      <c r="P111" s="492">
        <f>+'ENERO '!P111+FEBRERO!P111+MARZO!P111+ABRIL!P111+'MAYO '!P111+JUNIO!P111+JULIO!P111+AGOSTO!P111+SEPTIEMBRE!P111+'OCTUBRE '!P111+Hoja12!P111+Hoja13!P111</f>
        <v>0</v>
      </c>
      <c r="Q111" s="492">
        <f>+'ENERO '!Q111+FEBRERO!Q111+MARZO!Q111+ABRIL!Q111+'MAYO '!Q111+JUNIO!Q111+JULIO!Q111+AGOSTO!Q111+SEPTIEMBRE!Q111+'OCTUBRE '!Q111+Hoja12!Q111+Hoja13!Q111</f>
        <v>248</v>
      </c>
      <c r="R111" s="492">
        <f>+'ENERO '!R111+FEBRERO!R111+MARZO!R111+ABRIL!R111+'MAYO '!R111+JUNIO!R111+JULIO!R111+AGOSTO!R111+SEPTIEMBRE!R111+'OCTUBRE '!R111+Hoja12!R111+Hoja13!R111</f>
        <v>112</v>
      </c>
      <c r="S111" s="492">
        <f>+'ENERO '!S111+FEBRERO!S111+MARZO!S111+ABRIL!S111+'MAYO '!S111+JUNIO!S111+JULIO!S111+AGOSTO!S111+SEPTIEMBRE!S111+'OCTUBRE '!S111+Hoja12!S111+Hoja13!S111</f>
        <v>136</v>
      </c>
      <c r="T111" s="492">
        <f>+'ENERO '!T111+FEBRERO!T111+MARZO!T111+ABRIL!T111+'MAYO '!T111+JUNIO!T111+JULIO!T111+AGOSTO!T111+SEPTIEMBRE!T111+'OCTUBRE '!T111+Hoja12!T111+Hoja13!T111</f>
        <v>0</v>
      </c>
      <c r="U111" s="492">
        <f>+'ENERO '!U111+FEBRERO!U111+MARZO!U111+ABRIL!U111+'MAYO '!U111+JUNIO!U111+JULIO!U111+AGOSTO!U111+SEPTIEMBRE!U111+'OCTUBRE '!U111+Hoja12!U111+Hoja13!U111</f>
        <v>85</v>
      </c>
      <c r="V111" s="492">
        <f>+'ENERO '!V111+FEBRERO!V111+MARZO!V111+ABRIL!V111+'MAYO '!V111+JUNIO!V111+JULIO!V111+AGOSTO!V111+SEPTIEMBRE!V111+'OCTUBRE '!V111+Hoja12!V111+Hoja13!V111</f>
        <v>0</v>
      </c>
      <c r="W111" s="492">
        <f>+'ENERO '!W111+FEBRERO!W111+MARZO!W111+ABRIL!W111+'MAYO '!W111+JUNIO!W111+JULIO!W111+AGOSTO!W111+SEPTIEMBRE!W111+'OCTUBRE '!W111+Hoja12!W111+Hoja13!W111</f>
        <v>0</v>
      </c>
      <c r="X111" s="492">
        <f>+'ENERO '!X111+FEBRERO!X111+MARZO!X111+ABRIL!X111+'MAYO '!X111+JUNIO!X111+JULIO!X111+AGOSTO!X111+SEPTIEMBRE!X111+'OCTUBRE '!X111+Hoja12!X111+Hoja13!X111</f>
        <v>65</v>
      </c>
      <c r="Y111" s="245" t="s">
        <v>151</v>
      </c>
      <c r="Z111" s="154"/>
      <c r="AA111" s="162"/>
      <c r="AB111" s="162"/>
      <c r="AC111" s="154"/>
      <c r="AD111" s="154"/>
      <c r="AE111" s="162"/>
      <c r="AF111" s="154"/>
      <c r="AG111" s="154"/>
      <c r="AH111" s="162"/>
      <c r="AI111" s="154"/>
      <c r="AJ111" s="154"/>
      <c r="AK111" s="154"/>
      <c r="AL111" s="154"/>
      <c r="AM111" s="162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250" t="s">
        <v>152</v>
      </c>
      <c r="BU111" s="250" t="s">
        <v>152</v>
      </c>
      <c r="BV111" s="250" t="s">
        <v>152</v>
      </c>
      <c r="BW111" s="250" t="s">
        <v>152</v>
      </c>
      <c r="BX111" s="156"/>
      <c r="BY111" s="156"/>
      <c r="BZ111" s="156"/>
      <c r="CA111" s="156"/>
      <c r="CB111" s="216">
        <v>0</v>
      </c>
      <c r="CC111" s="216">
        <v>0</v>
      </c>
      <c r="CD111" s="216">
        <v>0</v>
      </c>
      <c r="CE111" s="216" t="s">
        <v>152</v>
      </c>
      <c r="CF111" s="154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</row>
    <row r="112" spans="1:108" x14ac:dyDescent="0.25">
      <c r="A112" s="154" t="s">
        <v>145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249"/>
      <c r="X112" s="154"/>
      <c r="Y112" s="154"/>
      <c r="Z112" s="154"/>
      <c r="AA112" s="154"/>
      <c r="AB112" s="154"/>
      <c r="AC112" s="162"/>
      <c r="AD112" s="162"/>
      <c r="AE112" s="154"/>
      <c r="AF112" s="154"/>
      <c r="AG112" s="162"/>
      <c r="AH112" s="154"/>
      <c r="AI112" s="154"/>
      <c r="AJ112" s="162"/>
      <c r="AK112" s="154"/>
      <c r="AL112" s="154"/>
      <c r="AM112" s="154"/>
      <c r="AN112" s="154"/>
      <c r="AO112" s="162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</row>
    <row r="113" spans="1:41" x14ac:dyDescent="0.25">
      <c r="A113" s="154" t="s">
        <v>146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62"/>
      <c r="AD113" s="162"/>
      <c r="AE113" s="154"/>
      <c r="AF113" s="154"/>
      <c r="AG113" s="162"/>
      <c r="AH113" s="154"/>
      <c r="AI113" s="154"/>
      <c r="AJ113" s="162"/>
      <c r="AK113" s="154"/>
      <c r="AL113" s="154"/>
      <c r="AM113" s="154"/>
      <c r="AN113" s="154"/>
      <c r="AO113" s="162"/>
    </row>
    <row r="114" spans="1:41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62"/>
      <c r="AD114" s="162"/>
      <c r="AE114" s="154"/>
      <c r="AF114" s="154"/>
      <c r="AG114" s="162"/>
      <c r="AH114" s="154"/>
      <c r="AI114" s="154"/>
      <c r="AJ114" s="162"/>
      <c r="AK114" s="154"/>
      <c r="AL114" s="154"/>
      <c r="AM114" s="154"/>
      <c r="AN114" s="154"/>
      <c r="AO114" s="162"/>
    </row>
    <row r="115" spans="1:41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62"/>
      <c r="AD115" s="162"/>
      <c r="AE115" s="154"/>
      <c r="AF115" s="154"/>
      <c r="AG115" s="162"/>
      <c r="AH115" s="154"/>
      <c r="AI115" s="154"/>
      <c r="AJ115" s="162"/>
      <c r="AK115" s="154"/>
      <c r="AL115" s="154"/>
      <c r="AM115" s="154"/>
      <c r="AN115" s="154"/>
      <c r="AO115" s="162"/>
    </row>
    <row r="116" spans="1:41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62"/>
      <c r="AD116" s="162"/>
      <c r="AE116" s="154"/>
      <c r="AF116" s="154"/>
      <c r="AG116" s="162"/>
      <c r="AH116" s="154"/>
      <c r="AI116" s="154"/>
      <c r="AJ116" s="162"/>
      <c r="AK116" s="154"/>
      <c r="AL116" s="154"/>
      <c r="AM116" s="154"/>
      <c r="AN116" s="154"/>
      <c r="AO116" s="162"/>
    </row>
    <row r="117" spans="1:4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62"/>
      <c r="AD117" s="162"/>
      <c r="AE117" s="154"/>
      <c r="AF117" s="154"/>
      <c r="AG117" s="162"/>
      <c r="AH117" s="154"/>
      <c r="AI117" s="154"/>
      <c r="AJ117" s="162"/>
      <c r="AK117" s="154"/>
      <c r="AL117" s="154"/>
      <c r="AM117" s="154"/>
      <c r="AN117" s="154"/>
      <c r="AO117" s="162"/>
    </row>
    <row r="118" spans="1:4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62"/>
      <c r="AD118" s="162"/>
      <c r="AE118" s="154"/>
      <c r="AF118" s="154"/>
      <c r="AG118" s="162"/>
      <c r="AH118" s="154"/>
      <c r="AI118" s="154"/>
      <c r="AJ118" s="162"/>
      <c r="AK118" s="154"/>
      <c r="AL118" s="154"/>
      <c r="AM118" s="154"/>
      <c r="AN118" s="154"/>
      <c r="AO118" s="162"/>
    </row>
    <row r="119" spans="1:4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62"/>
      <c r="AD119" s="162"/>
      <c r="AE119" s="154"/>
      <c r="AF119" s="154"/>
      <c r="AG119" s="162"/>
      <c r="AH119" s="154"/>
      <c r="AI119" s="154"/>
      <c r="AJ119" s="162"/>
      <c r="AK119" s="154"/>
      <c r="AL119" s="154"/>
      <c r="AM119" s="154"/>
      <c r="AN119" s="154"/>
      <c r="AO119" s="162"/>
    </row>
    <row r="120" spans="1:41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62"/>
      <c r="AD120" s="162"/>
      <c r="AE120" s="154"/>
      <c r="AF120" s="154"/>
      <c r="AG120" s="162"/>
      <c r="AH120" s="154"/>
      <c r="AI120" s="154"/>
      <c r="AJ120" s="162"/>
      <c r="AK120" s="154"/>
      <c r="AL120" s="154"/>
      <c r="AM120" s="154"/>
      <c r="AN120" s="154"/>
      <c r="AO120" s="162"/>
    </row>
    <row r="121" spans="1:41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62"/>
      <c r="AD121" s="162"/>
      <c r="AE121" s="154"/>
      <c r="AF121" s="154"/>
      <c r="AG121" s="162"/>
      <c r="AH121" s="154"/>
      <c r="AI121" s="154"/>
      <c r="AJ121" s="162"/>
      <c r="AK121" s="154"/>
      <c r="AL121" s="154"/>
      <c r="AM121" s="154"/>
      <c r="AN121" s="154"/>
      <c r="AO121" s="162"/>
    </row>
    <row r="122" spans="1:41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62"/>
      <c r="AD122" s="162"/>
      <c r="AE122" s="154"/>
      <c r="AF122" s="154"/>
      <c r="AG122" s="162"/>
      <c r="AH122" s="154"/>
      <c r="AI122" s="154"/>
      <c r="AJ122" s="162"/>
      <c r="AK122" s="154"/>
      <c r="AL122" s="154"/>
      <c r="AM122" s="154"/>
      <c r="AN122" s="154"/>
      <c r="AO122" s="162"/>
    </row>
    <row r="123" spans="1:41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62"/>
      <c r="AD123" s="162"/>
      <c r="AE123" s="154"/>
      <c r="AF123" s="154"/>
      <c r="AG123" s="162"/>
      <c r="AH123" s="154"/>
      <c r="AI123" s="154"/>
      <c r="AJ123" s="162"/>
      <c r="AK123" s="154"/>
      <c r="AL123" s="154"/>
      <c r="AM123" s="154"/>
      <c r="AN123" s="154"/>
      <c r="AO123" s="162"/>
    </row>
    <row r="124" spans="1:41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62"/>
      <c r="AD124" s="162"/>
      <c r="AE124" s="154"/>
      <c r="AF124" s="154"/>
      <c r="AG124" s="162"/>
      <c r="AH124" s="154"/>
      <c r="AI124" s="154"/>
      <c r="AJ124" s="162"/>
      <c r="AK124" s="154"/>
      <c r="AL124" s="154"/>
      <c r="AM124" s="154"/>
      <c r="AN124" s="154"/>
      <c r="AO124" s="162"/>
    </row>
    <row r="125" spans="1:4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62"/>
      <c r="AD125" s="162"/>
      <c r="AE125" s="154"/>
      <c r="AF125" s="154"/>
      <c r="AG125" s="162"/>
      <c r="AH125" s="154"/>
      <c r="AI125" s="154"/>
      <c r="AJ125" s="162"/>
      <c r="AK125" s="154"/>
      <c r="AL125" s="154"/>
      <c r="AM125" s="154"/>
      <c r="AN125" s="154"/>
      <c r="AO125" s="162"/>
    </row>
    <row r="126" spans="1:4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62"/>
      <c r="AD126" s="162"/>
      <c r="AE126" s="154"/>
      <c r="AF126" s="154"/>
      <c r="AG126" s="162"/>
      <c r="AH126" s="154"/>
      <c r="AI126" s="154"/>
      <c r="AJ126" s="162"/>
      <c r="AK126" s="154"/>
      <c r="AL126" s="154"/>
      <c r="AM126" s="154"/>
      <c r="AN126" s="154"/>
      <c r="AO126" s="162"/>
    </row>
    <row r="127" spans="1:41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62"/>
      <c r="AD127" s="162"/>
      <c r="AE127" s="154"/>
      <c r="AF127" s="154"/>
      <c r="AG127" s="162"/>
      <c r="AH127" s="154"/>
      <c r="AI127" s="154"/>
      <c r="AJ127" s="162"/>
      <c r="AK127" s="154"/>
      <c r="AL127" s="154"/>
      <c r="AM127" s="154"/>
      <c r="AN127" s="154"/>
      <c r="AO127" s="162"/>
    </row>
    <row r="128" spans="1:41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62"/>
      <c r="AD128" s="162"/>
      <c r="AE128" s="154"/>
      <c r="AF128" s="154"/>
      <c r="AG128" s="162"/>
      <c r="AH128" s="154"/>
      <c r="AI128" s="154"/>
      <c r="AJ128" s="162"/>
      <c r="AK128" s="154"/>
      <c r="AL128" s="154"/>
      <c r="AM128" s="154"/>
      <c r="AN128" s="154"/>
      <c r="AO128" s="162"/>
    </row>
    <row r="129" spans="29:41" x14ac:dyDescent="0.25">
      <c r="AC129" s="162"/>
      <c r="AD129" s="162"/>
      <c r="AE129" s="154"/>
      <c r="AF129" s="154"/>
      <c r="AG129" s="162"/>
      <c r="AH129" s="154"/>
      <c r="AI129" s="154"/>
      <c r="AJ129" s="162"/>
      <c r="AK129" s="154"/>
      <c r="AL129" s="154"/>
      <c r="AM129" s="154"/>
      <c r="AN129" s="154"/>
      <c r="AO129" s="162"/>
    </row>
    <row r="130" spans="29:41" x14ac:dyDescent="0.25">
      <c r="AC130" s="162"/>
      <c r="AD130" s="162"/>
      <c r="AE130" s="154"/>
      <c r="AF130" s="154"/>
      <c r="AG130" s="162"/>
      <c r="AH130" s="154"/>
      <c r="AI130" s="154"/>
      <c r="AJ130" s="162"/>
      <c r="AK130" s="154"/>
      <c r="AL130" s="154"/>
      <c r="AM130" s="154"/>
      <c r="AN130" s="154"/>
      <c r="AO130" s="162"/>
    </row>
    <row r="131" spans="29:41" x14ac:dyDescent="0.25">
      <c r="AC131" s="162"/>
      <c r="AD131" s="162"/>
      <c r="AE131" s="154"/>
      <c r="AF131" s="154"/>
      <c r="AG131" s="162"/>
      <c r="AH131" s="154"/>
      <c r="AI131" s="154"/>
      <c r="AJ131" s="162"/>
      <c r="AK131" s="154"/>
      <c r="AL131" s="154"/>
      <c r="AM131" s="154"/>
      <c r="AN131" s="154"/>
      <c r="AO131" s="162"/>
    </row>
    <row r="132" spans="29:41" x14ac:dyDescent="0.25">
      <c r="AC132" s="162"/>
      <c r="AD132" s="162"/>
      <c r="AE132" s="154"/>
      <c r="AF132" s="154"/>
      <c r="AG132" s="162"/>
      <c r="AH132" s="154"/>
      <c r="AI132" s="154"/>
      <c r="AJ132" s="162"/>
      <c r="AK132" s="154"/>
      <c r="AL132" s="154"/>
      <c r="AM132" s="154"/>
      <c r="AN132" s="154"/>
      <c r="AO132" s="162"/>
    </row>
    <row r="133" spans="29:41" x14ac:dyDescent="0.25">
      <c r="AC133" s="162"/>
      <c r="AD133" s="162"/>
      <c r="AE133" s="154"/>
      <c r="AF133" s="154"/>
      <c r="AG133" s="162"/>
      <c r="AH133" s="154"/>
      <c r="AI133" s="154"/>
      <c r="AJ133" s="162"/>
      <c r="AK133" s="154"/>
      <c r="AL133" s="154"/>
      <c r="AM133" s="154"/>
      <c r="AN133" s="154"/>
      <c r="AO133" s="162"/>
    </row>
    <row r="134" spans="29:41" x14ac:dyDescent="0.25">
      <c r="AC134" s="162"/>
      <c r="AD134" s="162"/>
      <c r="AE134" s="154"/>
      <c r="AF134" s="154"/>
      <c r="AG134" s="162"/>
      <c r="AH134" s="154"/>
      <c r="AI134" s="154"/>
      <c r="AJ134" s="162"/>
      <c r="AK134" s="154"/>
      <c r="AL134" s="154"/>
      <c r="AM134" s="154"/>
      <c r="AN134" s="154"/>
      <c r="AO134" s="162"/>
    </row>
    <row r="135" spans="29:41" x14ac:dyDescent="0.25">
      <c r="AC135" s="162"/>
      <c r="AD135" s="162"/>
      <c r="AE135" s="154"/>
      <c r="AF135" s="154"/>
      <c r="AG135" s="162"/>
      <c r="AH135" s="154"/>
      <c r="AI135" s="154"/>
      <c r="AJ135" s="162"/>
      <c r="AK135" s="154"/>
      <c r="AL135" s="154"/>
      <c r="AM135" s="154"/>
      <c r="AN135" s="154"/>
      <c r="AO135" s="162"/>
    </row>
    <row r="136" spans="29:41" x14ac:dyDescent="0.25">
      <c r="AC136" s="162"/>
      <c r="AD136" s="162"/>
      <c r="AE136" s="154"/>
      <c r="AF136" s="154"/>
      <c r="AG136" s="162"/>
      <c r="AH136" s="154"/>
      <c r="AI136" s="154"/>
      <c r="AJ136" s="162"/>
      <c r="AK136" s="154"/>
      <c r="AL136" s="154"/>
      <c r="AM136" s="154"/>
      <c r="AN136" s="154"/>
      <c r="AO136" s="162"/>
    </row>
    <row r="137" spans="29:41" x14ac:dyDescent="0.25">
      <c r="AC137" s="162"/>
      <c r="AD137" s="162"/>
      <c r="AE137" s="154"/>
      <c r="AF137" s="154"/>
      <c r="AG137" s="162"/>
      <c r="AH137" s="154"/>
      <c r="AI137" s="154"/>
      <c r="AJ137" s="162"/>
      <c r="AK137" s="154"/>
      <c r="AL137" s="154"/>
      <c r="AM137" s="154"/>
      <c r="AN137" s="154"/>
      <c r="AO137" s="162"/>
    </row>
    <row r="138" spans="29:41" x14ac:dyDescent="0.25">
      <c r="AC138" s="162"/>
      <c r="AD138" s="162"/>
      <c r="AE138" s="154"/>
      <c r="AF138" s="154"/>
      <c r="AG138" s="162"/>
      <c r="AH138" s="154"/>
      <c r="AI138" s="154"/>
      <c r="AJ138" s="162"/>
      <c r="AK138" s="154"/>
      <c r="AL138" s="154"/>
      <c r="AM138" s="154"/>
      <c r="AN138" s="154"/>
      <c r="AO138" s="162"/>
    </row>
    <row r="139" spans="29:41" x14ac:dyDescent="0.25">
      <c r="AC139" s="162"/>
      <c r="AD139" s="162"/>
      <c r="AE139" s="154"/>
      <c r="AF139" s="154"/>
      <c r="AG139" s="162"/>
      <c r="AH139" s="154"/>
      <c r="AI139" s="154"/>
      <c r="AJ139" s="162"/>
      <c r="AK139" s="154"/>
      <c r="AL139" s="154"/>
      <c r="AM139" s="154"/>
      <c r="AN139" s="154"/>
      <c r="AO139" s="162"/>
    </row>
    <row r="140" spans="29:41" x14ac:dyDescent="0.25">
      <c r="AC140" s="162"/>
      <c r="AD140" s="162"/>
      <c r="AE140" s="154"/>
      <c r="AF140" s="154"/>
      <c r="AG140" s="162"/>
      <c r="AH140" s="154"/>
      <c r="AI140" s="154"/>
      <c r="AJ140" s="162"/>
      <c r="AK140" s="154"/>
      <c r="AL140" s="154"/>
      <c r="AM140" s="154"/>
      <c r="AN140" s="154"/>
      <c r="AO140" s="162"/>
    </row>
    <row r="141" spans="29:41" x14ac:dyDescent="0.25">
      <c r="AC141" s="162"/>
      <c r="AD141" s="162"/>
      <c r="AE141" s="154"/>
      <c r="AF141" s="154"/>
      <c r="AG141" s="162"/>
      <c r="AH141" s="154"/>
      <c r="AI141" s="154"/>
      <c r="AJ141" s="162"/>
      <c r="AK141" s="154"/>
      <c r="AL141" s="154"/>
      <c r="AM141" s="154"/>
      <c r="AN141" s="154"/>
      <c r="AO141" s="162"/>
    </row>
    <row r="142" spans="29:41" x14ac:dyDescent="0.25">
      <c r="AC142" s="162"/>
      <c r="AD142" s="162"/>
      <c r="AE142" s="154"/>
      <c r="AF142" s="154"/>
      <c r="AG142" s="162"/>
      <c r="AH142" s="154"/>
      <c r="AI142" s="154"/>
      <c r="AJ142" s="162"/>
      <c r="AK142" s="154"/>
      <c r="AL142" s="154"/>
      <c r="AM142" s="154"/>
      <c r="AN142" s="154"/>
      <c r="AO142" s="162"/>
    </row>
    <row r="143" spans="29:41" x14ac:dyDescent="0.25">
      <c r="AC143" s="162"/>
      <c r="AD143" s="162"/>
      <c r="AE143" s="154"/>
      <c r="AF143" s="154"/>
      <c r="AG143" s="162"/>
      <c r="AH143" s="154"/>
      <c r="AI143" s="154"/>
      <c r="AJ143" s="162"/>
      <c r="AK143" s="154"/>
      <c r="AL143" s="154"/>
      <c r="AM143" s="154"/>
      <c r="AN143" s="154"/>
      <c r="AO143" s="162"/>
    </row>
    <row r="144" spans="29:41" x14ac:dyDescent="0.25">
      <c r="AC144" s="162"/>
      <c r="AD144" s="162"/>
      <c r="AE144" s="154"/>
      <c r="AF144" s="154"/>
      <c r="AG144" s="162"/>
      <c r="AH144" s="154"/>
      <c r="AI144" s="154"/>
      <c r="AJ144" s="162"/>
      <c r="AK144" s="154"/>
      <c r="AL144" s="154"/>
      <c r="AM144" s="154"/>
      <c r="AN144" s="154"/>
      <c r="AO144" s="162"/>
    </row>
    <row r="145" spans="29:41" x14ac:dyDescent="0.25">
      <c r="AC145" s="162"/>
      <c r="AD145" s="162"/>
      <c r="AE145" s="154"/>
      <c r="AF145" s="154"/>
      <c r="AG145" s="162"/>
      <c r="AH145" s="154"/>
      <c r="AI145" s="154"/>
      <c r="AJ145" s="162"/>
      <c r="AK145" s="154"/>
      <c r="AL145" s="154"/>
      <c r="AM145" s="154"/>
      <c r="AN145" s="154"/>
      <c r="AO145" s="162"/>
    </row>
    <row r="146" spans="29:41" x14ac:dyDescent="0.25">
      <c r="AC146" s="162"/>
      <c r="AD146" s="162"/>
      <c r="AE146" s="154"/>
      <c r="AF146" s="154"/>
      <c r="AG146" s="162"/>
      <c r="AH146" s="154"/>
      <c r="AI146" s="154"/>
      <c r="AJ146" s="162"/>
      <c r="AK146" s="154"/>
      <c r="AL146" s="154"/>
      <c r="AM146" s="154"/>
      <c r="AN146" s="154"/>
      <c r="AO146" s="162"/>
    </row>
    <row r="147" spans="29:41" x14ac:dyDescent="0.25">
      <c r="AC147" s="162"/>
      <c r="AD147" s="162"/>
      <c r="AE147" s="154"/>
      <c r="AF147" s="154"/>
      <c r="AG147" s="162"/>
      <c r="AH147" s="154"/>
      <c r="AI147" s="154"/>
      <c r="AJ147" s="162"/>
      <c r="AK147" s="154"/>
      <c r="AL147" s="154"/>
      <c r="AM147" s="154"/>
      <c r="AN147" s="154"/>
      <c r="AO147" s="162"/>
    </row>
    <row r="148" spans="29:41" x14ac:dyDescent="0.25">
      <c r="AC148" s="162"/>
      <c r="AD148" s="162"/>
      <c r="AE148" s="154"/>
      <c r="AF148" s="154"/>
      <c r="AG148" s="162"/>
      <c r="AH148" s="154"/>
      <c r="AI148" s="154"/>
      <c r="AJ148" s="162"/>
      <c r="AK148" s="154"/>
      <c r="AL148" s="154"/>
      <c r="AM148" s="154"/>
      <c r="AN148" s="154"/>
      <c r="AO148" s="162"/>
    </row>
    <row r="149" spans="29:41" x14ac:dyDescent="0.25">
      <c r="AC149" s="162"/>
      <c r="AD149" s="162"/>
      <c r="AE149" s="154"/>
      <c r="AF149" s="154"/>
      <c r="AG149" s="162"/>
      <c r="AH149" s="154"/>
      <c r="AI149" s="154"/>
      <c r="AJ149" s="162"/>
      <c r="AK149" s="154"/>
      <c r="AL149" s="154"/>
      <c r="AM149" s="154"/>
      <c r="AN149" s="154"/>
      <c r="AO149" s="162"/>
    </row>
    <row r="150" spans="29:41" x14ac:dyDescent="0.25">
      <c r="AC150" s="162"/>
      <c r="AD150" s="162"/>
      <c r="AE150" s="154"/>
      <c r="AF150" s="154"/>
      <c r="AG150" s="162"/>
      <c r="AH150" s="154"/>
      <c r="AI150" s="154"/>
      <c r="AJ150" s="162"/>
      <c r="AK150" s="154"/>
      <c r="AL150" s="154"/>
      <c r="AM150" s="154"/>
      <c r="AN150" s="154"/>
      <c r="AO150" s="162"/>
    </row>
    <row r="151" spans="29:41" x14ac:dyDescent="0.25">
      <c r="AC151" s="162"/>
      <c r="AD151" s="162"/>
      <c r="AE151" s="154"/>
      <c r="AF151" s="154"/>
      <c r="AG151" s="162"/>
      <c r="AH151" s="154"/>
      <c r="AI151" s="154"/>
      <c r="AJ151" s="162"/>
      <c r="AK151" s="154"/>
      <c r="AL151" s="154"/>
      <c r="AM151" s="154"/>
      <c r="AN151" s="154"/>
      <c r="AO151" s="162"/>
    </row>
    <row r="152" spans="29:41" x14ac:dyDescent="0.25">
      <c r="AC152" s="162"/>
      <c r="AD152" s="162"/>
      <c r="AE152" s="154"/>
      <c r="AF152" s="154"/>
      <c r="AG152" s="162"/>
      <c r="AH152" s="154"/>
      <c r="AI152" s="154"/>
      <c r="AJ152" s="162"/>
      <c r="AK152" s="154"/>
      <c r="AL152" s="154"/>
      <c r="AM152" s="154"/>
      <c r="AN152" s="154"/>
      <c r="AO152" s="162"/>
    </row>
    <row r="153" spans="29:41" x14ac:dyDescent="0.25">
      <c r="AC153" s="162"/>
      <c r="AD153" s="162"/>
      <c r="AE153" s="154"/>
      <c r="AF153" s="154"/>
      <c r="AG153" s="162"/>
      <c r="AH153" s="154"/>
      <c r="AI153" s="154"/>
      <c r="AJ153" s="162"/>
      <c r="AK153" s="154"/>
      <c r="AL153" s="154"/>
      <c r="AM153" s="154"/>
      <c r="AN153" s="154"/>
      <c r="AO153" s="162"/>
    </row>
    <row r="154" spans="29:41" x14ac:dyDescent="0.25">
      <c r="AC154" s="162"/>
      <c r="AD154" s="162"/>
      <c r="AE154" s="154"/>
      <c r="AF154" s="154"/>
      <c r="AG154" s="162"/>
      <c r="AH154" s="154"/>
      <c r="AI154" s="154"/>
      <c r="AJ154" s="162"/>
      <c r="AK154" s="154"/>
      <c r="AL154" s="154"/>
      <c r="AM154" s="154"/>
      <c r="AN154" s="154"/>
      <c r="AO154" s="162"/>
    </row>
    <row r="155" spans="29:41" x14ac:dyDescent="0.25">
      <c r="AC155" s="162"/>
      <c r="AD155" s="162"/>
      <c r="AE155" s="154"/>
      <c r="AF155" s="154"/>
      <c r="AG155" s="162"/>
      <c r="AH155" s="154"/>
      <c r="AI155" s="154"/>
      <c r="AJ155" s="162"/>
      <c r="AK155" s="154"/>
      <c r="AL155" s="154"/>
      <c r="AM155" s="154"/>
      <c r="AN155" s="154"/>
      <c r="AO155" s="162"/>
    </row>
    <row r="156" spans="29:41" x14ac:dyDescent="0.25">
      <c r="AC156" s="162"/>
      <c r="AD156" s="162"/>
      <c r="AE156" s="154"/>
      <c r="AF156" s="154"/>
      <c r="AG156" s="162"/>
      <c r="AH156" s="154"/>
      <c r="AI156" s="154"/>
      <c r="AJ156" s="162"/>
      <c r="AK156" s="154"/>
      <c r="AL156" s="154"/>
      <c r="AM156" s="154"/>
      <c r="AN156" s="154"/>
      <c r="AO156" s="162"/>
    </row>
    <row r="157" spans="29:41" x14ac:dyDescent="0.25">
      <c r="AC157" s="162"/>
      <c r="AD157" s="162"/>
      <c r="AE157" s="154"/>
      <c r="AF157" s="154"/>
      <c r="AG157" s="162"/>
      <c r="AH157" s="154"/>
      <c r="AI157" s="154"/>
      <c r="AJ157" s="162"/>
      <c r="AK157" s="154"/>
      <c r="AL157" s="154"/>
      <c r="AM157" s="154"/>
      <c r="AN157" s="154"/>
      <c r="AO157" s="162"/>
    </row>
    <row r="158" spans="29:41" x14ac:dyDescent="0.25">
      <c r="AC158" s="162"/>
      <c r="AD158" s="162"/>
      <c r="AE158" s="154"/>
      <c r="AF158" s="154"/>
      <c r="AG158" s="162"/>
      <c r="AH158" s="154"/>
      <c r="AI158" s="154"/>
      <c r="AJ158" s="162"/>
      <c r="AK158" s="154"/>
      <c r="AL158" s="154"/>
      <c r="AM158" s="154"/>
      <c r="AN158" s="154"/>
      <c r="AO158" s="162"/>
    </row>
    <row r="159" spans="29:41" x14ac:dyDescent="0.25">
      <c r="AC159" s="162"/>
      <c r="AD159" s="162"/>
      <c r="AE159" s="154"/>
      <c r="AF159" s="154"/>
      <c r="AG159" s="162"/>
      <c r="AH159" s="154"/>
      <c r="AI159" s="154"/>
      <c r="AJ159" s="162"/>
      <c r="AK159" s="154"/>
      <c r="AL159" s="154"/>
      <c r="AM159" s="154"/>
      <c r="AN159" s="154"/>
      <c r="AO159" s="162"/>
    </row>
    <row r="160" spans="29:41" x14ac:dyDescent="0.25">
      <c r="AC160" s="162"/>
      <c r="AD160" s="162"/>
      <c r="AE160" s="154"/>
      <c r="AF160" s="154"/>
      <c r="AG160" s="162"/>
      <c r="AH160" s="154"/>
      <c r="AI160" s="154"/>
      <c r="AJ160" s="162"/>
      <c r="AK160" s="154"/>
      <c r="AL160" s="154"/>
      <c r="AM160" s="154"/>
      <c r="AN160" s="154"/>
      <c r="AO160" s="162"/>
    </row>
    <row r="161" spans="1:58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62"/>
      <c r="AD161" s="162"/>
      <c r="AE161" s="154"/>
      <c r="AF161" s="154"/>
      <c r="AG161" s="162"/>
      <c r="AH161" s="154"/>
      <c r="AI161" s="154"/>
      <c r="AJ161" s="162"/>
      <c r="AK161" s="154"/>
      <c r="AL161" s="154"/>
      <c r="AM161" s="154"/>
      <c r="AN161" s="154"/>
      <c r="AO161" s="162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</row>
    <row r="162" spans="1:58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62"/>
      <c r="AD162" s="162"/>
      <c r="AE162" s="154"/>
      <c r="AF162" s="154"/>
      <c r="AG162" s="162"/>
      <c r="AH162" s="154"/>
      <c r="AI162" s="154"/>
      <c r="AJ162" s="162"/>
      <c r="AK162" s="154"/>
      <c r="AL162" s="154"/>
      <c r="AM162" s="154"/>
      <c r="AN162" s="154"/>
      <c r="AO162" s="162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</row>
    <row r="163" spans="1:58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62"/>
      <c r="AD163" s="162"/>
      <c r="AE163" s="154"/>
      <c r="AF163" s="154"/>
      <c r="AG163" s="162"/>
      <c r="AH163" s="154"/>
      <c r="AI163" s="154"/>
      <c r="AJ163" s="162"/>
      <c r="AK163" s="154"/>
      <c r="AL163" s="154"/>
      <c r="AM163" s="154"/>
      <c r="AN163" s="154"/>
      <c r="AO163" s="162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</row>
    <row r="164" spans="1:58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62"/>
      <c r="AD164" s="162"/>
      <c r="AE164" s="154"/>
      <c r="AF164" s="154"/>
      <c r="AG164" s="162"/>
      <c r="AH164" s="154"/>
      <c r="AI164" s="154"/>
      <c r="AJ164" s="162"/>
      <c r="AK164" s="154"/>
      <c r="AL164" s="154"/>
      <c r="AM164" s="154"/>
      <c r="AN164" s="154"/>
      <c r="AO164" s="162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</row>
    <row r="165" spans="1:58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62"/>
      <c r="AD165" s="162"/>
      <c r="AE165" s="154"/>
      <c r="AF165" s="154"/>
      <c r="AG165" s="162"/>
      <c r="AH165" s="154"/>
      <c r="AI165" s="154"/>
      <c r="AJ165" s="162"/>
      <c r="AK165" s="154"/>
      <c r="AL165" s="154"/>
      <c r="AM165" s="154"/>
      <c r="AN165" s="154"/>
      <c r="AO165" s="162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</row>
    <row r="166" spans="1:58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62"/>
      <c r="AD166" s="162"/>
      <c r="AE166" s="154"/>
      <c r="AF166" s="154"/>
      <c r="AG166" s="162"/>
      <c r="AH166" s="154"/>
      <c r="AI166" s="154"/>
      <c r="AJ166" s="162"/>
      <c r="AK166" s="154"/>
      <c r="AL166" s="154"/>
      <c r="AM166" s="154"/>
      <c r="AN166" s="154"/>
      <c r="AO166" s="162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</row>
    <row r="167" spans="1:58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62"/>
      <c r="AD167" s="162"/>
      <c r="AE167" s="154"/>
      <c r="AF167" s="154"/>
      <c r="AG167" s="162"/>
      <c r="AH167" s="154"/>
      <c r="AI167" s="154"/>
      <c r="AJ167" s="162"/>
      <c r="AK167" s="154"/>
      <c r="AL167" s="154"/>
      <c r="AM167" s="154"/>
      <c r="AN167" s="154"/>
      <c r="AO167" s="162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</row>
    <row r="168" spans="1:58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62"/>
      <c r="AD168" s="162"/>
      <c r="AE168" s="154"/>
      <c r="AF168" s="154"/>
      <c r="AG168" s="162"/>
      <c r="AH168" s="154"/>
      <c r="AI168" s="154"/>
      <c r="AJ168" s="162"/>
      <c r="AK168" s="154"/>
      <c r="AL168" s="154"/>
      <c r="AM168" s="154"/>
      <c r="AN168" s="154"/>
      <c r="AO168" s="162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</row>
    <row r="169" spans="1:58" x14ac:dyDescent="0.25">
      <c r="A169" s="212">
        <v>0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62"/>
      <c r="AD169" s="162"/>
      <c r="AE169" s="154"/>
      <c r="AF169" s="154"/>
      <c r="AG169" s="162"/>
      <c r="AH169" s="154"/>
      <c r="AI169" s="154"/>
      <c r="AJ169" s="162"/>
      <c r="AK169" s="154"/>
      <c r="AL169" s="154"/>
      <c r="AM169" s="154"/>
      <c r="AN169" s="154"/>
      <c r="AO169" s="162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</row>
    <row r="170" spans="1:58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62"/>
      <c r="AD170" s="162"/>
      <c r="AE170" s="154"/>
      <c r="AF170" s="154"/>
      <c r="AG170" s="162"/>
      <c r="AH170" s="154"/>
      <c r="AI170" s="154"/>
      <c r="AJ170" s="162"/>
      <c r="AK170" s="154"/>
      <c r="AL170" s="154"/>
      <c r="AM170" s="154"/>
      <c r="AN170" s="154"/>
      <c r="AO170" s="162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>
        <v>0</v>
      </c>
    </row>
    <row r="171" spans="1:58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62"/>
      <c r="AD171" s="162"/>
      <c r="AE171" s="154"/>
      <c r="AF171" s="154"/>
      <c r="AG171" s="162"/>
      <c r="AH171" s="154"/>
      <c r="AI171" s="154"/>
      <c r="AJ171" s="162"/>
      <c r="AK171" s="154"/>
      <c r="AL171" s="154"/>
      <c r="AM171" s="154"/>
      <c r="AN171" s="154"/>
      <c r="AO171" s="162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</row>
    <row r="172" spans="1:58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62"/>
      <c r="AD172" s="162"/>
      <c r="AE172" s="154"/>
      <c r="AF172" s="154"/>
      <c r="AG172" s="162"/>
      <c r="AH172" s="154"/>
      <c r="AI172" s="154"/>
      <c r="AJ172" s="162"/>
      <c r="AK172" s="154"/>
      <c r="AL172" s="154"/>
      <c r="AM172" s="154"/>
      <c r="AN172" s="154"/>
      <c r="AO172" s="162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</row>
    <row r="173" spans="1:58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62"/>
      <c r="AD173" s="162"/>
      <c r="AE173" s="154"/>
      <c r="AF173" s="154"/>
      <c r="AG173" s="162"/>
      <c r="AH173" s="154"/>
      <c r="AI173" s="154"/>
      <c r="AJ173" s="162"/>
      <c r="AK173" s="154"/>
      <c r="AL173" s="154"/>
      <c r="AM173" s="154"/>
      <c r="AN173" s="154"/>
      <c r="AO173" s="162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</row>
    <row r="174" spans="1:58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62"/>
      <c r="AD174" s="162"/>
      <c r="AE174" s="154"/>
      <c r="AF174" s="154"/>
      <c r="AG174" s="162"/>
      <c r="AH174" s="154"/>
      <c r="AI174" s="154"/>
      <c r="AJ174" s="162"/>
      <c r="AK174" s="154"/>
      <c r="AL174" s="154"/>
      <c r="AM174" s="154"/>
      <c r="AN174" s="154"/>
      <c r="AO174" s="162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</row>
    <row r="175" spans="1:58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62"/>
      <c r="AD175" s="153"/>
      <c r="AE175" s="154"/>
      <c r="AF175" s="154"/>
      <c r="AG175" s="153"/>
      <c r="AH175" s="170"/>
      <c r="AI175" s="154"/>
      <c r="AJ175" s="153"/>
      <c r="AK175" s="154"/>
      <c r="AL175" s="154"/>
      <c r="AM175" s="153"/>
      <c r="AN175" s="154"/>
      <c r="AO175" s="153"/>
      <c r="AP175" s="170"/>
      <c r="AQ175" s="170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</row>
    <row r="176" spans="1:58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62"/>
      <c r="AD176" s="153"/>
      <c r="AE176" s="154"/>
      <c r="AF176" s="154"/>
      <c r="AG176" s="153"/>
      <c r="AH176" s="170"/>
      <c r="AI176" s="154"/>
      <c r="AJ176" s="153"/>
      <c r="AK176" s="154"/>
      <c r="AL176" s="154"/>
      <c r="AM176" s="153"/>
      <c r="AN176" s="154"/>
      <c r="AO176" s="153"/>
      <c r="AP176" s="170"/>
      <c r="AQ176" s="170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</row>
    <row r="177" spans="1:4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62"/>
      <c r="AD177" s="162"/>
      <c r="AE177" s="154"/>
      <c r="AF177" s="154"/>
      <c r="AG177" s="162"/>
      <c r="AH177" s="170"/>
      <c r="AI177" s="154"/>
      <c r="AJ177" s="162"/>
      <c r="AK177" s="154"/>
      <c r="AL177" s="154"/>
      <c r="AM177" s="154"/>
      <c r="AN177" s="154"/>
      <c r="AO177" s="162"/>
    </row>
    <row r="178" spans="1:4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62"/>
      <c r="AD178" s="162"/>
      <c r="AE178" s="154"/>
      <c r="AF178" s="154"/>
      <c r="AG178" s="162"/>
      <c r="AH178" s="170"/>
      <c r="AI178" s="154"/>
      <c r="AJ178" s="162"/>
      <c r="AK178" s="154"/>
      <c r="AL178" s="154"/>
      <c r="AM178" s="154"/>
      <c r="AN178" s="154"/>
      <c r="AO178" s="162"/>
    </row>
    <row r="179" spans="1:4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62"/>
      <c r="AD179" s="162"/>
      <c r="AE179" s="154"/>
      <c r="AF179" s="154"/>
      <c r="AG179" s="162"/>
      <c r="AH179" s="170"/>
      <c r="AI179" s="154"/>
      <c r="AJ179" s="162"/>
      <c r="AK179" s="154"/>
      <c r="AL179" s="154"/>
      <c r="AM179" s="154"/>
      <c r="AN179" s="154"/>
      <c r="AO179" s="162"/>
    </row>
    <row r="180" spans="1:41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62"/>
      <c r="AD180" s="162"/>
      <c r="AE180" s="154"/>
      <c r="AF180" s="154"/>
      <c r="AG180" s="162"/>
      <c r="AH180" s="170"/>
      <c r="AI180" s="154"/>
      <c r="AJ180" s="162"/>
      <c r="AK180" s="154"/>
      <c r="AL180" s="154"/>
      <c r="AM180" s="154"/>
      <c r="AN180" s="154"/>
      <c r="AO180" s="162"/>
    </row>
    <row r="181" spans="1:4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62"/>
      <c r="AD181" s="162"/>
      <c r="AE181" s="154"/>
      <c r="AF181" s="154"/>
      <c r="AG181" s="162"/>
      <c r="AH181" s="170"/>
      <c r="AI181" s="154"/>
      <c r="AJ181" s="162"/>
      <c r="AK181" s="154"/>
      <c r="AL181" s="154"/>
      <c r="AM181" s="154"/>
      <c r="AN181" s="154"/>
      <c r="AO181" s="162"/>
    </row>
    <row r="182" spans="1:41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62"/>
      <c r="AD182" s="162"/>
      <c r="AE182" s="154"/>
      <c r="AF182" s="154"/>
      <c r="AG182" s="162"/>
      <c r="AH182" s="170"/>
      <c r="AI182" s="154"/>
      <c r="AJ182" s="162"/>
      <c r="AK182" s="154"/>
      <c r="AL182" s="154"/>
      <c r="AM182" s="154"/>
      <c r="AN182" s="154"/>
      <c r="AO182" s="162"/>
    </row>
    <row r="183" spans="1:41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62"/>
      <c r="AD183" s="162"/>
      <c r="AE183" s="154"/>
      <c r="AF183" s="154"/>
      <c r="AG183" s="162"/>
      <c r="AH183" s="170"/>
      <c r="AI183" s="154"/>
      <c r="AJ183" s="162"/>
      <c r="AK183" s="154"/>
      <c r="AL183" s="154"/>
      <c r="AM183" s="154"/>
      <c r="AN183" s="154"/>
      <c r="AO183" s="162"/>
    </row>
    <row r="184" spans="1:4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62"/>
      <c r="AD184" s="162"/>
      <c r="AE184" s="154"/>
      <c r="AF184" s="154"/>
      <c r="AG184" s="162"/>
      <c r="AH184" s="170"/>
      <c r="AI184" s="154"/>
      <c r="AJ184" s="162"/>
      <c r="AK184" s="154"/>
      <c r="AL184" s="154"/>
      <c r="AM184" s="154"/>
      <c r="AN184" s="154"/>
      <c r="AO184" s="162"/>
    </row>
    <row r="185" spans="1:41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62"/>
      <c r="AD185" s="162"/>
      <c r="AE185" s="154"/>
      <c r="AF185" s="154"/>
      <c r="AG185" s="162"/>
      <c r="AH185" s="170"/>
      <c r="AI185" s="154"/>
      <c r="AJ185" s="162"/>
      <c r="AK185" s="154"/>
      <c r="AL185" s="154"/>
      <c r="AM185" s="154"/>
      <c r="AN185" s="154"/>
      <c r="AO185" s="162"/>
    </row>
    <row r="186" spans="1:41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62"/>
      <c r="AD186" s="162"/>
      <c r="AE186" s="154"/>
      <c r="AF186" s="154"/>
      <c r="AG186" s="162"/>
      <c r="AH186" s="170"/>
      <c r="AI186" s="154"/>
      <c r="AJ186" s="162"/>
      <c r="AK186" s="154"/>
      <c r="AL186" s="154"/>
      <c r="AM186" s="154"/>
      <c r="AN186" s="154"/>
      <c r="AO186" s="162"/>
    </row>
    <row r="187" spans="1:4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62"/>
      <c r="AD187" s="162"/>
      <c r="AE187" s="154"/>
      <c r="AF187" s="154"/>
      <c r="AG187" s="162"/>
      <c r="AH187" s="170"/>
      <c r="AI187" s="154"/>
      <c r="AJ187" s="162"/>
      <c r="AK187" s="154"/>
      <c r="AL187" s="154"/>
      <c r="AM187" s="154"/>
      <c r="AN187" s="154"/>
      <c r="AO187" s="162"/>
    </row>
    <row r="188" spans="1:41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62"/>
      <c r="AD188" s="162"/>
      <c r="AE188" s="154"/>
      <c r="AF188" s="154"/>
      <c r="AG188" s="162"/>
      <c r="AH188" s="170"/>
      <c r="AI188" s="154"/>
      <c r="AJ188" s="162"/>
      <c r="AK188" s="154"/>
      <c r="AL188" s="154"/>
      <c r="AM188" s="154"/>
      <c r="AN188" s="154"/>
      <c r="AO188" s="162"/>
    </row>
    <row r="189" spans="1:41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62"/>
      <c r="AD189" s="162"/>
      <c r="AE189" s="154"/>
      <c r="AF189" s="154"/>
      <c r="AG189" s="162"/>
      <c r="AH189" s="170"/>
      <c r="AI189" s="154"/>
      <c r="AJ189" s="162"/>
      <c r="AK189" s="154"/>
      <c r="AL189" s="154"/>
      <c r="AM189" s="154"/>
      <c r="AN189" s="154"/>
      <c r="AO189" s="162"/>
    </row>
    <row r="190" spans="1:41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62"/>
      <c r="AD190" s="162"/>
      <c r="AE190" s="154"/>
      <c r="AF190" s="154"/>
      <c r="AG190" s="162"/>
      <c r="AH190" s="170"/>
      <c r="AI190" s="154"/>
      <c r="AJ190" s="162"/>
      <c r="AK190" s="154"/>
      <c r="AL190" s="154"/>
      <c r="AM190" s="154"/>
      <c r="AN190" s="154"/>
      <c r="AO190" s="162"/>
    </row>
    <row r="191" spans="1:41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62"/>
      <c r="AD191" s="162"/>
      <c r="AE191" s="154"/>
      <c r="AF191" s="154"/>
      <c r="AG191" s="162"/>
      <c r="AH191" s="170"/>
      <c r="AI191" s="154"/>
      <c r="AJ191" s="162"/>
      <c r="AK191" s="154"/>
      <c r="AL191" s="154"/>
      <c r="AM191" s="154"/>
      <c r="AN191" s="154"/>
      <c r="AO191" s="162"/>
    </row>
    <row r="192" spans="1:41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62"/>
      <c r="AD192" s="162"/>
      <c r="AE192" s="154"/>
      <c r="AF192" s="154"/>
      <c r="AG192" s="162"/>
      <c r="AH192" s="170"/>
      <c r="AI192" s="154"/>
      <c r="AJ192" s="162"/>
      <c r="AK192" s="154"/>
      <c r="AL192" s="154"/>
      <c r="AM192" s="154"/>
      <c r="AN192" s="154"/>
      <c r="AO192" s="162"/>
    </row>
    <row r="193" spans="1:80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62"/>
      <c r="AD193" s="162"/>
      <c r="AE193" s="154"/>
      <c r="AF193" s="154"/>
      <c r="AG193" s="162"/>
      <c r="AH193" s="170"/>
      <c r="AI193" s="154"/>
      <c r="AJ193" s="162"/>
      <c r="AK193" s="154"/>
      <c r="AL193" s="154"/>
      <c r="AM193" s="154"/>
      <c r="AN193" s="154"/>
      <c r="AO193" s="162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</row>
    <row r="194" spans="1:80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62"/>
      <c r="AD194" s="162"/>
      <c r="AE194" s="154"/>
      <c r="AF194" s="154"/>
      <c r="AG194" s="162"/>
      <c r="AH194" s="170"/>
      <c r="AI194" s="154"/>
      <c r="AJ194" s="162"/>
      <c r="AK194" s="154"/>
      <c r="AL194" s="154"/>
      <c r="AM194" s="154"/>
      <c r="AN194" s="154"/>
      <c r="AO194" s="162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</row>
    <row r="195" spans="1:80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62"/>
      <c r="AD195" s="162"/>
      <c r="AE195" s="154"/>
      <c r="AF195" s="154"/>
      <c r="AG195" s="162"/>
      <c r="AH195" s="170"/>
      <c r="AI195" s="154"/>
      <c r="AJ195" s="162"/>
      <c r="AK195" s="154"/>
      <c r="AL195" s="154"/>
      <c r="AM195" s="154"/>
      <c r="AN195" s="154"/>
      <c r="AO195" s="162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</row>
    <row r="196" spans="1:80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62"/>
      <c r="AD196" s="162"/>
      <c r="AE196" s="154"/>
      <c r="AF196" s="154"/>
      <c r="AG196" s="162"/>
      <c r="AH196" s="170"/>
      <c r="AI196" s="154"/>
      <c r="AJ196" s="162"/>
      <c r="AK196" s="154"/>
      <c r="AL196" s="154"/>
      <c r="AM196" s="154"/>
      <c r="AN196" s="154"/>
      <c r="AO196" s="162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</row>
    <row r="197" spans="1:80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62"/>
      <c r="AD197" s="162"/>
      <c r="AE197" s="154"/>
      <c r="AF197" s="154"/>
      <c r="AG197" s="162"/>
      <c r="AH197" s="170"/>
      <c r="AI197" s="154"/>
      <c r="AJ197" s="162"/>
      <c r="AK197" s="154"/>
      <c r="AL197" s="154"/>
      <c r="AM197" s="154"/>
      <c r="AN197" s="154"/>
      <c r="AO197" s="162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</row>
    <row r="198" spans="1:80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62"/>
      <c r="AD198" s="162"/>
      <c r="AE198" s="154"/>
      <c r="AF198" s="154"/>
      <c r="AG198" s="162"/>
      <c r="AH198" s="170"/>
      <c r="AI198" s="154"/>
      <c r="AJ198" s="162"/>
      <c r="AK198" s="154"/>
      <c r="AL198" s="154"/>
      <c r="AM198" s="154"/>
      <c r="AN198" s="154"/>
      <c r="AO198" s="162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</row>
    <row r="199" spans="1:80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62"/>
      <c r="AD199" s="162"/>
      <c r="AE199" s="154"/>
      <c r="AF199" s="154"/>
      <c r="AG199" s="162"/>
      <c r="AH199" s="170"/>
      <c r="AI199" s="154"/>
      <c r="AJ199" s="162"/>
      <c r="AK199" s="154"/>
      <c r="AL199" s="154"/>
      <c r="AM199" s="154"/>
      <c r="AN199" s="154"/>
      <c r="AO199" s="162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</row>
    <row r="200" spans="1:80" x14ac:dyDescent="0.25">
      <c r="A200" s="248">
        <v>0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62"/>
      <c r="AD200" s="162"/>
      <c r="AE200" s="154"/>
      <c r="AF200" s="154"/>
      <c r="AG200" s="162"/>
      <c r="AH200" s="170"/>
      <c r="AI200" s="154"/>
      <c r="AJ200" s="162"/>
      <c r="AK200" s="154"/>
      <c r="AL200" s="154"/>
      <c r="AM200" s="154"/>
      <c r="AN200" s="154"/>
      <c r="AO200" s="162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247">
        <v>0</v>
      </c>
    </row>
    <row r="201" spans="1:80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62"/>
      <c r="AD201" s="162"/>
      <c r="AE201" s="154"/>
      <c r="AF201" s="154"/>
      <c r="AG201" s="162"/>
      <c r="AH201" s="170"/>
      <c r="AI201" s="154"/>
      <c r="AJ201" s="162"/>
      <c r="AK201" s="154"/>
      <c r="AL201" s="154"/>
      <c r="AM201" s="154"/>
      <c r="AN201" s="154"/>
      <c r="AO201" s="162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</row>
    <row r="202" spans="1:80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62"/>
      <c r="AD202" s="162"/>
      <c r="AE202" s="154"/>
      <c r="AF202" s="154"/>
      <c r="AG202" s="162"/>
      <c r="AH202" s="170"/>
      <c r="AI202" s="154"/>
      <c r="AJ202" s="162"/>
      <c r="AK202" s="154"/>
      <c r="AL202" s="154"/>
      <c r="AM202" s="154"/>
      <c r="AN202" s="154"/>
      <c r="AO202" s="162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</row>
    <row r="203" spans="1:80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62"/>
      <c r="AD203" s="162"/>
      <c r="AE203" s="154"/>
      <c r="AF203" s="154"/>
      <c r="AG203" s="162"/>
      <c r="AH203" s="170"/>
      <c r="AI203" s="154"/>
      <c r="AJ203" s="162"/>
      <c r="AK203" s="154"/>
      <c r="AL203" s="154"/>
      <c r="AM203" s="154"/>
      <c r="AN203" s="154"/>
      <c r="AO203" s="162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</row>
    <row r="204" spans="1:80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62"/>
      <c r="AD204" s="162"/>
      <c r="AE204" s="154"/>
      <c r="AF204" s="154"/>
      <c r="AG204" s="162"/>
      <c r="AH204" s="170"/>
      <c r="AI204" s="154"/>
      <c r="AJ204" s="162"/>
      <c r="AK204" s="154"/>
      <c r="AL204" s="154"/>
      <c r="AM204" s="154"/>
      <c r="AN204" s="154"/>
      <c r="AO204" s="162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</row>
    <row r="205" spans="1:80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62"/>
      <c r="AD205" s="162"/>
      <c r="AE205" s="154"/>
      <c r="AF205" s="154"/>
      <c r="AG205" s="162"/>
      <c r="AH205" s="170"/>
      <c r="AI205" s="154"/>
      <c r="AJ205" s="162"/>
      <c r="AK205" s="154"/>
      <c r="AL205" s="154"/>
      <c r="AM205" s="154"/>
      <c r="AN205" s="154"/>
      <c r="AO205" s="162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</row>
    <row r="206" spans="1:80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62"/>
      <c r="AD206" s="162"/>
      <c r="AE206" s="154"/>
      <c r="AF206" s="154"/>
      <c r="AG206" s="162"/>
      <c r="AH206" s="170"/>
      <c r="AI206" s="154"/>
      <c r="AJ206" s="162"/>
      <c r="AK206" s="154"/>
      <c r="AL206" s="154"/>
      <c r="AM206" s="154"/>
      <c r="AN206" s="154"/>
      <c r="AO206" s="162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</row>
    <row r="207" spans="1:80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62"/>
      <c r="AD207" s="162"/>
      <c r="AE207" s="154"/>
      <c r="AF207" s="154"/>
      <c r="AG207" s="162"/>
      <c r="AH207" s="170"/>
      <c r="AI207" s="154"/>
      <c r="AJ207" s="162"/>
      <c r="AK207" s="154"/>
      <c r="AL207" s="154"/>
      <c r="AM207" s="154"/>
      <c r="AN207" s="154"/>
      <c r="AO207" s="162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</row>
    <row r="208" spans="1:80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62"/>
      <c r="AD208" s="162"/>
      <c r="AE208" s="154"/>
      <c r="AF208" s="154"/>
      <c r="AG208" s="162"/>
      <c r="AH208" s="170"/>
      <c r="AI208" s="154"/>
      <c r="AJ208" s="162"/>
      <c r="AK208" s="154"/>
      <c r="AL208" s="154"/>
      <c r="AM208" s="154"/>
      <c r="AN208" s="154"/>
      <c r="AO208" s="162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</row>
    <row r="209" spans="1:41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62"/>
      <c r="AD209" s="162"/>
      <c r="AE209" s="154"/>
      <c r="AF209" s="154"/>
      <c r="AG209" s="162"/>
      <c r="AH209" s="170"/>
      <c r="AI209" s="154"/>
      <c r="AJ209" s="162"/>
      <c r="AK209" s="154"/>
      <c r="AL209" s="154"/>
      <c r="AM209" s="154"/>
      <c r="AN209" s="154"/>
      <c r="AO209" s="162"/>
    </row>
    <row r="210" spans="1:41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62"/>
      <c r="AD210" s="162"/>
      <c r="AE210" s="154"/>
      <c r="AF210" s="154"/>
      <c r="AG210" s="162"/>
      <c r="AH210" s="170"/>
      <c r="AI210" s="154"/>
      <c r="AJ210" s="162"/>
      <c r="AK210" s="154"/>
      <c r="AL210" s="154"/>
      <c r="AM210" s="154"/>
      <c r="AN210" s="154"/>
      <c r="AO210" s="162"/>
    </row>
    <row r="211" spans="1:41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62"/>
      <c r="AD211" s="162"/>
      <c r="AE211" s="154"/>
      <c r="AF211" s="154"/>
      <c r="AG211" s="162"/>
      <c r="AH211" s="170"/>
      <c r="AI211" s="154"/>
      <c r="AJ211" s="162"/>
      <c r="AK211" s="154"/>
      <c r="AL211" s="154"/>
      <c r="AM211" s="154"/>
      <c r="AN211" s="154"/>
      <c r="AO211" s="162"/>
    </row>
    <row r="212" spans="1:4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62"/>
      <c r="AD212" s="162"/>
      <c r="AE212" s="154"/>
      <c r="AF212" s="154"/>
      <c r="AG212" s="162"/>
      <c r="AH212" s="170"/>
      <c r="AI212" s="154"/>
      <c r="AJ212" s="162"/>
      <c r="AK212" s="154"/>
      <c r="AL212" s="154"/>
      <c r="AM212" s="154"/>
      <c r="AN212" s="154"/>
      <c r="AO212" s="162"/>
    </row>
    <row r="213" spans="1:41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62"/>
      <c r="AD213" s="162"/>
      <c r="AE213" s="154"/>
      <c r="AF213" s="154"/>
      <c r="AG213" s="162"/>
      <c r="AH213" s="170"/>
      <c r="AI213" s="154"/>
      <c r="AJ213" s="162"/>
      <c r="AK213" s="154"/>
      <c r="AL213" s="154"/>
      <c r="AM213" s="154"/>
      <c r="AN213" s="154"/>
      <c r="AO213" s="162"/>
    </row>
    <row r="214" spans="1:41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62"/>
      <c r="AD214" s="162"/>
      <c r="AE214" s="154"/>
      <c r="AF214" s="154"/>
      <c r="AG214" s="162"/>
      <c r="AH214" s="170"/>
      <c r="AI214" s="154"/>
      <c r="AJ214" s="162"/>
      <c r="AK214" s="154"/>
      <c r="AL214" s="154"/>
      <c r="AM214" s="154"/>
      <c r="AN214" s="154"/>
      <c r="AO214" s="162"/>
    </row>
    <row r="215" spans="1:41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62"/>
      <c r="AD215" s="162"/>
      <c r="AE215" s="154"/>
      <c r="AF215" s="154"/>
      <c r="AG215" s="162"/>
      <c r="AH215" s="170"/>
      <c r="AI215" s="154"/>
      <c r="AJ215" s="162"/>
      <c r="AK215" s="154"/>
      <c r="AL215" s="154"/>
      <c r="AM215" s="154"/>
      <c r="AN215" s="154"/>
      <c r="AO215" s="162"/>
    </row>
    <row r="216" spans="1:41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62"/>
      <c r="AD216" s="162"/>
      <c r="AE216" s="154"/>
      <c r="AF216" s="154"/>
      <c r="AG216" s="162"/>
      <c r="AH216" s="170"/>
      <c r="AI216" s="154"/>
      <c r="AJ216" s="162"/>
      <c r="AK216" s="154"/>
      <c r="AL216" s="154"/>
      <c r="AM216" s="154"/>
      <c r="AN216" s="154"/>
      <c r="AO216" s="162"/>
    </row>
    <row r="217" spans="1:41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62"/>
      <c r="AD217" s="162"/>
      <c r="AE217" s="154"/>
      <c r="AF217" s="154"/>
      <c r="AG217" s="162"/>
      <c r="AH217" s="170"/>
      <c r="AI217" s="154"/>
      <c r="AJ217" s="162"/>
      <c r="AK217" s="154"/>
      <c r="AL217" s="154"/>
      <c r="AM217" s="154"/>
      <c r="AN217" s="154"/>
      <c r="AO217" s="162"/>
    </row>
    <row r="218" spans="1:41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62"/>
      <c r="AD218" s="162"/>
      <c r="AE218" s="154"/>
      <c r="AF218" s="154"/>
      <c r="AG218" s="162"/>
      <c r="AH218" s="170"/>
      <c r="AI218" s="154"/>
      <c r="AJ218" s="162"/>
      <c r="AK218" s="154"/>
      <c r="AL218" s="154"/>
      <c r="AM218" s="154"/>
      <c r="AN218" s="154"/>
      <c r="AO218" s="162"/>
    </row>
    <row r="219" spans="1:41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62"/>
      <c r="AD219" s="162"/>
      <c r="AE219" s="154"/>
      <c r="AF219" s="154"/>
      <c r="AG219" s="162"/>
      <c r="AH219" s="170"/>
      <c r="AI219" s="154"/>
      <c r="AJ219" s="162"/>
      <c r="AK219" s="154"/>
      <c r="AL219" s="154"/>
      <c r="AM219" s="154"/>
      <c r="AN219" s="154"/>
      <c r="AO219" s="162"/>
    </row>
    <row r="220" spans="1:41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62"/>
      <c r="AD220" s="162"/>
      <c r="AE220" s="154"/>
      <c r="AF220" s="154"/>
      <c r="AG220" s="162"/>
      <c r="AH220" s="170"/>
      <c r="AI220" s="154"/>
      <c r="AJ220" s="162"/>
      <c r="AK220" s="154"/>
      <c r="AL220" s="154"/>
      <c r="AM220" s="154"/>
      <c r="AN220" s="154"/>
      <c r="AO220" s="162"/>
    </row>
    <row r="221" spans="1:4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62"/>
      <c r="AD221" s="162"/>
      <c r="AE221" s="154"/>
      <c r="AF221" s="154"/>
      <c r="AG221" s="162"/>
      <c r="AH221" s="170"/>
      <c r="AI221" s="154"/>
      <c r="AJ221" s="162"/>
      <c r="AK221" s="154"/>
      <c r="AL221" s="154"/>
      <c r="AM221" s="154"/>
      <c r="AN221" s="154"/>
      <c r="AO221" s="162"/>
    </row>
    <row r="222" spans="1:41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62"/>
      <c r="AD222" s="162"/>
      <c r="AE222" s="154"/>
      <c r="AF222" s="154"/>
      <c r="AG222" s="162"/>
      <c r="AH222" s="170"/>
      <c r="AI222" s="154"/>
      <c r="AJ222" s="162"/>
      <c r="AK222" s="154"/>
      <c r="AL222" s="154"/>
      <c r="AM222" s="154"/>
      <c r="AN222" s="154"/>
      <c r="AO222" s="162"/>
    </row>
    <row r="223" spans="1:41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62"/>
      <c r="AD223" s="162"/>
      <c r="AE223" s="154"/>
      <c r="AF223" s="154"/>
      <c r="AG223" s="162"/>
      <c r="AH223" s="170"/>
      <c r="AI223" s="154"/>
      <c r="AJ223" s="162"/>
      <c r="AK223" s="154"/>
      <c r="AL223" s="154"/>
      <c r="AM223" s="154"/>
      <c r="AN223" s="154"/>
      <c r="AO223" s="162"/>
    </row>
    <row r="224" spans="1:41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62"/>
      <c r="AD224" s="162"/>
      <c r="AE224" s="154"/>
      <c r="AF224" s="154"/>
      <c r="AG224" s="162"/>
      <c r="AH224" s="170"/>
      <c r="AI224" s="154"/>
      <c r="AJ224" s="162"/>
      <c r="AK224" s="154"/>
      <c r="AL224" s="154"/>
      <c r="AM224" s="154"/>
      <c r="AN224" s="154"/>
      <c r="AO224" s="162"/>
    </row>
    <row r="225" spans="1:4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62"/>
      <c r="AD225" s="162"/>
      <c r="AE225" s="154"/>
      <c r="AF225" s="154"/>
      <c r="AG225" s="162"/>
      <c r="AH225" s="170"/>
      <c r="AI225" s="154"/>
      <c r="AJ225" s="162"/>
      <c r="AK225" s="154"/>
      <c r="AL225" s="154"/>
      <c r="AM225" s="154"/>
      <c r="AN225" s="154"/>
      <c r="AO225" s="162"/>
    </row>
    <row r="226" spans="1:41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62"/>
      <c r="AD226" s="162"/>
      <c r="AE226" s="154"/>
      <c r="AF226" s="154"/>
      <c r="AG226" s="162"/>
      <c r="AH226" s="170"/>
      <c r="AI226" s="154"/>
      <c r="AJ226" s="162"/>
      <c r="AK226" s="154"/>
      <c r="AL226" s="154"/>
      <c r="AM226" s="154"/>
      <c r="AN226" s="154"/>
      <c r="AO226" s="16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9" workbookViewId="0">
      <selection activeCell="G29" sqref="G29"/>
    </sheetView>
  </sheetViews>
  <sheetFormatPr baseColWidth="10" defaultRowHeight="10.5" x14ac:dyDescent="0.15"/>
  <cols>
    <col min="1" max="1" width="24.28515625" style="17" customWidth="1"/>
    <col min="2" max="2" width="15.7109375" style="17" customWidth="1"/>
    <col min="3" max="8" width="11.7109375" style="17" customWidth="1"/>
    <col min="9" max="11" width="8.7109375" style="17" customWidth="1"/>
    <col min="12" max="12" width="10.85546875" style="17" customWidth="1"/>
    <col min="13" max="20" width="8.7109375" style="17" customWidth="1"/>
    <col min="21" max="22" width="11.85546875" style="17" customWidth="1"/>
    <col min="23" max="23" width="9.42578125" style="17" customWidth="1"/>
    <col min="24" max="24" width="9.28515625" style="17" customWidth="1"/>
    <col min="25" max="25" width="11.42578125" style="17"/>
    <col min="26" max="26" width="9.7109375" style="17" customWidth="1"/>
    <col min="27" max="27" width="8.7109375" style="17" customWidth="1"/>
    <col min="28" max="28" width="13.140625" style="17" customWidth="1"/>
    <col min="29" max="29" width="10.7109375" style="73" customWidth="1"/>
    <col min="30" max="30" width="2" style="104" customWidth="1"/>
    <col min="31" max="31" width="12.140625" style="17" customWidth="1"/>
    <col min="32" max="32" width="10.7109375" style="17" customWidth="1"/>
    <col min="33" max="33" width="2.140625" style="104" customWidth="1"/>
    <col min="34" max="34" width="11.140625" style="150" customWidth="1"/>
    <col min="35" max="35" width="10.7109375" style="17" customWidth="1"/>
    <col min="36" max="36" width="2.140625" style="104" customWidth="1"/>
    <col min="37" max="38" width="10.7109375" style="17" customWidth="1"/>
    <col min="39" max="39" width="2.140625" style="6" customWidth="1"/>
    <col min="40" max="40" width="13.42578125" style="17" customWidth="1"/>
    <col min="41" max="41" width="1.7109375" style="104" customWidth="1"/>
    <col min="42" max="43" width="10.7109375" style="150" customWidth="1"/>
    <col min="44" max="45" width="14.28515625" style="138" customWidth="1"/>
    <col min="46" max="46" width="15.28515625" style="138" customWidth="1"/>
    <col min="47" max="47" width="12.85546875" style="138" customWidth="1"/>
    <col min="48" max="59" width="13" style="138" customWidth="1"/>
    <col min="60" max="65" width="12.42578125" style="138" customWidth="1"/>
    <col min="66" max="71" width="11.42578125" style="138"/>
    <col min="72" max="74" width="11.42578125" style="138" hidden="1" customWidth="1"/>
    <col min="75" max="87" width="11.42578125" style="150" hidden="1" customWidth="1"/>
    <col min="88" max="16384" width="11.42578125" style="150"/>
  </cols>
  <sheetData>
    <row r="1" spans="1:10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C1" s="2"/>
      <c r="AD1" s="2"/>
      <c r="AG1" s="2"/>
      <c r="AJ1" s="2"/>
      <c r="AK1" s="2"/>
      <c r="AL1" s="2"/>
      <c r="AM1" s="2"/>
      <c r="AN1" s="2"/>
      <c r="AO1" s="2"/>
    </row>
    <row r="2" spans="1:10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AC2" s="2"/>
      <c r="AD2" s="2"/>
      <c r="AG2" s="2"/>
      <c r="AJ2" s="2"/>
      <c r="AK2" s="2"/>
      <c r="AL2" s="2"/>
      <c r="AM2" s="2"/>
      <c r="AN2" s="2"/>
      <c r="AO2" s="2"/>
    </row>
    <row r="3" spans="1:10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AC3" s="2"/>
      <c r="AD3" s="2"/>
      <c r="AG3" s="2"/>
      <c r="AJ3" s="2"/>
      <c r="AK3" s="2"/>
      <c r="AL3" s="2"/>
      <c r="AM3" s="2"/>
      <c r="AN3" s="2"/>
      <c r="AO3" s="2"/>
    </row>
    <row r="4" spans="1:108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AC4" s="2"/>
      <c r="AD4" s="2"/>
      <c r="AG4" s="2"/>
      <c r="AJ4" s="2"/>
      <c r="AK4" s="2"/>
      <c r="AL4" s="2"/>
      <c r="AM4" s="2"/>
      <c r="AN4" s="2"/>
      <c r="AO4" s="2"/>
    </row>
    <row r="5" spans="1:108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AC5" s="2"/>
      <c r="AD5" s="2"/>
      <c r="AG5" s="2"/>
      <c r="AJ5" s="2"/>
      <c r="AK5" s="2"/>
      <c r="AL5" s="2"/>
      <c r="AM5" s="2"/>
      <c r="AN5" s="2"/>
      <c r="AO5" s="2"/>
    </row>
    <row r="6" spans="1:108" s="6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7"/>
      <c r="AH6" s="665" t="s">
        <v>3</v>
      </c>
      <c r="AI6" s="665"/>
      <c r="AJ6" s="7"/>
      <c r="AK6" s="665" t="s">
        <v>4</v>
      </c>
      <c r="AL6" s="665"/>
      <c r="AM6" s="8"/>
      <c r="AN6" s="667" t="s">
        <v>5</v>
      </c>
      <c r="AP6" s="665" t="s">
        <v>6</v>
      </c>
      <c r="AQ6" s="665"/>
      <c r="AR6" s="3"/>
      <c r="DC6" s="3"/>
      <c r="DD6" s="3"/>
    </row>
    <row r="7" spans="1:108" s="6" customFormat="1" ht="63" customHeight="1" x14ac:dyDescent="0.2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2"/>
      <c r="AD7" s="13"/>
      <c r="AE7" s="666"/>
      <c r="AF7" s="666"/>
      <c r="AG7" s="13"/>
      <c r="AH7" s="666"/>
      <c r="AI7" s="666"/>
      <c r="AJ7" s="7"/>
      <c r="AK7" s="666"/>
      <c r="AL7" s="666"/>
      <c r="AM7" s="8"/>
      <c r="AN7" s="668"/>
      <c r="AO7" s="8"/>
      <c r="AP7" s="666"/>
      <c r="AQ7" s="666"/>
      <c r="AR7" s="3"/>
      <c r="DC7" s="3"/>
      <c r="DD7" s="3"/>
    </row>
    <row r="8" spans="1:108" s="17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14"/>
      <c r="AE8" s="628" t="s">
        <v>15</v>
      </c>
      <c r="AF8" s="628" t="s">
        <v>16</v>
      </c>
      <c r="AG8" s="15"/>
      <c r="AH8" s="628" t="s">
        <v>17</v>
      </c>
      <c r="AI8" s="628" t="s">
        <v>18</v>
      </c>
      <c r="AJ8" s="16"/>
      <c r="AK8" s="628" t="s">
        <v>19</v>
      </c>
      <c r="AL8" s="628" t="s">
        <v>20</v>
      </c>
      <c r="AM8" s="15"/>
      <c r="AN8" s="625" t="s">
        <v>21</v>
      </c>
      <c r="AO8" s="15"/>
      <c r="AP8" s="674" t="s">
        <v>22</v>
      </c>
      <c r="AQ8" s="671" t="s">
        <v>23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DC8" s="18"/>
      <c r="DD8" s="18"/>
    </row>
    <row r="9" spans="1:108" s="17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19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12"/>
      <c r="AE9" s="629"/>
      <c r="AF9" s="629"/>
      <c r="AG9" s="12"/>
      <c r="AH9" s="629"/>
      <c r="AI9" s="629"/>
      <c r="AJ9" s="20"/>
      <c r="AK9" s="629"/>
      <c r="AL9" s="629"/>
      <c r="AM9" s="15"/>
      <c r="AN9" s="626"/>
      <c r="AO9" s="15"/>
      <c r="AP9" s="675"/>
      <c r="AQ9" s="672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DC9" s="18"/>
      <c r="DD9" s="18"/>
    </row>
    <row r="10" spans="1:108" s="17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12"/>
      <c r="AE10" s="629"/>
      <c r="AF10" s="629"/>
      <c r="AG10" s="12"/>
      <c r="AH10" s="629"/>
      <c r="AI10" s="629"/>
      <c r="AJ10" s="21"/>
      <c r="AK10" s="629"/>
      <c r="AL10" s="629"/>
      <c r="AM10" s="15"/>
      <c r="AN10" s="626"/>
      <c r="AO10" s="15"/>
      <c r="AP10" s="675"/>
      <c r="AQ10" s="672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DC10" s="18"/>
      <c r="DD10" s="18"/>
    </row>
    <row r="11" spans="1:108" s="17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22" t="s">
        <v>22</v>
      </c>
      <c r="J11" s="23" t="s">
        <v>37</v>
      </c>
      <c r="K11" s="24" t="s">
        <v>38</v>
      </c>
      <c r="L11" s="23" t="s">
        <v>39</v>
      </c>
      <c r="M11" s="25" t="s">
        <v>40</v>
      </c>
      <c r="N11" s="26" t="s">
        <v>41</v>
      </c>
      <c r="O11" s="27" t="s">
        <v>42</v>
      </c>
      <c r="P11" s="23" t="s">
        <v>43</v>
      </c>
      <c r="Q11" s="26" t="s">
        <v>40</v>
      </c>
      <c r="R11" s="26" t="s">
        <v>41</v>
      </c>
      <c r="S11" s="27" t="s">
        <v>42</v>
      </c>
      <c r="T11" s="23" t="s">
        <v>43</v>
      </c>
      <c r="U11" s="22" t="s">
        <v>44</v>
      </c>
      <c r="V11" s="28" t="s">
        <v>45</v>
      </c>
      <c r="W11" s="22" t="s">
        <v>22</v>
      </c>
      <c r="X11" s="23" t="s">
        <v>37</v>
      </c>
      <c r="Y11" s="679"/>
      <c r="Z11" s="22" t="s">
        <v>22</v>
      </c>
      <c r="AA11" s="23" t="s">
        <v>37</v>
      </c>
      <c r="AB11" s="22" t="s">
        <v>22</v>
      </c>
      <c r="AC11" s="23" t="s">
        <v>37</v>
      </c>
      <c r="AD11" s="29"/>
      <c r="AE11" s="630"/>
      <c r="AF11" s="630"/>
      <c r="AG11" s="29"/>
      <c r="AH11" s="630"/>
      <c r="AI11" s="630"/>
      <c r="AJ11" s="21"/>
      <c r="AK11" s="630"/>
      <c r="AL11" s="630"/>
      <c r="AM11" s="15"/>
      <c r="AN11" s="627"/>
      <c r="AO11" s="15"/>
      <c r="AP11" s="676"/>
      <c r="AQ11" s="673"/>
      <c r="AR11" s="3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DC11" s="18"/>
      <c r="DD11" s="18"/>
    </row>
    <row r="12" spans="1:108" s="17" customFormat="1" ht="12" customHeight="1" x14ac:dyDescent="0.15">
      <c r="A12" s="31" t="s">
        <v>46</v>
      </c>
      <c r="B12" s="32">
        <f>SUM(C12:H12)</f>
        <v>207</v>
      </c>
      <c r="C12" s="33">
        <v>156</v>
      </c>
      <c r="D12" s="34">
        <v>44</v>
      </c>
      <c r="E12" s="34">
        <v>7</v>
      </c>
      <c r="F12" s="34"/>
      <c r="G12" s="35"/>
      <c r="H12" s="35"/>
      <c r="I12" s="36">
        <v>200</v>
      </c>
      <c r="J12" s="37">
        <v>7</v>
      </c>
      <c r="K12" s="38">
        <v>117</v>
      </c>
      <c r="L12" s="39">
        <v>90</v>
      </c>
      <c r="M12" s="40">
        <f>SUM(N12:P12)</f>
        <v>37</v>
      </c>
      <c r="N12" s="38">
        <v>31</v>
      </c>
      <c r="O12" s="41">
        <v>6</v>
      </c>
      <c r="P12" s="39"/>
      <c r="Q12" s="42">
        <f>SUM(R12:T12)</f>
        <v>0</v>
      </c>
      <c r="R12" s="38"/>
      <c r="S12" s="41"/>
      <c r="T12" s="39"/>
      <c r="U12" s="33">
        <v>12</v>
      </c>
      <c r="V12" s="43">
        <v>0</v>
      </c>
      <c r="W12" s="36">
        <v>34</v>
      </c>
      <c r="X12" s="37"/>
      <c r="Y12" s="43">
        <v>10</v>
      </c>
      <c r="Z12" s="36">
        <v>1</v>
      </c>
      <c r="AA12" s="37"/>
      <c r="AB12" s="36">
        <v>13</v>
      </c>
      <c r="AC12" s="37"/>
      <c r="AD12" s="44"/>
      <c r="AE12" s="45"/>
      <c r="AF12" s="45"/>
      <c r="AG12" s="44"/>
      <c r="AH12" s="45"/>
      <c r="AI12" s="45"/>
      <c r="AJ12" s="46"/>
      <c r="AK12" s="47"/>
      <c r="AL12" s="48"/>
      <c r="AM12" s="49"/>
      <c r="AN12" s="50"/>
      <c r="AO12" s="46"/>
      <c r="AP12" s="51"/>
      <c r="AQ12" s="52"/>
      <c r="AR12" s="53" t="str">
        <f t="shared" ref="AR12:AR49" si="0">$BT12&amp;" "&amp;$BU12&amp;""&amp;$BV12&amp;""&amp;$BW12&amp;""&amp;$BX12&amp;""&amp;$BY12&amp;""&amp;$BZ12</f>
        <v xml:space="preserve"> </v>
      </c>
      <c r="AS12" s="3"/>
      <c r="AT12" s="54"/>
      <c r="AU12" s="54"/>
      <c r="AV12" s="54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55" t="str">
        <f>IF($B12&lt;&gt;($K12+$L12)," El número de consultas según sexo NO puede ser diferente al Total. ","")</f>
        <v/>
      </c>
      <c r="BU12" s="56" t="str">
        <f>IF($B12=0,"",IF(($I12+$J12)=0,IF($B12="",""," No olvide escribir la columna Beneficiarios. "),""))</f>
        <v/>
      </c>
      <c r="BV12" s="56" t="str">
        <f>IF($B12&lt;($I12+$J12)," El número de Beneficiarios NO puede ser mayor que el Total. ","")</f>
        <v/>
      </c>
      <c r="BW12" s="56" t="str">
        <f>IF($B12&lt;($AE12+$AF12)," Seccion A.2 NO puede ser mayor que sección A.1. ","")</f>
        <v/>
      </c>
      <c r="BX12" s="56" t="str">
        <f>IF($B12&lt;($AH12+$AI12)," Seccion A.3 NO puede ser mayor que sección A.1. ","")</f>
        <v/>
      </c>
      <c r="BY12" s="56" t="str">
        <f>IF($B12&gt;=($M12+$Q12),"","El total de Consulta Nuevas NO debe ser MAYOR que el total de las Consultas Médicas. ")</f>
        <v/>
      </c>
      <c r="BZ12" s="57" t="str">
        <f>IF(AND($N12+$R12&lt;&gt;0,OR($U12="",$V12="")),"No  olvide registrar datos en Pertinencia. ","")</f>
        <v/>
      </c>
      <c r="CA12" s="58"/>
      <c r="CB12" s="59">
        <f>IF($B12&lt;&gt;($K12+$L12),1,0)</f>
        <v>0</v>
      </c>
      <c r="CC12" s="59">
        <f>IF($B12&lt;($I12+$J12),1,0)</f>
        <v>0</v>
      </c>
      <c r="CD12" s="59">
        <f>IF($B12&lt;($AE12+$AF12),1,0)</f>
        <v>0</v>
      </c>
      <c r="CE12" s="59">
        <f>IF($B12&lt;($AH12+$AI12),1,0)</f>
        <v>0</v>
      </c>
      <c r="CF12" s="59">
        <f>IF($B12&gt;=($M12+$Q12),0,1)</f>
        <v>0</v>
      </c>
      <c r="CG12" s="59">
        <f>IF($B12=0,"",IF(($I12+$J12)=0,IF($B12="","",1),0))</f>
        <v>0</v>
      </c>
      <c r="CH12" s="59">
        <f>IF(AND($N12+$R12&lt;&gt;0,OR($U12="",$V12="")),1,0)</f>
        <v>0</v>
      </c>
      <c r="DC12" s="18"/>
      <c r="DD12" s="18"/>
    </row>
    <row r="13" spans="1:108" s="17" customFormat="1" ht="11.25" x14ac:dyDescent="0.15">
      <c r="A13" s="60" t="s">
        <v>47</v>
      </c>
      <c r="B13" s="32">
        <f t="shared" ref="B13:B56" si="1">SUM(C13:H13)</f>
        <v>171</v>
      </c>
      <c r="C13" s="38"/>
      <c r="D13" s="61"/>
      <c r="E13" s="61">
        <v>5</v>
      </c>
      <c r="F13" s="61">
        <v>6</v>
      </c>
      <c r="G13" s="62">
        <v>113</v>
      </c>
      <c r="H13" s="62">
        <v>47</v>
      </c>
      <c r="I13" s="38"/>
      <c r="J13" s="39">
        <v>171</v>
      </c>
      <c r="K13" s="38">
        <v>36</v>
      </c>
      <c r="L13" s="39">
        <v>135</v>
      </c>
      <c r="M13" s="40">
        <f t="shared" ref="M13:M56" si="2">SUM(N13:P13)</f>
        <v>0</v>
      </c>
      <c r="N13" s="38"/>
      <c r="O13" s="41"/>
      <c r="P13" s="39"/>
      <c r="Q13" s="42">
        <f t="shared" ref="Q13:Q56" si="3">SUM(R13:T13)</f>
        <v>70</v>
      </c>
      <c r="R13" s="38">
        <v>58</v>
      </c>
      <c r="S13" s="41">
        <v>12</v>
      </c>
      <c r="T13" s="39"/>
      <c r="U13" s="38">
        <v>24</v>
      </c>
      <c r="V13" s="43">
        <v>0</v>
      </c>
      <c r="W13" s="38"/>
      <c r="X13" s="39">
        <v>24</v>
      </c>
      <c r="Y13" s="43">
        <v>8</v>
      </c>
      <c r="Z13" s="36"/>
      <c r="AA13" s="39">
        <v>14</v>
      </c>
      <c r="AB13" s="36"/>
      <c r="AC13" s="39">
        <v>7</v>
      </c>
      <c r="AD13" s="44"/>
      <c r="AE13" s="63"/>
      <c r="AF13" s="63"/>
      <c r="AG13" s="44"/>
      <c r="AH13" s="63"/>
      <c r="AI13" s="63"/>
      <c r="AJ13" s="46"/>
      <c r="AK13" s="47"/>
      <c r="AL13" s="48"/>
      <c r="AM13" s="49"/>
      <c r="AN13" s="64"/>
      <c r="AO13" s="46"/>
      <c r="AP13" s="65"/>
      <c r="AQ13" s="66"/>
      <c r="AR13" s="53" t="str">
        <f t="shared" si="0"/>
        <v xml:space="preserve"> </v>
      </c>
      <c r="AS13" s="6"/>
      <c r="AT13" s="6"/>
      <c r="AU13" s="6"/>
      <c r="AV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55" t="str">
        <f t="shared" ref="BT13:BT57" si="4">IF($B13&lt;&gt;($K13+$L13)," El número de consultas según sexo NO puede ser diferente al Total. ","")</f>
        <v/>
      </c>
      <c r="BU13" s="55" t="str">
        <f t="shared" ref="BU13:BU57" si="5">IF($B13=0,"",IF(($I13+$J13)=0,IF($B13="",""," No olvide escribir la columna Beneficiarios. "),""))</f>
        <v/>
      </c>
      <c r="BV13" s="55" t="str">
        <f t="shared" ref="BV13:BV57" si="6">IF($B13&lt;($I13+$J13)," El número de Beneficiarios NO puede ser mayor que el Total. ","")</f>
        <v/>
      </c>
      <c r="BW13" s="55" t="str">
        <f t="shared" ref="BW13:BW57" si="7">IF($B13&lt;($AE13+$AF13)," Seccion A.2 NO puede ser mayor que sección A.1. ","")</f>
        <v/>
      </c>
      <c r="BX13" s="55" t="str">
        <f t="shared" ref="BX13:BX57" si="8">IF($B13&lt;($AH13+$AI13)," Seccion A.3 NO puede ser mayor que sección A.1. ","")</f>
        <v/>
      </c>
      <c r="BY13" s="55" t="str">
        <f t="shared" ref="BY13:BY57" si="9">IF($B13&gt;=($M13+$Q13),"","El total de Consulta Nuevas NO debe ser MAYOR que el total de las Consultas Médicas. ")</f>
        <v/>
      </c>
      <c r="BZ13" s="67" t="str">
        <f t="shared" ref="BZ13:BZ57" si="10">IF(AND($N13+$R13&lt;&gt;0,OR($U13="",$V13="")),"No  olvide registrar datos en Pertinencia. ","")</f>
        <v/>
      </c>
      <c r="CA13" s="58"/>
      <c r="CB13" s="59">
        <f t="shared" ref="CB13:CB57" si="11">IF($B13&lt;&gt;($K13+$L13),1,0)</f>
        <v>0</v>
      </c>
      <c r="CC13" s="59">
        <f t="shared" ref="CC13:CC57" si="12">IF($B13&lt;($I13+$J13),1,0)</f>
        <v>0</v>
      </c>
      <c r="CD13" s="59">
        <f t="shared" ref="CD13:CD57" si="13">IF($B13&lt;($AE13+$AF13),1,0)</f>
        <v>0</v>
      </c>
      <c r="CE13" s="59">
        <f t="shared" ref="CE13:CE57" si="14">IF($B13&lt;($AH13+$AI13),1,0)</f>
        <v>0</v>
      </c>
      <c r="CF13" s="59">
        <f t="shared" ref="CF13:CF57" si="15">IF($B13&gt;=($M13+$Q13),0,1)</f>
        <v>0</v>
      </c>
      <c r="CG13" s="59">
        <f t="shared" ref="CG13:CG57" si="16">IF($B13=0,"",IF(($I13+$J13)=0,IF($B13="","",1),0))</f>
        <v>0</v>
      </c>
      <c r="CH13" s="59">
        <f t="shared" ref="CH13:CH57" si="17">IF(AND($N13+$R13&lt;&gt;0,OR($U13="",$V13="")),1,0)</f>
        <v>0</v>
      </c>
      <c r="DC13" s="18"/>
      <c r="DD13" s="18"/>
    </row>
    <row r="14" spans="1:108" s="17" customFormat="1" ht="11.25" x14ac:dyDescent="0.15">
      <c r="A14" s="60" t="s">
        <v>48</v>
      </c>
      <c r="B14" s="32">
        <f t="shared" si="1"/>
        <v>66</v>
      </c>
      <c r="C14" s="38">
        <v>66</v>
      </c>
      <c r="D14" s="68"/>
      <c r="E14" s="68"/>
      <c r="F14" s="68"/>
      <c r="G14" s="69"/>
      <c r="H14" s="69"/>
      <c r="I14" s="38">
        <v>66</v>
      </c>
      <c r="J14" s="70"/>
      <c r="K14" s="38">
        <v>32</v>
      </c>
      <c r="L14" s="39">
        <v>34</v>
      </c>
      <c r="M14" s="40">
        <f t="shared" si="2"/>
        <v>10</v>
      </c>
      <c r="N14" s="38"/>
      <c r="O14" s="41">
        <v>10</v>
      </c>
      <c r="P14" s="39"/>
      <c r="Q14" s="71"/>
      <c r="R14" s="71"/>
      <c r="S14" s="68"/>
      <c r="T14" s="70"/>
      <c r="U14" s="71"/>
      <c r="V14" s="72"/>
      <c r="W14" s="38">
        <v>6</v>
      </c>
      <c r="X14" s="70"/>
      <c r="Y14" s="43"/>
      <c r="Z14" s="36"/>
      <c r="AA14" s="70"/>
      <c r="AB14" s="36">
        <v>2</v>
      </c>
      <c r="AC14" s="70"/>
      <c r="AD14" s="44"/>
      <c r="AE14" s="63"/>
      <c r="AF14" s="63"/>
      <c r="AG14" s="44"/>
      <c r="AH14" s="63"/>
      <c r="AI14" s="63"/>
      <c r="AJ14" s="46"/>
      <c r="AK14" s="47"/>
      <c r="AL14" s="48"/>
      <c r="AM14" s="49"/>
      <c r="AN14" s="64"/>
      <c r="AO14" s="46"/>
      <c r="AP14" s="65"/>
      <c r="AQ14" s="70"/>
      <c r="AR14" s="53" t="str">
        <f>$BT14&amp;" "&amp;$BU14&amp;""&amp;$BV14&amp;""&amp;$BW14&amp;""&amp;$BX14&amp;""&amp;$BY14</f>
        <v xml:space="preserve"> </v>
      </c>
      <c r="AS14" s="6"/>
      <c r="AT14" s="6"/>
      <c r="AU14" s="6"/>
      <c r="AV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55" t="str">
        <f t="shared" si="4"/>
        <v/>
      </c>
      <c r="BU14" s="55" t="str">
        <f t="shared" si="5"/>
        <v/>
      </c>
      <c r="BV14" s="55" t="str">
        <f t="shared" si="6"/>
        <v/>
      </c>
      <c r="BW14" s="55" t="str">
        <f t="shared" si="7"/>
        <v/>
      </c>
      <c r="BX14" s="55" t="str">
        <f t="shared" si="8"/>
        <v/>
      </c>
      <c r="BY14" s="55" t="str">
        <f>IF($B14&gt;=($M14+$Q14),"","El total de Consulta Nuevas NO debe ser MAYOR que el total de las Consultas Médicas. ")</f>
        <v/>
      </c>
      <c r="BZ14" s="58"/>
      <c r="CA14" s="58"/>
      <c r="CB14" s="59">
        <f t="shared" si="11"/>
        <v>0</v>
      </c>
      <c r="CC14" s="59">
        <f t="shared" si="12"/>
        <v>0</v>
      </c>
      <c r="CD14" s="59">
        <f t="shared" si="13"/>
        <v>0</v>
      </c>
      <c r="CE14" s="59">
        <f t="shared" si="14"/>
        <v>0</v>
      </c>
      <c r="CF14" s="59">
        <f t="shared" si="15"/>
        <v>0</v>
      </c>
      <c r="CG14" s="59">
        <f t="shared" si="16"/>
        <v>0</v>
      </c>
      <c r="CH14" s="73"/>
      <c r="DC14" s="18"/>
      <c r="DD14" s="18"/>
    </row>
    <row r="15" spans="1:108" s="17" customFormat="1" ht="11.25" x14ac:dyDescent="0.15">
      <c r="A15" s="60" t="s">
        <v>49</v>
      </c>
      <c r="B15" s="32">
        <f t="shared" si="1"/>
        <v>0</v>
      </c>
      <c r="C15" s="38"/>
      <c r="D15" s="41"/>
      <c r="E15" s="41"/>
      <c r="F15" s="41"/>
      <c r="G15" s="62"/>
      <c r="H15" s="62"/>
      <c r="I15" s="38"/>
      <c r="J15" s="39"/>
      <c r="K15" s="38"/>
      <c r="L15" s="39"/>
      <c r="M15" s="40">
        <f t="shared" si="2"/>
        <v>0</v>
      </c>
      <c r="N15" s="38"/>
      <c r="O15" s="41"/>
      <c r="P15" s="39"/>
      <c r="Q15" s="42">
        <f t="shared" si="3"/>
        <v>0</v>
      </c>
      <c r="R15" s="38"/>
      <c r="S15" s="41"/>
      <c r="T15" s="39"/>
      <c r="U15" s="38"/>
      <c r="V15" s="43"/>
      <c r="W15" s="38"/>
      <c r="X15" s="39"/>
      <c r="Y15" s="43"/>
      <c r="Z15" s="36"/>
      <c r="AA15" s="39"/>
      <c r="AB15" s="36"/>
      <c r="AC15" s="39"/>
      <c r="AD15" s="44"/>
      <c r="AE15" s="63"/>
      <c r="AF15" s="63"/>
      <c r="AG15" s="44"/>
      <c r="AH15" s="63"/>
      <c r="AI15" s="63"/>
      <c r="AJ15" s="46"/>
      <c r="AK15" s="47"/>
      <c r="AL15" s="48"/>
      <c r="AM15" s="49"/>
      <c r="AN15" s="64"/>
      <c r="AO15" s="46"/>
      <c r="AP15" s="65"/>
      <c r="AQ15" s="66"/>
      <c r="AR15" s="53" t="str">
        <f t="shared" si="0"/>
        <v xml:space="preserve"> </v>
      </c>
      <c r="AS15" s="6"/>
      <c r="AT15" s="6"/>
      <c r="AU15" s="6"/>
      <c r="AV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55" t="str">
        <f t="shared" si="4"/>
        <v/>
      </c>
      <c r="BU15" s="55" t="str">
        <f t="shared" si="5"/>
        <v/>
      </c>
      <c r="BV15" s="55" t="str">
        <f t="shared" si="6"/>
        <v/>
      </c>
      <c r="BW15" s="55" t="str">
        <f t="shared" si="7"/>
        <v/>
      </c>
      <c r="BX15" s="55" t="str">
        <f t="shared" si="8"/>
        <v/>
      </c>
      <c r="BY15" s="55" t="str">
        <f t="shared" si="9"/>
        <v/>
      </c>
      <c r="BZ15" s="67" t="str">
        <f t="shared" si="10"/>
        <v/>
      </c>
      <c r="CA15" s="58"/>
      <c r="CB15" s="59">
        <f t="shared" si="11"/>
        <v>0</v>
      </c>
      <c r="CC15" s="59">
        <f t="shared" si="12"/>
        <v>0</v>
      </c>
      <c r="CD15" s="59">
        <f t="shared" si="13"/>
        <v>0</v>
      </c>
      <c r="CE15" s="59">
        <f t="shared" si="14"/>
        <v>0</v>
      </c>
      <c r="CF15" s="59">
        <f t="shared" si="15"/>
        <v>0</v>
      </c>
      <c r="CG15" s="59" t="str">
        <f t="shared" si="16"/>
        <v/>
      </c>
      <c r="CH15" s="59">
        <f t="shared" si="17"/>
        <v>0</v>
      </c>
      <c r="DC15" s="18"/>
      <c r="DD15" s="18"/>
    </row>
    <row r="16" spans="1:108" s="17" customFormat="1" ht="11.25" x14ac:dyDescent="0.15">
      <c r="A16" s="60" t="s">
        <v>50</v>
      </c>
      <c r="B16" s="32">
        <f t="shared" si="1"/>
        <v>341</v>
      </c>
      <c r="C16" s="38">
        <v>33</v>
      </c>
      <c r="D16" s="41">
        <v>5</v>
      </c>
      <c r="E16" s="41">
        <v>2</v>
      </c>
      <c r="F16" s="41">
        <v>3</v>
      </c>
      <c r="G16" s="62">
        <v>108</v>
      </c>
      <c r="H16" s="62">
        <v>190</v>
      </c>
      <c r="I16" s="38">
        <v>38</v>
      </c>
      <c r="J16" s="39">
        <v>303</v>
      </c>
      <c r="K16" s="38">
        <v>168</v>
      </c>
      <c r="L16" s="39">
        <v>173</v>
      </c>
      <c r="M16" s="40">
        <f t="shared" si="2"/>
        <v>21</v>
      </c>
      <c r="N16" s="38"/>
      <c r="O16" s="41">
        <v>21</v>
      </c>
      <c r="P16" s="39"/>
      <c r="Q16" s="42">
        <f t="shared" si="3"/>
        <v>30</v>
      </c>
      <c r="R16" s="38">
        <v>13</v>
      </c>
      <c r="S16" s="41">
        <v>17</v>
      </c>
      <c r="T16" s="39"/>
      <c r="U16" s="38">
        <v>13</v>
      </c>
      <c r="V16" s="43">
        <v>0</v>
      </c>
      <c r="W16" s="38">
        <v>3</v>
      </c>
      <c r="X16" s="39">
        <v>20</v>
      </c>
      <c r="Y16" s="43">
        <v>117</v>
      </c>
      <c r="Z16" s="36"/>
      <c r="AA16" s="39">
        <v>9</v>
      </c>
      <c r="AB16" s="36">
        <v>4</v>
      </c>
      <c r="AC16" s="39">
        <v>22</v>
      </c>
      <c r="AD16" s="44"/>
      <c r="AE16" s="63">
        <v>38</v>
      </c>
      <c r="AF16" s="63"/>
      <c r="AG16" s="44"/>
      <c r="AH16" s="63"/>
      <c r="AI16" s="63"/>
      <c r="AJ16" s="46"/>
      <c r="AK16" s="47"/>
      <c r="AL16" s="48"/>
      <c r="AM16" s="49"/>
      <c r="AN16" s="64"/>
      <c r="AO16" s="46"/>
      <c r="AP16" s="65"/>
      <c r="AQ16" s="66"/>
      <c r="AR16" s="53" t="str">
        <f t="shared" si="0"/>
        <v xml:space="preserve"> </v>
      </c>
      <c r="AS16" s="6"/>
      <c r="AT16" s="6"/>
      <c r="AU16" s="6"/>
      <c r="AV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55" t="str">
        <f t="shared" si="4"/>
        <v/>
      </c>
      <c r="BU16" s="55" t="str">
        <f t="shared" si="5"/>
        <v/>
      </c>
      <c r="BV16" s="55" t="str">
        <f t="shared" si="6"/>
        <v/>
      </c>
      <c r="BW16" s="55" t="str">
        <f t="shared" si="7"/>
        <v/>
      </c>
      <c r="BX16" s="55" t="str">
        <f t="shared" si="8"/>
        <v/>
      </c>
      <c r="BY16" s="55" t="str">
        <f t="shared" si="9"/>
        <v/>
      </c>
      <c r="BZ16" s="67" t="str">
        <f t="shared" si="10"/>
        <v/>
      </c>
      <c r="CA16" s="58"/>
      <c r="CB16" s="59">
        <f t="shared" si="11"/>
        <v>0</v>
      </c>
      <c r="CC16" s="59">
        <f t="shared" si="12"/>
        <v>0</v>
      </c>
      <c r="CD16" s="59">
        <f t="shared" si="13"/>
        <v>0</v>
      </c>
      <c r="CE16" s="59">
        <f t="shared" si="14"/>
        <v>0</v>
      </c>
      <c r="CF16" s="59">
        <f t="shared" si="15"/>
        <v>0</v>
      </c>
      <c r="CG16" s="59">
        <f t="shared" si="16"/>
        <v>0</v>
      </c>
      <c r="CH16" s="59">
        <f t="shared" si="17"/>
        <v>0</v>
      </c>
      <c r="DC16" s="18"/>
      <c r="DD16" s="18"/>
    </row>
    <row r="17" spans="1:108" s="17" customFormat="1" ht="11.25" x14ac:dyDescent="0.15">
      <c r="A17" s="60" t="s">
        <v>51</v>
      </c>
      <c r="B17" s="32">
        <f t="shared" si="1"/>
        <v>0</v>
      </c>
      <c r="C17" s="38"/>
      <c r="D17" s="41"/>
      <c r="E17" s="41"/>
      <c r="F17" s="41"/>
      <c r="G17" s="62"/>
      <c r="H17" s="62"/>
      <c r="I17" s="38"/>
      <c r="J17" s="39"/>
      <c r="K17" s="38"/>
      <c r="L17" s="39"/>
      <c r="M17" s="40">
        <f t="shared" si="2"/>
        <v>0</v>
      </c>
      <c r="N17" s="38"/>
      <c r="O17" s="41"/>
      <c r="P17" s="39"/>
      <c r="Q17" s="42">
        <f t="shared" si="3"/>
        <v>0</v>
      </c>
      <c r="R17" s="38"/>
      <c r="S17" s="41"/>
      <c r="T17" s="39"/>
      <c r="U17" s="38"/>
      <c r="V17" s="43"/>
      <c r="W17" s="38"/>
      <c r="X17" s="39"/>
      <c r="Y17" s="43"/>
      <c r="Z17" s="36"/>
      <c r="AA17" s="39"/>
      <c r="AB17" s="36"/>
      <c r="AC17" s="39"/>
      <c r="AD17" s="44"/>
      <c r="AE17" s="63"/>
      <c r="AF17" s="63"/>
      <c r="AG17" s="44"/>
      <c r="AH17" s="63"/>
      <c r="AI17" s="63"/>
      <c r="AJ17" s="46"/>
      <c r="AK17" s="47"/>
      <c r="AL17" s="48"/>
      <c r="AM17" s="49"/>
      <c r="AN17" s="64"/>
      <c r="AO17" s="46"/>
      <c r="AP17" s="65"/>
      <c r="AQ17" s="66"/>
      <c r="AR17" s="53" t="str">
        <f t="shared" si="0"/>
        <v xml:space="preserve"> </v>
      </c>
      <c r="AS17" s="6"/>
      <c r="AT17" s="6"/>
      <c r="AU17" s="6"/>
      <c r="AV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55" t="str">
        <f t="shared" si="4"/>
        <v/>
      </c>
      <c r="BU17" s="55" t="str">
        <f t="shared" si="5"/>
        <v/>
      </c>
      <c r="BV17" s="55" t="str">
        <f t="shared" si="6"/>
        <v/>
      </c>
      <c r="BW17" s="55" t="str">
        <f t="shared" si="7"/>
        <v/>
      </c>
      <c r="BX17" s="55" t="str">
        <f t="shared" si="8"/>
        <v/>
      </c>
      <c r="BY17" s="55" t="str">
        <f t="shared" si="9"/>
        <v/>
      </c>
      <c r="BZ17" s="67" t="str">
        <f t="shared" si="10"/>
        <v/>
      </c>
      <c r="CA17" s="58"/>
      <c r="CB17" s="59">
        <f t="shared" si="11"/>
        <v>0</v>
      </c>
      <c r="CC17" s="59">
        <f t="shared" si="12"/>
        <v>0</v>
      </c>
      <c r="CD17" s="59">
        <f t="shared" si="13"/>
        <v>0</v>
      </c>
      <c r="CE17" s="59">
        <f t="shared" si="14"/>
        <v>0</v>
      </c>
      <c r="CF17" s="59">
        <f t="shared" si="15"/>
        <v>0</v>
      </c>
      <c r="CG17" s="59" t="str">
        <f t="shared" si="16"/>
        <v/>
      </c>
      <c r="CH17" s="59">
        <f t="shared" si="17"/>
        <v>0</v>
      </c>
      <c r="DC17" s="18"/>
      <c r="DD17" s="18"/>
    </row>
    <row r="18" spans="1:108" s="17" customFormat="1" ht="11.25" x14ac:dyDescent="0.15">
      <c r="A18" s="60" t="s">
        <v>52</v>
      </c>
      <c r="B18" s="32">
        <f t="shared" si="1"/>
        <v>37</v>
      </c>
      <c r="C18" s="38"/>
      <c r="D18" s="41"/>
      <c r="E18" s="41"/>
      <c r="F18" s="41"/>
      <c r="G18" s="62">
        <v>21</v>
      </c>
      <c r="H18" s="62">
        <v>16</v>
      </c>
      <c r="I18" s="38"/>
      <c r="J18" s="39">
        <v>37</v>
      </c>
      <c r="K18" s="38">
        <v>23</v>
      </c>
      <c r="L18" s="39">
        <v>14</v>
      </c>
      <c r="M18" s="40">
        <f t="shared" si="2"/>
        <v>0</v>
      </c>
      <c r="N18" s="38"/>
      <c r="O18" s="41"/>
      <c r="P18" s="39"/>
      <c r="Q18" s="42">
        <f t="shared" si="3"/>
        <v>37</v>
      </c>
      <c r="R18" s="38"/>
      <c r="S18" s="41">
        <v>37</v>
      </c>
      <c r="T18" s="39"/>
      <c r="U18" s="38">
        <v>0</v>
      </c>
      <c r="V18" s="43">
        <v>0</v>
      </c>
      <c r="W18" s="38"/>
      <c r="X18" s="39">
        <v>9</v>
      </c>
      <c r="Y18" s="43"/>
      <c r="Z18" s="36"/>
      <c r="AA18" s="39"/>
      <c r="AB18" s="36"/>
      <c r="AC18" s="39">
        <v>5</v>
      </c>
      <c r="AD18" s="44"/>
      <c r="AE18" s="63"/>
      <c r="AF18" s="63"/>
      <c r="AG18" s="44"/>
      <c r="AH18" s="63"/>
      <c r="AI18" s="63"/>
      <c r="AJ18" s="46"/>
      <c r="AK18" s="47"/>
      <c r="AL18" s="48"/>
      <c r="AM18" s="49"/>
      <c r="AN18" s="64"/>
      <c r="AO18" s="46"/>
      <c r="AP18" s="65"/>
      <c r="AQ18" s="66"/>
      <c r="AR18" s="53" t="str">
        <f t="shared" si="0"/>
        <v xml:space="preserve"> </v>
      </c>
      <c r="AS18" s="6"/>
      <c r="AT18" s="6"/>
      <c r="AU18" s="6"/>
      <c r="AV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55" t="str">
        <f t="shared" si="4"/>
        <v/>
      </c>
      <c r="BU18" s="55" t="str">
        <f t="shared" si="5"/>
        <v/>
      </c>
      <c r="BV18" s="55" t="str">
        <f t="shared" si="6"/>
        <v/>
      </c>
      <c r="BW18" s="55" t="str">
        <f t="shared" si="7"/>
        <v/>
      </c>
      <c r="BX18" s="55" t="str">
        <f t="shared" si="8"/>
        <v/>
      </c>
      <c r="BY18" s="55" t="str">
        <f t="shared" si="9"/>
        <v/>
      </c>
      <c r="BZ18" s="67" t="str">
        <f t="shared" si="10"/>
        <v/>
      </c>
      <c r="CA18" s="58"/>
      <c r="CB18" s="59">
        <f t="shared" si="11"/>
        <v>0</v>
      </c>
      <c r="CC18" s="59">
        <f t="shared" si="12"/>
        <v>0</v>
      </c>
      <c r="CD18" s="59">
        <f t="shared" si="13"/>
        <v>0</v>
      </c>
      <c r="CE18" s="59">
        <f t="shared" si="14"/>
        <v>0</v>
      </c>
      <c r="CF18" s="59">
        <f t="shared" si="15"/>
        <v>0</v>
      </c>
      <c r="CG18" s="59">
        <f t="shared" si="16"/>
        <v>0</v>
      </c>
      <c r="CH18" s="59">
        <f t="shared" si="17"/>
        <v>0</v>
      </c>
      <c r="DC18" s="18"/>
      <c r="DD18" s="18"/>
    </row>
    <row r="19" spans="1:108" s="17" customFormat="1" ht="11.25" x14ac:dyDescent="0.15">
      <c r="A19" s="60" t="s">
        <v>53</v>
      </c>
      <c r="B19" s="32">
        <f t="shared" si="1"/>
        <v>0</v>
      </c>
      <c r="C19" s="38"/>
      <c r="D19" s="41"/>
      <c r="E19" s="41"/>
      <c r="F19" s="41"/>
      <c r="G19" s="62"/>
      <c r="H19" s="62"/>
      <c r="I19" s="38"/>
      <c r="J19" s="39"/>
      <c r="K19" s="38"/>
      <c r="L19" s="39"/>
      <c r="M19" s="40">
        <f t="shared" si="2"/>
        <v>0</v>
      </c>
      <c r="N19" s="38"/>
      <c r="O19" s="41"/>
      <c r="P19" s="39"/>
      <c r="Q19" s="42">
        <f t="shared" si="3"/>
        <v>0</v>
      </c>
      <c r="R19" s="38"/>
      <c r="S19" s="41"/>
      <c r="T19" s="39"/>
      <c r="U19" s="71"/>
      <c r="V19" s="72"/>
      <c r="W19" s="38"/>
      <c r="X19" s="39"/>
      <c r="Y19" s="43"/>
      <c r="Z19" s="36"/>
      <c r="AA19" s="39"/>
      <c r="AB19" s="36"/>
      <c r="AC19" s="39"/>
      <c r="AD19" s="44"/>
      <c r="AE19" s="63"/>
      <c r="AF19" s="63"/>
      <c r="AG19" s="44"/>
      <c r="AH19" s="63"/>
      <c r="AI19" s="63"/>
      <c r="AJ19" s="46"/>
      <c r="AK19" s="47"/>
      <c r="AL19" s="48"/>
      <c r="AM19" s="49"/>
      <c r="AN19" s="64"/>
      <c r="AO19" s="46"/>
      <c r="AP19" s="65"/>
      <c r="AQ19" s="66"/>
      <c r="AR19" s="53" t="str">
        <f>$BT19&amp;" "&amp;$BU19&amp;""&amp;$BV19&amp;""&amp;$BW19&amp;""&amp;$BX19&amp;""&amp;$BY19</f>
        <v xml:space="preserve"> </v>
      </c>
      <c r="AS19" s="6"/>
      <c r="AT19" s="6"/>
      <c r="AU19" s="6"/>
      <c r="AV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55" t="str">
        <f t="shared" si="4"/>
        <v/>
      </c>
      <c r="BU19" s="55" t="str">
        <f t="shared" si="5"/>
        <v/>
      </c>
      <c r="BV19" s="55" t="str">
        <f t="shared" si="6"/>
        <v/>
      </c>
      <c r="BW19" s="55" t="str">
        <f t="shared" si="7"/>
        <v/>
      </c>
      <c r="BX19" s="55" t="str">
        <f t="shared" si="8"/>
        <v/>
      </c>
      <c r="BY19" s="55" t="str">
        <f t="shared" si="9"/>
        <v/>
      </c>
      <c r="BZ19" s="58"/>
      <c r="CA19" s="58"/>
      <c r="CB19" s="59">
        <f t="shared" si="11"/>
        <v>0</v>
      </c>
      <c r="CC19" s="59">
        <f t="shared" si="12"/>
        <v>0</v>
      </c>
      <c r="CD19" s="59">
        <f t="shared" si="13"/>
        <v>0</v>
      </c>
      <c r="CE19" s="59">
        <f t="shared" si="14"/>
        <v>0</v>
      </c>
      <c r="CF19" s="59">
        <f t="shared" si="15"/>
        <v>0</v>
      </c>
      <c r="CG19" s="59" t="str">
        <f t="shared" si="16"/>
        <v/>
      </c>
      <c r="CH19" s="73"/>
      <c r="DC19" s="18"/>
      <c r="DD19" s="18"/>
    </row>
    <row r="20" spans="1:108" s="17" customFormat="1" ht="11.25" x14ac:dyDescent="0.15">
      <c r="A20" s="60" t="s">
        <v>54</v>
      </c>
      <c r="B20" s="32">
        <f t="shared" si="1"/>
        <v>0</v>
      </c>
      <c r="C20" s="38"/>
      <c r="D20" s="41"/>
      <c r="E20" s="41"/>
      <c r="F20" s="41"/>
      <c r="G20" s="62"/>
      <c r="H20" s="62"/>
      <c r="I20" s="38"/>
      <c r="J20" s="39"/>
      <c r="K20" s="38"/>
      <c r="L20" s="39"/>
      <c r="M20" s="40">
        <f t="shared" si="2"/>
        <v>0</v>
      </c>
      <c r="N20" s="38"/>
      <c r="O20" s="41"/>
      <c r="P20" s="39"/>
      <c r="Q20" s="42">
        <f t="shared" si="3"/>
        <v>0</v>
      </c>
      <c r="R20" s="38"/>
      <c r="S20" s="41"/>
      <c r="T20" s="39"/>
      <c r="U20" s="38"/>
      <c r="V20" s="43"/>
      <c r="W20" s="38"/>
      <c r="X20" s="39"/>
      <c r="Y20" s="43"/>
      <c r="Z20" s="36"/>
      <c r="AA20" s="39"/>
      <c r="AB20" s="36"/>
      <c r="AC20" s="39"/>
      <c r="AD20" s="44"/>
      <c r="AE20" s="63"/>
      <c r="AF20" s="63"/>
      <c r="AG20" s="44"/>
      <c r="AH20" s="63"/>
      <c r="AI20" s="63"/>
      <c r="AJ20" s="46"/>
      <c r="AK20" s="47"/>
      <c r="AL20" s="48"/>
      <c r="AM20" s="49"/>
      <c r="AN20" s="64"/>
      <c r="AO20" s="46"/>
      <c r="AP20" s="65"/>
      <c r="AQ20" s="66"/>
      <c r="AR20" s="53" t="str">
        <f t="shared" si="0"/>
        <v xml:space="preserve"> </v>
      </c>
      <c r="AS20" s="6"/>
      <c r="AT20" s="6"/>
      <c r="AU20" s="6"/>
      <c r="AV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55" t="str">
        <f t="shared" si="4"/>
        <v/>
      </c>
      <c r="BU20" s="55" t="str">
        <f t="shared" si="5"/>
        <v/>
      </c>
      <c r="BV20" s="55" t="str">
        <f t="shared" si="6"/>
        <v/>
      </c>
      <c r="BW20" s="55" t="str">
        <f t="shared" si="7"/>
        <v/>
      </c>
      <c r="BX20" s="55" t="str">
        <f t="shared" si="8"/>
        <v/>
      </c>
      <c r="BY20" s="55" t="str">
        <f t="shared" si="9"/>
        <v/>
      </c>
      <c r="BZ20" s="67" t="str">
        <f t="shared" si="10"/>
        <v/>
      </c>
      <c r="CA20" s="58"/>
      <c r="CB20" s="59">
        <f t="shared" si="11"/>
        <v>0</v>
      </c>
      <c r="CC20" s="59">
        <f t="shared" si="12"/>
        <v>0</v>
      </c>
      <c r="CD20" s="59">
        <f t="shared" si="13"/>
        <v>0</v>
      </c>
      <c r="CE20" s="59">
        <f t="shared" si="14"/>
        <v>0</v>
      </c>
      <c r="CF20" s="59">
        <f t="shared" si="15"/>
        <v>0</v>
      </c>
      <c r="CG20" s="59" t="str">
        <f t="shared" si="16"/>
        <v/>
      </c>
      <c r="CH20" s="59">
        <f t="shared" si="17"/>
        <v>0</v>
      </c>
      <c r="DC20" s="18"/>
      <c r="DD20" s="18"/>
    </row>
    <row r="21" spans="1:108" s="17" customFormat="1" ht="11.25" x14ac:dyDescent="0.15">
      <c r="A21" s="60" t="s">
        <v>55</v>
      </c>
      <c r="B21" s="32">
        <f t="shared" si="1"/>
        <v>0</v>
      </c>
      <c r="C21" s="38"/>
      <c r="D21" s="41"/>
      <c r="E21" s="41"/>
      <c r="F21" s="41"/>
      <c r="G21" s="62"/>
      <c r="H21" s="62"/>
      <c r="I21" s="38"/>
      <c r="J21" s="39"/>
      <c r="K21" s="38"/>
      <c r="L21" s="39"/>
      <c r="M21" s="40">
        <f t="shared" si="2"/>
        <v>0</v>
      </c>
      <c r="N21" s="38"/>
      <c r="O21" s="41"/>
      <c r="P21" s="39"/>
      <c r="Q21" s="42">
        <f t="shared" si="3"/>
        <v>0</v>
      </c>
      <c r="R21" s="38"/>
      <c r="S21" s="41"/>
      <c r="T21" s="39"/>
      <c r="U21" s="71"/>
      <c r="V21" s="72"/>
      <c r="W21" s="38"/>
      <c r="X21" s="39"/>
      <c r="Y21" s="43"/>
      <c r="Z21" s="36"/>
      <c r="AA21" s="39"/>
      <c r="AB21" s="36"/>
      <c r="AC21" s="39"/>
      <c r="AD21" s="44"/>
      <c r="AE21" s="63"/>
      <c r="AF21" s="63"/>
      <c r="AG21" s="44"/>
      <c r="AH21" s="63"/>
      <c r="AI21" s="63"/>
      <c r="AJ21" s="46"/>
      <c r="AK21" s="47"/>
      <c r="AL21" s="48"/>
      <c r="AM21" s="49"/>
      <c r="AN21" s="64"/>
      <c r="AO21" s="46"/>
      <c r="AP21" s="65"/>
      <c r="AQ21" s="66"/>
      <c r="AR21" s="53" t="str">
        <f>$BT21&amp;" "&amp;$BU21&amp;""&amp;$BV21&amp;""&amp;$BW21&amp;""&amp;$BX21&amp;""&amp;$BY21</f>
        <v xml:space="preserve"> </v>
      </c>
      <c r="AS21" s="6"/>
      <c r="AT21" s="6"/>
      <c r="AU21" s="6"/>
      <c r="AV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55" t="str">
        <f t="shared" si="4"/>
        <v/>
      </c>
      <c r="BU21" s="55" t="str">
        <f t="shared" si="5"/>
        <v/>
      </c>
      <c r="BV21" s="55" t="str">
        <f t="shared" si="6"/>
        <v/>
      </c>
      <c r="BW21" s="55" t="str">
        <f t="shared" si="7"/>
        <v/>
      </c>
      <c r="BX21" s="55" t="str">
        <f t="shared" si="8"/>
        <v/>
      </c>
      <c r="BY21" s="55" t="str">
        <f>IF($B21&gt;=($M21+$Q21),"","El total de Consulta Nuevas NO debe ser MAYOR que el total de las Consultas Médicas. ")</f>
        <v/>
      </c>
      <c r="BZ21" s="58"/>
      <c r="CA21" s="58"/>
      <c r="CB21" s="59">
        <f t="shared" si="11"/>
        <v>0</v>
      </c>
      <c r="CC21" s="59">
        <f t="shared" si="12"/>
        <v>0</v>
      </c>
      <c r="CD21" s="59">
        <f t="shared" si="13"/>
        <v>0</v>
      </c>
      <c r="CE21" s="59">
        <f t="shared" si="14"/>
        <v>0</v>
      </c>
      <c r="CF21" s="59">
        <f t="shared" si="15"/>
        <v>0</v>
      </c>
      <c r="CG21" s="59" t="str">
        <f t="shared" si="16"/>
        <v/>
      </c>
      <c r="CH21" s="73"/>
      <c r="DC21" s="18"/>
      <c r="DD21" s="18"/>
    </row>
    <row r="22" spans="1:108" s="17" customFormat="1" ht="11.25" x14ac:dyDescent="0.15">
      <c r="A22" s="60" t="s">
        <v>56</v>
      </c>
      <c r="B22" s="32">
        <f t="shared" si="1"/>
        <v>0</v>
      </c>
      <c r="C22" s="38"/>
      <c r="D22" s="41"/>
      <c r="E22" s="41"/>
      <c r="F22" s="41"/>
      <c r="G22" s="62"/>
      <c r="H22" s="62"/>
      <c r="I22" s="38"/>
      <c r="J22" s="39"/>
      <c r="K22" s="38"/>
      <c r="L22" s="39"/>
      <c r="M22" s="40">
        <f t="shared" si="2"/>
        <v>0</v>
      </c>
      <c r="N22" s="38"/>
      <c r="O22" s="41"/>
      <c r="P22" s="39"/>
      <c r="Q22" s="42">
        <f t="shared" si="3"/>
        <v>0</v>
      </c>
      <c r="R22" s="38"/>
      <c r="S22" s="41"/>
      <c r="T22" s="39"/>
      <c r="U22" s="38"/>
      <c r="V22" s="43"/>
      <c r="W22" s="38"/>
      <c r="X22" s="39"/>
      <c r="Y22" s="43"/>
      <c r="Z22" s="36"/>
      <c r="AA22" s="39"/>
      <c r="AB22" s="36"/>
      <c r="AC22" s="39"/>
      <c r="AD22" s="44"/>
      <c r="AE22" s="63"/>
      <c r="AF22" s="63"/>
      <c r="AG22" s="44"/>
      <c r="AH22" s="63"/>
      <c r="AI22" s="63"/>
      <c r="AJ22" s="46"/>
      <c r="AK22" s="47"/>
      <c r="AL22" s="48"/>
      <c r="AM22" s="49"/>
      <c r="AN22" s="64"/>
      <c r="AO22" s="46"/>
      <c r="AP22" s="65"/>
      <c r="AQ22" s="66"/>
      <c r="AR22" s="53" t="str">
        <f t="shared" si="0"/>
        <v xml:space="preserve"> </v>
      </c>
      <c r="AS22" s="6"/>
      <c r="AT22" s="6"/>
      <c r="AU22" s="6"/>
      <c r="AV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55" t="str">
        <f t="shared" si="4"/>
        <v/>
      </c>
      <c r="BU22" s="55" t="str">
        <f t="shared" si="5"/>
        <v/>
      </c>
      <c r="BV22" s="55" t="str">
        <f t="shared" si="6"/>
        <v/>
      </c>
      <c r="BW22" s="55" t="str">
        <f t="shared" si="7"/>
        <v/>
      </c>
      <c r="BX22" s="55" t="str">
        <f t="shared" si="8"/>
        <v/>
      </c>
      <c r="BY22" s="55" t="str">
        <f t="shared" si="9"/>
        <v/>
      </c>
      <c r="BZ22" s="67" t="str">
        <f>IF(AND($N22+$R22&lt;&gt;0,OR($U22="",$V22="")),"No  olvide registrar datos en Pertinencia. ","")</f>
        <v/>
      </c>
      <c r="CA22" s="58"/>
      <c r="CB22" s="59">
        <f t="shared" si="11"/>
        <v>0</v>
      </c>
      <c r="CC22" s="59">
        <f t="shared" si="12"/>
        <v>0</v>
      </c>
      <c r="CD22" s="59">
        <f t="shared" si="13"/>
        <v>0</v>
      </c>
      <c r="CE22" s="59">
        <f t="shared" si="14"/>
        <v>0</v>
      </c>
      <c r="CF22" s="59">
        <f t="shared" si="15"/>
        <v>0</v>
      </c>
      <c r="CG22" s="59" t="str">
        <f t="shared" si="16"/>
        <v/>
      </c>
      <c r="CH22" s="59">
        <f>IF(AND($N22+$R22&lt;&gt;0,OR($U22="",$V22="")),1,0)</f>
        <v>0</v>
      </c>
      <c r="DC22" s="18"/>
      <c r="DD22" s="18"/>
    </row>
    <row r="23" spans="1:108" s="17" customFormat="1" ht="11.25" x14ac:dyDescent="0.15">
      <c r="A23" s="60" t="s">
        <v>57</v>
      </c>
      <c r="B23" s="32">
        <f t="shared" si="1"/>
        <v>0</v>
      </c>
      <c r="C23" s="38"/>
      <c r="D23" s="41"/>
      <c r="E23" s="41"/>
      <c r="F23" s="41"/>
      <c r="G23" s="62"/>
      <c r="H23" s="62"/>
      <c r="I23" s="38"/>
      <c r="J23" s="39"/>
      <c r="K23" s="38"/>
      <c r="L23" s="39"/>
      <c r="M23" s="40">
        <f t="shared" si="2"/>
        <v>0</v>
      </c>
      <c r="N23" s="38"/>
      <c r="O23" s="41"/>
      <c r="P23" s="39"/>
      <c r="Q23" s="42">
        <f t="shared" si="3"/>
        <v>0</v>
      </c>
      <c r="R23" s="38"/>
      <c r="S23" s="41"/>
      <c r="T23" s="39"/>
      <c r="U23" s="71"/>
      <c r="V23" s="72"/>
      <c r="W23" s="38"/>
      <c r="X23" s="39"/>
      <c r="Y23" s="43"/>
      <c r="Z23" s="36"/>
      <c r="AA23" s="39"/>
      <c r="AB23" s="36"/>
      <c r="AC23" s="39"/>
      <c r="AD23" s="44"/>
      <c r="AE23" s="63"/>
      <c r="AF23" s="63"/>
      <c r="AG23" s="44"/>
      <c r="AH23" s="63"/>
      <c r="AI23" s="63"/>
      <c r="AJ23" s="46"/>
      <c r="AK23" s="47"/>
      <c r="AL23" s="48"/>
      <c r="AM23" s="49"/>
      <c r="AN23" s="64"/>
      <c r="AO23" s="46"/>
      <c r="AP23" s="65"/>
      <c r="AQ23" s="66"/>
      <c r="AR23" s="53" t="str">
        <f>$BT23&amp;" "&amp;$BU23&amp;""&amp;$BV23&amp;""&amp;$BW23&amp;""&amp;$BX23&amp;""&amp;$BY23</f>
        <v xml:space="preserve"> </v>
      </c>
      <c r="AS23" s="6"/>
      <c r="AT23" s="6"/>
      <c r="AU23" s="6"/>
      <c r="AV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55" t="str">
        <f t="shared" si="4"/>
        <v/>
      </c>
      <c r="BU23" s="55" t="str">
        <f t="shared" si="5"/>
        <v/>
      </c>
      <c r="BV23" s="55" t="str">
        <f t="shared" si="6"/>
        <v/>
      </c>
      <c r="BW23" s="55" t="str">
        <f t="shared" si="7"/>
        <v/>
      </c>
      <c r="BX23" s="55" t="str">
        <f t="shared" si="8"/>
        <v/>
      </c>
      <c r="BY23" s="55" t="str">
        <f t="shared" si="9"/>
        <v/>
      </c>
      <c r="BZ23" s="58"/>
      <c r="CA23" s="58"/>
      <c r="CB23" s="59">
        <f t="shared" si="11"/>
        <v>0</v>
      </c>
      <c r="CC23" s="59">
        <f t="shared" si="12"/>
        <v>0</v>
      </c>
      <c r="CD23" s="59">
        <f t="shared" si="13"/>
        <v>0</v>
      </c>
      <c r="CE23" s="59">
        <f t="shared" si="14"/>
        <v>0</v>
      </c>
      <c r="CF23" s="59">
        <f t="shared" si="15"/>
        <v>0</v>
      </c>
      <c r="CG23" s="59" t="str">
        <f t="shared" si="16"/>
        <v/>
      </c>
      <c r="CH23" s="73"/>
      <c r="DC23" s="18"/>
      <c r="DD23" s="18"/>
    </row>
    <row r="24" spans="1:108" s="17" customFormat="1" ht="11.25" x14ac:dyDescent="0.15">
      <c r="A24" s="60" t="s">
        <v>58</v>
      </c>
      <c r="B24" s="32">
        <f t="shared" si="1"/>
        <v>0</v>
      </c>
      <c r="C24" s="38"/>
      <c r="D24" s="41"/>
      <c r="E24" s="41"/>
      <c r="F24" s="41"/>
      <c r="G24" s="62"/>
      <c r="H24" s="62"/>
      <c r="I24" s="38"/>
      <c r="J24" s="39"/>
      <c r="K24" s="38"/>
      <c r="L24" s="39"/>
      <c r="M24" s="40">
        <f t="shared" si="2"/>
        <v>0</v>
      </c>
      <c r="N24" s="38"/>
      <c r="O24" s="41"/>
      <c r="P24" s="39"/>
      <c r="Q24" s="42">
        <f t="shared" si="3"/>
        <v>0</v>
      </c>
      <c r="R24" s="38"/>
      <c r="S24" s="41"/>
      <c r="T24" s="39"/>
      <c r="U24" s="38"/>
      <c r="V24" s="43"/>
      <c r="W24" s="38"/>
      <c r="X24" s="39"/>
      <c r="Y24" s="43"/>
      <c r="Z24" s="36"/>
      <c r="AA24" s="39"/>
      <c r="AB24" s="36"/>
      <c r="AC24" s="39"/>
      <c r="AD24" s="44"/>
      <c r="AE24" s="63"/>
      <c r="AF24" s="63"/>
      <c r="AG24" s="44"/>
      <c r="AH24" s="63"/>
      <c r="AI24" s="63"/>
      <c r="AJ24" s="46"/>
      <c r="AK24" s="47"/>
      <c r="AL24" s="48"/>
      <c r="AM24" s="49"/>
      <c r="AN24" s="64"/>
      <c r="AO24" s="46"/>
      <c r="AP24" s="65"/>
      <c r="AQ24" s="66"/>
      <c r="AR24" s="53" t="str">
        <f t="shared" si="0"/>
        <v xml:space="preserve"> </v>
      </c>
      <c r="AS24" s="6"/>
      <c r="AT24" s="6"/>
      <c r="AU24" s="6"/>
      <c r="AV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55" t="str">
        <f t="shared" si="4"/>
        <v/>
      </c>
      <c r="BU24" s="55" t="str">
        <f t="shared" si="5"/>
        <v/>
      </c>
      <c r="BV24" s="55" t="str">
        <f t="shared" si="6"/>
        <v/>
      </c>
      <c r="BW24" s="55" t="str">
        <f t="shared" si="7"/>
        <v/>
      </c>
      <c r="BX24" s="55" t="str">
        <f t="shared" si="8"/>
        <v/>
      </c>
      <c r="BY24" s="55" t="str">
        <f t="shared" si="9"/>
        <v/>
      </c>
      <c r="BZ24" s="67" t="str">
        <f t="shared" si="10"/>
        <v/>
      </c>
      <c r="CA24" s="58"/>
      <c r="CB24" s="59">
        <f t="shared" si="11"/>
        <v>0</v>
      </c>
      <c r="CC24" s="59">
        <f t="shared" si="12"/>
        <v>0</v>
      </c>
      <c r="CD24" s="59">
        <f t="shared" si="13"/>
        <v>0</v>
      </c>
      <c r="CE24" s="59">
        <f t="shared" si="14"/>
        <v>0</v>
      </c>
      <c r="CF24" s="59">
        <f t="shared" si="15"/>
        <v>0</v>
      </c>
      <c r="CG24" s="59" t="str">
        <f t="shared" si="16"/>
        <v/>
      </c>
      <c r="CH24" s="59">
        <f t="shared" si="17"/>
        <v>0</v>
      </c>
      <c r="DC24" s="18"/>
      <c r="DD24" s="18"/>
    </row>
    <row r="25" spans="1:108" s="17" customFormat="1" ht="11.25" x14ac:dyDescent="0.15">
      <c r="A25" s="60" t="s">
        <v>59</v>
      </c>
      <c r="B25" s="32">
        <f t="shared" si="1"/>
        <v>0</v>
      </c>
      <c r="C25" s="38"/>
      <c r="D25" s="41"/>
      <c r="E25" s="41"/>
      <c r="F25" s="41"/>
      <c r="G25" s="62"/>
      <c r="H25" s="62"/>
      <c r="I25" s="38"/>
      <c r="J25" s="39"/>
      <c r="K25" s="38"/>
      <c r="L25" s="39"/>
      <c r="M25" s="40">
        <f t="shared" si="2"/>
        <v>0</v>
      </c>
      <c r="N25" s="38"/>
      <c r="O25" s="41"/>
      <c r="P25" s="39"/>
      <c r="Q25" s="42">
        <f t="shared" si="3"/>
        <v>0</v>
      </c>
      <c r="R25" s="38"/>
      <c r="S25" s="41"/>
      <c r="T25" s="39"/>
      <c r="U25" s="38"/>
      <c r="V25" s="43"/>
      <c r="W25" s="38"/>
      <c r="X25" s="39"/>
      <c r="Y25" s="43"/>
      <c r="Z25" s="36"/>
      <c r="AA25" s="39"/>
      <c r="AB25" s="36"/>
      <c r="AC25" s="39"/>
      <c r="AD25" s="44"/>
      <c r="AE25" s="63"/>
      <c r="AF25" s="63"/>
      <c r="AG25" s="44"/>
      <c r="AH25" s="63"/>
      <c r="AI25" s="63"/>
      <c r="AJ25" s="46"/>
      <c r="AK25" s="47"/>
      <c r="AL25" s="48"/>
      <c r="AM25" s="49"/>
      <c r="AN25" s="64"/>
      <c r="AO25" s="46"/>
      <c r="AP25" s="65"/>
      <c r="AQ25" s="66"/>
      <c r="AR25" s="53" t="str">
        <f t="shared" si="0"/>
        <v xml:space="preserve"> </v>
      </c>
      <c r="AS25" s="6"/>
      <c r="AT25" s="6"/>
      <c r="AU25" s="6"/>
      <c r="AV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55" t="str">
        <f t="shared" si="4"/>
        <v/>
      </c>
      <c r="BU25" s="55" t="str">
        <f t="shared" si="5"/>
        <v/>
      </c>
      <c r="BV25" s="55" t="str">
        <f t="shared" si="6"/>
        <v/>
      </c>
      <c r="BW25" s="55" t="str">
        <f t="shared" si="7"/>
        <v/>
      </c>
      <c r="BX25" s="55" t="str">
        <f t="shared" si="8"/>
        <v/>
      </c>
      <c r="BY25" s="55" t="str">
        <f t="shared" si="9"/>
        <v/>
      </c>
      <c r="BZ25" s="67" t="str">
        <f t="shared" si="10"/>
        <v/>
      </c>
      <c r="CA25" s="58"/>
      <c r="CB25" s="59">
        <f t="shared" si="11"/>
        <v>0</v>
      </c>
      <c r="CC25" s="59">
        <f t="shared" si="12"/>
        <v>0</v>
      </c>
      <c r="CD25" s="59">
        <f t="shared" si="13"/>
        <v>0</v>
      </c>
      <c r="CE25" s="59">
        <f t="shared" si="14"/>
        <v>0</v>
      </c>
      <c r="CF25" s="59">
        <f t="shared" si="15"/>
        <v>0</v>
      </c>
      <c r="CG25" s="59" t="str">
        <f t="shared" si="16"/>
        <v/>
      </c>
      <c r="CH25" s="59">
        <f t="shared" si="17"/>
        <v>0</v>
      </c>
      <c r="DC25" s="18"/>
      <c r="DD25" s="18"/>
    </row>
    <row r="26" spans="1:108" s="17" customFormat="1" ht="21" x14ac:dyDescent="0.15">
      <c r="A26" s="74" t="s">
        <v>60</v>
      </c>
      <c r="B26" s="32">
        <f t="shared" si="1"/>
        <v>13</v>
      </c>
      <c r="C26" s="38"/>
      <c r="D26" s="41"/>
      <c r="E26" s="41">
        <v>3</v>
      </c>
      <c r="F26" s="41">
        <v>1</v>
      </c>
      <c r="G26" s="62">
        <v>8</v>
      </c>
      <c r="H26" s="62">
        <v>1</v>
      </c>
      <c r="I26" s="38"/>
      <c r="J26" s="39">
        <v>13</v>
      </c>
      <c r="K26" s="38">
        <v>3</v>
      </c>
      <c r="L26" s="39">
        <v>10</v>
      </c>
      <c r="M26" s="40">
        <f t="shared" si="2"/>
        <v>0</v>
      </c>
      <c r="N26" s="38"/>
      <c r="O26" s="41"/>
      <c r="P26" s="39"/>
      <c r="Q26" s="42">
        <f t="shared" si="3"/>
        <v>3</v>
      </c>
      <c r="R26" s="38"/>
      <c r="S26" s="41">
        <v>3</v>
      </c>
      <c r="T26" s="39"/>
      <c r="U26" s="38"/>
      <c r="V26" s="43"/>
      <c r="W26" s="38"/>
      <c r="X26" s="39">
        <v>8</v>
      </c>
      <c r="Y26" s="43"/>
      <c r="Z26" s="36"/>
      <c r="AA26" s="39"/>
      <c r="AB26" s="36"/>
      <c r="AC26" s="39">
        <v>1</v>
      </c>
      <c r="AD26" s="44"/>
      <c r="AE26" s="63"/>
      <c r="AF26" s="63"/>
      <c r="AG26" s="44"/>
      <c r="AH26" s="63"/>
      <c r="AI26" s="63"/>
      <c r="AJ26" s="46"/>
      <c r="AK26" s="47"/>
      <c r="AL26" s="48"/>
      <c r="AM26" s="49"/>
      <c r="AN26" s="64"/>
      <c r="AO26" s="46"/>
      <c r="AP26" s="65"/>
      <c r="AQ26" s="66"/>
      <c r="AR26" s="53" t="str">
        <f t="shared" si="0"/>
        <v xml:space="preserve"> </v>
      </c>
      <c r="AS26" s="6"/>
      <c r="AT26" s="6"/>
      <c r="AU26" s="6"/>
      <c r="AV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55" t="str">
        <f t="shared" si="4"/>
        <v/>
      </c>
      <c r="BU26" s="55" t="str">
        <f t="shared" si="5"/>
        <v/>
      </c>
      <c r="BV26" s="55" t="str">
        <f t="shared" si="6"/>
        <v/>
      </c>
      <c r="BW26" s="55" t="str">
        <f t="shared" si="7"/>
        <v/>
      </c>
      <c r="BX26" s="55" t="str">
        <f t="shared" si="8"/>
        <v/>
      </c>
      <c r="BY26" s="55" t="str">
        <f t="shared" si="9"/>
        <v/>
      </c>
      <c r="BZ26" s="67" t="str">
        <f t="shared" si="10"/>
        <v/>
      </c>
      <c r="CA26" s="58"/>
      <c r="CB26" s="59">
        <f t="shared" si="11"/>
        <v>0</v>
      </c>
      <c r="CC26" s="59">
        <f t="shared" si="12"/>
        <v>0</v>
      </c>
      <c r="CD26" s="59">
        <f t="shared" si="13"/>
        <v>0</v>
      </c>
      <c r="CE26" s="59">
        <f t="shared" si="14"/>
        <v>0</v>
      </c>
      <c r="CF26" s="59">
        <f t="shared" si="15"/>
        <v>0</v>
      </c>
      <c r="CG26" s="59">
        <f t="shared" si="16"/>
        <v>0</v>
      </c>
      <c r="CH26" s="59">
        <f t="shared" si="17"/>
        <v>0</v>
      </c>
      <c r="DC26" s="18"/>
      <c r="DD26" s="18"/>
    </row>
    <row r="27" spans="1:108" s="17" customFormat="1" ht="11.25" x14ac:dyDescent="0.15">
      <c r="A27" s="60" t="s">
        <v>61</v>
      </c>
      <c r="B27" s="32">
        <f t="shared" si="1"/>
        <v>0</v>
      </c>
      <c r="C27" s="38"/>
      <c r="D27" s="41"/>
      <c r="E27" s="41"/>
      <c r="F27" s="41"/>
      <c r="G27" s="62"/>
      <c r="H27" s="62"/>
      <c r="I27" s="38"/>
      <c r="J27" s="39"/>
      <c r="K27" s="38"/>
      <c r="L27" s="39"/>
      <c r="M27" s="40">
        <f t="shared" si="2"/>
        <v>0</v>
      </c>
      <c r="N27" s="38"/>
      <c r="O27" s="41"/>
      <c r="P27" s="39"/>
      <c r="Q27" s="42">
        <f t="shared" si="3"/>
        <v>0</v>
      </c>
      <c r="R27" s="38"/>
      <c r="S27" s="41"/>
      <c r="T27" s="39"/>
      <c r="U27" s="38"/>
      <c r="V27" s="43"/>
      <c r="W27" s="38"/>
      <c r="X27" s="39"/>
      <c r="Y27" s="43"/>
      <c r="Z27" s="36"/>
      <c r="AA27" s="39"/>
      <c r="AB27" s="36"/>
      <c r="AC27" s="39"/>
      <c r="AD27" s="44"/>
      <c r="AE27" s="63"/>
      <c r="AF27" s="63"/>
      <c r="AG27" s="44"/>
      <c r="AH27" s="63"/>
      <c r="AI27" s="63"/>
      <c r="AJ27" s="46"/>
      <c r="AK27" s="47"/>
      <c r="AL27" s="48"/>
      <c r="AM27" s="49"/>
      <c r="AN27" s="64"/>
      <c r="AO27" s="46"/>
      <c r="AP27" s="65"/>
      <c r="AQ27" s="66"/>
      <c r="AR27" s="53" t="str">
        <f t="shared" si="0"/>
        <v xml:space="preserve"> </v>
      </c>
      <c r="AS27" s="6"/>
      <c r="AT27" s="6"/>
      <c r="AU27" s="6"/>
      <c r="AV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55" t="str">
        <f t="shared" si="4"/>
        <v/>
      </c>
      <c r="BU27" s="55" t="str">
        <f t="shared" si="5"/>
        <v/>
      </c>
      <c r="BV27" s="55" t="str">
        <f t="shared" si="6"/>
        <v/>
      </c>
      <c r="BW27" s="55" t="str">
        <f t="shared" si="7"/>
        <v/>
      </c>
      <c r="BX27" s="55" t="str">
        <f t="shared" si="8"/>
        <v/>
      </c>
      <c r="BY27" s="55" t="str">
        <f t="shared" si="9"/>
        <v/>
      </c>
      <c r="BZ27" s="67" t="str">
        <f t="shared" si="10"/>
        <v/>
      </c>
      <c r="CA27" s="58"/>
      <c r="CB27" s="59">
        <f t="shared" si="11"/>
        <v>0</v>
      </c>
      <c r="CC27" s="59">
        <f t="shared" si="12"/>
        <v>0</v>
      </c>
      <c r="CD27" s="59">
        <f t="shared" si="13"/>
        <v>0</v>
      </c>
      <c r="CE27" s="59">
        <f t="shared" si="14"/>
        <v>0</v>
      </c>
      <c r="CF27" s="59">
        <f t="shared" si="15"/>
        <v>0</v>
      </c>
      <c r="CG27" s="59" t="str">
        <f t="shared" si="16"/>
        <v/>
      </c>
      <c r="CH27" s="59">
        <f t="shared" si="17"/>
        <v>0</v>
      </c>
      <c r="DC27" s="18"/>
      <c r="DD27" s="18"/>
    </row>
    <row r="28" spans="1:108" s="17" customFormat="1" ht="11.25" x14ac:dyDescent="0.15">
      <c r="A28" s="60" t="s">
        <v>62</v>
      </c>
      <c r="B28" s="32">
        <f t="shared" si="1"/>
        <v>0</v>
      </c>
      <c r="C28" s="71"/>
      <c r="D28" s="68"/>
      <c r="E28" s="68"/>
      <c r="F28" s="68"/>
      <c r="G28" s="62"/>
      <c r="H28" s="62"/>
      <c r="I28" s="71"/>
      <c r="J28" s="39"/>
      <c r="K28" s="38"/>
      <c r="L28" s="39"/>
      <c r="M28" s="75"/>
      <c r="N28" s="71"/>
      <c r="O28" s="68"/>
      <c r="P28" s="70"/>
      <c r="Q28" s="42">
        <f t="shared" si="3"/>
        <v>0</v>
      </c>
      <c r="R28" s="38"/>
      <c r="S28" s="41"/>
      <c r="T28" s="39"/>
      <c r="U28" s="38"/>
      <c r="V28" s="43"/>
      <c r="W28" s="71"/>
      <c r="X28" s="39"/>
      <c r="Y28" s="43"/>
      <c r="Z28" s="75"/>
      <c r="AA28" s="39"/>
      <c r="AB28" s="75"/>
      <c r="AC28" s="39"/>
      <c r="AD28" s="44"/>
      <c r="AE28" s="63"/>
      <c r="AF28" s="63"/>
      <c r="AG28" s="44"/>
      <c r="AH28" s="63"/>
      <c r="AI28" s="63"/>
      <c r="AJ28" s="46"/>
      <c r="AK28" s="47"/>
      <c r="AL28" s="48"/>
      <c r="AM28" s="49"/>
      <c r="AN28" s="64"/>
      <c r="AO28" s="46"/>
      <c r="AP28" s="75"/>
      <c r="AQ28" s="70"/>
      <c r="AR28" s="53" t="str">
        <f t="shared" si="0"/>
        <v xml:space="preserve"> </v>
      </c>
      <c r="AS28" s="6"/>
      <c r="AT28" s="6"/>
      <c r="AU28" s="6"/>
      <c r="AV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55" t="str">
        <f t="shared" si="4"/>
        <v/>
      </c>
      <c r="BU28" s="55" t="str">
        <f t="shared" si="5"/>
        <v/>
      </c>
      <c r="BV28" s="55" t="str">
        <f t="shared" si="6"/>
        <v/>
      </c>
      <c r="BW28" s="55" t="str">
        <f t="shared" si="7"/>
        <v/>
      </c>
      <c r="BX28" s="55" t="str">
        <f t="shared" si="8"/>
        <v/>
      </c>
      <c r="BY28" s="55" t="str">
        <f t="shared" si="9"/>
        <v/>
      </c>
      <c r="BZ28" s="67" t="str">
        <f t="shared" si="10"/>
        <v/>
      </c>
      <c r="CA28" s="58"/>
      <c r="CB28" s="59">
        <f t="shared" si="11"/>
        <v>0</v>
      </c>
      <c r="CC28" s="59">
        <f t="shared" si="12"/>
        <v>0</v>
      </c>
      <c r="CD28" s="59">
        <f t="shared" si="13"/>
        <v>0</v>
      </c>
      <c r="CE28" s="59">
        <f t="shared" si="14"/>
        <v>0</v>
      </c>
      <c r="CF28" s="59">
        <f t="shared" si="15"/>
        <v>0</v>
      </c>
      <c r="CG28" s="59" t="str">
        <f t="shared" si="16"/>
        <v/>
      </c>
      <c r="CH28" s="59">
        <f t="shared" si="17"/>
        <v>0</v>
      </c>
      <c r="DC28" s="18"/>
      <c r="DD28" s="18"/>
    </row>
    <row r="29" spans="1:108" s="17" customFormat="1" ht="11.25" x14ac:dyDescent="0.15">
      <c r="A29" s="60" t="s">
        <v>63</v>
      </c>
      <c r="B29" s="32">
        <f t="shared" si="1"/>
        <v>0</v>
      </c>
      <c r="C29" s="38"/>
      <c r="D29" s="41"/>
      <c r="E29" s="41"/>
      <c r="F29" s="41"/>
      <c r="G29" s="62"/>
      <c r="H29" s="62"/>
      <c r="I29" s="38"/>
      <c r="J29" s="39"/>
      <c r="K29" s="38"/>
      <c r="L29" s="39"/>
      <c r="M29" s="40">
        <f t="shared" si="2"/>
        <v>0</v>
      </c>
      <c r="N29" s="38"/>
      <c r="O29" s="41"/>
      <c r="P29" s="39"/>
      <c r="Q29" s="42">
        <f t="shared" si="3"/>
        <v>0</v>
      </c>
      <c r="R29" s="38"/>
      <c r="S29" s="41"/>
      <c r="T29" s="39"/>
      <c r="U29" s="38"/>
      <c r="V29" s="43"/>
      <c r="W29" s="38"/>
      <c r="X29" s="39"/>
      <c r="Y29" s="43"/>
      <c r="Z29" s="36"/>
      <c r="AA29" s="39"/>
      <c r="AB29" s="36"/>
      <c r="AC29" s="39"/>
      <c r="AD29" s="44"/>
      <c r="AE29" s="63"/>
      <c r="AF29" s="63"/>
      <c r="AG29" s="44"/>
      <c r="AH29" s="63"/>
      <c r="AI29" s="63"/>
      <c r="AJ29" s="46"/>
      <c r="AK29" s="47"/>
      <c r="AL29" s="48"/>
      <c r="AM29" s="49"/>
      <c r="AN29" s="64"/>
      <c r="AO29" s="46"/>
      <c r="AP29" s="65"/>
      <c r="AQ29" s="66"/>
      <c r="AR29" s="53" t="str">
        <f t="shared" si="0"/>
        <v xml:space="preserve"> </v>
      </c>
      <c r="AS29" s="6"/>
      <c r="AT29" s="6"/>
      <c r="AU29" s="6"/>
      <c r="AV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55" t="str">
        <f t="shared" si="4"/>
        <v/>
      </c>
      <c r="BU29" s="55" t="str">
        <f t="shared" si="5"/>
        <v/>
      </c>
      <c r="BV29" s="55" t="str">
        <f t="shared" si="6"/>
        <v/>
      </c>
      <c r="BW29" s="55" t="str">
        <f t="shared" si="7"/>
        <v/>
      </c>
      <c r="BX29" s="55" t="str">
        <f t="shared" si="8"/>
        <v/>
      </c>
      <c r="BY29" s="55" t="str">
        <f t="shared" si="9"/>
        <v/>
      </c>
      <c r="BZ29" s="67" t="str">
        <f t="shared" si="10"/>
        <v/>
      </c>
      <c r="CA29" s="58"/>
      <c r="CB29" s="59">
        <f t="shared" si="11"/>
        <v>0</v>
      </c>
      <c r="CC29" s="59">
        <f t="shared" si="12"/>
        <v>0</v>
      </c>
      <c r="CD29" s="59">
        <f t="shared" si="13"/>
        <v>0</v>
      </c>
      <c r="CE29" s="59">
        <f t="shared" si="14"/>
        <v>0</v>
      </c>
      <c r="CF29" s="59">
        <f t="shared" si="15"/>
        <v>0</v>
      </c>
      <c r="CG29" s="59" t="str">
        <f t="shared" si="16"/>
        <v/>
      </c>
      <c r="CH29" s="59">
        <f t="shared" si="17"/>
        <v>0</v>
      </c>
      <c r="DC29" s="18"/>
      <c r="DD29" s="18"/>
    </row>
    <row r="30" spans="1:108" s="17" customFormat="1" ht="11.25" x14ac:dyDescent="0.15">
      <c r="A30" s="60" t="s">
        <v>64</v>
      </c>
      <c r="B30" s="32">
        <f t="shared" si="1"/>
        <v>93</v>
      </c>
      <c r="C30" s="38">
        <v>9</v>
      </c>
      <c r="D30" s="41">
        <v>8</v>
      </c>
      <c r="E30" s="41">
        <v>4</v>
      </c>
      <c r="F30" s="41">
        <v>1</v>
      </c>
      <c r="G30" s="62">
        <v>35</v>
      </c>
      <c r="H30" s="62">
        <v>36</v>
      </c>
      <c r="I30" s="38">
        <v>17</v>
      </c>
      <c r="J30" s="39">
        <v>76</v>
      </c>
      <c r="K30" s="38">
        <v>51</v>
      </c>
      <c r="L30" s="39">
        <v>42</v>
      </c>
      <c r="M30" s="40">
        <f t="shared" si="2"/>
        <v>8</v>
      </c>
      <c r="N30" s="38">
        <v>8</v>
      </c>
      <c r="O30" s="41"/>
      <c r="P30" s="39"/>
      <c r="Q30" s="42">
        <f t="shared" si="3"/>
        <v>38</v>
      </c>
      <c r="R30" s="38">
        <v>17</v>
      </c>
      <c r="S30" s="41">
        <v>21</v>
      </c>
      <c r="T30" s="39"/>
      <c r="U30" s="38">
        <v>0</v>
      </c>
      <c r="V30" s="43">
        <v>0</v>
      </c>
      <c r="W30" s="38">
        <v>7</v>
      </c>
      <c r="X30" s="39">
        <v>26</v>
      </c>
      <c r="Y30" s="43">
        <v>35</v>
      </c>
      <c r="Z30" s="36"/>
      <c r="AA30" s="39">
        <v>3</v>
      </c>
      <c r="AB30" s="36"/>
      <c r="AC30" s="39">
        <v>6</v>
      </c>
      <c r="AD30" s="44"/>
      <c r="AE30" s="63"/>
      <c r="AF30" s="63"/>
      <c r="AG30" s="44"/>
      <c r="AH30" s="63"/>
      <c r="AI30" s="63"/>
      <c r="AJ30" s="46"/>
      <c r="AK30" s="47"/>
      <c r="AL30" s="48"/>
      <c r="AM30" s="49"/>
      <c r="AN30" s="64"/>
      <c r="AO30" s="46"/>
      <c r="AP30" s="65"/>
      <c r="AQ30" s="66"/>
      <c r="AR30" s="53" t="str">
        <f t="shared" si="0"/>
        <v xml:space="preserve"> </v>
      </c>
      <c r="AS30" s="6"/>
      <c r="AT30" s="6"/>
      <c r="AU30" s="6"/>
      <c r="AV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55" t="str">
        <f t="shared" si="4"/>
        <v/>
      </c>
      <c r="BU30" s="55" t="str">
        <f t="shared" si="5"/>
        <v/>
      </c>
      <c r="BV30" s="55" t="str">
        <f t="shared" si="6"/>
        <v/>
      </c>
      <c r="BW30" s="55" t="str">
        <f t="shared" si="7"/>
        <v/>
      </c>
      <c r="BX30" s="55" t="str">
        <f t="shared" si="8"/>
        <v/>
      </c>
      <c r="BY30" s="55" t="str">
        <f t="shared" si="9"/>
        <v/>
      </c>
      <c r="BZ30" s="67" t="str">
        <f t="shared" si="10"/>
        <v/>
      </c>
      <c r="CA30" s="58"/>
      <c r="CB30" s="59">
        <f t="shared" si="11"/>
        <v>0</v>
      </c>
      <c r="CC30" s="59">
        <f t="shared" si="12"/>
        <v>0</v>
      </c>
      <c r="CD30" s="59">
        <f t="shared" si="13"/>
        <v>0</v>
      </c>
      <c r="CE30" s="59">
        <f t="shared" si="14"/>
        <v>0</v>
      </c>
      <c r="CF30" s="59">
        <f t="shared" si="15"/>
        <v>0</v>
      </c>
      <c r="CG30" s="59">
        <f t="shared" si="16"/>
        <v>0</v>
      </c>
      <c r="CH30" s="59">
        <f t="shared" si="17"/>
        <v>0</v>
      </c>
      <c r="DC30" s="18"/>
      <c r="DD30" s="18"/>
    </row>
    <row r="31" spans="1:108" s="17" customFormat="1" ht="11.25" x14ac:dyDescent="0.15">
      <c r="A31" s="60" t="s">
        <v>65</v>
      </c>
      <c r="B31" s="32">
        <f t="shared" si="1"/>
        <v>0</v>
      </c>
      <c r="C31" s="38"/>
      <c r="D31" s="41"/>
      <c r="E31" s="41"/>
      <c r="F31" s="41"/>
      <c r="G31" s="62"/>
      <c r="H31" s="62"/>
      <c r="I31" s="38"/>
      <c r="J31" s="39"/>
      <c r="K31" s="38"/>
      <c r="L31" s="39"/>
      <c r="M31" s="40">
        <f t="shared" si="2"/>
        <v>0</v>
      </c>
      <c r="N31" s="38"/>
      <c r="O31" s="41"/>
      <c r="P31" s="39"/>
      <c r="Q31" s="42">
        <f t="shared" si="3"/>
        <v>0</v>
      </c>
      <c r="R31" s="38"/>
      <c r="S31" s="41"/>
      <c r="T31" s="39"/>
      <c r="U31" s="38"/>
      <c r="V31" s="43"/>
      <c r="W31" s="38"/>
      <c r="X31" s="39"/>
      <c r="Y31" s="43"/>
      <c r="Z31" s="36"/>
      <c r="AA31" s="39"/>
      <c r="AB31" s="36"/>
      <c r="AC31" s="39"/>
      <c r="AD31" s="44"/>
      <c r="AE31" s="63"/>
      <c r="AF31" s="63"/>
      <c r="AG31" s="44"/>
      <c r="AH31" s="63"/>
      <c r="AI31" s="63"/>
      <c r="AJ31" s="46"/>
      <c r="AK31" s="47"/>
      <c r="AL31" s="48"/>
      <c r="AM31" s="49"/>
      <c r="AN31" s="64"/>
      <c r="AO31" s="46"/>
      <c r="AP31" s="65"/>
      <c r="AQ31" s="66"/>
      <c r="AR31" s="53" t="str">
        <f t="shared" si="0"/>
        <v xml:space="preserve"> </v>
      </c>
      <c r="AS31" s="6"/>
      <c r="AT31" s="6"/>
      <c r="AU31" s="6"/>
      <c r="AV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5" t="str">
        <f t="shared" si="4"/>
        <v/>
      </c>
      <c r="BU31" s="55" t="str">
        <f t="shared" si="5"/>
        <v/>
      </c>
      <c r="BV31" s="55" t="str">
        <f t="shared" si="6"/>
        <v/>
      </c>
      <c r="BW31" s="55" t="str">
        <f t="shared" si="7"/>
        <v/>
      </c>
      <c r="BX31" s="55" t="str">
        <f t="shared" si="8"/>
        <v/>
      </c>
      <c r="BY31" s="55" t="str">
        <f t="shared" si="9"/>
        <v/>
      </c>
      <c r="BZ31" s="67" t="str">
        <f t="shared" si="10"/>
        <v/>
      </c>
      <c r="CA31" s="58"/>
      <c r="CB31" s="59">
        <f t="shared" si="11"/>
        <v>0</v>
      </c>
      <c r="CC31" s="59">
        <f t="shared" si="12"/>
        <v>0</v>
      </c>
      <c r="CD31" s="59">
        <f t="shared" si="13"/>
        <v>0</v>
      </c>
      <c r="CE31" s="59">
        <f t="shared" si="14"/>
        <v>0</v>
      </c>
      <c r="CF31" s="59">
        <f t="shared" si="15"/>
        <v>0</v>
      </c>
      <c r="CG31" s="59" t="str">
        <f t="shared" si="16"/>
        <v/>
      </c>
      <c r="CH31" s="59">
        <f t="shared" si="17"/>
        <v>0</v>
      </c>
      <c r="DC31" s="18"/>
      <c r="DD31" s="18"/>
    </row>
    <row r="32" spans="1:108" s="17" customFormat="1" ht="11.25" x14ac:dyDescent="0.15">
      <c r="A32" s="60" t="s">
        <v>66</v>
      </c>
      <c r="B32" s="32">
        <f t="shared" si="1"/>
        <v>147</v>
      </c>
      <c r="C32" s="38"/>
      <c r="D32" s="41"/>
      <c r="E32" s="41">
        <v>6</v>
      </c>
      <c r="F32" s="41">
        <v>10</v>
      </c>
      <c r="G32" s="62">
        <v>120</v>
      </c>
      <c r="H32" s="62">
        <v>11</v>
      </c>
      <c r="I32" s="38"/>
      <c r="J32" s="39">
        <v>147</v>
      </c>
      <c r="K32" s="38">
        <v>65</v>
      </c>
      <c r="L32" s="39">
        <v>82</v>
      </c>
      <c r="M32" s="40">
        <f t="shared" si="2"/>
        <v>0</v>
      </c>
      <c r="N32" s="38"/>
      <c r="O32" s="41"/>
      <c r="P32" s="39"/>
      <c r="Q32" s="42">
        <f t="shared" si="3"/>
        <v>19</v>
      </c>
      <c r="R32" s="38"/>
      <c r="S32" s="41">
        <v>19</v>
      </c>
      <c r="T32" s="39"/>
      <c r="U32" s="38">
        <v>0</v>
      </c>
      <c r="V32" s="43">
        <v>0</v>
      </c>
      <c r="W32" s="38"/>
      <c r="X32" s="39">
        <v>22</v>
      </c>
      <c r="Y32" s="43">
        <v>325</v>
      </c>
      <c r="Z32" s="36"/>
      <c r="AA32" s="39"/>
      <c r="AB32" s="36"/>
      <c r="AC32" s="39"/>
      <c r="AD32" s="44"/>
      <c r="AE32" s="63">
        <v>68</v>
      </c>
      <c r="AF32" s="63"/>
      <c r="AG32" s="44"/>
      <c r="AH32" s="63"/>
      <c r="AI32" s="63"/>
      <c r="AJ32" s="46"/>
      <c r="AK32" s="47"/>
      <c r="AL32" s="48"/>
      <c r="AM32" s="49"/>
      <c r="AN32" s="64"/>
      <c r="AO32" s="46"/>
      <c r="AP32" s="65"/>
      <c r="AQ32" s="66"/>
      <c r="AR32" s="53" t="str">
        <f t="shared" si="0"/>
        <v xml:space="preserve"> </v>
      </c>
      <c r="AS32" s="6"/>
      <c r="AT32" s="6"/>
      <c r="AU32" s="6"/>
      <c r="AV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5" t="str">
        <f t="shared" si="4"/>
        <v/>
      </c>
      <c r="BU32" s="55" t="str">
        <f t="shared" si="5"/>
        <v/>
      </c>
      <c r="BV32" s="55" t="str">
        <f t="shared" si="6"/>
        <v/>
      </c>
      <c r="BW32" s="55" t="str">
        <f t="shared" si="7"/>
        <v/>
      </c>
      <c r="BX32" s="55" t="str">
        <f t="shared" si="8"/>
        <v/>
      </c>
      <c r="BY32" s="55" t="str">
        <f t="shared" si="9"/>
        <v/>
      </c>
      <c r="BZ32" s="67" t="str">
        <f t="shared" si="10"/>
        <v/>
      </c>
      <c r="CA32" s="58"/>
      <c r="CB32" s="59">
        <f t="shared" si="11"/>
        <v>0</v>
      </c>
      <c r="CC32" s="59">
        <f t="shared" si="12"/>
        <v>0</v>
      </c>
      <c r="CD32" s="59">
        <f t="shared" si="13"/>
        <v>0</v>
      </c>
      <c r="CE32" s="59">
        <f t="shared" si="14"/>
        <v>0</v>
      </c>
      <c r="CF32" s="59">
        <f t="shared" si="15"/>
        <v>0</v>
      </c>
      <c r="CG32" s="59">
        <f t="shared" si="16"/>
        <v>0</v>
      </c>
      <c r="CH32" s="59">
        <f t="shared" si="17"/>
        <v>0</v>
      </c>
      <c r="DC32" s="18"/>
      <c r="DD32" s="18"/>
    </row>
    <row r="33" spans="1:108" s="17" customFormat="1" ht="11.25" x14ac:dyDescent="0.15">
      <c r="A33" s="60" t="s">
        <v>67</v>
      </c>
      <c r="B33" s="32">
        <f t="shared" si="1"/>
        <v>0</v>
      </c>
      <c r="C33" s="38"/>
      <c r="D33" s="41"/>
      <c r="E33" s="41"/>
      <c r="F33" s="41"/>
      <c r="G33" s="62"/>
      <c r="H33" s="62"/>
      <c r="I33" s="38"/>
      <c r="J33" s="76"/>
      <c r="K33" s="38"/>
      <c r="L33" s="39"/>
      <c r="M33" s="40">
        <f t="shared" si="2"/>
        <v>0</v>
      </c>
      <c r="N33" s="38"/>
      <c r="O33" s="41"/>
      <c r="P33" s="39"/>
      <c r="Q33" s="42">
        <f t="shared" si="3"/>
        <v>0</v>
      </c>
      <c r="R33" s="38"/>
      <c r="S33" s="41"/>
      <c r="T33" s="39"/>
      <c r="U33" s="38"/>
      <c r="V33" s="43"/>
      <c r="W33" s="38"/>
      <c r="X33" s="39"/>
      <c r="Y33" s="43"/>
      <c r="Z33" s="36"/>
      <c r="AA33" s="39"/>
      <c r="AB33" s="36"/>
      <c r="AC33" s="39"/>
      <c r="AD33" s="44"/>
      <c r="AE33" s="63"/>
      <c r="AF33" s="63"/>
      <c r="AG33" s="44"/>
      <c r="AH33" s="63"/>
      <c r="AI33" s="63"/>
      <c r="AJ33" s="46"/>
      <c r="AK33" s="47"/>
      <c r="AL33" s="48"/>
      <c r="AM33" s="49"/>
      <c r="AN33" s="64"/>
      <c r="AO33" s="46"/>
      <c r="AP33" s="65"/>
      <c r="AQ33" s="66"/>
      <c r="AR33" s="53" t="str">
        <f t="shared" si="0"/>
        <v xml:space="preserve"> </v>
      </c>
      <c r="AS33" s="6"/>
      <c r="AT33" s="6"/>
      <c r="AU33" s="6"/>
      <c r="AV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55" t="str">
        <f t="shared" si="4"/>
        <v/>
      </c>
      <c r="BU33" s="55" t="str">
        <f t="shared" si="5"/>
        <v/>
      </c>
      <c r="BV33" s="55" t="str">
        <f t="shared" si="6"/>
        <v/>
      </c>
      <c r="BW33" s="55" t="str">
        <f t="shared" si="7"/>
        <v/>
      </c>
      <c r="BX33" s="55" t="str">
        <f t="shared" si="8"/>
        <v/>
      </c>
      <c r="BY33" s="55" t="str">
        <f t="shared" si="9"/>
        <v/>
      </c>
      <c r="BZ33" s="67" t="str">
        <f t="shared" si="10"/>
        <v/>
      </c>
      <c r="CA33" s="58"/>
      <c r="CB33" s="59">
        <f t="shared" si="11"/>
        <v>0</v>
      </c>
      <c r="CC33" s="59">
        <f t="shared" si="12"/>
        <v>0</v>
      </c>
      <c r="CD33" s="59">
        <f t="shared" si="13"/>
        <v>0</v>
      </c>
      <c r="CE33" s="59">
        <f t="shared" si="14"/>
        <v>0</v>
      </c>
      <c r="CF33" s="59">
        <f t="shared" si="15"/>
        <v>0</v>
      </c>
      <c r="CG33" s="59" t="str">
        <f t="shared" si="16"/>
        <v/>
      </c>
      <c r="CH33" s="59">
        <f t="shared" si="17"/>
        <v>0</v>
      </c>
      <c r="DC33" s="18"/>
      <c r="DD33" s="18"/>
    </row>
    <row r="34" spans="1:108" s="17" customFormat="1" ht="11.25" x14ac:dyDescent="0.15">
      <c r="A34" s="60" t="s">
        <v>68</v>
      </c>
      <c r="B34" s="32">
        <f t="shared" si="1"/>
        <v>44</v>
      </c>
      <c r="C34" s="38">
        <v>39</v>
      </c>
      <c r="D34" s="41">
        <v>5</v>
      </c>
      <c r="E34" s="41"/>
      <c r="F34" s="41"/>
      <c r="G34" s="69"/>
      <c r="H34" s="69"/>
      <c r="I34" s="36">
        <v>44</v>
      </c>
      <c r="J34" s="39"/>
      <c r="K34" s="38">
        <v>34</v>
      </c>
      <c r="L34" s="39">
        <v>10</v>
      </c>
      <c r="M34" s="40">
        <f t="shared" si="2"/>
        <v>22</v>
      </c>
      <c r="N34" s="38">
        <v>18</v>
      </c>
      <c r="O34" s="41">
        <v>4</v>
      </c>
      <c r="P34" s="39"/>
      <c r="Q34" s="42">
        <f t="shared" si="3"/>
        <v>0</v>
      </c>
      <c r="R34" s="38"/>
      <c r="S34" s="41"/>
      <c r="T34" s="39"/>
      <c r="U34" s="38">
        <v>18</v>
      </c>
      <c r="V34" s="43">
        <v>0</v>
      </c>
      <c r="W34" s="38">
        <v>4</v>
      </c>
      <c r="X34" s="64"/>
      <c r="Y34" s="43"/>
      <c r="Z34" s="36"/>
      <c r="AA34" s="39"/>
      <c r="AB34" s="36">
        <v>19</v>
      </c>
      <c r="AC34" s="39"/>
      <c r="AD34" s="44"/>
      <c r="AE34" s="63"/>
      <c r="AF34" s="63"/>
      <c r="AG34" s="44"/>
      <c r="AH34" s="63"/>
      <c r="AI34" s="63"/>
      <c r="AJ34" s="46"/>
      <c r="AK34" s="47"/>
      <c r="AL34" s="48"/>
      <c r="AM34" s="49"/>
      <c r="AN34" s="64"/>
      <c r="AO34" s="46"/>
      <c r="AP34" s="65"/>
      <c r="AQ34" s="66"/>
      <c r="AR34" s="53" t="str">
        <f t="shared" si="0"/>
        <v xml:space="preserve"> </v>
      </c>
      <c r="AS34" s="6"/>
      <c r="AT34" s="6"/>
      <c r="AU34" s="6"/>
      <c r="AV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55" t="str">
        <f t="shared" si="4"/>
        <v/>
      </c>
      <c r="BU34" s="55" t="str">
        <f t="shared" si="5"/>
        <v/>
      </c>
      <c r="BV34" s="55" t="str">
        <f t="shared" si="6"/>
        <v/>
      </c>
      <c r="BW34" s="55" t="str">
        <f t="shared" si="7"/>
        <v/>
      </c>
      <c r="BX34" s="55" t="str">
        <f t="shared" si="8"/>
        <v/>
      </c>
      <c r="BY34" s="55" t="str">
        <f t="shared" si="9"/>
        <v/>
      </c>
      <c r="BZ34" s="67" t="str">
        <f t="shared" si="10"/>
        <v/>
      </c>
      <c r="CA34" s="58"/>
      <c r="CB34" s="59">
        <f t="shared" si="11"/>
        <v>0</v>
      </c>
      <c r="CC34" s="59">
        <f t="shared" si="12"/>
        <v>0</v>
      </c>
      <c r="CD34" s="59">
        <f t="shared" si="13"/>
        <v>0</v>
      </c>
      <c r="CE34" s="59">
        <f t="shared" si="14"/>
        <v>0</v>
      </c>
      <c r="CF34" s="59">
        <f t="shared" si="15"/>
        <v>0</v>
      </c>
      <c r="CG34" s="59">
        <f t="shared" si="16"/>
        <v>0</v>
      </c>
      <c r="CH34" s="59">
        <f t="shared" si="17"/>
        <v>0</v>
      </c>
      <c r="DC34" s="18"/>
      <c r="DD34" s="18"/>
    </row>
    <row r="35" spans="1:108" s="17" customFormat="1" ht="11.25" x14ac:dyDescent="0.15">
      <c r="A35" s="60" t="s">
        <v>69</v>
      </c>
      <c r="B35" s="32">
        <f t="shared" si="1"/>
        <v>277</v>
      </c>
      <c r="C35" s="68"/>
      <c r="D35" s="68"/>
      <c r="E35" s="41">
        <v>10</v>
      </c>
      <c r="F35" s="41">
        <v>7</v>
      </c>
      <c r="G35" s="62">
        <v>177</v>
      </c>
      <c r="H35" s="62">
        <v>83</v>
      </c>
      <c r="I35" s="71"/>
      <c r="J35" s="39">
        <v>277</v>
      </c>
      <c r="K35" s="38">
        <v>99</v>
      </c>
      <c r="L35" s="39">
        <v>178</v>
      </c>
      <c r="M35" s="75"/>
      <c r="N35" s="71"/>
      <c r="O35" s="68"/>
      <c r="P35" s="70"/>
      <c r="Q35" s="42">
        <f t="shared" si="3"/>
        <v>230</v>
      </c>
      <c r="R35" s="38">
        <v>26</v>
      </c>
      <c r="S35" s="41">
        <v>194</v>
      </c>
      <c r="T35" s="39">
        <v>10</v>
      </c>
      <c r="U35" s="38">
        <v>21</v>
      </c>
      <c r="V35" s="43">
        <v>14</v>
      </c>
      <c r="W35" s="71"/>
      <c r="X35" s="64">
        <v>32</v>
      </c>
      <c r="Y35" s="64"/>
      <c r="Z35" s="75"/>
      <c r="AA35" s="39">
        <v>28</v>
      </c>
      <c r="AB35" s="75"/>
      <c r="AC35" s="39">
        <v>63</v>
      </c>
      <c r="AD35" s="44"/>
      <c r="AE35" s="63"/>
      <c r="AF35" s="63"/>
      <c r="AG35" s="44"/>
      <c r="AH35" s="63"/>
      <c r="AI35" s="63"/>
      <c r="AJ35" s="46"/>
      <c r="AK35" s="47"/>
      <c r="AL35" s="48"/>
      <c r="AM35" s="49"/>
      <c r="AN35" s="64"/>
      <c r="AO35" s="44"/>
      <c r="AP35" s="69"/>
      <c r="AQ35" s="66"/>
      <c r="AR35" s="53" t="str">
        <f t="shared" si="0"/>
        <v xml:space="preserve"> </v>
      </c>
      <c r="AS35" s="6"/>
      <c r="AT35" s="6"/>
      <c r="AU35" s="6"/>
      <c r="AV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55" t="str">
        <f t="shared" si="4"/>
        <v/>
      </c>
      <c r="BU35" s="55" t="str">
        <f t="shared" si="5"/>
        <v/>
      </c>
      <c r="BV35" s="55" t="str">
        <f t="shared" si="6"/>
        <v/>
      </c>
      <c r="BW35" s="55" t="str">
        <f t="shared" si="7"/>
        <v/>
      </c>
      <c r="BX35" s="55" t="str">
        <f t="shared" si="8"/>
        <v/>
      </c>
      <c r="BY35" s="55" t="str">
        <f t="shared" si="9"/>
        <v/>
      </c>
      <c r="BZ35" s="67" t="str">
        <f t="shared" si="10"/>
        <v/>
      </c>
      <c r="CA35" s="58"/>
      <c r="CB35" s="59">
        <f t="shared" si="11"/>
        <v>0</v>
      </c>
      <c r="CC35" s="59">
        <f t="shared" si="12"/>
        <v>0</v>
      </c>
      <c r="CD35" s="59">
        <f t="shared" si="13"/>
        <v>0</v>
      </c>
      <c r="CE35" s="59">
        <f t="shared" si="14"/>
        <v>0</v>
      </c>
      <c r="CF35" s="59">
        <f t="shared" si="15"/>
        <v>0</v>
      </c>
      <c r="CG35" s="59">
        <f t="shared" si="16"/>
        <v>0</v>
      </c>
      <c r="CH35" s="59">
        <f t="shared" si="17"/>
        <v>0</v>
      </c>
      <c r="DC35" s="18"/>
      <c r="DD35" s="18"/>
    </row>
    <row r="36" spans="1:108" s="17" customFormat="1" ht="11.25" x14ac:dyDescent="0.15">
      <c r="A36" s="60" t="s">
        <v>70</v>
      </c>
      <c r="B36" s="32">
        <f t="shared" si="1"/>
        <v>0</v>
      </c>
      <c r="C36" s="38"/>
      <c r="D36" s="41"/>
      <c r="E36" s="41"/>
      <c r="F36" s="41"/>
      <c r="G36" s="62"/>
      <c r="H36" s="62"/>
      <c r="I36" s="38"/>
      <c r="J36" s="39"/>
      <c r="K36" s="38"/>
      <c r="L36" s="39"/>
      <c r="M36" s="40">
        <f t="shared" si="2"/>
        <v>0</v>
      </c>
      <c r="N36" s="38"/>
      <c r="O36" s="41"/>
      <c r="P36" s="39"/>
      <c r="Q36" s="42">
        <f t="shared" si="3"/>
        <v>0</v>
      </c>
      <c r="R36" s="38"/>
      <c r="S36" s="41"/>
      <c r="T36" s="39"/>
      <c r="U36" s="38"/>
      <c r="V36" s="43"/>
      <c r="W36" s="38"/>
      <c r="X36" s="39"/>
      <c r="Y36" s="43"/>
      <c r="Z36" s="36"/>
      <c r="AA36" s="39"/>
      <c r="AB36" s="36"/>
      <c r="AC36" s="39"/>
      <c r="AD36" s="44"/>
      <c r="AE36" s="63"/>
      <c r="AF36" s="63"/>
      <c r="AG36" s="44"/>
      <c r="AH36" s="63"/>
      <c r="AI36" s="63"/>
      <c r="AJ36" s="46"/>
      <c r="AK36" s="47"/>
      <c r="AL36" s="48"/>
      <c r="AM36" s="49"/>
      <c r="AN36" s="64"/>
      <c r="AO36" s="46"/>
      <c r="AP36" s="65"/>
      <c r="AQ36" s="66"/>
      <c r="AR36" s="53" t="str">
        <f t="shared" si="0"/>
        <v xml:space="preserve"> </v>
      </c>
      <c r="AS36" s="6"/>
      <c r="AT36" s="6"/>
      <c r="AU36" s="6"/>
      <c r="AV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55" t="str">
        <f t="shared" si="4"/>
        <v/>
      </c>
      <c r="BU36" s="55" t="str">
        <f t="shared" si="5"/>
        <v/>
      </c>
      <c r="BV36" s="55" t="str">
        <f t="shared" si="6"/>
        <v/>
      </c>
      <c r="BW36" s="55" t="str">
        <f t="shared" si="7"/>
        <v/>
      </c>
      <c r="BX36" s="55" t="str">
        <f t="shared" si="8"/>
        <v/>
      </c>
      <c r="BY36" s="55" t="str">
        <f t="shared" si="9"/>
        <v/>
      </c>
      <c r="BZ36" s="67" t="str">
        <f t="shared" si="10"/>
        <v/>
      </c>
      <c r="CA36" s="58"/>
      <c r="CB36" s="59">
        <f t="shared" si="11"/>
        <v>0</v>
      </c>
      <c r="CC36" s="59">
        <f t="shared" si="12"/>
        <v>0</v>
      </c>
      <c r="CD36" s="59">
        <f t="shared" si="13"/>
        <v>0</v>
      </c>
      <c r="CE36" s="59">
        <f t="shared" si="14"/>
        <v>0</v>
      </c>
      <c r="CF36" s="59">
        <f t="shared" si="15"/>
        <v>0</v>
      </c>
      <c r="CG36" s="59" t="str">
        <f t="shared" si="16"/>
        <v/>
      </c>
      <c r="CH36" s="59">
        <f t="shared" si="17"/>
        <v>0</v>
      </c>
      <c r="DC36" s="18"/>
      <c r="DD36" s="18"/>
    </row>
    <row r="37" spans="1:108" s="17" customFormat="1" ht="21" x14ac:dyDescent="0.15">
      <c r="A37" s="74" t="s">
        <v>71</v>
      </c>
      <c r="B37" s="32">
        <f t="shared" si="1"/>
        <v>0</v>
      </c>
      <c r="C37" s="71"/>
      <c r="D37" s="68"/>
      <c r="E37" s="41"/>
      <c r="F37" s="41"/>
      <c r="G37" s="62"/>
      <c r="H37" s="62"/>
      <c r="I37" s="71"/>
      <c r="J37" s="39"/>
      <c r="K37" s="38"/>
      <c r="L37" s="39"/>
      <c r="M37" s="75"/>
      <c r="N37" s="71"/>
      <c r="O37" s="68"/>
      <c r="P37" s="70"/>
      <c r="Q37" s="42">
        <f t="shared" si="3"/>
        <v>0</v>
      </c>
      <c r="R37" s="38"/>
      <c r="S37" s="41"/>
      <c r="T37" s="39"/>
      <c r="U37" s="38"/>
      <c r="V37" s="43"/>
      <c r="W37" s="71"/>
      <c r="X37" s="39"/>
      <c r="Y37" s="43"/>
      <c r="Z37" s="75"/>
      <c r="AA37" s="39"/>
      <c r="AB37" s="75"/>
      <c r="AC37" s="39"/>
      <c r="AD37" s="44"/>
      <c r="AE37" s="63"/>
      <c r="AF37" s="63"/>
      <c r="AG37" s="44"/>
      <c r="AH37" s="63"/>
      <c r="AI37" s="63"/>
      <c r="AJ37" s="46"/>
      <c r="AK37" s="47"/>
      <c r="AL37" s="48"/>
      <c r="AM37" s="49"/>
      <c r="AN37" s="64"/>
      <c r="AO37" s="46"/>
      <c r="AP37" s="75"/>
      <c r="AQ37" s="66"/>
      <c r="AR37" s="53" t="str">
        <f t="shared" si="0"/>
        <v xml:space="preserve"> </v>
      </c>
      <c r="AS37" s="6"/>
      <c r="AT37" s="6"/>
      <c r="AU37" s="6"/>
      <c r="AV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55" t="str">
        <f t="shared" si="4"/>
        <v/>
      </c>
      <c r="BU37" s="55" t="str">
        <f t="shared" si="5"/>
        <v/>
      </c>
      <c r="BV37" s="55" t="str">
        <f t="shared" si="6"/>
        <v/>
      </c>
      <c r="BW37" s="55" t="str">
        <f t="shared" si="7"/>
        <v/>
      </c>
      <c r="BX37" s="55" t="str">
        <f t="shared" si="8"/>
        <v/>
      </c>
      <c r="BY37" s="55" t="str">
        <f t="shared" si="9"/>
        <v/>
      </c>
      <c r="BZ37" s="67" t="str">
        <f t="shared" si="10"/>
        <v/>
      </c>
      <c r="CA37" s="58"/>
      <c r="CB37" s="59">
        <f t="shared" si="11"/>
        <v>0</v>
      </c>
      <c r="CC37" s="59">
        <f t="shared" si="12"/>
        <v>0</v>
      </c>
      <c r="CD37" s="59">
        <f t="shared" si="13"/>
        <v>0</v>
      </c>
      <c r="CE37" s="59">
        <f t="shared" si="14"/>
        <v>0</v>
      </c>
      <c r="CF37" s="59">
        <f t="shared" si="15"/>
        <v>0</v>
      </c>
      <c r="CG37" s="59" t="str">
        <f t="shared" si="16"/>
        <v/>
      </c>
      <c r="CH37" s="59">
        <f t="shared" si="17"/>
        <v>0</v>
      </c>
      <c r="DC37" s="18"/>
      <c r="DD37" s="18"/>
    </row>
    <row r="38" spans="1:108" s="17" customFormat="1" ht="21" x14ac:dyDescent="0.15">
      <c r="A38" s="74" t="s">
        <v>72</v>
      </c>
      <c r="B38" s="32">
        <f t="shared" si="1"/>
        <v>230</v>
      </c>
      <c r="C38" s="71"/>
      <c r="D38" s="68"/>
      <c r="E38" s="482">
        <v>5</v>
      </c>
      <c r="F38" s="482">
        <v>1</v>
      </c>
      <c r="G38" s="483">
        <v>163</v>
      </c>
      <c r="H38" s="483">
        <v>61</v>
      </c>
      <c r="I38" s="481"/>
      <c r="J38" s="478">
        <v>230</v>
      </c>
      <c r="K38" s="481">
        <v>3</v>
      </c>
      <c r="L38" s="478">
        <v>227</v>
      </c>
      <c r="M38" s="75"/>
      <c r="N38" s="71"/>
      <c r="O38" s="68"/>
      <c r="P38" s="70"/>
      <c r="Q38" s="42">
        <f t="shared" si="3"/>
        <v>70</v>
      </c>
      <c r="R38" s="481">
        <v>1</v>
      </c>
      <c r="S38" s="482">
        <v>69</v>
      </c>
      <c r="T38" s="478"/>
      <c r="U38" s="481">
        <v>0</v>
      </c>
      <c r="V38" s="515">
        <v>0</v>
      </c>
      <c r="W38" s="481"/>
      <c r="X38" s="478">
        <v>17</v>
      </c>
      <c r="Y38" s="515">
        <v>41</v>
      </c>
      <c r="Z38" s="529"/>
      <c r="AA38" s="478">
        <v>6</v>
      </c>
      <c r="AB38" s="529"/>
      <c r="AC38" s="478">
        <v>14</v>
      </c>
      <c r="AD38" s="44"/>
      <c r="AE38" s="63"/>
      <c r="AF38" s="63"/>
      <c r="AG38" s="44"/>
      <c r="AH38" s="63"/>
      <c r="AI38" s="63"/>
      <c r="AJ38" s="46"/>
      <c r="AK38" s="47"/>
      <c r="AL38" s="48"/>
      <c r="AM38" s="49"/>
      <c r="AN38" s="64"/>
      <c r="AO38" s="46"/>
      <c r="AP38" s="75"/>
      <c r="AQ38" s="66"/>
      <c r="AR38" s="53" t="str">
        <f t="shared" si="0"/>
        <v xml:space="preserve"> </v>
      </c>
      <c r="AS38" s="6"/>
      <c r="AT38" s="6"/>
      <c r="AU38" s="6"/>
      <c r="AV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55" t="str">
        <f t="shared" si="4"/>
        <v/>
      </c>
      <c r="BU38" s="55" t="str">
        <f t="shared" si="5"/>
        <v/>
      </c>
      <c r="BV38" s="55" t="str">
        <f t="shared" si="6"/>
        <v/>
      </c>
      <c r="BW38" s="55" t="str">
        <f t="shared" si="7"/>
        <v/>
      </c>
      <c r="BX38" s="55" t="str">
        <f t="shared" si="8"/>
        <v/>
      </c>
      <c r="BY38" s="55" t="str">
        <f t="shared" si="9"/>
        <v/>
      </c>
      <c r="BZ38" s="67" t="str">
        <f t="shared" si="10"/>
        <v/>
      </c>
      <c r="CA38" s="58"/>
      <c r="CB38" s="59">
        <f t="shared" si="11"/>
        <v>0</v>
      </c>
      <c r="CC38" s="59">
        <f t="shared" si="12"/>
        <v>0</v>
      </c>
      <c r="CD38" s="59">
        <f t="shared" si="13"/>
        <v>0</v>
      </c>
      <c r="CE38" s="59">
        <f t="shared" si="14"/>
        <v>0</v>
      </c>
      <c r="CF38" s="59">
        <f t="shared" si="15"/>
        <v>0</v>
      </c>
      <c r="CG38" s="59">
        <f t="shared" si="16"/>
        <v>0</v>
      </c>
      <c r="CH38" s="59">
        <f t="shared" si="17"/>
        <v>0</v>
      </c>
      <c r="DC38" s="18"/>
      <c r="DD38" s="18"/>
    </row>
    <row r="39" spans="1:108" s="17" customFormat="1" ht="11.25" x14ac:dyDescent="0.15">
      <c r="A39" s="60" t="s">
        <v>73</v>
      </c>
      <c r="B39" s="32">
        <f t="shared" si="1"/>
        <v>0</v>
      </c>
      <c r="C39" s="38"/>
      <c r="D39" s="41"/>
      <c r="E39" s="41"/>
      <c r="F39" s="41"/>
      <c r="G39" s="62"/>
      <c r="H39" s="62"/>
      <c r="I39" s="38"/>
      <c r="J39" s="39"/>
      <c r="K39" s="38"/>
      <c r="L39" s="39"/>
      <c r="M39" s="40">
        <f t="shared" si="2"/>
        <v>0</v>
      </c>
      <c r="N39" s="38"/>
      <c r="O39" s="41"/>
      <c r="P39" s="39"/>
      <c r="Q39" s="42">
        <f t="shared" si="3"/>
        <v>0</v>
      </c>
      <c r="R39" s="38"/>
      <c r="S39" s="41"/>
      <c r="T39" s="39"/>
      <c r="U39" s="38"/>
      <c r="V39" s="43"/>
      <c r="W39" s="38"/>
      <c r="X39" s="39"/>
      <c r="Y39" s="43"/>
      <c r="Z39" s="36"/>
      <c r="AA39" s="39"/>
      <c r="AB39" s="36"/>
      <c r="AC39" s="39"/>
      <c r="AD39" s="44"/>
      <c r="AE39" s="63"/>
      <c r="AF39" s="63"/>
      <c r="AG39" s="44"/>
      <c r="AH39" s="63"/>
      <c r="AI39" s="63"/>
      <c r="AJ39" s="46"/>
      <c r="AK39" s="47"/>
      <c r="AL39" s="48"/>
      <c r="AM39" s="49"/>
      <c r="AN39" s="64"/>
      <c r="AO39" s="46"/>
      <c r="AP39" s="65"/>
      <c r="AQ39" s="66"/>
      <c r="AR39" s="53" t="str">
        <f t="shared" si="0"/>
        <v xml:space="preserve"> </v>
      </c>
      <c r="AS39" s="6"/>
      <c r="AT39" s="6"/>
      <c r="AU39" s="6"/>
      <c r="AV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55" t="str">
        <f t="shared" si="4"/>
        <v/>
      </c>
      <c r="BU39" s="55" t="str">
        <f t="shared" si="5"/>
        <v/>
      </c>
      <c r="BV39" s="55" t="str">
        <f t="shared" si="6"/>
        <v/>
      </c>
      <c r="BW39" s="55" t="str">
        <f t="shared" si="7"/>
        <v/>
      </c>
      <c r="BX39" s="55" t="str">
        <f t="shared" si="8"/>
        <v/>
      </c>
      <c r="BY39" s="55" t="str">
        <f t="shared" si="9"/>
        <v/>
      </c>
      <c r="BZ39" s="67" t="str">
        <f t="shared" si="10"/>
        <v/>
      </c>
      <c r="CA39" s="58"/>
      <c r="CB39" s="59">
        <f t="shared" si="11"/>
        <v>0</v>
      </c>
      <c r="CC39" s="59">
        <f t="shared" si="12"/>
        <v>0</v>
      </c>
      <c r="CD39" s="59">
        <f t="shared" si="13"/>
        <v>0</v>
      </c>
      <c r="CE39" s="59">
        <f t="shared" si="14"/>
        <v>0</v>
      </c>
      <c r="CF39" s="59">
        <f t="shared" si="15"/>
        <v>0</v>
      </c>
      <c r="CG39" s="59" t="str">
        <f t="shared" si="16"/>
        <v/>
      </c>
      <c r="CH39" s="59">
        <f t="shared" si="17"/>
        <v>0</v>
      </c>
      <c r="DC39" s="18"/>
      <c r="DD39" s="18"/>
    </row>
    <row r="40" spans="1:108" s="17" customFormat="1" ht="11.25" x14ac:dyDescent="0.15">
      <c r="A40" s="60" t="s">
        <v>74</v>
      </c>
      <c r="B40" s="32">
        <f t="shared" si="1"/>
        <v>0</v>
      </c>
      <c r="C40" s="38"/>
      <c r="D40" s="41"/>
      <c r="E40" s="41"/>
      <c r="F40" s="41"/>
      <c r="G40" s="62"/>
      <c r="H40" s="62"/>
      <c r="I40" s="38"/>
      <c r="J40" s="39"/>
      <c r="K40" s="38"/>
      <c r="L40" s="39"/>
      <c r="M40" s="40">
        <f t="shared" si="2"/>
        <v>0</v>
      </c>
      <c r="N40" s="38"/>
      <c r="O40" s="41"/>
      <c r="P40" s="39"/>
      <c r="Q40" s="42">
        <f t="shared" si="3"/>
        <v>0</v>
      </c>
      <c r="R40" s="38"/>
      <c r="S40" s="41"/>
      <c r="T40" s="39"/>
      <c r="U40" s="38"/>
      <c r="V40" s="43"/>
      <c r="W40" s="38"/>
      <c r="X40" s="39"/>
      <c r="Y40" s="43"/>
      <c r="Z40" s="36"/>
      <c r="AA40" s="39"/>
      <c r="AB40" s="36"/>
      <c r="AC40" s="39"/>
      <c r="AD40" s="44"/>
      <c r="AE40" s="63"/>
      <c r="AF40" s="63"/>
      <c r="AG40" s="44"/>
      <c r="AH40" s="63"/>
      <c r="AI40" s="63"/>
      <c r="AJ40" s="46"/>
      <c r="AK40" s="47"/>
      <c r="AL40" s="48"/>
      <c r="AM40" s="49"/>
      <c r="AN40" s="64"/>
      <c r="AO40" s="46"/>
      <c r="AP40" s="65"/>
      <c r="AQ40" s="66"/>
      <c r="AR40" s="53" t="str">
        <f t="shared" si="0"/>
        <v xml:space="preserve"> </v>
      </c>
      <c r="AS40" s="6"/>
      <c r="AT40" s="6"/>
      <c r="AU40" s="6"/>
      <c r="AV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55" t="str">
        <f t="shared" si="4"/>
        <v/>
      </c>
      <c r="BU40" s="55" t="str">
        <f t="shared" si="5"/>
        <v/>
      </c>
      <c r="BV40" s="55" t="str">
        <f t="shared" si="6"/>
        <v/>
      </c>
      <c r="BW40" s="55" t="str">
        <f t="shared" si="7"/>
        <v/>
      </c>
      <c r="BX40" s="55" t="str">
        <f t="shared" si="8"/>
        <v/>
      </c>
      <c r="BY40" s="55" t="str">
        <f t="shared" si="9"/>
        <v/>
      </c>
      <c r="BZ40" s="67" t="str">
        <f t="shared" si="10"/>
        <v/>
      </c>
      <c r="CA40" s="58"/>
      <c r="CB40" s="59">
        <f t="shared" si="11"/>
        <v>0</v>
      </c>
      <c r="CC40" s="59">
        <f t="shared" si="12"/>
        <v>0</v>
      </c>
      <c r="CD40" s="59">
        <f t="shared" si="13"/>
        <v>0</v>
      </c>
      <c r="CE40" s="59">
        <f t="shared" si="14"/>
        <v>0</v>
      </c>
      <c r="CF40" s="59">
        <f t="shared" si="15"/>
        <v>0</v>
      </c>
      <c r="CG40" s="59" t="str">
        <f t="shared" si="16"/>
        <v/>
      </c>
      <c r="CH40" s="59">
        <f t="shared" si="17"/>
        <v>0</v>
      </c>
      <c r="DC40" s="18"/>
      <c r="DD40" s="18"/>
    </row>
    <row r="41" spans="1:108" s="17" customFormat="1" ht="11.25" x14ac:dyDescent="0.15">
      <c r="A41" s="60" t="s">
        <v>75</v>
      </c>
      <c r="B41" s="32">
        <f t="shared" si="1"/>
        <v>0</v>
      </c>
      <c r="C41" s="71"/>
      <c r="D41" s="68"/>
      <c r="E41" s="41"/>
      <c r="F41" s="41"/>
      <c r="G41" s="62"/>
      <c r="H41" s="62"/>
      <c r="I41" s="71"/>
      <c r="J41" s="39"/>
      <c r="K41" s="38"/>
      <c r="L41" s="39"/>
      <c r="M41" s="75"/>
      <c r="N41" s="71"/>
      <c r="O41" s="68"/>
      <c r="P41" s="70"/>
      <c r="Q41" s="42">
        <f t="shared" si="3"/>
        <v>0</v>
      </c>
      <c r="R41" s="38"/>
      <c r="S41" s="41"/>
      <c r="T41" s="39"/>
      <c r="U41" s="38"/>
      <c r="V41" s="43"/>
      <c r="W41" s="71"/>
      <c r="X41" s="39"/>
      <c r="Y41" s="43"/>
      <c r="Z41" s="75"/>
      <c r="AA41" s="39"/>
      <c r="AB41" s="75"/>
      <c r="AC41" s="39"/>
      <c r="AD41" s="44"/>
      <c r="AE41" s="63"/>
      <c r="AF41" s="63"/>
      <c r="AG41" s="44"/>
      <c r="AH41" s="63"/>
      <c r="AI41" s="63"/>
      <c r="AJ41" s="46"/>
      <c r="AK41" s="47"/>
      <c r="AL41" s="48"/>
      <c r="AM41" s="49"/>
      <c r="AN41" s="64"/>
      <c r="AO41" s="46"/>
      <c r="AP41" s="75"/>
      <c r="AQ41" s="66"/>
      <c r="AR41" s="53" t="str">
        <f t="shared" si="0"/>
        <v xml:space="preserve"> </v>
      </c>
      <c r="AS41" s="6"/>
      <c r="AT41" s="6"/>
      <c r="AU41" s="6"/>
      <c r="AV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55" t="str">
        <f t="shared" si="4"/>
        <v/>
      </c>
      <c r="BU41" s="55" t="str">
        <f t="shared" si="5"/>
        <v/>
      </c>
      <c r="BV41" s="55" t="str">
        <f t="shared" si="6"/>
        <v/>
      </c>
      <c r="BW41" s="55" t="str">
        <f t="shared" si="7"/>
        <v/>
      </c>
      <c r="BX41" s="55" t="str">
        <f t="shared" si="8"/>
        <v/>
      </c>
      <c r="BY41" s="55" t="str">
        <f t="shared" si="9"/>
        <v/>
      </c>
      <c r="BZ41" s="67" t="str">
        <f t="shared" si="10"/>
        <v/>
      </c>
      <c r="CA41" s="58"/>
      <c r="CB41" s="59">
        <f t="shared" si="11"/>
        <v>0</v>
      </c>
      <c r="CC41" s="59">
        <f t="shared" si="12"/>
        <v>0</v>
      </c>
      <c r="CD41" s="59">
        <f t="shared" si="13"/>
        <v>0</v>
      </c>
      <c r="CE41" s="59">
        <f t="shared" si="14"/>
        <v>0</v>
      </c>
      <c r="CF41" s="59">
        <f t="shared" si="15"/>
        <v>0</v>
      </c>
      <c r="CG41" s="59" t="str">
        <f t="shared" si="16"/>
        <v/>
      </c>
      <c r="CH41" s="59">
        <f t="shared" si="17"/>
        <v>0</v>
      </c>
      <c r="DC41" s="18"/>
      <c r="DD41" s="18"/>
    </row>
    <row r="42" spans="1:108" s="17" customFormat="1" ht="11.25" x14ac:dyDescent="0.15">
      <c r="A42" s="60" t="s">
        <v>76</v>
      </c>
      <c r="B42" s="32">
        <f t="shared" si="1"/>
        <v>0</v>
      </c>
      <c r="C42" s="38"/>
      <c r="D42" s="41"/>
      <c r="E42" s="41"/>
      <c r="F42" s="41"/>
      <c r="G42" s="62"/>
      <c r="H42" s="62"/>
      <c r="I42" s="38"/>
      <c r="J42" s="39"/>
      <c r="K42" s="38"/>
      <c r="L42" s="39"/>
      <c r="M42" s="40">
        <f t="shared" si="2"/>
        <v>0</v>
      </c>
      <c r="N42" s="38"/>
      <c r="O42" s="41"/>
      <c r="P42" s="39"/>
      <c r="Q42" s="42">
        <f t="shared" si="3"/>
        <v>0</v>
      </c>
      <c r="R42" s="38"/>
      <c r="S42" s="41"/>
      <c r="T42" s="39"/>
      <c r="U42" s="38"/>
      <c r="V42" s="43"/>
      <c r="W42" s="38"/>
      <c r="X42" s="39"/>
      <c r="Y42" s="43"/>
      <c r="Z42" s="36"/>
      <c r="AA42" s="39"/>
      <c r="AB42" s="36"/>
      <c r="AC42" s="39"/>
      <c r="AD42" s="44"/>
      <c r="AE42" s="63"/>
      <c r="AF42" s="63"/>
      <c r="AG42" s="44"/>
      <c r="AH42" s="63"/>
      <c r="AI42" s="63"/>
      <c r="AJ42" s="46"/>
      <c r="AK42" s="47"/>
      <c r="AL42" s="48"/>
      <c r="AM42" s="49"/>
      <c r="AN42" s="64"/>
      <c r="AO42" s="46"/>
      <c r="AP42" s="65"/>
      <c r="AQ42" s="66"/>
      <c r="AR42" s="53" t="str">
        <f t="shared" si="0"/>
        <v xml:space="preserve"> </v>
      </c>
      <c r="AS42" s="6"/>
      <c r="AT42" s="6"/>
      <c r="AU42" s="6"/>
      <c r="AV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55" t="str">
        <f t="shared" si="4"/>
        <v/>
      </c>
      <c r="BU42" s="55" t="str">
        <f t="shared" si="5"/>
        <v/>
      </c>
      <c r="BV42" s="55" t="str">
        <f t="shared" si="6"/>
        <v/>
      </c>
      <c r="BW42" s="55" t="str">
        <f t="shared" si="7"/>
        <v/>
      </c>
      <c r="BX42" s="55" t="str">
        <f t="shared" si="8"/>
        <v/>
      </c>
      <c r="BY42" s="55" t="str">
        <f t="shared" si="9"/>
        <v/>
      </c>
      <c r="BZ42" s="67" t="str">
        <f t="shared" si="10"/>
        <v/>
      </c>
      <c r="CA42" s="58"/>
      <c r="CB42" s="59">
        <f t="shared" si="11"/>
        <v>0</v>
      </c>
      <c r="CC42" s="59">
        <f t="shared" si="12"/>
        <v>0</v>
      </c>
      <c r="CD42" s="59">
        <f t="shared" si="13"/>
        <v>0</v>
      </c>
      <c r="CE42" s="59">
        <f t="shared" si="14"/>
        <v>0</v>
      </c>
      <c r="CF42" s="59">
        <f t="shared" si="15"/>
        <v>0</v>
      </c>
      <c r="CG42" s="59" t="str">
        <f t="shared" si="16"/>
        <v/>
      </c>
      <c r="CH42" s="59">
        <f t="shared" si="17"/>
        <v>0</v>
      </c>
      <c r="DC42" s="18"/>
      <c r="DD42" s="18"/>
    </row>
    <row r="43" spans="1:108" s="17" customFormat="1" ht="11.25" x14ac:dyDescent="0.15">
      <c r="A43" s="60" t="s">
        <v>77</v>
      </c>
      <c r="B43" s="32">
        <f t="shared" si="1"/>
        <v>0</v>
      </c>
      <c r="C43" s="71"/>
      <c r="D43" s="68"/>
      <c r="E43" s="41"/>
      <c r="F43" s="41"/>
      <c r="G43" s="62"/>
      <c r="H43" s="62"/>
      <c r="I43" s="71"/>
      <c r="J43" s="39"/>
      <c r="K43" s="38"/>
      <c r="L43" s="39"/>
      <c r="M43" s="75"/>
      <c r="N43" s="71"/>
      <c r="O43" s="68"/>
      <c r="P43" s="70"/>
      <c r="Q43" s="42">
        <f t="shared" si="3"/>
        <v>0</v>
      </c>
      <c r="R43" s="38"/>
      <c r="S43" s="41"/>
      <c r="T43" s="39"/>
      <c r="U43" s="38"/>
      <c r="V43" s="43"/>
      <c r="W43" s="71"/>
      <c r="X43" s="39"/>
      <c r="Y43" s="43"/>
      <c r="Z43" s="75"/>
      <c r="AA43" s="39"/>
      <c r="AB43" s="75"/>
      <c r="AC43" s="39"/>
      <c r="AD43" s="44"/>
      <c r="AE43" s="63"/>
      <c r="AF43" s="63"/>
      <c r="AG43" s="44"/>
      <c r="AH43" s="63"/>
      <c r="AI43" s="63"/>
      <c r="AJ43" s="46"/>
      <c r="AK43" s="47"/>
      <c r="AL43" s="48"/>
      <c r="AM43" s="49"/>
      <c r="AN43" s="64"/>
      <c r="AO43" s="46"/>
      <c r="AP43" s="75"/>
      <c r="AQ43" s="66"/>
      <c r="AR43" s="53" t="str">
        <f t="shared" si="0"/>
        <v xml:space="preserve"> </v>
      </c>
      <c r="AS43" s="6"/>
      <c r="AT43" s="6"/>
      <c r="AU43" s="6"/>
      <c r="AV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55" t="str">
        <f t="shared" si="4"/>
        <v/>
      </c>
      <c r="BU43" s="55" t="str">
        <f t="shared" si="5"/>
        <v/>
      </c>
      <c r="BV43" s="55" t="str">
        <f t="shared" si="6"/>
        <v/>
      </c>
      <c r="BW43" s="55" t="str">
        <f t="shared" si="7"/>
        <v/>
      </c>
      <c r="BX43" s="55" t="str">
        <f t="shared" si="8"/>
        <v/>
      </c>
      <c r="BY43" s="55" t="str">
        <f t="shared" si="9"/>
        <v/>
      </c>
      <c r="BZ43" s="67" t="str">
        <f t="shared" si="10"/>
        <v/>
      </c>
      <c r="CA43" s="58"/>
      <c r="CB43" s="59">
        <f t="shared" si="11"/>
        <v>0</v>
      </c>
      <c r="CC43" s="59">
        <f t="shared" si="12"/>
        <v>0</v>
      </c>
      <c r="CD43" s="59">
        <f t="shared" si="13"/>
        <v>0</v>
      </c>
      <c r="CE43" s="59">
        <f t="shared" si="14"/>
        <v>0</v>
      </c>
      <c r="CF43" s="59">
        <f t="shared" si="15"/>
        <v>0</v>
      </c>
      <c r="CG43" s="59" t="str">
        <f t="shared" si="16"/>
        <v/>
      </c>
      <c r="CH43" s="59">
        <f t="shared" si="17"/>
        <v>0</v>
      </c>
      <c r="DC43" s="18"/>
      <c r="DD43" s="18"/>
    </row>
    <row r="44" spans="1:108" s="17" customFormat="1" ht="11.25" x14ac:dyDescent="0.15">
      <c r="A44" s="60" t="s">
        <v>78</v>
      </c>
      <c r="B44" s="32">
        <f t="shared" si="1"/>
        <v>0</v>
      </c>
      <c r="C44" s="38"/>
      <c r="D44" s="41"/>
      <c r="E44" s="41"/>
      <c r="F44" s="41"/>
      <c r="G44" s="62"/>
      <c r="H44" s="62"/>
      <c r="I44" s="38"/>
      <c r="J44" s="39"/>
      <c r="K44" s="38"/>
      <c r="L44" s="39"/>
      <c r="M44" s="40">
        <f t="shared" si="2"/>
        <v>0</v>
      </c>
      <c r="N44" s="38"/>
      <c r="O44" s="41"/>
      <c r="P44" s="39"/>
      <c r="Q44" s="42">
        <f t="shared" si="3"/>
        <v>0</v>
      </c>
      <c r="R44" s="38"/>
      <c r="S44" s="41"/>
      <c r="T44" s="39"/>
      <c r="U44" s="38"/>
      <c r="V44" s="43"/>
      <c r="W44" s="38"/>
      <c r="X44" s="39"/>
      <c r="Y44" s="43"/>
      <c r="Z44" s="36"/>
      <c r="AA44" s="39"/>
      <c r="AB44" s="36"/>
      <c r="AC44" s="39"/>
      <c r="AD44" s="44"/>
      <c r="AE44" s="63"/>
      <c r="AF44" s="63"/>
      <c r="AG44" s="44"/>
      <c r="AH44" s="63"/>
      <c r="AI44" s="63"/>
      <c r="AJ44" s="46"/>
      <c r="AK44" s="47"/>
      <c r="AL44" s="48"/>
      <c r="AM44" s="49"/>
      <c r="AN44" s="64"/>
      <c r="AO44" s="46"/>
      <c r="AP44" s="65"/>
      <c r="AQ44" s="66"/>
      <c r="AR44" s="53" t="str">
        <f t="shared" si="0"/>
        <v xml:space="preserve"> </v>
      </c>
      <c r="AS44" s="6"/>
      <c r="AT44" s="6"/>
      <c r="AU44" s="6"/>
      <c r="AV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55" t="str">
        <f t="shared" si="4"/>
        <v/>
      </c>
      <c r="BU44" s="55" t="str">
        <f t="shared" si="5"/>
        <v/>
      </c>
      <c r="BV44" s="55" t="str">
        <f t="shared" si="6"/>
        <v/>
      </c>
      <c r="BW44" s="55" t="str">
        <f t="shared" si="7"/>
        <v/>
      </c>
      <c r="BX44" s="55" t="str">
        <f t="shared" si="8"/>
        <v/>
      </c>
      <c r="BY44" s="55" t="str">
        <f t="shared" si="9"/>
        <v/>
      </c>
      <c r="BZ44" s="67" t="str">
        <f t="shared" si="10"/>
        <v/>
      </c>
      <c r="CA44" s="58"/>
      <c r="CB44" s="59">
        <f t="shared" si="11"/>
        <v>0</v>
      </c>
      <c r="CC44" s="59">
        <f t="shared" si="12"/>
        <v>0</v>
      </c>
      <c r="CD44" s="59">
        <f t="shared" si="13"/>
        <v>0</v>
      </c>
      <c r="CE44" s="59">
        <f t="shared" si="14"/>
        <v>0</v>
      </c>
      <c r="CF44" s="59">
        <f t="shared" si="15"/>
        <v>0</v>
      </c>
      <c r="CG44" s="59" t="str">
        <f t="shared" si="16"/>
        <v/>
      </c>
      <c r="CH44" s="59">
        <f t="shared" si="17"/>
        <v>0</v>
      </c>
      <c r="DC44" s="18"/>
      <c r="DD44" s="18"/>
    </row>
    <row r="45" spans="1:108" s="17" customFormat="1" ht="11.25" x14ac:dyDescent="0.15">
      <c r="A45" s="60" t="s">
        <v>79</v>
      </c>
      <c r="B45" s="32">
        <f t="shared" si="1"/>
        <v>0</v>
      </c>
      <c r="C45" s="38"/>
      <c r="D45" s="41"/>
      <c r="E45" s="41"/>
      <c r="F45" s="41"/>
      <c r="G45" s="62"/>
      <c r="H45" s="62"/>
      <c r="I45" s="38"/>
      <c r="J45" s="39"/>
      <c r="K45" s="38"/>
      <c r="L45" s="39"/>
      <c r="M45" s="40">
        <f t="shared" si="2"/>
        <v>0</v>
      </c>
      <c r="N45" s="38"/>
      <c r="O45" s="41"/>
      <c r="P45" s="39"/>
      <c r="Q45" s="42">
        <f t="shared" si="3"/>
        <v>0</v>
      </c>
      <c r="R45" s="38"/>
      <c r="S45" s="41"/>
      <c r="T45" s="39"/>
      <c r="U45" s="38"/>
      <c r="V45" s="43"/>
      <c r="W45" s="38"/>
      <c r="X45" s="39"/>
      <c r="Y45" s="43"/>
      <c r="Z45" s="36"/>
      <c r="AA45" s="39"/>
      <c r="AB45" s="36"/>
      <c r="AC45" s="39"/>
      <c r="AD45" s="44"/>
      <c r="AE45" s="63"/>
      <c r="AF45" s="63"/>
      <c r="AG45" s="44"/>
      <c r="AH45" s="63"/>
      <c r="AI45" s="63"/>
      <c r="AJ45" s="46"/>
      <c r="AK45" s="47"/>
      <c r="AL45" s="48"/>
      <c r="AM45" s="49"/>
      <c r="AN45" s="64"/>
      <c r="AO45" s="46"/>
      <c r="AP45" s="65"/>
      <c r="AQ45" s="66"/>
      <c r="AR45" s="53" t="str">
        <f t="shared" si="0"/>
        <v xml:space="preserve"> </v>
      </c>
      <c r="AS45" s="6"/>
      <c r="AT45" s="6"/>
      <c r="AU45" s="6"/>
      <c r="AV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55" t="str">
        <f t="shared" si="4"/>
        <v/>
      </c>
      <c r="BU45" s="55" t="str">
        <f t="shared" si="5"/>
        <v/>
      </c>
      <c r="BV45" s="55" t="str">
        <f t="shared" si="6"/>
        <v/>
      </c>
      <c r="BW45" s="55" t="str">
        <f t="shared" si="7"/>
        <v/>
      </c>
      <c r="BX45" s="55" t="str">
        <f t="shared" si="8"/>
        <v/>
      </c>
      <c r="BY45" s="55" t="str">
        <f t="shared" si="9"/>
        <v/>
      </c>
      <c r="BZ45" s="67" t="str">
        <f>IF(AND($N45+$R45&lt;&gt;0,OR($U45="",$V45="")),"No  olvide registrar datos en Pertinencia. ","")</f>
        <v/>
      </c>
      <c r="CA45" s="58"/>
      <c r="CB45" s="59">
        <f t="shared" si="11"/>
        <v>0</v>
      </c>
      <c r="CC45" s="59">
        <f t="shared" si="12"/>
        <v>0</v>
      </c>
      <c r="CD45" s="59">
        <f t="shared" si="13"/>
        <v>0</v>
      </c>
      <c r="CE45" s="59">
        <f t="shared" si="14"/>
        <v>0</v>
      </c>
      <c r="CF45" s="59">
        <f t="shared" si="15"/>
        <v>0</v>
      </c>
      <c r="CG45" s="59" t="str">
        <f t="shared" si="16"/>
        <v/>
      </c>
      <c r="CH45" s="59">
        <f t="shared" si="17"/>
        <v>0</v>
      </c>
      <c r="DC45" s="18"/>
      <c r="DD45" s="18"/>
    </row>
    <row r="46" spans="1:108" s="17" customFormat="1" ht="11.25" x14ac:dyDescent="0.15">
      <c r="A46" s="60" t="s">
        <v>80</v>
      </c>
      <c r="B46" s="32">
        <f t="shared" si="1"/>
        <v>0</v>
      </c>
      <c r="C46" s="38"/>
      <c r="D46" s="41"/>
      <c r="E46" s="41"/>
      <c r="F46" s="41"/>
      <c r="G46" s="62"/>
      <c r="H46" s="62"/>
      <c r="I46" s="38"/>
      <c r="J46" s="39"/>
      <c r="K46" s="38"/>
      <c r="L46" s="39"/>
      <c r="M46" s="40">
        <f t="shared" si="2"/>
        <v>0</v>
      </c>
      <c r="N46" s="38"/>
      <c r="O46" s="41"/>
      <c r="P46" s="39"/>
      <c r="Q46" s="42">
        <f t="shared" si="3"/>
        <v>0</v>
      </c>
      <c r="R46" s="38"/>
      <c r="S46" s="41"/>
      <c r="T46" s="39"/>
      <c r="U46" s="71"/>
      <c r="V46" s="72"/>
      <c r="W46" s="38"/>
      <c r="X46" s="39"/>
      <c r="Y46" s="43"/>
      <c r="Z46" s="36"/>
      <c r="AA46" s="39"/>
      <c r="AB46" s="36"/>
      <c r="AC46" s="39"/>
      <c r="AD46" s="44"/>
      <c r="AE46" s="63"/>
      <c r="AF46" s="63"/>
      <c r="AG46" s="44"/>
      <c r="AH46" s="63"/>
      <c r="AI46" s="63"/>
      <c r="AJ46" s="46"/>
      <c r="AK46" s="47"/>
      <c r="AL46" s="48"/>
      <c r="AM46" s="49"/>
      <c r="AN46" s="64"/>
      <c r="AO46" s="46"/>
      <c r="AP46" s="65"/>
      <c r="AQ46" s="66"/>
      <c r="AR46" s="53" t="str">
        <f>$BT46&amp;" "&amp;$BU46&amp;""&amp;$BV46&amp;""&amp;$BW46&amp;""&amp;$BX46&amp;""&amp;$BY46</f>
        <v xml:space="preserve"> </v>
      </c>
      <c r="AS46" s="6"/>
      <c r="AT46" s="6"/>
      <c r="AU46" s="6"/>
      <c r="AV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55" t="str">
        <f t="shared" si="4"/>
        <v/>
      </c>
      <c r="BU46" s="55" t="str">
        <f t="shared" si="5"/>
        <v/>
      </c>
      <c r="BV46" s="55" t="str">
        <f t="shared" si="6"/>
        <v/>
      </c>
      <c r="BW46" s="55" t="str">
        <f t="shared" si="7"/>
        <v/>
      </c>
      <c r="BX46" s="55" t="str">
        <f t="shared" si="8"/>
        <v/>
      </c>
      <c r="BY46" s="55" t="str">
        <f t="shared" si="9"/>
        <v/>
      </c>
      <c r="BZ46" s="58"/>
      <c r="CA46" s="58"/>
      <c r="CB46" s="59">
        <f t="shared" si="11"/>
        <v>0</v>
      </c>
      <c r="CC46" s="59">
        <f t="shared" si="12"/>
        <v>0</v>
      </c>
      <c r="CD46" s="59">
        <f t="shared" si="13"/>
        <v>0</v>
      </c>
      <c r="CE46" s="59">
        <f t="shared" si="14"/>
        <v>0</v>
      </c>
      <c r="CF46" s="59">
        <f t="shared" si="15"/>
        <v>0</v>
      </c>
      <c r="CG46" s="59" t="str">
        <f t="shared" si="16"/>
        <v/>
      </c>
      <c r="CH46" s="73"/>
      <c r="DC46" s="18"/>
      <c r="DD46" s="18"/>
    </row>
    <row r="47" spans="1:108" s="17" customFormat="1" ht="11.25" x14ac:dyDescent="0.15">
      <c r="A47" s="60" t="s">
        <v>81</v>
      </c>
      <c r="B47" s="32">
        <f t="shared" si="1"/>
        <v>268</v>
      </c>
      <c r="C47" s="38"/>
      <c r="D47" s="41">
        <v>3</v>
      </c>
      <c r="E47" s="41">
        <v>28</v>
      </c>
      <c r="F47" s="41">
        <v>47</v>
      </c>
      <c r="G47" s="62">
        <v>190</v>
      </c>
      <c r="H47" s="62"/>
      <c r="I47" s="38">
        <v>3</v>
      </c>
      <c r="J47" s="39">
        <v>265</v>
      </c>
      <c r="K47" s="71"/>
      <c r="L47" s="39">
        <v>268</v>
      </c>
      <c r="M47" s="40">
        <f t="shared" si="2"/>
        <v>0</v>
      </c>
      <c r="N47" s="38"/>
      <c r="O47" s="41"/>
      <c r="P47" s="39"/>
      <c r="Q47" s="42">
        <f t="shared" si="3"/>
        <v>117</v>
      </c>
      <c r="R47" s="38"/>
      <c r="S47" s="41">
        <v>117</v>
      </c>
      <c r="T47" s="39"/>
      <c r="U47" s="38">
        <v>0</v>
      </c>
      <c r="V47" s="43">
        <v>0</v>
      </c>
      <c r="W47" s="38"/>
      <c r="X47" s="39">
        <v>66</v>
      </c>
      <c r="Y47" s="43"/>
      <c r="Z47" s="36"/>
      <c r="AA47" s="39"/>
      <c r="AB47" s="36"/>
      <c r="AC47" s="39">
        <v>8</v>
      </c>
      <c r="AD47" s="44"/>
      <c r="AE47" s="63"/>
      <c r="AF47" s="63"/>
      <c r="AG47" s="44"/>
      <c r="AH47" s="63"/>
      <c r="AI47" s="63"/>
      <c r="AJ47" s="46"/>
      <c r="AK47" s="47"/>
      <c r="AL47" s="48"/>
      <c r="AM47" s="49"/>
      <c r="AN47" s="64"/>
      <c r="AO47" s="46"/>
      <c r="AP47" s="65"/>
      <c r="AQ47" s="66"/>
      <c r="AR47" s="53" t="str">
        <f t="shared" si="0"/>
        <v xml:space="preserve"> </v>
      </c>
      <c r="AS47" s="6"/>
      <c r="AT47" s="6"/>
      <c r="AU47" s="6"/>
      <c r="AV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55" t="str">
        <f t="shared" si="4"/>
        <v/>
      </c>
      <c r="BU47" s="55" t="str">
        <f t="shared" si="5"/>
        <v/>
      </c>
      <c r="BV47" s="55" t="str">
        <f t="shared" si="6"/>
        <v/>
      </c>
      <c r="BW47" s="55" t="str">
        <f t="shared" si="7"/>
        <v/>
      </c>
      <c r="BX47" s="55" t="str">
        <f t="shared" si="8"/>
        <v/>
      </c>
      <c r="BY47" s="55" t="str">
        <f t="shared" si="9"/>
        <v/>
      </c>
      <c r="BZ47" s="67" t="str">
        <f t="shared" si="10"/>
        <v/>
      </c>
      <c r="CA47" s="58"/>
      <c r="CB47" s="59">
        <f t="shared" si="11"/>
        <v>0</v>
      </c>
      <c r="CC47" s="59">
        <f t="shared" si="12"/>
        <v>0</v>
      </c>
      <c r="CD47" s="59">
        <f t="shared" si="13"/>
        <v>0</v>
      </c>
      <c r="CE47" s="59">
        <f t="shared" si="14"/>
        <v>0</v>
      </c>
      <c r="CF47" s="59">
        <f t="shared" si="15"/>
        <v>0</v>
      </c>
      <c r="CG47" s="59">
        <f t="shared" si="16"/>
        <v>0</v>
      </c>
      <c r="CH47" s="59">
        <f t="shared" si="17"/>
        <v>0</v>
      </c>
      <c r="DC47" s="18"/>
      <c r="DD47" s="18"/>
    </row>
    <row r="48" spans="1:108" s="17" customFormat="1" ht="21" x14ac:dyDescent="0.15">
      <c r="A48" s="74" t="s">
        <v>82</v>
      </c>
      <c r="B48" s="32">
        <f t="shared" si="1"/>
        <v>179</v>
      </c>
      <c r="C48" s="38"/>
      <c r="D48" s="41"/>
      <c r="E48" s="41">
        <v>7</v>
      </c>
      <c r="F48" s="41">
        <v>9</v>
      </c>
      <c r="G48" s="62">
        <v>149</v>
      </c>
      <c r="H48" s="62">
        <v>14</v>
      </c>
      <c r="I48" s="38"/>
      <c r="J48" s="39">
        <v>179</v>
      </c>
      <c r="K48" s="38"/>
      <c r="L48" s="39">
        <v>179</v>
      </c>
      <c r="M48" s="40">
        <f t="shared" si="2"/>
        <v>0</v>
      </c>
      <c r="N48" s="38"/>
      <c r="O48" s="41"/>
      <c r="P48" s="39"/>
      <c r="Q48" s="42">
        <f t="shared" si="3"/>
        <v>55</v>
      </c>
      <c r="R48" s="38">
        <v>45</v>
      </c>
      <c r="S48" s="41">
        <v>10</v>
      </c>
      <c r="T48" s="39"/>
      <c r="U48" s="38">
        <v>37</v>
      </c>
      <c r="V48" s="43">
        <v>0</v>
      </c>
      <c r="W48" s="38"/>
      <c r="X48" s="39">
        <v>36</v>
      </c>
      <c r="Y48" s="43"/>
      <c r="Z48" s="36"/>
      <c r="AA48" s="39">
        <v>3</v>
      </c>
      <c r="AB48" s="36"/>
      <c r="AC48" s="39">
        <v>13</v>
      </c>
      <c r="AD48" s="44"/>
      <c r="AE48" s="63"/>
      <c r="AF48" s="63"/>
      <c r="AG48" s="44"/>
      <c r="AH48" s="63"/>
      <c r="AI48" s="63"/>
      <c r="AJ48" s="46"/>
      <c r="AK48" s="47"/>
      <c r="AL48" s="48"/>
      <c r="AM48" s="49"/>
      <c r="AN48" s="64"/>
      <c r="AO48" s="46"/>
      <c r="AP48" s="65"/>
      <c r="AQ48" s="66"/>
      <c r="AR48" s="53" t="str">
        <f t="shared" si="0"/>
        <v xml:space="preserve"> </v>
      </c>
      <c r="AS48" s="6"/>
      <c r="AT48" s="6"/>
      <c r="AU48" s="6"/>
      <c r="AV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55" t="str">
        <f t="shared" si="4"/>
        <v/>
      </c>
      <c r="BU48" s="55" t="str">
        <f t="shared" si="5"/>
        <v/>
      </c>
      <c r="BV48" s="55" t="str">
        <f t="shared" si="6"/>
        <v/>
      </c>
      <c r="BW48" s="55" t="str">
        <f t="shared" si="7"/>
        <v/>
      </c>
      <c r="BX48" s="55" t="str">
        <f t="shared" si="8"/>
        <v/>
      </c>
      <c r="BY48" s="55" t="str">
        <f t="shared" si="9"/>
        <v/>
      </c>
      <c r="BZ48" s="67" t="str">
        <f t="shared" si="10"/>
        <v/>
      </c>
      <c r="CA48" s="58"/>
      <c r="CB48" s="59">
        <f t="shared" si="11"/>
        <v>0</v>
      </c>
      <c r="CC48" s="59">
        <f t="shared" si="12"/>
        <v>0</v>
      </c>
      <c r="CD48" s="59">
        <f t="shared" si="13"/>
        <v>0</v>
      </c>
      <c r="CE48" s="59">
        <f t="shared" si="14"/>
        <v>0</v>
      </c>
      <c r="CF48" s="59">
        <f t="shared" si="15"/>
        <v>0</v>
      </c>
      <c r="CG48" s="59">
        <f t="shared" si="16"/>
        <v>0</v>
      </c>
      <c r="CH48" s="59">
        <f t="shared" si="17"/>
        <v>0</v>
      </c>
      <c r="DC48" s="18"/>
      <c r="DD48" s="18"/>
    </row>
    <row r="49" spans="1:108" s="17" customFormat="1" ht="21" x14ac:dyDescent="0.15">
      <c r="A49" s="74" t="s">
        <v>83</v>
      </c>
      <c r="B49" s="32">
        <f t="shared" si="1"/>
        <v>204</v>
      </c>
      <c r="C49" s="38"/>
      <c r="D49" s="41"/>
      <c r="E49" s="41">
        <v>4</v>
      </c>
      <c r="F49" s="41">
        <v>12</v>
      </c>
      <c r="G49" s="62">
        <v>181</v>
      </c>
      <c r="H49" s="62">
        <v>7</v>
      </c>
      <c r="I49" s="38"/>
      <c r="J49" s="39">
        <v>204</v>
      </c>
      <c r="K49" s="71"/>
      <c r="L49" s="39">
        <v>204</v>
      </c>
      <c r="M49" s="40">
        <f t="shared" si="2"/>
        <v>0</v>
      </c>
      <c r="N49" s="38"/>
      <c r="O49" s="41"/>
      <c r="P49" s="39"/>
      <c r="Q49" s="42">
        <f t="shared" si="3"/>
        <v>86</v>
      </c>
      <c r="R49" s="38"/>
      <c r="S49" s="41">
        <v>85</v>
      </c>
      <c r="T49" s="39">
        <v>1</v>
      </c>
      <c r="U49" s="38">
        <v>0</v>
      </c>
      <c r="V49" s="43">
        <v>0</v>
      </c>
      <c r="W49" s="38"/>
      <c r="X49" s="39">
        <v>31</v>
      </c>
      <c r="Y49" s="43"/>
      <c r="Z49" s="36"/>
      <c r="AA49" s="39">
        <v>1</v>
      </c>
      <c r="AB49" s="36"/>
      <c r="AC49" s="39">
        <v>21</v>
      </c>
      <c r="AD49" s="44"/>
      <c r="AE49" s="63"/>
      <c r="AF49" s="63"/>
      <c r="AG49" s="44"/>
      <c r="AH49" s="63"/>
      <c r="AI49" s="63"/>
      <c r="AJ49" s="46"/>
      <c r="AK49" s="47"/>
      <c r="AL49" s="48"/>
      <c r="AM49" s="49"/>
      <c r="AN49" s="64"/>
      <c r="AO49" s="46"/>
      <c r="AP49" s="65"/>
      <c r="AQ49" s="66"/>
      <c r="AR49" s="53" t="str">
        <f t="shared" si="0"/>
        <v xml:space="preserve"> </v>
      </c>
      <c r="AS49" s="6"/>
      <c r="AT49" s="6"/>
      <c r="AU49" s="6"/>
      <c r="AV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55" t="str">
        <f t="shared" si="4"/>
        <v/>
      </c>
      <c r="BU49" s="55" t="str">
        <f t="shared" si="5"/>
        <v/>
      </c>
      <c r="BV49" s="55" t="str">
        <f t="shared" si="6"/>
        <v/>
      </c>
      <c r="BW49" s="55" t="str">
        <f t="shared" si="7"/>
        <v/>
      </c>
      <c r="BX49" s="55" t="str">
        <f t="shared" si="8"/>
        <v/>
      </c>
      <c r="BY49" s="55" t="str">
        <f t="shared" si="9"/>
        <v/>
      </c>
      <c r="BZ49" s="67" t="str">
        <f t="shared" si="10"/>
        <v/>
      </c>
      <c r="CA49" s="58"/>
      <c r="CB49" s="59">
        <f t="shared" si="11"/>
        <v>0</v>
      </c>
      <c r="CC49" s="59">
        <f t="shared" si="12"/>
        <v>0</v>
      </c>
      <c r="CD49" s="59">
        <f t="shared" si="13"/>
        <v>0</v>
      </c>
      <c r="CE49" s="59">
        <f t="shared" si="14"/>
        <v>0</v>
      </c>
      <c r="CF49" s="59">
        <f t="shared" si="15"/>
        <v>0</v>
      </c>
      <c r="CG49" s="59">
        <f t="shared" si="16"/>
        <v>0</v>
      </c>
      <c r="CH49" s="59">
        <f t="shared" si="17"/>
        <v>0</v>
      </c>
      <c r="DC49" s="18"/>
      <c r="DD49" s="18"/>
    </row>
    <row r="50" spans="1:108" s="17" customFormat="1" ht="11.25" customHeight="1" x14ac:dyDescent="0.15">
      <c r="A50" s="60" t="s">
        <v>84</v>
      </c>
      <c r="B50" s="32">
        <f t="shared" si="1"/>
        <v>792</v>
      </c>
      <c r="C50" s="38">
        <v>111</v>
      </c>
      <c r="D50" s="41">
        <v>9</v>
      </c>
      <c r="E50" s="41">
        <v>15</v>
      </c>
      <c r="F50" s="41">
        <v>15</v>
      </c>
      <c r="G50" s="62">
        <v>415</v>
      </c>
      <c r="H50" s="62">
        <v>227</v>
      </c>
      <c r="I50" s="38">
        <v>120</v>
      </c>
      <c r="J50" s="39">
        <v>672</v>
      </c>
      <c r="K50" s="38">
        <v>374</v>
      </c>
      <c r="L50" s="39">
        <v>418</v>
      </c>
      <c r="M50" s="40">
        <f t="shared" si="2"/>
        <v>58</v>
      </c>
      <c r="N50" s="38">
        <v>21</v>
      </c>
      <c r="O50" s="41">
        <v>27</v>
      </c>
      <c r="P50" s="39">
        <v>10</v>
      </c>
      <c r="Q50" s="42">
        <f t="shared" si="3"/>
        <v>360</v>
      </c>
      <c r="R50" s="38">
        <v>189</v>
      </c>
      <c r="S50" s="41">
        <v>52</v>
      </c>
      <c r="T50" s="39">
        <v>119</v>
      </c>
      <c r="U50" s="38">
        <v>125</v>
      </c>
      <c r="V50" s="43">
        <v>0</v>
      </c>
      <c r="W50" s="38">
        <v>45</v>
      </c>
      <c r="X50" s="39">
        <v>134</v>
      </c>
      <c r="Y50" s="43">
        <v>7</v>
      </c>
      <c r="Z50" s="36">
        <v>1</v>
      </c>
      <c r="AA50" s="39"/>
      <c r="AB50" s="36">
        <v>28</v>
      </c>
      <c r="AC50" s="39">
        <v>85</v>
      </c>
      <c r="AD50" s="44"/>
      <c r="AE50" s="63">
        <v>75</v>
      </c>
      <c r="AF50" s="63"/>
      <c r="AG50" s="44"/>
      <c r="AH50" s="63"/>
      <c r="AI50" s="63"/>
      <c r="AJ50" s="46"/>
      <c r="AK50" s="47"/>
      <c r="AL50" s="48"/>
      <c r="AM50" s="49"/>
      <c r="AN50" s="64"/>
      <c r="AO50" s="46"/>
      <c r="AP50" s="65"/>
      <c r="AQ50" s="66"/>
      <c r="AR50" s="53" t="str">
        <f>$BT50&amp;" "&amp;$BU50&amp;""&amp;$BV50&amp;""&amp;$BW50&amp;""&amp;$BX50&amp;""&amp;$BY50&amp;""&amp;$BZ50&amp;""&amp;$CA50</f>
        <v xml:space="preserve"> </v>
      </c>
      <c r="AS50" s="6"/>
      <c r="AT50" s="6"/>
      <c r="AU50" s="6"/>
      <c r="AV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55" t="str">
        <f t="shared" si="4"/>
        <v/>
      </c>
      <c r="BU50" s="55" t="str">
        <f t="shared" si="5"/>
        <v/>
      </c>
      <c r="BV50" s="55" t="str">
        <f t="shared" si="6"/>
        <v/>
      </c>
      <c r="BW50" s="55" t="str">
        <f t="shared" si="7"/>
        <v/>
      </c>
      <c r="BX50" s="55" t="str">
        <f t="shared" si="8"/>
        <v/>
      </c>
      <c r="BY50" s="55" t="str">
        <f t="shared" si="9"/>
        <v/>
      </c>
      <c r="BZ50" s="67" t="str">
        <f t="shared" si="10"/>
        <v/>
      </c>
      <c r="CA50" s="67" t="str">
        <f>IF(AND($AK50&lt;&gt;0,($B83="")),"No olvide registrar si algunas de estas compras de servicio corresponden al Programa de Resolutividad. ","")</f>
        <v/>
      </c>
      <c r="CB50" s="59">
        <f t="shared" si="11"/>
        <v>0</v>
      </c>
      <c r="CC50" s="59">
        <f t="shared" si="12"/>
        <v>0</v>
      </c>
      <c r="CD50" s="59">
        <f t="shared" si="13"/>
        <v>0</v>
      </c>
      <c r="CE50" s="59">
        <f t="shared" si="14"/>
        <v>0</v>
      </c>
      <c r="CF50" s="59">
        <f t="shared" si="15"/>
        <v>0</v>
      </c>
      <c r="CG50" s="59">
        <f t="shared" si="16"/>
        <v>0</v>
      </c>
      <c r="CH50" s="59">
        <f t="shared" si="17"/>
        <v>0</v>
      </c>
      <c r="CI50" s="59">
        <f>IF(AND($AK50&lt;&gt;0,($B83="")),1,0)</f>
        <v>0</v>
      </c>
      <c r="DC50" s="18"/>
      <c r="DD50" s="18"/>
    </row>
    <row r="51" spans="1:108" s="17" customFormat="1" ht="11.25" customHeight="1" x14ac:dyDescent="0.15">
      <c r="A51" s="60" t="s">
        <v>85</v>
      </c>
      <c r="B51" s="32">
        <f t="shared" si="1"/>
        <v>0</v>
      </c>
      <c r="C51" s="38"/>
      <c r="D51" s="41"/>
      <c r="E51" s="41"/>
      <c r="F51" s="41"/>
      <c r="G51" s="62"/>
      <c r="H51" s="62"/>
      <c r="I51" s="38"/>
      <c r="J51" s="39"/>
      <c r="K51" s="38"/>
      <c r="L51" s="39"/>
      <c r="M51" s="40">
        <f t="shared" si="2"/>
        <v>0</v>
      </c>
      <c r="N51" s="38"/>
      <c r="O51" s="41"/>
      <c r="P51" s="39"/>
      <c r="Q51" s="42">
        <f t="shared" si="3"/>
        <v>0</v>
      </c>
      <c r="R51" s="38"/>
      <c r="S51" s="41"/>
      <c r="T51" s="39"/>
      <c r="U51" s="38"/>
      <c r="V51" s="43"/>
      <c r="W51" s="38"/>
      <c r="X51" s="39"/>
      <c r="Y51" s="43"/>
      <c r="Z51" s="36"/>
      <c r="AA51" s="39"/>
      <c r="AB51" s="36"/>
      <c r="AC51" s="39"/>
      <c r="AD51" s="44"/>
      <c r="AE51" s="63"/>
      <c r="AF51" s="63"/>
      <c r="AG51" s="44"/>
      <c r="AH51" s="63"/>
      <c r="AI51" s="63"/>
      <c r="AJ51" s="46"/>
      <c r="AK51" s="47"/>
      <c r="AL51" s="48"/>
      <c r="AM51" s="49"/>
      <c r="AN51" s="64"/>
      <c r="AO51" s="46"/>
      <c r="AP51" s="65"/>
      <c r="AQ51" s="66"/>
      <c r="AR51" s="53" t="str">
        <f>$BT51&amp;" "&amp;$BU51&amp;""&amp;$BV51&amp;""&amp;$BW51&amp;""&amp;$BX51&amp;""&amp;$BY51&amp;""&amp;$BZ51&amp;""&amp;$CA51</f>
        <v xml:space="preserve"> </v>
      </c>
      <c r="AS51" s="6"/>
      <c r="AT51" s="6"/>
      <c r="AU51" s="6"/>
      <c r="AV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55" t="str">
        <f t="shared" si="4"/>
        <v/>
      </c>
      <c r="BU51" s="55" t="str">
        <f t="shared" si="5"/>
        <v/>
      </c>
      <c r="BV51" s="55" t="str">
        <f t="shared" si="6"/>
        <v/>
      </c>
      <c r="BW51" s="55" t="str">
        <f t="shared" si="7"/>
        <v/>
      </c>
      <c r="BX51" s="55" t="str">
        <f t="shared" si="8"/>
        <v/>
      </c>
      <c r="BY51" s="55" t="str">
        <f t="shared" si="9"/>
        <v/>
      </c>
      <c r="BZ51" s="67" t="str">
        <f t="shared" si="10"/>
        <v/>
      </c>
      <c r="CA51" s="67" t="str">
        <f>IF(AND($AK51&lt;&gt;0,($B83="")),"No olvide registrar si algunas de estas compras de servicio corresponden al Programa de Resolutividad. ","")</f>
        <v/>
      </c>
      <c r="CB51" s="59">
        <f t="shared" si="11"/>
        <v>0</v>
      </c>
      <c r="CC51" s="59">
        <f t="shared" si="12"/>
        <v>0</v>
      </c>
      <c r="CD51" s="59">
        <f t="shared" si="13"/>
        <v>0</v>
      </c>
      <c r="CE51" s="59">
        <f t="shared" si="14"/>
        <v>0</v>
      </c>
      <c r="CF51" s="59">
        <f t="shared" si="15"/>
        <v>0</v>
      </c>
      <c r="CG51" s="59" t="str">
        <f t="shared" si="16"/>
        <v/>
      </c>
      <c r="CH51" s="59">
        <f t="shared" si="17"/>
        <v>0</v>
      </c>
      <c r="CI51" s="59">
        <f>IF(AND($AK51&lt;&gt;0,($B83="")),1,0)</f>
        <v>0</v>
      </c>
      <c r="DC51" s="18"/>
      <c r="DD51" s="18"/>
    </row>
    <row r="52" spans="1:108" s="17" customFormat="1" ht="11.25" customHeight="1" x14ac:dyDescent="0.15">
      <c r="A52" s="60" t="s">
        <v>86</v>
      </c>
      <c r="B52" s="32">
        <f t="shared" si="1"/>
        <v>69</v>
      </c>
      <c r="C52" s="38">
        <v>30</v>
      </c>
      <c r="D52" s="41">
        <v>7</v>
      </c>
      <c r="E52" s="41">
        <v>4</v>
      </c>
      <c r="F52" s="41">
        <v>5</v>
      </c>
      <c r="G52" s="62">
        <v>18</v>
      </c>
      <c r="H52" s="62">
        <v>5</v>
      </c>
      <c r="I52" s="38">
        <v>37</v>
      </c>
      <c r="J52" s="39">
        <v>32</v>
      </c>
      <c r="K52" s="38">
        <v>38</v>
      </c>
      <c r="L52" s="39">
        <v>31</v>
      </c>
      <c r="M52" s="40">
        <f t="shared" si="2"/>
        <v>15</v>
      </c>
      <c r="N52" s="38">
        <v>6</v>
      </c>
      <c r="O52" s="41">
        <v>7</v>
      </c>
      <c r="P52" s="39">
        <v>2</v>
      </c>
      <c r="Q52" s="42">
        <f t="shared" si="3"/>
        <v>10</v>
      </c>
      <c r="R52" s="38">
        <v>3</v>
      </c>
      <c r="S52" s="41">
        <v>6</v>
      </c>
      <c r="T52" s="39">
        <v>1</v>
      </c>
      <c r="U52" s="38">
        <v>0</v>
      </c>
      <c r="V52" s="43">
        <v>0</v>
      </c>
      <c r="W52" s="38">
        <v>1</v>
      </c>
      <c r="X52" s="39">
        <v>5</v>
      </c>
      <c r="Y52" s="43"/>
      <c r="Z52" s="36"/>
      <c r="AA52" s="39">
        <v>1</v>
      </c>
      <c r="AB52" s="36">
        <v>3</v>
      </c>
      <c r="AC52" s="39">
        <v>2</v>
      </c>
      <c r="AD52" s="44"/>
      <c r="AE52" s="63"/>
      <c r="AF52" s="63"/>
      <c r="AG52" s="44"/>
      <c r="AH52" s="63"/>
      <c r="AI52" s="63"/>
      <c r="AJ52" s="46"/>
      <c r="AK52" s="47"/>
      <c r="AL52" s="48"/>
      <c r="AM52" s="49"/>
      <c r="AN52" s="64"/>
      <c r="AO52" s="46"/>
      <c r="AP52" s="65"/>
      <c r="AQ52" s="66"/>
      <c r="AR52" s="53" t="str">
        <f>$BT52&amp;" "&amp;$BU52&amp;""&amp;$BV52&amp;""&amp;$BW52&amp;""&amp;$BX52&amp;""&amp;$BY52&amp;""&amp;$BZ52&amp;""&amp;$CA52</f>
        <v xml:space="preserve"> </v>
      </c>
      <c r="AS52" s="6"/>
      <c r="AT52" s="6"/>
      <c r="AU52" s="6"/>
      <c r="AV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55" t="str">
        <f t="shared" si="4"/>
        <v/>
      </c>
      <c r="BU52" s="55" t="str">
        <f t="shared" si="5"/>
        <v/>
      </c>
      <c r="BV52" s="55" t="str">
        <f t="shared" si="6"/>
        <v/>
      </c>
      <c r="BW52" s="55" t="str">
        <f t="shared" si="7"/>
        <v/>
      </c>
      <c r="BX52" s="55" t="str">
        <f t="shared" si="8"/>
        <v/>
      </c>
      <c r="BY52" s="55" t="str">
        <f t="shared" si="9"/>
        <v/>
      </c>
      <c r="BZ52" s="67" t="str">
        <f t="shared" si="10"/>
        <v/>
      </c>
      <c r="CA52" s="67" t="str">
        <f>IF(AND($AK52&lt;&gt;0,($B84="")),"No olvide registrar si algunas de estas compras de servicio corresponden al Programa de Resolutividad. ","")</f>
        <v/>
      </c>
      <c r="CB52" s="59">
        <f t="shared" si="11"/>
        <v>0</v>
      </c>
      <c r="CC52" s="59">
        <f t="shared" si="12"/>
        <v>0</v>
      </c>
      <c r="CD52" s="59">
        <f t="shared" si="13"/>
        <v>0</v>
      </c>
      <c r="CE52" s="59">
        <f t="shared" si="14"/>
        <v>0</v>
      </c>
      <c r="CF52" s="59">
        <f t="shared" si="15"/>
        <v>0</v>
      </c>
      <c r="CG52" s="59">
        <f t="shared" si="16"/>
        <v>0</v>
      </c>
      <c r="CH52" s="59">
        <f t="shared" si="17"/>
        <v>0</v>
      </c>
      <c r="CI52" s="59">
        <f>IF(AND($AK52&lt;&gt;0,($B84="")),1,0)</f>
        <v>0</v>
      </c>
      <c r="DC52" s="18"/>
      <c r="DD52" s="18"/>
    </row>
    <row r="53" spans="1:108" s="17" customFormat="1" ht="11.25" x14ac:dyDescent="0.15">
      <c r="A53" s="60" t="s">
        <v>87</v>
      </c>
      <c r="B53" s="32">
        <f t="shared" si="1"/>
        <v>0</v>
      </c>
      <c r="C53" s="71"/>
      <c r="D53" s="68"/>
      <c r="E53" s="41"/>
      <c r="F53" s="41"/>
      <c r="G53" s="62"/>
      <c r="H53" s="62"/>
      <c r="I53" s="71"/>
      <c r="J53" s="39"/>
      <c r="K53" s="38"/>
      <c r="L53" s="39"/>
      <c r="M53" s="75"/>
      <c r="N53" s="71"/>
      <c r="O53" s="68"/>
      <c r="P53" s="70"/>
      <c r="Q53" s="42">
        <f t="shared" si="3"/>
        <v>0</v>
      </c>
      <c r="R53" s="38"/>
      <c r="S53" s="41"/>
      <c r="T53" s="39"/>
      <c r="U53" s="38"/>
      <c r="V53" s="43"/>
      <c r="W53" s="71"/>
      <c r="X53" s="39"/>
      <c r="Y53" s="43"/>
      <c r="Z53" s="75"/>
      <c r="AA53" s="39"/>
      <c r="AB53" s="75"/>
      <c r="AC53" s="39"/>
      <c r="AD53" s="44"/>
      <c r="AE53" s="63"/>
      <c r="AF53" s="63"/>
      <c r="AG53" s="44"/>
      <c r="AH53" s="63"/>
      <c r="AI53" s="63"/>
      <c r="AJ53" s="46"/>
      <c r="AK53" s="47"/>
      <c r="AL53" s="48"/>
      <c r="AM53" s="49"/>
      <c r="AN53" s="64"/>
      <c r="AO53" s="46"/>
      <c r="AP53" s="75"/>
      <c r="AQ53" s="66"/>
      <c r="AR53" s="53" t="str">
        <f>$BT53&amp;" "&amp;$BU53&amp;""&amp;$BV53&amp;""&amp;$BW53&amp;""&amp;$BX53&amp;""&amp;$BY53&amp;""&amp;$BZ53</f>
        <v xml:space="preserve"> </v>
      </c>
      <c r="AS53" s="6"/>
      <c r="AT53" s="6"/>
      <c r="AU53" s="6"/>
      <c r="AV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55" t="str">
        <f t="shared" si="4"/>
        <v/>
      </c>
      <c r="BU53" s="55" t="str">
        <f t="shared" si="5"/>
        <v/>
      </c>
      <c r="BV53" s="55" t="str">
        <f t="shared" si="6"/>
        <v/>
      </c>
      <c r="BW53" s="55" t="str">
        <f t="shared" si="7"/>
        <v/>
      </c>
      <c r="BX53" s="55" t="str">
        <f t="shared" si="8"/>
        <v/>
      </c>
      <c r="BY53" s="55" t="str">
        <f t="shared" si="9"/>
        <v/>
      </c>
      <c r="BZ53" s="67" t="str">
        <f t="shared" si="10"/>
        <v/>
      </c>
      <c r="CA53" s="58"/>
      <c r="CB53" s="59">
        <f t="shared" si="11"/>
        <v>0</v>
      </c>
      <c r="CC53" s="59">
        <f t="shared" si="12"/>
        <v>0</v>
      </c>
      <c r="CD53" s="59">
        <f t="shared" si="13"/>
        <v>0</v>
      </c>
      <c r="CE53" s="59">
        <f t="shared" si="14"/>
        <v>0</v>
      </c>
      <c r="CF53" s="59">
        <f t="shared" si="15"/>
        <v>0</v>
      </c>
      <c r="CG53" s="59" t="str">
        <f t="shared" si="16"/>
        <v/>
      </c>
      <c r="CH53" s="59">
        <f t="shared" si="17"/>
        <v>0</v>
      </c>
      <c r="DC53" s="18"/>
      <c r="DD53" s="18"/>
    </row>
    <row r="54" spans="1:108" s="17" customFormat="1" ht="11.25" x14ac:dyDescent="0.15">
      <c r="A54" s="60" t="s">
        <v>88</v>
      </c>
      <c r="B54" s="32">
        <f t="shared" si="1"/>
        <v>355</v>
      </c>
      <c r="C54" s="38">
        <v>63</v>
      </c>
      <c r="D54" s="41">
        <v>21</v>
      </c>
      <c r="E54" s="41">
        <v>8</v>
      </c>
      <c r="F54" s="41">
        <v>18</v>
      </c>
      <c r="G54" s="62">
        <v>188</v>
      </c>
      <c r="H54" s="62">
        <v>57</v>
      </c>
      <c r="I54" s="38">
        <v>84</v>
      </c>
      <c r="J54" s="39">
        <v>271</v>
      </c>
      <c r="K54" s="38">
        <v>151</v>
      </c>
      <c r="L54" s="39">
        <v>204</v>
      </c>
      <c r="M54" s="40">
        <f t="shared" si="2"/>
        <v>40</v>
      </c>
      <c r="N54" s="38">
        <v>4</v>
      </c>
      <c r="O54" s="41">
        <v>27</v>
      </c>
      <c r="P54" s="39">
        <v>9</v>
      </c>
      <c r="Q54" s="42">
        <f t="shared" si="3"/>
        <v>170</v>
      </c>
      <c r="R54" s="38">
        <v>43</v>
      </c>
      <c r="S54" s="41">
        <v>56</v>
      </c>
      <c r="T54" s="39">
        <v>71</v>
      </c>
      <c r="U54" s="38">
        <v>39</v>
      </c>
      <c r="V54" s="43">
        <v>123</v>
      </c>
      <c r="W54" s="38">
        <v>21</v>
      </c>
      <c r="X54" s="39">
        <v>58</v>
      </c>
      <c r="Y54" s="43"/>
      <c r="Z54" s="36"/>
      <c r="AA54" s="39">
        <v>22</v>
      </c>
      <c r="AB54" s="36">
        <v>38</v>
      </c>
      <c r="AC54" s="39">
        <v>65</v>
      </c>
      <c r="AD54" s="44"/>
      <c r="AE54" s="63"/>
      <c r="AF54" s="63"/>
      <c r="AG54" s="44"/>
      <c r="AH54" s="63"/>
      <c r="AI54" s="63"/>
      <c r="AJ54" s="46"/>
      <c r="AK54" s="47"/>
      <c r="AL54" s="48"/>
      <c r="AM54" s="49"/>
      <c r="AN54" s="64"/>
      <c r="AO54" s="46"/>
      <c r="AP54" s="65"/>
      <c r="AQ54" s="66"/>
      <c r="AR54" s="53" t="str">
        <f>$BT54&amp;" "&amp;$BU54&amp;""&amp;$BV54&amp;""&amp;$BW54&amp;""&amp;$BX54&amp;""&amp;$BY54&amp;""&amp;$BZ54</f>
        <v xml:space="preserve"> </v>
      </c>
      <c r="AS54" s="6"/>
      <c r="AT54" s="6"/>
      <c r="AU54" s="6"/>
      <c r="AV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55" t="str">
        <f t="shared" si="4"/>
        <v/>
      </c>
      <c r="BU54" s="55" t="str">
        <f t="shared" si="5"/>
        <v/>
      </c>
      <c r="BV54" s="55" t="str">
        <f t="shared" si="6"/>
        <v/>
      </c>
      <c r="BW54" s="55" t="str">
        <f t="shared" si="7"/>
        <v/>
      </c>
      <c r="BX54" s="55" t="str">
        <f t="shared" si="8"/>
        <v/>
      </c>
      <c r="BY54" s="55" t="str">
        <f t="shared" si="9"/>
        <v/>
      </c>
      <c r="BZ54" s="67" t="str">
        <f t="shared" si="10"/>
        <v/>
      </c>
      <c r="CA54" s="58"/>
      <c r="CB54" s="59">
        <f t="shared" si="11"/>
        <v>0</v>
      </c>
      <c r="CC54" s="59">
        <f t="shared" si="12"/>
        <v>0</v>
      </c>
      <c r="CD54" s="59">
        <f t="shared" si="13"/>
        <v>0</v>
      </c>
      <c r="CE54" s="59">
        <f t="shared" si="14"/>
        <v>0</v>
      </c>
      <c r="CF54" s="59">
        <f t="shared" si="15"/>
        <v>0</v>
      </c>
      <c r="CG54" s="59">
        <f t="shared" si="16"/>
        <v>0</v>
      </c>
      <c r="CH54" s="59">
        <f t="shared" si="17"/>
        <v>0</v>
      </c>
      <c r="DC54" s="18"/>
      <c r="DD54" s="18"/>
    </row>
    <row r="55" spans="1:108" s="17" customFormat="1" ht="11.25" x14ac:dyDescent="0.15">
      <c r="A55" s="60" t="s">
        <v>89</v>
      </c>
      <c r="B55" s="32">
        <f t="shared" si="1"/>
        <v>130</v>
      </c>
      <c r="C55" s="38"/>
      <c r="D55" s="41"/>
      <c r="E55" s="41">
        <v>3</v>
      </c>
      <c r="F55" s="41"/>
      <c r="G55" s="62">
        <v>56</v>
      </c>
      <c r="H55" s="62">
        <v>71</v>
      </c>
      <c r="I55" s="38"/>
      <c r="J55" s="39">
        <v>130</v>
      </c>
      <c r="K55" s="38">
        <v>114</v>
      </c>
      <c r="L55" s="39">
        <v>16</v>
      </c>
      <c r="M55" s="40">
        <f t="shared" si="2"/>
        <v>0</v>
      </c>
      <c r="N55" s="38"/>
      <c r="O55" s="41"/>
      <c r="P55" s="39"/>
      <c r="Q55" s="42">
        <f t="shared" si="3"/>
        <v>41</v>
      </c>
      <c r="R55" s="38">
        <v>27</v>
      </c>
      <c r="S55" s="41">
        <v>14</v>
      </c>
      <c r="T55" s="39"/>
      <c r="U55" s="38">
        <v>1</v>
      </c>
      <c r="V55" s="43">
        <v>37</v>
      </c>
      <c r="W55" s="38"/>
      <c r="X55" s="39">
        <v>6</v>
      </c>
      <c r="Y55" s="43"/>
      <c r="Z55" s="36"/>
      <c r="AA55" s="39">
        <v>15</v>
      </c>
      <c r="AB55" s="36"/>
      <c r="AC55" s="39">
        <v>6</v>
      </c>
      <c r="AD55" s="44"/>
      <c r="AE55" s="63"/>
      <c r="AF55" s="63"/>
      <c r="AG55" s="44"/>
      <c r="AH55" s="63"/>
      <c r="AI55" s="63"/>
      <c r="AJ55" s="46"/>
      <c r="AK55" s="47"/>
      <c r="AL55" s="48"/>
      <c r="AM55" s="49"/>
      <c r="AN55" s="64"/>
      <c r="AO55" s="46"/>
      <c r="AP55" s="65"/>
      <c r="AQ55" s="66"/>
      <c r="AR55" s="53" t="str">
        <f>$BT55&amp;" "&amp;$BU55&amp;""&amp;$BV55&amp;""&amp;$BW55&amp;""&amp;$BX55&amp;""&amp;$BY55&amp;""&amp;$BZ55</f>
        <v xml:space="preserve"> </v>
      </c>
      <c r="AS55" s="6"/>
      <c r="AT55" s="6"/>
      <c r="AU55" s="6"/>
      <c r="AV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55" t="str">
        <f t="shared" si="4"/>
        <v/>
      </c>
      <c r="BU55" s="55" t="str">
        <f t="shared" si="5"/>
        <v/>
      </c>
      <c r="BV55" s="55" t="str">
        <f t="shared" si="6"/>
        <v/>
      </c>
      <c r="BW55" s="55" t="str">
        <f t="shared" si="7"/>
        <v/>
      </c>
      <c r="BX55" s="55" t="str">
        <f t="shared" si="8"/>
        <v/>
      </c>
      <c r="BY55" s="55" t="str">
        <f t="shared" si="9"/>
        <v/>
      </c>
      <c r="BZ55" s="67" t="str">
        <f t="shared" si="10"/>
        <v/>
      </c>
      <c r="CA55" s="58"/>
      <c r="CB55" s="59">
        <f t="shared" si="11"/>
        <v>0</v>
      </c>
      <c r="CC55" s="59">
        <f t="shared" si="12"/>
        <v>0</v>
      </c>
      <c r="CD55" s="59">
        <f t="shared" si="13"/>
        <v>0</v>
      </c>
      <c r="CE55" s="59">
        <f t="shared" si="14"/>
        <v>0</v>
      </c>
      <c r="CF55" s="59">
        <f t="shared" si="15"/>
        <v>0</v>
      </c>
      <c r="CG55" s="59">
        <f t="shared" si="16"/>
        <v>0</v>
      </c>
      <c r="CH55" s="59">
        <f t="shared" si="17"/>
        <v>0</v>
      </c>
      <c r="DC55" s="18"/>
      <c r="DD55" s="18"/>
    </row>
    <row r="56" spans="1:108" s="17" customFormat="1" ht="11.25" x14ac:dyDescent="0.15">
      <c r="A56" s="77" t="s">
        <v>90</v>
      </c>
      <c r="B56" s="78">
        <f t="shared" si="1"/>
        <v>0</v>
      </c>
      <c r="C56" s="79"/>
      <c r="D56" s="80"/>
      <c r="E56" s="80"/>
      <c r="F56" s="80"/>
      <c r="G56" s="81"/>
      <c r="H56" s="81"/>
      <c r="I56" s="79"/>
      <c r="J56" s="76"/>
      <c r="K56" s="82"/>
      <c r="L56" s="83"/>
      <c r="M56" s="84">
        <f t="shared" si="2"/>
        <v>0</v>
      </c>
      <c r="N56" s="79"/>
      <c r="O56" s="80"/>
      <c r="P56" s="76"/>
      <c r="Q56" s="85">
        <f t="shared" si="3"/>
        <v>0</v>
      </c>
      <c r="R56" s="79"/>
      <c r="S56" s="80"/>
      <c r="T56" s="76"/>
      <c r="U56" s="79"/>
      <c r="V56" s="86"/>
      <c r="W56" s="87"/>
      <c r="X56" s="88"/>
      <c r="Y56" s="86"/>
      <c r="Z56" s="89"/>
      <c r="AA56" s="88"/>
      <c r="AB56" s="89"/>
      <c r="AC56" s="88"/>
      <c r="AD56" s="44"/>
      <c r="AE56" s="90"/>
      <c r="AF56" s="90"/>
      <c r="AG56" s="44"/>
      <c r="AH56" s="90"/>
      <c r="AI56" s="90"/>
      <c r="AJ56" s="46"/>
      <c r="AK56" s="47"/>
      <c r="AL56" s="48"/>
      <c r="AM56" s="49"/>
      <c r="AN56" s="91"/>
      <c r="AO56" s="46"/>
      <c r="AP56" s="92"/>
      <c r="AQ56" s="93"/>
      <c r="AR56" s="53" t="str">
        <f>$BT56&amp;" "&amp;$BU56&amp;""&amp;$BV56&amp;""&amp;$BW56&amp;""&amp;$BX56&amp;""&amp;$BY56&amp;""&amp;$BZ56</f>
        <v xml:space="preserve"> </v>
      </c>
      <c r="AS56" s="6"/>
      <c r="AT56" s="6"/>
      <c r="AU56" s="6"/>
      <c r="AV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55" t="str">
        <f t="shared" si="4"/>
        <v/>
      </c>
      <c r="BU56" s="55" t="str">
        <f t="shared" si="5"/>
        <v/>
      </c>
      <c r="BV56" s="55" t="str">
        <f t="shared" si="6"/>
        <v/>
      </c>
      <c r="BW56" s="55" t="str">
        <f t="shared" si="7"/>
        <v/>
      </c>
      <c r="BX56" s="55" t="str">
        <f t="shared" si="8"/>
        <v/>
      </c>
      <c r="BY56" s="55" t="str">
        <f t="shared" si="9"/>
        <v/>
      </c>
      <c r="BZ56" s="67" t="str">
        <f t="shared" si="10"/>
        <v/>
      </c>
      <c r="CA56" s="58"/>
      <c r="CB56" s="59">
        <f t="shared" si="11"/>
        <v>0</v>
      </c>
      <c r="CC56" s="59">
        <f t="shared" si="12"/>
        <v>0</v>
      </c>
      <c r="CD56" s="59">
        <f t="shared" si="13"/>
        <v>0</v>
      </c>
      <c r="CE56" s="59">
        <f t="shared" si="14"/>
        <v>0</v>
      </c>
      <c r="CF56" s="59">
        <f t="shared" si="15"/>
        <v>0</v>
      </c>
      <c r="CG56" s="59" t="str">
        <f t="shared" si="16"/>
        <v/>
      </c>
      <c r="CH56" s="59">
        <f t="shared" si="17"/>
        <v>0</v>
      </c>
      <c r="DC56" s="18"/>
      <c r="DD56" s="18"/>
    </row>
    <row r="57" spans="1:108" s="17" customFormat="1" ht="15" customHeight="1" x14ac:dyDescent="0.15">
      <c r="A57" s="25" t="s">
        <v>40</v>
      </c>
      <c r="B57" s="94">
        <f>SUM(B12:B56)</f>
        <v>3623</v>
      </c>
      <c r="C57" s="95">
        <f t="shared" ref="C57:AC57" si="18">SUM(C12:C56)</f>
        <v>507</v>
      </c>
      <c r="D57" s="96">
        <f t="shared" si="18"/>
        <v>102</v>
      </c>
      <c r="E57" s="97">
        <f t="shared" si="18"/>
        <v>111</v>
      </c>
      <c r="F57" s="98">
        <f t="shared" si="18"/>
        <v>135</v>
      </c>
      <c r="G57" s="98">
        <f t="shared" si="18"/>
        <v>1942</v>
      </c>
      <c r="H57" s="98">
        <f t="shared" si="18"/>
        <v>826</v>
      </c>
      <c r="I57" s="95">
        <f t="shared" si="18"/>
        <v>609</v>
      </c>
      <c r="J57" s="99">
        <f t="shared" si="18"/>
        <v>3014</v>
      </c>
      <c r="K57" s="95">
        <f t="shared" si="18"/>
        <v>1308</v>
      </c>
      <c r="L57" s="99">
        <f t="shared" si="18"/>
        <v>2315</v>
      </c>
      <c r="M57" s="95">
        <f t="shared" si="18"/>
        <v>211</v>
      </c>
      <c r="N57" s="95">
        <f t="shared" si="18"/>
        <v>88</v>
      </c>
      <c r="O57" s="96">
        <f t="shared" si="18"/>
        <v>102</v>
      </c>
      <c r="P57" s="100">
        <f t="shared" si="18"/>
        <v>21</v>
      </c>
      <c r="Q57" s="101">
        <f t="shared" si="18"/>
        <v>1336</v>
      </c>
      <c r="R57" s="95">
        <f t="shared" si="18"/>
        <v>422</v>
      </c>
      <c r="S57" s="96">
        <f t="shared" si="18"/>
        <v>712</v>
      </c>
      <c r="T57" s="99">
        <f t="shared" si="18"/>
        <v>202</v>
      </c>
      <c r="U57" s="101">
        <f t="shared" si="18"/>
        <v>290</v>
      </c>
      <c r="V57" s="100">
        <f t="shared" si="18"/>
        <v>174</v>
      </c>
      <c r="W57" s="95">
        <f t="shared" si="18"/>
        <v>121</v>
      </c>
      <c r="X57" s="99">
        <f t="shared" si="18"/>
        <v>494</v>
      </c>
      <c r="Y57" s="100">
        <f t="shared" si="18"/>
        <v>543</v>
      </c>
      <c r="Z57" s="95">
        <f t="shared" si="18"/>
        <v>2</v>
      </c>
      <c r="AA57" s="99">
        <f t="shared" si="18"/>
        <v>102</v>
      </c>
      <c r="AB57" s="95">
        <f t="shared" si="18"/>
        <v>107</v>
      </c>
      <c r="AC57" s="99">
        <f t="shared" si="18"/>
        <v>318</v>
      </c>
      <c r="AD57" s="102"/>
      <c r="AE57" s="101">
        <f>SUM(AE12:AE56)</f>
        <v>181</v>
      </c>
      <c r="AF57" s="95">
        <f>SUM(AF12:AF56)</f>
        <v>0</v>
      </c>
      <c r="AG57" s="102"/>
      <c r="AH57" s="101">
        <f>SUM(AH12:AH56)</f>
        <v>0</v>
      </c>
      <c r="AI57" s="94">
        <f>SUM(AI12:AI56)</f>
        <v>0</v>
      </c>
      <c r="AJ57" s="46"/>
      <c r="AK57" s="101">
        <f>SUM(AK12:AK56)</f>
        <v>0</v>
      </c>
      <c r="AL57" s="94">
        <f>SUM(AL12:AL56)</f>
        <v>0</v>
      </c>
      <c r="AM57" s="102"/>
      <c r="AN57" s="101">
        <f>SUM(AN12:AN56)</f>
        <v>0</v>
      </c>
      <c r="AO57" s="102"/>
      <c r="AP57" s="97">
        <f>SUM(AP12:AP56)</f>
        <v>0</v>
      </c>
      <c r="AQ57" s="99">
        <f>SUM(AQ12:AQ56)</f>
        <v>0</v>
      </c>
      <c r="AR57" s="53" t="str">
        <f>$BT57&amp;" "&amp;$BU57&amp;""&amp;$BV57&amp;""&amp;$BW57&amp;""&amp;$BX57&amp;""&amp;$BY57&amp;""&amp;$BZ57</f>
        <v xml:space="preserve"> </v>
      </c>
      <c r="AS57" s="6"/>
      <c r="AT57" s="6"/>
      <c r="AU57" s="6"/>
      <c r="AV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55" t="str">
        <f t="shared" si="4"/>
        <v/>
      </c>
      <c r="BU57" s="55" t="str">
        <f t="shared" si="5"/>
        <v/>
      </c>
      <c r="BV57" s="55" t="str">
        <f t="shared" si="6"/>
        <v/>
      </c>
      <c r="BW57" s="55" t="str">
        <f t="shared" si="7"/>
        <v/>
      </c>
      <c r="BX57" s="55" t="str">
        <f t="shared" si="8"/>
        <v/>
      </c>
      <c r="BY57" s="55" t="str">
        <f t="shared" si="9"/>
        <v/>
      </c>
      <c r="BZ57" s="67" t="str">
        <f t="shared" si="10"/>
        <v/>
      </c>
      <c r="CA57" s="58"/>
      <c r="CB57" s="59">
        <f t="shared" si="11"/>
        <v>0</v>
      </c>
      <c r="CC57" s="59">
        <f t="shared" si="12"/>
        <v>0</v>
      </c>
      <c r="CD57" s="59">
        <f t="shared" si="13"/>
        <v>0</v>
      </c>
      <c r="CE57" s="59">
        <f t="shared" si="14"/>
        <v>0</v>
      </c>
      <c r="CF57" s="59">
        <f t="shared" si="15"/>
        <v>0</v>
      </c>
      <c r="CG57" s="59">
        <f t="shared" si="16"/>
        <v>0</v>
      </c>
      <c r="CH57" s="59">
        <f t="shared" si="17"/>
        <v>0</v>
      </c>
      <c r="DC57" s="18"/>
      <c r="DD57" s="18"/>
    </row>
    <row r="58" spans="1:108" s="17" customFormat="1" ht="30" customHeight="1" x14ac:dyDescent="0.2">
      <c r="A58" s="103" t="s">
        <v>91</v>
      </c>
      <c r="B58" s="103"/>
      <c r="C58" s="103"/>
      <c r="D58" s="103"/>
      <c r="E58" s="103"/>
      <c r="F58" s="103"/>
      <c r="G58" s="103"/>
      <c r="H58" s="103"/>
      <c r="I58" s="103"/>
      <c r="J58" s="73"/>
      <c r="K58" s="73"/>
      <c r="L58" s="73"/>
      <c r="M58" s="104"/>
      <c r="N58" s="10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4"/>
      <c r="AD58" s="6"/>
      <c r="AE58" s="6"/>
      <c r="AF58" s="104"/>
      <c r="AG58" s="6"/>
      <c r="AH58" s="6"/>
      <c r="AI58" s="104"/>
      <c r="AJ58" s="6"/>
      <c r="AK58" s="6"/>
      <c r="AL58" s="104"/>
      <c r="AM58" s="104"/>
      <c r="AN58" s="104"/>
      <c r="AO58" s="6"/>
      <c r="AP58" s="6"/>
      <c r="AQ58" s="6"/>
      <c r="AR58" s="6"/>
      <c r="AS58" s="6"/>
      <c r="AT58" s="6"/>
      <c r="AU58" s="6"/>
      <c r="AV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DC58" s="18"/>
      <c r="DD58" s="18"/>
    </row>
    <row r="59" spans="1:108" s="17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04"/>
      <c r="AB59" s="6"/>
      <c r="AC59" s="6"/>
      <c r="AD59" s="104"/>
      <c r="AE59" s="6"/>
      <c r="AF59" s="6"/>
      <c r="AG59" s="104"/>
      <c r="AH59" s="6"/>
      <c r="AI59" s="6"/>
      <c r="AJ59" s="104"/>
      <c r="AK59" s="6"/>
      <c r="AL59" s="6"/>
      <c r="AM59" s="6"/>
      <c r="AN59" s="6"/>
      <c r="AO59" s="6"/>
      <c r="AP59" s="6"/>
      <c r="AQ59" s="6"/>
      <c r="AR59" s="3"/>
      <c r="AS59" s="6"/>
      <c r="AT59" s="6"/>
      <c r="AU59" s="6"/>
      <c r="AV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DC59" s="18"/>
      <c r="DD59" s="18"/>
    </row>
    <row r="60" spans="1:108" s="17" customFormat="1" x14ac:dyDescent="0.15">
      <c r="A60" s="659"/>
      <c r="B60" s="644"/>
      <c r="C60" s="105" t="s">
        <v>97</v>
      </c>
      <c r="D60" s="105" t="s">
        <v>30</v>
      </c>
      <c r="E60" s="105" t="s">
        <v>31</v>
      </c>
      <c r="F60" s="105" t="s">
        <v>32</v>
      </c>
      <c r="G60" s="105" t="s">
        <v>33</v>
      </c>
      <c r="H60" s="105" t="s">
        <v>34</v>
      </c>
      <c r="I60" s="105" t="s">
        <v>98</v>
      </c>
      <c r="J60" s="105" t="s">
        <v>39</v>
      </c>
      <c r="K60" s="660"/>
      <c r="L60" s="660"/>
      <c r="M60" s="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"/>
      <c r="AB60" s="6"/>
      <c r="AC60" s="6"/>
      <c r="AD60" s="104"/>
      <c r="AE60" s="6"/>
      <c r="AF60" s="6"/>
      <c r="AG60" s="104"/>
      <c r="AH60" s="6"/>
      <c r="AI60" s="6"/>
      <c r="AJ60" s="104"/>
      <c r="AK60" s="6"/>
      <c r="AL60" s="6"/>
      <c r="AM60" s="6"/>
      <c r="AN60" s="6"/>
      <c r="AO60" s="3"/>
      <c r="AP60" s="3"/>
      <c r="AQ60" s="3"/>
      <c r="AR60" s="3"/>
      <c r="AS60" s="6"/>
      <c r="AT60" s="6"/>
      <c r="AU60" s="6"/>
      <c r="AV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DC60" s="18"/>
      <c r="DD60" s="18"/>
    </row>
    <row r="61" spans="1:108" s="17" customFormat="1" ht="15" customHeight="1" x14ac:dyDescent="0.15">
      <c r="A61" s="106" t="s">
        <v>99</v>
      </c>
      <c r="B61" s="107">
        <f t="shared" ref="B61:B69" si="19">SUM(C61:H61)</f>
        <v>396</v>
      </c>
      <c r="C61" s="108">
        <v>2</v>
      </c>
      <c r="D61" s="108"/>
      <c r="E61" s="108">
        <v>10</v>
      </c>
      <c r="F61" s="108">
        <v>30</v>
      </c>
      <c r="G61" s="108">
        <v>229</v>
      </c>
      <c r="H61" s="108">
        <v>125</v>
      </c>
      <c r="I61" s="108">
        <v>194</v>
      </c>
      <c r="J61" s="108">
        <v>202</v>
      </c>
      <c r="K61" s="108">
        <v>396</v>
      </c>
      <c r="L61" s="108">
        <v>373</v>
      </c>
      <c r="M61" s="53" t="str">
        <f t="shared" ref="M61:M70" si="20">$BT61&amp;" "&amp;$BU61&amp;""&amp;$BV61&amp;""</f>
        <v xml:space="preserve"> </v>
      </c>
      <c r="N61" s="6"/>
      <c r="O61" s="3"/>
      <c r="P61" s="6"/>
      <c r="Q61" s="3"/>
      <c r="R61" s="3"/>
      <c r="S61" s="3"/>
      <c r="T61" s="3"/>
      <c r="U61" s="3"/>
      <c r="V61" s="3"/>
      <c r="W61" s="3"/>
      <c r="X61" s="3"/>
      <c r="Y61" s="54"/>
      <c r="Z61" s="6"/>
      <c r="AA61" s="6"/>
      <c r="AB61" s="6"/>
      <c r="AC61" s="2"/>
      <c r="AD61" s="2"/>
      <c r="AE61" s="3"/>
      <c r="AF61" s="3"/>
      <c r="AG61" s="2"/>
      <c r="AH61" s="30"/>
      <c r="AI61" s="3"/>
      <c r="AJ61" s="2"/>
      <c r="AK61" s="30"/>
      <c r="AL61" s="3"/>
      <c r="AM61" s="3"/>
      <c r="AN61" s="3"/>
      <c r="AO61" s="2"/>
      <c r="AP61" s="3"/>
      <c r="AQ61" s="3"/>
      <c r="AR61" s="3"/>
      <c r="AS61" s="3"/>
      <c r="AT61" s="3"/>
      <c r="AU61" s="3"/>
      <c r="AV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55" t="str">
        <f>IF($B61&lt;&gt;($I61+$J61)," El número de consultas según sexo NO puede ser diferente al Total.","")</f>
        <v/>
      </c>
      <c r="BU61" s="55" t="str">
        <f>IF($B61=0,"",IF(($K61)="",IF($B61="",""," No olvide escribir la columna Beneficiarios."),""))</f>
        <v/>
      </c>
      <c r="BV61" s="55" t="str">
        <f>IF($B61&lt;($K61)," El número de Beneficiarios NO puede ser mayor que el Total.","")</f>
        <v/>
      </c>
      <c r="BW61" s="6"/>
      <c r="BX61" s="6"/>
      <c r="BY61" s="6"/>
      <c r="BZ61" s="6"/>
      <c r="CA61" s="6"/>
      <c r="CB61" s="109">
        <f>IF($B61&lt;&gt;($I61+$J61),1,0)</f>
        <v>0</v>
      </c>
      <c r="CC61" s="109">
        <f>IF($B61&lt;($K61),1,0)</f>
        <v>0</v>
      </c>
      <c r="CD61" s="109">
        <f>IF($B61=0,"",IF(($K61)="",IF($B61="","",1),0))</f>
        <v>0</v>
      </c>
      <c r="CE61" s="6"/>
      <c r="CF61" s="6"/>
      <c r="DC61" s="18"/>
      <c r="DD61" s="18"/>
    </row>
    <row r="62" spans="1:108" s="17" customFormat="1" ht="15" customHeight="1" x14ac:dyDescent="0.15">
      <c r="A62" s="110" t="s">
        <v>100</v>
      </c>
      <c r="B62" s="111">
        <f t="shared" si="19"/>
        <v>289</v>
      </c>
      <c r="C62" s="63"/>
      <c r="D62" s="63">
        <v>4</v>
      </c>
      <c r="E62" s="63">
        <v>30</v>
      </c>
      <c r="F62" s="63">
        <v>63</v>
      </c>
      <c r="G62" s="63">
        <v>191</v>
      </c>
      <c r="H62" s="63">
        <v>1</v>
      </c>
      <c r="I62" s="63">
        <v>1</v>
      </c>
      <c r="J62" s="63">
        <v>288</v>
      </c>
      <c r="K62" s="63">
        <v>289</v>
      </c>
      <c r="L62" s="63">
        <v>289</v>
      </c>
      <c r="M62" s="53" t="str">
        <f t="shared" si="20"/>
        <v xml:space="preserve"> </v>
      </c>
      <c r="N62" s="6"/>
      <c r="O62" s="3"/>
      <c r="P62" s="6"/>
      <c r="Q62" s="3"/>
      <c r="R62" s="3"/>
      <c r="S62" s="3"/>
      <c r="T62" s="3"/>
      <c r="U62" s="3"/>
      <c r="V62" s="3"/>
      <c r="W62" s="3"/>
      <c r="X62" s="3"/>
      <c r="Y62" s="54"/>
      <c r="Z62" s="6"/>
      <c r="AA62" s="6"/>
      <c r="AB62" s="6"/>
      <c r="AC62" s="2"/>
      <c r="AD62" s="2"/>
      <c r="AE62" s="3"/>
      <c r="AF62" s="3"/>
      <c r="AG62" s="2"/>
      <c r="AH62" s="30"/>
      <c r="AI62" s="3"/>
      <c r="AJ62" s="2"/>
      <c r="AK62" s="30"/>
      <c r="AL62" s="3"/>
      <c r="AM62" s="3"/>
      <c r="AN62" s="3"/>
      <c r="AO62" s="2"/>
      <c r="AP62" s="3"/>
      <c r="AQ62" s="3"/>
      <c r="AR62" s="3"/>
      <c r="AS62" s="3"/>
      <c r="AT62" s="3"/>
      <c r="AU62" s="3"/>
      <c r="AV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55" t="str">
        <f t="shared" ref="BT62:BT70" si="21">IF($B62&lt;&gt;($I62+$J62)," El número de consultas según sexo NO puede ser diferente al Total.","")</f>
        <v/>
      </c>
      <c r="BU62" s="55" t="str">
        <f t="shared" ref="BU62:BU70" si="22">IF($B62=0,"",IF(($K62)="",IF($B62="",""," No olvide escribir la columna Beneficiarios."),""))</f>
        <v/>
      </c>
      <c r="BV62" s="55" t="str">
        <f t="shared" ref="BV62:BV70" si="23">IF($B62&lt;($K62)," El número de Beneficiarios NO puede ser mayor que el Total.","")</f>
        <v/>
      </c>
      <c r="BW62" s="6"/>
      <c r="BX62" s="6"/>
      <c r="BY62" s="6"/>
      <c r="BZ62" s="6"/>
      <c r="CA62" s="6"/>
      <c r="CB62" s="109">
        <f t="shared" ref="CB62:CB70" si="24">IF($B62&lt;&gt;($I62+$J62),1,0)</f>
        <v>0</v>
      </c>
      <c r="CC62" s="109">
        <f t="shared" ref="CC62:CC70" si="25">IF($B62&lt;($K62),1,0)</f>
        <v>0</v>
      </c>
      <c r="CD62" s="109">
        <f t="shared" ref="CD62:CD70" si="26">IF($B62=0,"",IF(($K62)="",IF($B62="","",1),0))</f>
        <v>0</v>
      </c>
      <c r="CE62" s="6"/>
      <c r="CF62" s="6"/>
      <c r="DC62" s="18"/>
      <c r="DD62" s="18"/>
    </row>
    <row r="63" spans="1:108" s="17" customFormat="1" ht="15" customHeight="1" x14ac:dyDescent="0.15">
      <c r="A63" s="110" t="s">
        <v>101</v>
      </c>
      <c r="B63" s="111">
        <f t="shared" si="19"/>
        <v>359</v>
      </c>
      <c r="C63" s="63">
        <v>108</v>
      </c>
      <c r="D63" s="63">
        <v>40</v>
      </c>
      <c r="E63" s="63">
        <v>18</v>
      </c>
      <c r="F63" s="63">
        <v>8</v>
      </c>
      <c r="G63" s="63">
        <v>117</v>
      </c>
      <c r="H63" s="63">
        <v>68</v>
      </c>
      <c r="I63" s="63">
        <v>133</v>
      </c>
      <c r="J63" s="63">
        <v>226</v>
      </c>
      <c r="K63" s="63">
        <v>359</v>
      </c>
      <c r="L63" s="63">
        <v>310</v>
      </c>
      <c r="M63" s="53" t="str">
        <f t="shared" si="20"/>
        <v xml:space="preserve"> </v>
      </c>
      <c r="N63" s="6"/>
      <c r="O63" s="3"/>
      <c r="P63" s="6"/>
      <c r="Q63" s="3"/>
      <c r="R63" s="3"/>
      <c r="S63" s="3"/>
      <c r="T63" s="3"/>
      <c r="U63" s="3"/>
      <c r="V63" s="3"/>
      <c r="W63" s="3"/>
      <c r="X63" s="3"/>
      <c r="Y63" s="54"/>
      <c r="Z63" s="6"/>
      <c r="AA63" s="6"/>
      <c r="AB63" s="6"/>
      <c r="AC63" s="2"/>
      <c r="AD63" s="2"/>
      <c r="AE63" s="3"/>
      <c r="AF63" s="3"/>
      <c r="AG63" s="2"/>
      <c r="AH63" s="30"/>
      <c r="AI63" s="3"/>
      <c r="AJ63" s="2"/>
      <c r="AK63" s="30"/>
      <c r="AL63" s="3"/>
      <c r="AM63" s="3"/>
      <c r="AN63" s="3"/>
      <c r="AO63" s="2"/>
      <c r="AP63" s="3"/>
      <c r="AQ63" s="3"/>
      <c r="AR63" s="3"/>
      <c r="AS63" s="3"/>
      <c r="AT63" s="3"/>
      <c r="AU63" s="3"/>
      <c r="AV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55" t="str">
        <f t="shared" si="21"/>
        <v/>
      </c>
      <c r="BU63" s="55" t="str">
        <f t="shared" si="22"/>
        <v/>
      </c>
      <c r="BV63" s="55" t="str">
        <f t="shared" si="23"/>
        <v/>
      </c>
      <c r="BW63" s="6"/>
      <c r="BX63" s="6"/>
      <c r="BY63" s="6"/>
      <c r="BZ63" s="6"/>
      <c r="CA63" s="6"/>
      <c r="CB63" s="109">
        <f t="shared" si="24"/>
        <v>0</v>
      </c>
      <c r="CC63" s="109">
        <f>IF($B63&lt;($K63),1,0)</f>
        <v>0</v>
      </c>
      <c r="CD63" s="109">
        <f t="shared" si="26"/>
        <v>0</v>
      </c>
      <c r="CE63" s="6"/>
      <c r="CF63" s="6"/>
      <c r="DC63" s="18"/>
      <c r="DD63" s="18"/>
    </row>
    <row r="64" spans="1:108" s="17" customFormat="1" ht="15" customHeight="1" x14ac:dyDescent="0.15">
      <c r="A64" s="112" t="s">
        <v>102</v>
      </c>
      <c r="B64" s="40">
        <f t="shared" si="19"/>
        <v>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53" t="str">
        <f t="shared" si="20"/>
        <v xml:space="preserve"> </v>
      </c>
      <c r="N64" s="6"/>
      <c r="O64" s="3"/>
      <c r="P64" s="6"/>
      <c r="Q64" s="3"/>
      <c r="R64" s="3"/>
      <c r="S64" s="3"/>
      <c r="T64" s="3"/>
      <c r="U64" s="3"/>
      <c r="V64" s="3"/>
      <c r="W64" s="3"/>
      <c r="X64" s="3"/>
      <c r="Y64" s="54"/>
      <c r="Z64" s="6"/>
      <c r="AA64" s="6"/>
      <c r="AB64" s="6"/>
      <c r="AC64" s="2"/>
      <c r="AD64" s="2"/>
      <c r="AE64" s="3"/>
      <c r="AF64" s="3"/>
      <c r="AG64" s="2"/>
      <c r="AH64" s="30"/>
      <c r="AI64" s="3"/>
      <c r="AJ64" s="2"/>
      <c r="AK64" s="30"/>
      <c r="AL64" s="3"/>
      <c r="AM64" s="3"/>
      <c r="AN64" s="3"/>
      <c r="AO64" s="2"/>
      <c r="AP64" s="3"/>
      <c r="AQ64" s="3"/>
      <c r="AR64" s="3"/>
      <c r="AS64" s="3"/>
      <c r="AT64" s="3"/>
      <c r="AU64" s="3"/>
      <c r="AV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55" t="str">
        <f t="shared" si="21"/>
        <v/>
      </c>
      <c r="BU64" s="55" t="str">
        <f t="shared" si="22"/>
        <v/>
      </c>
      <c r="BV64" s="55" t="str">
        <f t="shared" si="23"/>
        <v/>
      </c>
      <c r="BW64" s="6"/>
      <c r="BX64" s="6"/>
      <c r="BY64" s="6"/>
      <c r="BZ64" s="6"/>
      <c r="CA64" s="6"/>
      <c r="CB64" s="109">
        <f t="shared" si="24"/>
        <v>0</v>
      </c>
      <c r="CC64" s="109">
        <f t="shared" si="25"/>
        <v>0</v>
      </c>
      <c r="CD64" s="109" t="str">
        <f t="shared" si="26"/>
        <v/>
      </c>
      <c r="CE64" s="6"/>
      <c r="CF64" s="6"/>
      <c r="DC64" s="18"/>
      <c r="DD64" s="18"/>
    </row>
    <row r="65" spans="1:108" s="17" customFormat="1" ht="15" customHeight="1" x14ac:dyDescent="0.15">
      <c r="A65" s="112" t="s">
        <v>103</v>
      </c>
      <c r="B65" s="111">
        <f t="shared" si="19"/>
        <v>13</v>
      </c>
      <c r="C65" s="63">
        <v>12</v>
      </c>
      <c r="D65" s="63">
        <v>1</v>
      </c>
      <c r="E65" s="63"/>
      <c r="F65" s="63"/>
      <c r="G65" s="63"/>
      <c r="H65" s="63"/>
      <c r="I65" s="63"/>
      <c r="J65" s="63">
        <v>13</v>
      </c>
      <c r="K65" s="63">
        <v>13</v>
      </c>
      <c r="L65" s="63">
        <v>12</v>
      </c>
      <c r="M65" s="53" t="str">
        <f t="shared" si="20"/>
        <v xml:space="preserve"> </v>
      </c>
      <c r="N65" s="6"/>
      <c r="O65" s="3"/>
      <c r="P65" s="6"/>
      <c r="Q65" s="3"/>
      <c r="R65" s="3"/>
      <c r="S65" s="3"/>
      <c r="T65" s="3"/>
      <c r="U65" s="3"/>
      <c r="V65" s="3"/>
      <c r="W65" s="3"/>
      <c r="X65" s="3"/>
      <c r="Y65" s="54"/>
      <c r="Z65" s="6"/>
      <c r="AA65" s="6"/>
      <c r="AB65" s="6"/>
      <c r="AC65" s="2"/>
      <c r="AD65" s="2"/>
      <c r="AE65" s="3"/>
      <c r="AF65" s="3"/>
      <c r="AG65" s="2"/>
      <c r="AH65" s="30"/>
      <c r="AI65" s="3"/>
      <c r="AJ65" s="2"/>
      <c r="AK65" s="30"/>
      <c r="AL65" s="3"/>
      <c r="AM65" s="3"/>
      <c r="AN65" s="3"/>
      <c r="AO65" s="2"/>
      <c r="AP65" s="3"/>
      <c r="AQ65" s="3"/>
      <c r="AR65" s="3"/>
      <c r="AS65" s="3"/>
      <c r="AT65" s="3"/>
      <c r="AU65" s="3"/>
      <c r="AV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55" t="str">
        <f t="shared" si="21"/>
        <v/>
      </c>
      <c r="BU65" s="55" t="str">
        <f t="shared" si="22"/>
        <v/>
      </c>
      <c r="BV65" s="55" t="str">
        <f t="shared" si="23"/>
        <v/>
      </c>
      <c r="BW65" s="6"/>
      <c r="BX65" s="6"/>
      <c r="BY65" s="6"/>
      <c r="BZ65" s="6"/>
      <c r="CA65" s="6"/>
      <c r="CB65" s="109">
        <f t="shared" si="24"/>
        <v>0</v>
      </c>
      <c r="CC65" s="109">
        <f t="shared" si="25"/>
        <v>0</v>
      </c>
      <c r="CD65" s="109">
        <f t="shared" si="26"/>
        <v>0</v>
      </c>
      <c r="CE65" s="6"/>
      <c r="CF65" s="6"/>
      <c r="DC65" s="18"/>
      <c r="DD65" s="18"/>
    </row>
    <row r="66" spans="1:108" s="17" customFormat="1" ht="15" customHeight="1" x14ac:dyDescent="0.15">
      <c r="A66" s="113" t="s">
        <v>104</v>
      </c>
      <c r="B66" s="40">
        <f t="shared" si="19"/>
        <v>0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53" t="str">
        <f t="shared" si="20"/>
        <v xml:space="preserve"> </v>
      </c>
      <c r="N66" s="6"/>
      <c r="O66" s="3"/>
      <c r="P66" s="6"/>
      <c r="Q66" s="3"/>
      <c r="R66" s="3"/>
      <c r="S66" s="3"/>
      <c r="T66" s="3"/>
      <c r="U66" s="3"/>
      <c r="V66" s="3"/>
      <c r="W66" s="3"/>
      <c r="X66" s="3"/>
      <c r="Y66" s="54"/>
      <c r="Z66" s="6"/>
      <c r="AA66" s="6"/>
      <c r="AB66" s="6"/>
      <c r="AC66" s="2"/>
      <c r="AD66" s="2"/>
      <c r="AE66" s="3"/>
      <c r="AF66" s="3"/>
      <c r="AG66" s="2"/>
      <c r="AH66" s="30"/>
      <c r="AI66" s="3"/>
      <c r="AJ66" s="2"/>
      <c r="AK66" s="30"/>
      <c r="AL66" s="3"/>
      <c r="AM66" s="3"/>
      <c r="AN66" s="3"/>
      <c r="AO66" s="2"/>
      <c r="AP66" s="3"/>
      <c r="AQ66" s="3"/>
      <c r="AR66" s="3"/>
      <c r="AS66" s="3"/>
      <c r="AT66" s="3"/>
      <c r="AU66" s="3"/>
      <c r="AV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55" t="str">
        <f t="shared" si="21"/>
        <v/>
      </c>
      <c r="BU66" s="55" t="str">
        <f t="shared" si="22"/>
        <v/>
      </c>
      <c r="BV66" s="55" t="str">
        <f t="shared" si="23"/>
        <v/>
      </c>
      <c r="BW66" s="6"/>
      <c r="BX66" s="6"/>
      <c r="BY66" s="6"/>
      <c r="BZ66" s="6"/>
      <c r="CA66" s="6"/>
      <c r="CB66" s="109">
        <f t="shared" si="24"/>
        <v>0</v>
      </c>
      <c r="CC66" s="109">
        <f t="shared" si="25"/>
        <v>0</v>
      </c>
      <c r="CD66" s="109" t="str">
        <f t="shared" si="26"/>
        <v/>
      </c>
      <c r="CE66" s="6"/>
      <c r="CF66" s="6"/>
      <c r="DC66" s="18"/>
      <c r="DD66" s="18"/>
    </row>
    <row r="67" spans="1:108" s="17" customFormat="1" ht="15" customHeight="1" x14ac:dyDescent="0.15">
      <c r="A67" s="112" t="s">
        <v>105</v>
      </c>
      <c r="B67" s="40">
        <f t="shared" si="19"/>
        <v>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53" t="str">
        <f t="shared" si="20"/>
        <v xml:space="preserve"> </v>
      </c>
      <c r="N67" s="6"/>
      <c r="O67" s="3"/>
      <c r="P67" s="6"/>
      <c r="Q67" s="3"/>
      <c r="R67" s="3"/>
      <c r="S67" s="3"/>
      <c r="T67" s="3"/>
      <c r="U67" s="3"/>
      <c r="V67" s="3"/>
      <c r="W67" s="3"/>
      <c r="X67" s="3"/>
      <c r="Y67" s="54"/>
      <c r="Z67" s="6"/>
      <c r="AA67" s="6"/>
      <c r="AB67" s="6"/>
      <c r="AC67" s="2"/>
      <c r="AD67" s="2"/>
      <c r="AE67" s="3"/>
      <c r="AF67" s="3"/>
      <c r="AG67" s="2"/>
      <c r="AH67" s="30"/>
      <c r="AI67" s="3"/>
      <c r="AJ67" s="2"/>
      <c r="AK67" s="30"/>
      <c r="AL67" s="3"/>
      <c r="AM67" s="3"/>
      <c r="AN67" s="3"/>
      <c r="AO67" s="2"/>
      <c r="AP67" s="3"/>
      <c r="AQ67" s="3"/>
      <c r="AR67" s="3"/>
      <c r="AS67" s="3"/>
      <c r="AT67" s="3"/>
      <c r="AU67" s="3"/>
      <c r="AV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55" t="str">
        <f t="shared" si="21"/>
        <v/>
      </c>
      <c r="BU67" s="55" t="str">
        <f t="shared" si="22"/>
        <v/>
      </c>
      <c r="BV67" s="55" t="str">
        <f t="shared" si="23"/>
        <v/>
      </c>
      <c r="BW67" s="6"/>
      <c r="BX67" s="6"/>
      <c r="BY67" s="6"/>
      <c r="BZ67" s="6"/>
      <c r="CA67" s="6"/>
      <c r="CB67" s="109">
        <f t="shared" si="24"/>
        <v>0</v>
      </c>
      <c r="CC67" s="109">
        <f t="shared" si="25"/>
        <v>0</v>
      </c>
      <c r="CD67" s="109" t="str">
        <f t="shared" si="26"/>
        <v/>
      </c>
      <c r="CE67" s="6"/>
      <c r="CF67" s="6"/>
      <c r="DC67" s="18"/>
      <c r="DD67" s="18"/>
    </row>
    <row r="68" spans="1:108" s="17" customFormat="1" ht="15" customHeight="1" x14ac:dyDescent="0.15">
      <c r="A68" s="114" t="s">
        <v>106</v>
      </c>
      <c r="B68" s="40">
        <f t="shared" si="19"/>
        <v>57</v>
      </c>
      <c r="C68" s="63">
        <v>1</v>
      </c>
      <c r="D68" s="63"/>
      <c r="E68" s="63"/>
      <c r="F68" s="63"/>
      <c r="G68" s="63"/>
      <c r="H68" s="63">
        <v>56</v>
      </c>
      <c r="I68" s="63">
        <v>22</v>
      </c>
      <c r="J68" s="63">
        <v>35</v>
      </c>
      <c r="K68" s="63">
        <v>57</v>
      </c>
      <c r="L68" s="63">
        <v>0</v>
      </c>
      <c r="M68" s="53" t="str">
        <f t="shared" si="20"/>
        <v xml:space="preserve"> </v>
      </c>
      <c r="N68" s="6"/>
      <c r="O68" s="3"/>
      <c r="P68" s="6"/>
      <c r="Q68" s="3"/>
      <c r="R68" s="3"/>
      <c r="S68" s="3"/>
      <c r="T68" s="3"/>
      <c r="U68" s="3"/>
      <c r="V68" s="3"/>
      <c r="W68" s="3"/>
      <c r="X68" s="3"/>
      <c r="Y68" s="54"/>
      <c r="Z68" s="6"/>
      <c r="AA68" s="6"/>
      <c r="AB68" s="6"/>
      <c r="AC68" s="2"/>
      <c r="AD68" s="2"/>
      <c r="AE68" s="3"/>
      <c r="AF68" s="3"/>
      <c r="AG68" s="2"/>
      <c r="AH68" s="30"/>
      <c r="AI68" s="3"/>
      <c r="AJ68" s="2"/>
      <c r="AK68" s="30"/>
      <c r="AL68" s="3"/>
      <c r="AM68" s="3"/>
      <c r="AN68" s="3"/>
      <c r="AO68" s="2"/>
      <c r="AP68" s="3"/>
      <c r="AQ68" s="3"/>
      <c r="AR68" s="3"/>
      <c r="AS68" s="3"/>
      <c r="AT68" s="3"/>
      <c r="AU68" s="3"/>
      <c r="AV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55" t="str">
        <f t="shared" si="21"/>
        <v/>
      </c>
      <c r="BU68" s="55" t="str">
        <f t="shared" si="22"/>
        <v/>
      </c>
      <c r="BV68" s="55" t="str">
        <f t="shared" si="23"/>
        <v/>
      </c>
      <c r="BW68" s="6"/>
      <c r="BX68" s="6"/>
      <c r="BY68" s="6"/>
      <c r="BZ68" s="6"/>
      <c r="CA68" s="6"/>
      <c r="CB68" s="109">
        <f t="shared" si="24"/>
        <v>0</v>
      </c>
      <c r="CC68" s="109">
        <f t="shared" si="25"/>
        <v>0</v>
      </c>
      <c r="CD68" s="109">
        <f t="shared" si="26"/>
        <v>0</v>
      </c>
      <c r="CE68" s="6"/>
      <c r="CF68" s="6"/>
      <c r="DC68" s="18"/>
      <c r="DD68" s="18"/>
    </row>
    <row r="69" spans="1:108" s="17" customFormat="1" ht="15" customHeight="1" x14ac:dyDescent="0.15">
      <c r="A69" s="115" t="s">
        <v>107</v>
      </c>
      <c r="B69" s="116">
        <f t="shared" si="19"/>
        <v>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53" t="str">
        <f t="shared" si="20"/>
        <v xml:space="preserve"> </v>
      </c>
      <c r="N69" s="6"/>
      <c r="O69" s="3"/>
      <c r="P69" s="6"/>
      <c r="Q69" s="3"/>
      <c r="R69" s="3"/>
      <c r="S69" s="3"/>
      <c r="T69" s="3"/>
      <c r="U69" s="3"/>
      <c r="V69" s="3"/>
      <c r="W69" s="3"/>
      <c r="X69" s="3"/>
      <c r="Y69" s="54"/>
      <c r="Z69" s="6"/>
      <c r="AA69" s="6"/>
      <c r="AB69" s="6"/>
      <c r="AC69" s="2"/>
      <c r="AD69" s="2"/>
      <c r="AE69" s="3"/>
      <c r="AF69" s="3"/>
      <c r="AG69" s="2"/>
      <c r="AH69" s="30"/>
      <c r="AI69" s="3"/>
      <c r="AJ69" s="2"/>
      <c r="AK69" s="30"/>
      <c r="AL69" s="3"/>
      <c r="AM69" s="3"/>
      <c r="AN69" s="3"/>
      <c r="AO69" s="2"/>
      <c r="AP69" s="3"/>
      <c r="AQ69" s="3"/>
      <c r="AR69" s="3"/>
      <c r="AS69" s="3"/>
      <c r="AT69" s="3"/>
      <c r="AU69" s="3"/>
      <c r="AV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55" t="str">
        <f t="shared" si="21"/>
        <v/>
      </c>
      <c r="BU69" s="55" t="str">
        <f t="shared" si="22"/>
        <v/>
      </c>
      <c r="BV69" s="55" t="str">
        <f t="shared" si="23"/>
        <v/>
      </c>
      <c r="BW69" s="6"/>
      <c r="BX69" s="6"/>
      <c r="BY69" s="6"/>
      <c r="BZ69" s="6"/>
      <c r="CA69" s="6"/>
      <c r="CB69" s="109">
        <f t="shared" si="24"/>
        <v>0</v>
      </c>
      <c r="CC69" s="109">
        <f t="shared" si="25"/>
        <v>0</v>
      </c>
      <c r="CD69" s="109" t="str">
        <f t="shared" si="26"/>
        <v/>
      </c>
      <c r="CE69" s="6"/>
      <c r="CF69" s="6"/>
      <c r="DC69" s="18"/>
      <c r="DD69" s="18"/>
    </row>
    <row r="70" spans="1:108" s="17" customFormat="1" ht="15" customHeight="1" x14ac:dyDescent="0.15">
      <c r="A70" s="118" t="s">
        <v>40</v>
      </c>
      <c r="B70" s="119">
        <f>SUM(B61:B69)</f>
        <v>1114</v>
      </c>
      <c r="C70" s="119">
        <f t="shared" ref="C70:K70" si="27">SUM(C61:C69)</f>
        <v>123</v>
      </c>
      <c r="D70" s="119">
        <f t="shared" si="27"/>
        <v>45</v>
      </c>
      <c r="E70" s="119">
        <f t="shared" si="27"/>
        <v>58</v>
      </c>
      <c r="F70" s="119">
        <f t="shared" si="27"/>
        <v>101</v>
      </c>
      <c r="G70" s="119">
        <f t="shared" si="27"/>
        <v>537</v>
      </c>
      <c r="H70" s="119">
        <f t="shared" si="27"/>
        <v>250</v>
      </c>
      <c r="I70" s="119">
        <f t="shared" si="27"/>
        <v>350</v>
      </c>
      <c r="J70" s="119">
        <f t="shared" si="27"/>
        <v>764</v>
      </c>
      <c r="K70" s="119">
        <f t="shared" si="27"/>
        <v>1114</v>
      </c>
      <c r="L70" s="119">
        <f>SUM(L61:L69)</f>
        <v>984</v>
      </c>
      <c r="M70" s="53" t="str">
        <f t="shared" si="20"/>
        <v xml:space="preserve"> </v>
      </c>
      <c r="N70" s="6"/>
      <c r="O70" s="3"/>
      <c r="P70" s="6"/>
      <c r="Q70" s="3"/>
      <c r="R70" s="3"/>
      <c r="S70" s="3"/>
      <c r="T70" s="3"/>
      <c r="U70" s="3"/>
      <c r="V70" s="3"/>
      <c r="W70" s="3"/>
      <c r="X70" s="3"/>
      <c r="Y70" s="54"/>
      <c r="Z70" s="6"/>
      <c r="AA70" s="6"/>
      <c r="AB70" s="6"/>
      <c r="AC70" s="2"/>
      <c r="AD70" s="2"/>
      <c r="AE70" s="3"/>
      <c r="AF70" s="3"/>
      <c r="AG70" s="2"/>
      <c r="AH70" s="30"/>
      <c r="AI70" s="3"/>
      <c r="AJ70" s="2"/>
      <c r="AK70" s="30"/>
      <c r="AL70" s="3"/>
      <c r="AM70" s="3"/>
      <c r="AN70" s="3"/>
      <c r="AO70" s="2"/>
      <c r="AP70" s="3"/>
      <c r="AQ70" s="3"/>
      <c r="AR70" s="3"/>
      <c r="AS70" s="3"/>
      <c r="AT70" s="3"/>
      <c r="AU70" s="3"/>
      <c r="AV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55" t="str">
        <f t="shared" si="21"/>
        <v/>
      </c>
      <c r="BU70" s="55" t="str">
        <f t="shared" si="22"/>
        <v/>
      </c>
      <c r="BV70" s="55" t="str">
        <f t="shared" si="23"/>
        <v/>
      </c>
      <c r="BW70" s="6"/>
      <c r="BX70" s="6"/>
      <c r="BY70" s="6"/>
      <c r="BZ70" s="6"/>
      <c r="CA70" s="6"/>
      <c r="CB70" s="109">
        <f t="shared" si="24"/>
        <v>0</v>
      </c>
      <c r="CC70" s="109">
        <f t="shared" si="25"/>
        <v>0</v>
      </c>
      <c r="CD70" s="109">
        <f t="shared" si="26"/>
        <v>0</v>
      </c>
      <c r="CE70" s="6"/>
      <c r="CF70" s="6"/>
      <c r="DC70" s="18"/>
      <c r="DD70" s="18"/>
    </row>
    <row r="71" spans="1:108" s="17" customFormat="1" ht="30" customHeight="1" x14ac:dyDescent="0.2">
      <c r="A71" s="120" t="s">
        <v>108</v>
      </c>
      <c r="B71" s="120"/>
      <c r="C71" s="120"/>
      <c r="D71" s="120"/>
      <c r="E71" s="120"/>
      <c r="F71" s="121"/>
      <c r="G71" s="121"/>
      <c r="H71" s="121"/>
      <c r="I71" s="121"/>
      <c r="J71" s="73"/>
      <c r="K71" s="7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04"/>
      <c r="AD71" s="6"/>
      <c r="AE71" s="6"/>
      <c r="AF71" s="104"/>
      <c r="AG71" s="6"/>
      <c r="AH71" s="6"/>
      <c r="AI71" s="104"/>
      <c r="AJ71" s="6"/>
      <c r="AK71" s="6"/>
      <c r="AL71" s="104"/>
      <c r="AM71" s="104"/>
      <c r="AN71" s="104"/>
      <c r="AO71" s="6"/>
      <c r="AP71" s="6"/>
      <c r="AQ71" s="6"/>
      <c r="AR71" s="6"/>
      <c r="AS71" s="6"/>
      <c r="AT71" s="6"/>
      <c r="AU71" s="6"/>
      <c r="AV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DC71" s="18"/>
      <c r="DD71" s="18"/>
    </row>
    <row r="72" spans="1:108" s="17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6"/>
      <c r="N72" s="6"/>
      <c r="O72" s="104"/>
      <c r="P72" s="6"/>
      <c r="Q72" s="6"/>
      <c r="R72" s="104"/>
      <c r="S72" s="6"/>
      <c r="T72" s="6"/>
      <c r="U72" s="6"/>
      <c r="V72" s="6"/>
      <c r="W72" s="104"/>
      <c r="X72" s="6"/>
      <c r="Y72" s="6"/>
      <c r="Z72" s="104"/>
      <c r="AA72" s="6"/>
      <c r="AB72" s="6"/>
      <c r="AC72" s="6"/>
      <c r="AD72" s="6"/>
      <c r="AE72" s="6"/>
      <c r="AF72" s="6"/>
      <c r="AG72" s="6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6"/>
      <c r="AT72" s="6"/>
      <c r="AU72" s="6"/>
      <c r="AV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DC72" s="18"/>
      <c r="DD72" s="18"/>
    </row>
    <row r="73" spans="1:108" s="17" customFormat="1" x14ac:dyDescent="0.15">
      <c r="A73" s="659"/>
      <c r="B73" s="630"/>
      <c r="C73" s="644"/>
      <c r="D73" s="105" t="s">
        <v>97</v>
      </c>
      <c r="E73" s="105" t="s">
        <v>30</v>
      </c>
      <c r="F73" s="105" t="s">
        <v>31</v>
      </c>
      <c r="G73" s="105" t="s">
        <v>32</v>
      </c>
      <c r="H73" s="105" t="s">
        <v>33</v>
      </c>
      <c r="I73" s="105" t="s">
        <v>34</v>
      </c>
      <c r="J73" s="105" t="s">
        <v>98</v>
      </c>
      <c r="K73" s="105" t="s">
        <v>39</v>
      </c>
      <c r="L73" s="660"/>
      <c r="M73" s="6"/>
      <c r="N73" s="6"/>
      <c r="O73" s="104"/>
      <c r="P73" s="6"/>
      <c r="Q73" s="6"/>
      <c r="R73" s="104"/>
      <c r="S73" s="6"/>
      <c r="T73" s="6"/>
      <c r="U73" s="6"/>
      <c r="V73" s="6"/>
      <c r="W73" s="104"/>
      <c r="X73" s="6"/>
      <c r="Y73" s="6"/>
      <c r="Z73" s="104"/>
      <c r="AA73" s="6"/>
      <c r="AB73" s="6"/>
      <c r="AC73" s="6"/>
      <c r="AD73" s="6"/>
      <c r="AE73" s="6"/>
      <c r="AF73" s="6"/>
      <c r="AG73" s="6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6"/>
      <c r="AT73" s="6"/>
      <c r="AU73" s="6"/>
      <c r="AV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DC73" s="18"/>
      <c r="DD73" s="18"/>
    </row>
    <row r="74" spans="1:108" s="17" customFormat="1" ht="22.5" customHeight="1" x14ac:dyDescent="0.15">
      <c r="A74" s="661" t="s">
        <v>110</v>
      </c>
      <c r="B74" s="106" t="s">
        <v>99</v>
      </c>
      <c r="C74" s="122">
        <f t="shared" ref="C74:C80" si="28">SUM(D74:I74)</f>
        <v>0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23" t="str">
        <f>$BT74&amp;" "&amp;$BU74&amp;""&amp;$BV74&amp;""&amp;$BW74&amp;""</f>
        <v xml:space="preserve"> </v>
      </c>
      <c r="N74" s="6"/>
      <c r="O74" s="104"/>
      <c r="P74" s="6"/>
      <c r="Q74" s="6"/>
      <c r="R74" s="104"/>
      <c r="S74" s="6"/>
      <c r="T74" s="6"/>
      <c r="U74" s="6"/>
      <c r="V74" s="6"/>
      <c r="W74" s="104"/>
      <c r="X74" s="6"/>
      <c r="Y74" s="6"/>
      <c r="Z74" s="104"/>
      <c r="AA74" s="6"/>
      <c r="AB74" s="6"/>
      <c r="AC74" s="6"/>
      <c r="AD74" s="6"/>
      <c r="AE74" s="6"/>
      <c r="AF74" s="6"/>
      <c r="AG74" s="6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6"/>
      <c r="AT74" s="6"/>
      <c r="AU74" s="6"/>
      <c r="AV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55" t="str">
        <f t="shared" ref="BT74:BT80" si="29">IF($C74&lt;&gt;($J74+$K74)," El número atenciones según sexo NO puede ser diferente al Total.","")</f>
        <v/>
      </c>
      <c r="BU74" s="55" t="str">
        <f t="shared" ref="BU74:BU80" si="30">IF($C74=0,"",IF(($L74)="",IF($C74="",""," No olvide escribir la columna Beneficiarios."),""))</f>
        <v/>
      </c>
      <c r="BV74" s="55" t="str">
        <f t="shared" ref="BV74:BV80" si="31">IF($C74&lt;($L74)," El número de Beneficiarios NO puede ser mayor que el Total.","")</f>
        <v/>
      </c>
      <c r="BW74" s="55" t="str">
        <f>IF(C74+C76&lt;=B61,"","Las consultas por enfermera NO pueden ser mayor que el Total de consultas de sección B.")</f>
        <v/>
      </c>
      <c r="BX74" s="6"/>
      <c r="BY74" s="6"/>
      <c r="BZ74" s="6"/>
      <c r="CA74" s="6"/>
      <c r="CB74" s="109">
        <f>IF($C74&lt;&gt;($J74+$K74),1,0)</f>
        <v>0</v>
      </c>
      <c r="CC74" s="109">
        <f t="shared" ref="CC74:CC80" si="32">IF($C74&lt;($L74),1,0)</f>
        <v>0</v>
      </c>
      <c r="CD74" s="109" t="str">
        <f>IF($C74=0,"",IF(($L74)="",IF($C74="","",1),0))</f>
        <v/>
      </c>
      <c r="CE74" s="109">
        <f>IF(C74+C76&lt;=B61,0,1)</f>
        <v>0</v>
      </c>
      <c r="CF74" s="6"/>
      <c r="DC74" s="18"/>
      <c r="DD74" s="18"/>
    </row>
    <row r="75" spans="1:108" s="17" customFormat="1" ht="19.5" customHeight="1" x14ac:dyDescent="0.15">
      <c r="A75" s="662"/>
      <c r="B75" s="124" t="s">
        <v>100</v>
      </c>
      <c r="C75" s="116">
        <f t="shared" si="28"/>
        <v>9</v>
      </c>
      <c r="D75" s="117"/>
      <c r="E75" s="117">
        <v>1</v>
      </c>
      <c r="F75" s="117"/>
      <c r="G75" s="117"/>
      <c r="H75" s="117">
        <v>8</v>
      </c>
      <c r="I75" s="117"/>
      <c r="J75" s="117">
        <v>1</v>
      </c>
      <c r="K75" s="117">
        <v>8</v>
      </c>
      <c r="L75" s="117">
        <v>9</v>
      </c>
      <c r="M75" s="125" t="str">
        <f>$BT75&amp;" "&amp;$BU75&amp;""&amp;$BV75&amp;""&amp;$BW75&amp;""</f>
        <v xml:space="preserve"> </v>
      </c>
      <c r="N75" s="6"/>
      <c r="O75" s="104"/>
      <c r="P75" s="6"/>
      <c r="Q75" s="6"/>
      <c r="R75" s="104"/>
      <c r="S75" s="6"/>
      <c r="T75" s="6"/>
      <c r="U75" s="6"/>
      <c r="V75" s="6"/>
      <c r="W75" s="104"/>
      <c r="X75" s="6"/>
      <c r="Y75" s="6"/>
      <c r="Z75" s="104"/>
      <c r="AA75" s="6"/>
      <c r="AB75" s="6"/>
      <c r="AC75" s="6"/>
      <c r="AD75" s="6"/>
      <c r="AE75" s="6"/>
      <c r="AF75" s="6"/>
      <c r="AG75" s="6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6"/>
      <c r="AT75" s="6"/>
      <c r="AU75" s="6"/>
      <c r="AV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55" t="str">
        <f t="shared" si="29"/>
        <v/>
      </c>
      <c r="BU75" s="55" t="str">
        <f t="shared" si="30"/>
        <v/>
      </c>
      <c r="BV75" s="55" t="str">
        <f t="shared" si="31"/>
        <v/>
      </c>
      <c r="BW75" s="55" t="str">
        <f>IF(C75+C77&lt;=B62,"","Las consultas por matrona NO pueden ser mayor que el Total de consultas de sección B.")</f>
        <v/>
      </c>
      <c r="BX75" s="6"/>
      <c r="BY75" s="6"/>
      <c r="BZ75" s="6"/>
      <c r="CA75" s="6"/>
      <c r="CB75" s="109">
        <f t="shared" ref="CB75:CB80" si="33">IF($C75&lt;&gt;($J75+$K75),1,0)</f>
        <v>0</v>
      </c>
      <c r="CC75" s="109">
        <f t="shared" si="32"/>
        <v>0</v>
      </c>
      <c r="CD75" s="109">
        <f t="shared" ref="CD75:CD80" si="34">IF($C75=0,"",IF(($L75)="",IF($C75="","",1),0))</f>
        <v>0</v>
      </c>
      <c r="CE75" s="109">
        <f>IF(C75+C77&lt;=B62,0,1)</f>
        <v>0</v>
      </c>
      <c r="CF75" s="6"/>
      <c r="DC75" s="18"/>
      <c r="DD75" s="18"/>
    </row>
    <row r="76" spans="1:108" s="17" customFormat="1" ht="15" customHeight="1" x14ac:dyDescent="0.15">
      <c r="A76" s="655" t="s">
        <v>111</v>
      </c>
      <c r="B76" s="106" t="s">
        <v>99</v>
      </c>
      <c r="C76" s="122">
        <f t="shared" si="28"/>
        <v>35</v>
      </c>
      <c r="D76" s="108"/>
      <c r="E76" s="108"/>
      <c r="F76" s="108">
        <v>1</v>
      </c>
      <c r="G76" s="108">
        <v>3</v>
      </c>
      <c r="H76" s="108">
        <v>31</v>
      </c>
      <c r="I76" s="108"/>
      <c r="J76" s="108">
        <v>24</v>
      </c>
      <c r="K76" s="108">
        <v>11</v>
      </c>
      <c r="L76" s="108">
        <v>35</v>
      </c>
      <c r="M76" s="125" t="str">
        <f>$BT76&amp;" "&amp;$BU76&amp;""&amp;$BV76&amp;""&amp;$BW74&amp;""</f>
        <v xml:space="preserve"> </v>
      </c>
      <c r="N76" s="6"/>
      <c r="O76" s="104"/>
      <c r="P76" s="6"/>
      <c r="Q76" s="6"/>
      <c r="R76" s="104"/>
      <c r="S76" s="6"/>
      <c r="T76" s="6"/>
      <c r="U76" s="6"/>
      <c r="V76" s="6"/>
      <c r="W76" s="104"/>
      <c r="X76" s="6"/>
      <c r="Y76" s="6"/>
      <c r="Z76" s="104"/>
      <c r="AA76" s="6"/>
      <c r="AB76" s="6"/>
      <c r="AC76" s="6"/>
      <c r="AD76" s="6"/>
      <c r="AE76" s="6"/>
      <c r="AF76" s="6"/>
      <c r="AG76" s="6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6"/>
      <c r="AT76" s="6"/>
      <c r="AU76" s="6"/>
      <c r="AV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55" t="str">
        <f t="shared" si="29"/>
        <v/>
      </c>
      <c r="BU76" s="55" t="str">
        <f t="shared" si="30"/>
        <v/>
      </c>
      <c r="BV76" s="55" t="str">
        <f t="shared" si="31"/>
        <v/>
      </c>
      <c r="BW76" s="55" t="str">
        <f>IF(C78&lt;=B64,"","Las consultas por psicológo NO pueden ser mayor que el Total de consultas de sección B.")</f>
        <v/>
      </c>
      <c r="BX76" s="6"/>
      <c r="BY76" s="6"/>
      <c r="BZ76" s="6"/>
      <c r="CA76" s="6"/>
      <c r="CB76" s="109">
        <f t="shared" si="33"/>
        <v>0</v>
      </c>
      <c r="CC76" s="109">
        <f t="shared" si="32"/>
        <v>0</v>
      </c>
      <c r="CD76" s="109">
        <f t="shared" si="34"/>
        <v>0</v>
      </c>
      <c r="CE76" s="109">
        <f>IF(C78&lt;=B64,0,1)</f>
        <v>0</v>
      </c>
      <c r="CF76" s="6"/>
      <c r="DC76" s="18"/>
      <c r="DD76" s="18"/>
    </row>
    <row r="77" spans="1:108" s="17" customFormat="1" ht="15" customHeight="1" x14ac:dyDescent="0.15">
      <c r="A77" s="656"/>
      <c r="B77" s="110" t="s">
        <v>100</v>
      </c>
      <c r="C77" s="111">
        <f t="shared" si="28"/>
        <v>0</v>
      </c>
      <c r="D77" s="63"/>
      <c r="E77" s="63"/>
      <c r="F77" s="63"/>
      <c r="G77" s="63"/>
      <c r="H77" s="63"/>
      <c r="I77" s="63"/>
      <c r="J77" s="63"/>
      <c r="K77" s="63"/>
      <c r="L77" s="63"/>
      <c r="M77" s="125" t="str">
        <f>$BT77&amp;" "&amp;$BU77&amp;""&amp;$BV77&amp;""&amp;$BW75&amp;""</f>
        <v xml:space="preserve"> </v>
      </c>
      <c r="N77" s="6"/>
      <c r="O77" s="104"/>
      <c r="P77" s="6"/>
      <c r="Q77" s="6"/>
      <c r="R77" s="104"/>
      <c r="S77" s="6"/>
      <c r="T77" s="6"/>
      <c r="U77" s="6"/>
      <c r="V77" s="6"/>
      <c r="W77" s="104"/>
      <c r="X77" s="6"/>
      <c r="Y77" s="6"/>
      <c r="Z77" s="104"/>
      <c r="AA77" s="6"/>
      <c r="AB77" s="6"/>
      <c r="AC77" s="6"/>
      <c r="AD77" s="6"/>
      <c r="AE77" s="6"/>
      <c r="AF77" s="6"/>
      <c r="AG77" s="6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6"/>
      <c r="AT77" s="6"/>
      <c r="AU77" s="6"/>
      <c r="AV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55" t="str">
        <f t="shared" si="29"/>
        <v/>
      </c>
      <c r="BU77" s="55" t="str">
        <f t="shared" si="30"/>
        <v/>
      </c>
      <c r="BV77" s="55" t="str">
        <f t="shared" si="31"/>
        <v/>
      </c>
      <c r="BW77" s="55" t="str">
        <f>IF(C79&lt;=L61,"","Los controles por enfermera NO pueden ser mayor que el Total de controles de sección B.")</f>
        <v/>
      </c>
      <c r="BX77" s="6"/>
      <c r="BY77" s="6"/>
      <c r="BZ77" s="6"/>
      <c r="CA77" s="6"/>
      <c r="CB77" s="109">
        <f t="shared" si="33"/>
        <v>0</v>
      </c>
      <c r="CC77" s="109">
        <f t="shared" si="32"/>
        <v>0</v>
      </c>
      <c r="CD77" s="109" t="str">
        <f t="shared" si="34"/>
        <v/>
      </c>
      <c r="CE77" s="109">
        <f>IF(C79&lt;=L61,0,1)</f>
        <v>0</v>
      </c>
      <c r="CF77" s="6"/>
      <c r="DC77" s="18"/>
      <c r="DD77" s="18"/>
    </row>
    <row r="78" spans="1:108" s="17" customFormat="1" ht="15" customHeight="1" x14ac:dyDescent="0.15">
      <c r="A78" s="657"/>
      <c r="B78" s="124" t="s">
        <v>112</v>
      </c>
      <c r="C78" s="116">
        <f t="shared" si="28"/>
        <v>0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25" t="str">
        <f>$BT78&amp;" "&amp;$BU78&amp;""&amp;$BV78&amp;""&amp;$BW76&amp;""</f>
        <v xml:space="preserve"> </v>
      </c>
      <c r="N78" s="6"/>
      <c r="O78" s="104"/>
      <c r="P78" s="6"/>
      <c r="Q78" s="6"/>
      <c r="R78" s="104"/>
      <c r="S78" s="6"/>
      <c r="T78" s="6"/>
      <c r="U78" s="6"/>
      <c r="V78" s="6"/>
      <c r="W78" s="104"/>
      <c r="X78" s="6"/>
      <c r="Y78" s="6"/>
      <c r="Z78" s="104"/>
      <c r="AA78" s="6"/>
      <c r="AB78" s="6"/>
      <c r="AC78" s="6"/>
      <c r="AD78" s="6"/>
      <c r="AE78" s="6"/>
      <c r="AF78" s="6"/>
      <c r="AG78" s="6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6"/>
      <c r="AT78" s="6"/>
      <c r="AU78" s="6"/>
      <c r="AV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55" t="str">
        <f t="shared" si="29"/>
        <v/>
      </c>
      <c r="BU78" s="55" t="str">
        <f t="shared" si="30"/>
        <v/>
      </c>
      <c r="BV78" s="55" t="str">
        <f t="shared" si="31"/>
        <v/>
      </c>
      <c r="BW78" s="55" t="str">
        <f>IF($C80&lt;=$L62,"","Los controles por matrona NO pueden ser mayor que el Total de controles de sección B.")</f>
        <v/>
      </c>
      <c r="BX78" s="6"/>
      <c r="BY78" s="6"/>
      <c r="BZ78" s="6"/>
      <c r="CA78" s="6"/>
      <c r="CB78" s="109">
        <f t="shared" si="33"/>
        <v>0</v>
      </c>
      <c r="CC78" s="109">
        <f t="shared" si="32"/>
        <v>0</v>
      </c>
      <c r="CD78" s="109" t="str">
        <f t="shared" si="34"/>
        <v/>
      </c>
      <c r="CE78" s="109">
        <f>IF(C80&lt;=L62,0,1)</f>
        <v>0</v>
      </c>
      <c r="CF78" s="6"/>
      <c r="DC78" s="18"/>
      <c r="DD78" s="18"/>
    </row>
    <row r="79" spans="1:108" s="17" customFormat="1" ht="21" customHeight="1" x14ac:dyDescent="0.15">
      <c r="A79" s="625" t="s">
        <v>113</v>
      </c>
      <c r="B79" s="106" t="s">
        <v>99</v>
      </c>
      <c r="C79" s="122">
        <f t="shared" si="28"/>
        <v>0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25" t="str">
        <f>$BT79&amp;" "&amp;$BU79&amp;""&amp;$BV79&amp;""&amp;$BW77&amp;""</f>
        <v xml:space="preserve"> </v>
      </c>
      <c r="N79" s="6"/>
      <c r="O79" s="104"/>
      <c r="P79" s="6"/>
      <c r="Q79" s="6"/>
      <c r="R79" s="104"/>
      <c r="S79" s="6"/>
      <c r="T79" s="6"/>
      <c r="U79" s="6"/>
      <c r="V79" s="6"/>
      <c r="W79" s="104"/>
      <c r="X79" s="6"/>
      <c r="Y79" s="6"/>
      <c r="Z79" s="104"/>
      <c r="AA79" s="6"/>
      <c r="AB79" s="6"/>
      <c r="AC79" s="6"/>
      <c r="AD79" s="6"/>
      <c r="AE79" s="6"/>
      <c r="AF79" s="6"/>
      <c r="AG79" s="6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6"/>
      <c r="AT79" s="6"/>
      <c r="AU79" s="6"/>
      <c r="AV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55" t="str">
        <f t="shared" si="29"/>
        <v/>
      </c>
      <c r="BU79" s="55" t="str">
        <f t="shared" si="30"/>
        <v/>
      </c>
      <c r="BV79" s="55" t="str">
        <f t="shared" si="31"/>
        <v/>
      </c>
      <c r="BX79" s="6"/>
      <c r="BY79" s="6"/>
      <c r="BZ79" s="6"/>
      <c r="CA79" s="6"/>
      <c r="CB79" s="109">
        <f t="shared" si="33"/>
        <v>0</v>
      </c>
      <c r="CC79" s="109">
        <f t="shared" si="32"/>
        <v>0</v>
      </c>
      <c r="CD79" s="109" t="str">
        <f t="shared" si="34"/>
        <v/>
      </c>
      <c r="CE79" s="6"/>
      <c r="CF79" s="6"/>
      <c r="DC79" s="18"/>
      <c r="DD79" s="18"/>
    </row>
    <row r="80" spans="1:108" s="17" customFormat="1" ht="21" customHeight="1" x14ac:dyDescent="0.15">
      <c r="A80" s="627"/>
      <c r="B80" s="124" t="s">
        <v>100</v>
      </c>
      <c r="C80" s="116">
        <f t="shared" si="28"/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5" t="str">
        <f>$BT80&amp;" "&amp;$BU80&amp;""&amp;$BV80&amp;""&amp;$BW78&amp;""</f>
        <v xml:space="preserve"> </v>
      </c>
      <c r="N80" s="6"/>
      <c r="O80" s="104"/>
      <c r="P80" s="6"/>
      <c r="Q80" s="6"/>
      <c r="R80" s="104"/>
      <c r="S80" s="6"/>
      <c r="T80" s="6"/>
      <c r="U80" s="6"/>
      <c r="V80" s="6"/>
      <c r="W80" s="104"/>
      <c r="X80" s="6"/>
      <c r="Y80" s="6"/>
      <c r="Z80" s="104"/>
      <c r="AA80" s="6"/>
      <c r="AB80" s="6"/>
      <c r="AC80" s="6"/>
      <c r="AD80" s="6"/>
      <c r="AE80" s="6"/>
      <c r="AF80" s="6"/>
      <c r="AG80" s="6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6"/>
      <c r="AT80" s="6"/>
      <c r="AU80" s="6"/>
      <c r="AV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55" t="str">
        <f t="shared" si="29"/>
        <v/>
      </c>
      <c r="BU80" s="55" t="str">
        <f t="shared" si="30"/>
        <v/>
      </c>
      <c r="BV80" s="55" t="str">
        <f t="shared" si="31"/>
        <v/>
      </c>
      <c r="BX80" s="6"/>
      <c r="BY80" s="6"/>
      <c r="BZ80" s="6"/>
      <c r="CA80" s="6"/>
      <c r="CB80" s="109">
        <f t="shared" si="33"/>
        <v>0</v>
      </c>
      <c r="CC80" s="109">
        <f t="shared" si="32"/>
        <v>0</v>
      </c>
      <c r="CD80" s="109" t="str">
        <f t="shared" si="34"/>
        <v/>
      </c>
      <c r="CE80" s="6"/>
      <c r="CF80" s="6"/>
      <c r="DC80" s="18"/>
      <c r="DD80" s="18"/>
    </row>
    <row r="81" spans="1:108" s="6" customFormat="1" ht="30" customHeight="1" x14ac:dyDescent="0.2">
      <c r="A81" s="127" t="s">
        <v>114</v>
      </c>
      <c r="B81" s="128"/>
      <c r="C81" s="128"/>
      <c r="D81" s="128"/>
      <c r="E81" s="128"/>
      <c r="F81" s="128"/>
      <c r="G81" s="128"/>
      <c r="H81" s="128"/>
      <c r="I81" s="128"/>
      <c r="J81" s="128"/>
      <c r="AC81" s="104"/>
      <c r="AF81" s="104"/>
      <c r="AI81" s="104"/>
      <c r="AL81" s="104"/>
      <c r="AM81" s="104"/>
      <c r="AN81" s="104"/>
      <c r="CC81" s="6">
        <f>IF(C74+C76&lt;=B61,0,1)</f>
        <v>0</v>
      </c>
      <c r="DC81" s="3"/>
      <c r="DD81" s="3"/>
    </row>
    <row r="82" spans="1:108" s="17" customFormat="1" ht="57" customHeight="1" x14ac:dyDescent="0.15">
      <c r="A82" s="129" t="s">
        <v>115</v>
      </c>
      <c r="B82" s="130" t="s">
        <v>116</v>
      </c>
      <c r="C82" s="104"/>
      <c r="D82" s="104"/>
      <c r="E82" s="10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04"/>
      <c r="Y82" s="6"/>
      <c r="Z82" s="6"/>
      <c r="AA82" s="104"/>
      <c r="AB82" s="6"/>
      <c r="AC82" s="6"/>
      <c r="AD82" s="104"/>
      <c r="AE82" s="6"/>
      <c r="AF82" s="6"/>
      <c r="AG82" s="104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>
        <f>IF(C75+C77&lt;=B62,0,1)</f>
        <v>0</v>
      </c>
      <c r="CC82" s="6"/>
      <c r="CD82" s="6"/>
      <c r="CE82" s="6"/>
      <c r="CF82" s="6"/>
      <c r="DA82" s="18"/>
      <c r="DB82" s="18"/>
    </row>
    <row r="83" spans="1:108" s="17" customFormat="1" ht="15" customHeight="1" x14ac:dyDescent="0.15">
      <c r="A83" s="106" t="s">
        <v>117</v>
      </c>
      <c r="B83" s="131"/>
      <c r="C83" s="132" t="str">
        <f>$BT83</f>
        <v/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04"/>
      <c r="Y83" s="6"/>
      <c r="Z83" s="6"/>
      <c r="AA83" s="104"/>
      <c r="AB83" s="6"/>
      <c r="AC83" s="6"/>
      <c r="AD83" s="104"/>
      <c r="AE83" s="6"/>
      <c r="AF83" s="6"/>
      <c r="AG83" s="104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7" t="str">
        <f>IF(AND(($B83&lt;&gt;0),$AK50+$AK51=0),"No olvidar que estas consultas resueltas deben estar incluidas en Sección A.4","")</f>
        <v/>
      </c>
      <c r="BV83" s="6"/>
      <c r="BW83" s="6"/>
      <c r="BX83" s="6"/>
      <c r="BY83" s="6"/>
      <c r="BZ83" s="6"/>
      <c r="CA83" s="6"/>
      <c r="CB83" s="109">
        <f>IF(AND($AK50+$AK51&lt;&gt;0,($B83="")),1,0)</f>
        <v>0</v>
      </c>
      <c r="CC83" s="6"/>
      <c r="CD83" s="6"/>
      <c r="CE83" s="6"/>
      <c r="CF83" s="6"/>
      <c r="DA83" s="18"/>
      <c r="DB83" s="18"/>
    </row>
    <row r="84" spans="1:108" s="17" customFormat="1" ht="15" customHeight="1" x14ac:dyDescent="0.15">
      <c r="A84" s="124" t="s">
        <v>86</v>
      </c>
      <c r="B84" s="133"/>
      <c r="C84" s="132" t="str">
        <f>$BT84</f>
        <v/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04"/>
      <c r="Y84" s="6"/>
      <c r="Z84" s="6"/>
      <c r="AA84" s="104"/>
      <c r="AB84" s="6"/>
      <c r="AC84" s="6"/>
      <c r="AD84" s="104"/>
      <c r="AE84" s="6"/>
      <c r="AF84" s="6"/>
      <c r="AG84" s="104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7" t="str">
        <f>IF(AND(($B84&lt;&gt;0),$AK52=0),"No olvidar que estas consultas resueltas deben estar incluidas en Sección A.4","")</f>
        <v/>
      </c>
      <c r="BV84" s="6"/>
      <c r="BW84" s="6"/>
      <c r="BX84" s="6"/>
      <c r="BY84" s="6"/>
      <c r="BZ84" s="6"/>
      <c r="CA84" s="6"/>
      <c r="CB84" s="109">
        <f>IF(AND($AK52&lt;&gt;0,($B84="")),1,0)</f>
        <v>0</v>
      </c>
      <c r="CC84" s="6"/>
      <c r="CD84" s="6"/>
      <c r="CE84" s="6"/>
      <c r="CF84" s="6"/>
      <c r="DA84" s="18"/>
      <c r="DB84" s="18"/>
    </row>
    <row r="85" spans="1:108" s="6" customFormat="1" ht="30" customHeight="1" x14ac:dyDescent="0.2">
      <c r="A85" s="134" t="s">
        <v>118</v>
      </c>
      <c r="B85" s="135"/>
      <c r="C85" s="135"/>
      <c r="D85" s="135"/>
      <c r="E85" s="136"/>
      <c r="F85" s="136"/>
      <c r="Z85" s="104"/>
      <c r="AC85" s="104"/>
      <c r="AF85" s="104"/>
      <c r="AI85" s="104"/>
      <c r="AR85" s="3"/>
      <c r="CC85" s="17"/>
      <c r="DC85" s="3"/>
      <c r="DD85" s="3"/>
    </row>
    <row r="86" spans="1:108" s="17" customFormat="1" ht="52.5" x14ac:dyDescent="0.15">
      <c r="A86" s="619" t="s">
        <v>119</v>
      </c>
      <c r="B86" s="653"/>
      <c r="C86" s="137" t="s">
        <v>120</v>
      </c>
      <c r="D86" s="137" t="s">
        <v>121</v>
      </c>
      <c r="E86" s="137" t="s">
        <v>122</v>
      </c>
      <c r="F86" s="13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04"/>
      <c r="AA86" s="6"/>
      <c r="AB86" s="6"/>
      <c r="AC86" s="104"/>
      <c r="AD86" s="6"/>
      <c r="AE86" s="6"/>
      <c r="AF86" s="104"/>
      <c r="AG86" s="6"/>
      <c r="AH86" s="6"/>
      <c r="AI86" s="104"/>
      <c r="AJ86" s="6"/>
      <c r="AK86" s="6"/>
      <c r="AL86" s="6"/>
      <c r="AM86" s="6"/>
      <c r="AN86" s="6"/>
      <c r="AO86" s="6"/>
      <c r="AP86" s="6"/>
      <c r="AQ86" s="6"/>
      <c r="AR86" s="3"/>
      <c r="AS86" s="6"/>
      <c r="AT86" s="6"/>
      <c r="AU86" s="6"/>
      <c r="AV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DC86" s="18"/>
      <c r="DD86" s="18"/>
    </row>
    <row r="87" spans="1:108" s="17" customFormat="1" ht="15" customHeight="1" x14ac:dyDescent="0.15">
      <c r="A87" s="654" t="s">
        <v>123</v>
      </c>
      <c r="B87" s="654"/>
      <c r="C87" s="108"/>
      <c r="D87" s="108"/>
      <c r="E87" s="108"/>
      <c r="F87" s="13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04"/>
      <c r="AD87" s="6"/>
      <c r="AE87" s="6"/>
      <c r="AF87" s="104"/>
      <c r="AG87" s="6"/>
      <c r="AH87" s="6"/>
      <c r="AI87" s="104"/>
      <c r="AJ87" s="6"/>
      <c r="AK87" s="6"/>
      <c r="AL87" s="104"/>
      <c r="AM87" s="104"/>
      <c r="AN87" s="104"/>
      <c r="AO87" s="6"/>
      <c r="AP87" s="6"/>
      <c r="AQ87" s="6"/>
      <c r="AR87" s="6"/>
      <c r="AS87" s="6"/>
      <c r="AT87" s="6"/>
      <c r="AU87" s="6"/>
      <c r="AV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DC87" s="18"/>
      <c r="DD87" s="18"/>
    </row>
    <row r="88" spans="1:108" s="17" customFormat="1" ht="15" customHeight="1" x14ac:dyDescent="0.15">
      <c r="A88" s="652" t="s">
        <v>124</v>
      </c>
      <c r="B88" s="652"/>
      <c r="C88" s="63"/>
      <c r="D88" s="63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04"/>
      <c r="AD88" s="6"/>
      <c r="AE88" s="6"/>
      <c r="AF88" s="104"/>
      <c r="AG88" s="6"/>
      <c r="AH88" s="6"/>
      <c r="AI88" s="104"/>
      <c r="AJ88" s="6"/>
      <c r="AK88" s="6"/>
      <c r="AL88" s="104"/>
      <c r="AM88" s="104"/>
      <c r="AN88" s="104"/>
      <c r="AO88" s="6"/>
      <c r="AP88" s="6"/>
      <c r="AQ88" s="6"/>
      <c r="AR88" s="6"/>
      <c r="AS88" s="6"/>
      <c r="AT88" s="6"/>
      <c r="AU88" s="6"/>
      <c r="AV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DC88" s="18"/>
      <c r="DD88" s="18"/>
    </row>
    <row r="89" spans="1:108" s="17" customFormat="1" ht="15" customHeight="1" x14ac:dyDescent="0.15">
      <c r="A89" s="652" t="s">
        <v>125</v>
      </c>
      <c r="B89" s="652"/>
      <c r="C89" s="63"/>
      <c r="D89" s="63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04"/>
      <c r="AD89" s="6"/>
      <c r="AE89" s="6"/>
      <c r="AF89" s="104"/>
      <c r="AG89" s="6"/>
      <c r="AH89" s="6"/>
      <c r="AI89" s="104"/>
      <c r="AJ89" s="6"/>
      <c r="AK89" s="6"/>
      <c r="AL89" s="104"/>
      <c r="AM89" s="104"/>
      <c r="AN89" s="104"/>
      <c r="AO89" s="6"/>
      <c r="AP89" s="6"/>
      <c r="AQ89" s="6"/>
      <c r="AR89" s="6"/>
      <c r="AS89" s="6"/>
      <c r="AT89" s="6"/>
      <c r="AU89" s="6"/>
      <c r="AV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DC89" s="18"/>
      <c r="DD89" s="18"/>
    </row>
    <row r="90" spans="1:108" s="17" customFormat="1" ht="15" customHeight="1" x14ac:dyDescent="0.15">
      <c r="A90" s="652" t="s">
        <v>126</v>
      </c>
      <c r="B90" s="652"/>
      <c r="C90" s="63"/>
      <c r="D90" s="63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04"/>
      <c r="AD90" s="6"/>
      <c r="AE90" s="6"/>
      <c r="AF90" s="104"/>
      <c r="AG90" s="6"/>
      <c r="AH90" s="6"/>
      <c r="AI90" s="104"/>
      <c r="AJ90" s="6"/>
      <c r="AK90" s="6"/>
      <c r="AL90" s="104"/>
      <c r="AM90" s="104"/>
      <c r="AN90" s="104"/>
      <c r="AO90" s="6"/>
      <c r="AP90" s="6"/>
      <c r="AQ90" s="6"/>
      <c r="AR90" s="6"/>
      <c r="AS90" s="6"/>
      <c r="AT90" s="6"/>
      <c r="AU90" s="6"/>
      <c r="AV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DC90" s="18"/>
      <c r="DD90" s="18"/>
    </row>
    <row r="91" spans="1:108" s="17" customFormat="1" ht="15" customHeight="1" x14ac:dyDescent="0.15">
      <c r="A91" s="652" t="s">
        <v>127</v>
      </c>
      <c r="B91" s="652"/>
      <c r="C91" s="63"/>
      <c r="D91" s="63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04"/>
      <c r="AD91" s="6"/>
      <c r="AE91" s="6"/>
      <c r="AF91" s="104"/>
      <c r="AG91" s="6"/>
      <c r="AH91" s="6"/>
      <c r="AI91" s="104"/>
      <c r="AJ91" s="6"/>
      <c r="AK91" s="6"/>
      <c r="AL91" s="104"/>
      <c r="AM91" s="104"/>
      <c r="AN91" s="104"/>
      <c r="AO91" s="6"/>
      <c r="AP91" s="6"/>
      <c r="AQ91" s="6"/>
      <c r="AR91" s="6"/>
      <c r="AS91" s="6"/>
      <c r="AT91" s="6"/>
      <c r="AU91" s="6"/>
      <c r="AV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DC91" s="18"/>
      <c r="DD91" s="18"/>
    </row>
    <row r="92" spans="1:108" s="17" customFormat="1" ht="15" customHeight="1" x14ac:dyDescent="0.15">
      <c r="A92" s="652" t="s">
        <v>128</v>
      </c>
      <c r="B92" s="652"/>
      <c r="C92" s="63"/>
      <c r="D92" s="63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04"/>
      <c r="AD92" s="6"/>
      <c r="AE92" s="6"/>
      <c r="AF92" s="104"/>
      <c r="AG92" s="6"/>
      <c r="AH92" s="6"/>
      <c r="AI92" s="104"/>
      <c r="AJ92" s="6"/>
      <c r="AK92" s="6"/>
      <c r="AL92" s="104"/>
      <c r="AM92" s="104"/>
      <c r="AN92" s="104"/>
      <c r="AO92" s="6"/>
      <c r="AP92" s="6"/>
      <c r="AQ92" s="6"/>
      <c r="AR92" s="6"/>
      <c r="AS92" s="6"/>
      <c r="AT92" s="6"/>
      <c r="AU92" s="6"/>
      <c r="AV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DC92" s="18"/>
      <c r="DD92" s="18"/>
    </row>
    <row r="93" spans="1:108" s="17" customFormat="1" ht="15" customHeight="1" x14ac:dyDescent="0.15">
      <c r="A93" s="652" t="s">
        <v>129</v>
      </c>
      <c r="B93" s="652"/>
      <c r="C93" s="63"/>
      <c r="D93" s="63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04"/>
      <c r="AD93" s="6"/>
      <c r="AE93" s="6"/>
      <c r="AF93" s="104"/>
      <c r="AG93" s="6"/>
      <c r="AH93" s="6"/>
      <c r="AI93" s="104"/>
      <c r="AJ93" s="6"/>
      <c r="AK93" s="6"/>
      <c r="AL93" s="104"/>
      <c r="AM93" s="104"/>
      <c r="AN93" s="104"/>
      <c r="AO93" s="6"/>
      <c r="AP93" s="6"/>
      <c r="AQ93" s="6"/>
      <c r="AR93" s="6"/>
      <c r="AS93" s="6"/>
      <c r="AT93" s="6"/>
      <c r="AU93" s="6"/>
      <c r="AV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DC93" s="18"/>
      <c r="DD93" s="18"/>
    </row>
    <row r="94" spans="1:108" s="17" customFormat="1" ht="15" customHeight="1" x14ac:dyDescent="0.15">
      <c r="A94" s="652" t="s">
        <v>130</v>
      </c>
      <c r="B94" s="652"/>
      <c r="C94" s="63"/>
      <c r="D94" s="63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04"/>
      <c r="AD94" s="6"/>
      <c r="AE94" s="6"/>
      <c r="AF94" s="104"/>
      <c r="AG94" s="6"/>
      <c r="AH94" s="6"/>
      <c r="AI94" s="104"/>
      <c r="AJ94" s="6"/>
      <c r="AK94" s="6"/>
      <c r="AL94" s="104"/>
      <c r="AM94" s="104"/>
      <c r="AN94" s="104"/>
      <c r="AO94" s="6"/>
      <c r="AP94" s="6"/>
      <c r="AQ94" s="104"/>
      <c r="AR94" s="6"/>
      <c r="AS94" s="6"/>
      <c r="AT94" s="6"/>
      <c r="AU94" s="6"/>
      <c r="AV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DC94" s="18"/>
      <c r="DD94" s="18"/>
    </row>
    <row r="95" spans="1:108" s="17" customFormat="1" ht="15" customHeight="1" x14ac:dyDescent="0.15">
      <c r="A95" s="652" t="s">
        <v>131</v>
      </c>
      <c r="B95" s="652"/>
      <c r="C95" s="63"/>
      <c r="D95" s="63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04"/>
      <c r="AD95" s="6"/>
      <c r="AE95" s="6"/>
      <c r="AF95" s="104"/>
      <c r="AG95" s="6"/>
      <c r="AH95" s="6"/>
      <c r="AI95" s="104"/>
      <c r="AJ95" s="6"/>
      <c r="AK95" s="6"/>
      <c r="AL95" s="104"/>
      <c r="AM95" s="104"/>
      <c r="AN95" s="104"/>
      <c r="AO95" s="6"/>
      <c r="AP95" s="6"/>
      <c r="AQ95" s="104"/>
      <c r="AR95" s="6"/>
      <c r="AS95" s="6"/>
      <c r="AT95" s="6"/>
      <c r="AU95" s="6"/>
      <c r="AV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DC95" s="18"/>
      <c r="DD95" s="18"/>
    </row>
    <row r="96" spans="1:108" s="17" customFormat="1" ht="15" customHeight="1" x14ac:dyDescent="0.15">
      <c r="A96" s="652" t="s">
        <v>132</v>
      </c>
      <c r="B96" s="652"/>
      <c r="C96" s="63"/>
      <c r="D96" s="63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04"/>
      <c r="AD96" s="6"/>
      <c r="AE96" s="6"/>
      <c r="AF96" s="104"/>
      <c r="AG96" s="6"/>
      <c r="AH96" s="6"/>
      <c r="AI96" s="104"/>
      <c r="AJ96" s="6"/>
      <c r="AK96" s="6"/>
      <c r="AL96" s="104"/>
      <c r="AM96" s="104"/>
      <c r="AN96" s="104"/>
      <c r="AO96" s="6"/>
      <c r="AP96" s="6"/>
      <c r="AQ96" s="104"/>
      <c r="AR96" s="6"/>
      <c r="AS96" s="6"/>
      <c r="AT96" s="6"/>
      <c r="AU96" s="6"/>
      <c r="AV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DC96" s="18"/>
      <c r="DD96" s="18"/>
    </row>
    <row r="97" spans="1:108" s="17" customFormat="1" ht="15" customHeight="1" x14ac:dyDescent="0.15">
      <c r="A97" s="652" t="s">
        <v>86</v>
      </c>
      <c r="B97" s="652"/>
      <c r="C97" s="63"/>
      <c r="D97" s="63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04"/>
      <c r="AD97" s="6"/>
      <c r="AE97" s="6"/>
      <c r="AF97" s="104"/>
      <c r="AG97" s="6"/>
      <c r="AH97" s="6"/>
      <c r="AI97" s="104"/>
      <c r="AJ97" s="6"/>
      <c r="AK97" s="6"/>
      <c r="AL97" s="104"/>
      <c r="AM97" s="104"/>
      <c r="AN97" s="104"/>
      <c r="AO97" s="6"/>
      <c r="AP97" s="6"/>
      <c r="AQ97" s="104"/>
      <c r="AR97" s="6"/>
      <c r="AS97" s="6"/>
      <c r="AT97" s="6"/>
      <c r="AU97" s="6"/>
      <c r="AV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DC97" s="18"/>
      <c r="DD97" s="18"/>
    </row>
    <row r="98" spans="1:108" s="17" customFormat="1" ht="15" customHeight="1" x14ac:dyDescent="0.15">
      <c r="A98" s="652" t="s">
        <v>117</v>
      </c>
      <c r="B98" s="652"/>
      <c r="C98" s="63"/>
      <c r="D98" s="63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04"/>
      <c r="AD98" s="6"/>
      <c r="AE98" s="6"/>
      <c r="AF98" s="104"/>
      <c r="AG98" s="6"/>
      <c r="AH98" s="6"/>
      <c r="AI98" s="104"/>
      <c r="AJ98" s="6"/>
      <c r="AK98" s="6"/>
      <c r="AL98" s="104"/>
      <c r="AM98" s="104"/>
      <c r="AN98" s="104"/>
      <c r="AO98" s="6"/>
      <c r="AP98" s="6"/>
      <c r="AQ98" s="104"/>
      <c r="AR98" s="6"/>
      <c r="AS98" s="6"/>
      <c r="AT98" s="6"/>
      <c r="AU98" s="6"/>
      <c r="AV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DC98" s="18"/>
      <c r="DD98" s="18"/>
    </row>
    <row r="99" spans="1:108" s="17" customFormat="1" ht="15" customHeight="1" x14ac:dyDescent="0.15">
      <c r="A99" s="633" t="s">
        <v>133</v>
      </c>
      <c r="B99" s="633"/>
      <c r="C99" s="117"/>
      <c r="D99" s="117"/>
      <c r="E99" s="11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04"/>
      <c r="AD99" s="104"/>
      <c r="AE99" s="6"/>
      <c r="AF99" s="6"/>
      <c r="AG99" s="104"/>
      <c r="AH99" s="6"/>
      <c r="AI99" s="6"/>
      <c r="AJ99" s="104"/>
      <c r="AK99" s="6"/>
      <c r="AL99" s="6"/>
      <c r="AM99" s="6"/>
      <c r="AN99" s="6"/>
      <c r="AO99" s="104"/>
      <c r="AP99" s="6"/>
      <c r="AQ99" s="6"/>
      <c r="AR99" s="6"/>
      <c r="AS99" s="6"/>
      <c r="AT99" s="6"/>
      <c r="AU99" s="6"/>
      <c r="AV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108" s="6" customFormat="1" ht="30" customHeight="1" x14ac:dyDescent="0.2">
      <c r="A100" s="139" t="s">
        <v>134</v>
      </c>
      <c r="M100" s="11"/>
      <c r="W100" s="140"/>
      <c r="AC100" s="104"/>
      <c r="AD100" s="104"/>
      <c r="AG100" s="104"/>
      <c r="AJ100" s="104"/>
      <c r="AO100" s="104"/>
    </row>
    <row r="101" spans="1:108" s="17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6"/>
      <c r="Z101" s="6"/>
      <c r="AA101" s="104"/>
      <c r="AB101" s="104"/>
      <c r="AC101" s="6"/>
      <c r="AD101" s="6"/>
      <c r="AE101" s="104"/>
      <c r="AF101" s="6"/>
      <c r="AG101" s="6"/>
      <c r="AH101" s="104"/>
      <c r="AI101" s="6"/>
      <c r="AJ101" s="6"/>
      <c r="AK101" s="6"/>
      <c r="AL101" s="6"/>
      <c r="AM101" s="104"/>
      <c r="AN101" s="6"/>
      <c r="AO101" s="6"/>
      <c r="AP101" s="6"/>
      <c r="AQ101" s="6"/>
      <c r="AR101" s="6"/>
      <c r="AS101" s="6"/>
      <c r="AT101" s="6"/>
      <c r="AU101" s="6"/>
      <c r="AV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108" s="17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19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6"/>
      <c r="Z102" s="6"/>
      <c r="AA102" s="104"/>
      <c r="AB102" s="104"/>
      <c r="AC102" s="6"/>
      <c r="AD102" s="6"/>
      <c r="AE102" s="104"/>
      <c r="AF102" s="6"/>
      <c r="AG102" s="6"/>
      <c r="AH102" s="104"/>
      <c r="AI102" s="6"/>
      <c r="AJ102" s="6"/>
      <c r="AK102" s="6"/>
      <c r="AL102" s="6"/>
      <c r="AM102" s="104"/>
      <c r="AN102" s="6"/>
      <c r="AO102" s="6"/>
      <c r="AP102" s="6"/>
      <c r="AQ102" s="6"/>
      <c r="AR102" s="6"/>
      <c r="AS102" s="6"/>
      <c r="AT102" s="6"/>
      <c r="AU102" s="6"/>
      <c r="AV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108" s="17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6"/>
      <c r="Z103" s="6"/>
      <c r="AA103" s="104"/>
      <c r="AB103" s="104"/>
      <c r="AC103" s="6"/>
      <c r="AD103" s="6"/>
      <c r="AE103" s="104"/>
      <c r="AF103" s="6"/>
      <c r="AG103" s="6"/>
      <c r="AH103" s="104"/>
      <c r="AI103" s="6"/>
      <c r="AJ103" s="6"/>
      <c r="AK103" s="6"/>
      <c r="AL103" s="6"/>
      <c r="AM103" s="104"/>
      <c r="AN103" s="6"/>
      <c r="AO103" s="6"/>
      <c r="AP103" s="6"/>
      <c r="AQ103" s="6"/>
      <c r="AR103" s="6"/>
      <c r="AS103" s="6"/>
      <c r="AT103" s="6"/>
      <c r="AU103" s="6"/>
      <c r="AV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108" s="17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22" t="s">
        <v>22</v>
      </c>
      <c r="J104" s="23" t="s">
        <v>37</v>
      </c>
      <c r="K104" s="24" t="s">
        <v>38</v>
      </c>
      <c r="L104" s="23" t="s">
        <v>39</v>
      </c>
      <c r="M104" s="25" t="s">
        <v>40</v>
      </c>
      <c r="N104" s="26" t="s">
        <v>41</v>
      </c>
      <c r="O104" s="27" t="s">
        <v>42</v>
      </c>
      <c r="P104" s="23" t="s">
        <v>43</v>
      </c>
      <c r="Q104" s="26" t="s">
        <v>40</v>
      </c>
      <c r="R104" s="26" t="s">
        <v>41</v>
      </c>
      <c r="S104" s="27" t="s">
        <v>42</v>
      </c>
      <c r="T104" s="141" t="s">
        <v>43</v>
      </c>
      <c r="U104" s="627"/>
      <c r="V104" s="630"/>
      <c r="W104" s="618"/>
      <c r="X104" s="624"/>
      <c r="Y104" s="6"/>
      <c r="Z104" s="6"/>
      <c r="AA104" s="104"/>
      <c r="AB104" s="104"/>
      <c r="AC104" s="6"/>
      <c r="AD104" s="6"/>
      <c r="AE104" s="104"/>
      <c r="AF104" s="6"/>
      <c r="AG104" s="6"/>
      <c r="AH104" s="104"/>
      <c r="AI104" s="6"/>
      <c r="AJ104" s="6"/>
      <c r="AK104" s="6"/>
      <c r="AL104" s="6"/>
      <c r="AM104" s="104"/>
      <c r="AN104" s="6"/>
      <c r="AO104" s="6"/>
      <c r="AP104" s="6"/>
      <c r="AQ104" s="6"/>
      <c r="AR104" s="6"/>
      <c r="AS104" s="6"/>
      <c r="AT104" s="6"/>
      <c r="AU104" s="6"/>
      <c r="AV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108" s="17" customFormat="1" ht="15" customHeight="1" x14ac:dyDescent="0.15">
      <c r="A105" s="60" t="s">
        <v>139</v>
      </c>
      <c r="B105" s="32">
        <f t="shared" ref="B105:B110" si="35">SUM(C105:H105)</f>
        <v>4</v>
      </c>
      <c r="C105" s="38"/>
      <c r="D105" s="41"/>
      <c r="E105" s="41"/>
      <c r="F105" s="41"/>
      <c r="G105" s="62"/>
      <c r="H105" s="62">
        <v>4</v>
      </c>
      <c r="I105" s="38"/>
      <c r="J105" s="39">
        <v>4</v>
      </c>
      <c r="K105" s="38">
        <v>1</v>
      </c>
      <c r="L105" s="39">
        <v>3</v>
      </c>
      <c r="M105" s="40">
        <f t="shared" ref="M105:M110" si="36">SUM(N105:P105)</f>
        <v>0</v>
      </c>
      <c r="N105" s="38"/>
      <c r="O105" s="41"/>
      <c r="P105" s="39"/>
      <c r="Q105" s="42">
        <f t="shared" ref="Q105:Q110" si="37">SUM(R105:T105)</f>
        <v>4</v>
      </c>
      <c r="R105" s="38"/>
      <c r="S105" s="41">
        <v>4</v>
      </c>
      <c r="T105" s="142"/>
      <c r="U105" s="47"/>
      <c r="V105" s="47"/>
      <c r="W105" s="143"/>
      <c r="X105" s="52"/>
      <c r="Y105" s="53" t="str">
        <f t="shared" ref="Y105:Y111" si="38">$BT105&amp;" "&amp;$BU105&amp;""&amp;$BV105&amp;""&amp;BW105</f>
        <v xml:space="preserve"> </v>
      </c>
      <c r="Z105" s="6"/>
      <c r="AA105" s="104"/>
      <c r="AB105" s="104"/>
      <c r="AC105" s="6"/>
      <c r="AD105" s="6"/>
      <c r="AE105" s="104"/>
      <c r="AF105" s="6"/>
      <c r="AG105" s="6"/>
      <c r="AH105" s="104"/>
      <c r="AI105" s="6"/>
      <c r="AJ105" s="6"/>
      <c r="AK105" s="6"/>
      <c r="AL105" s="6"/>
      <c r="AM105" s="104"/>
      <c r="AN105" s="6"/>
      <c r="AO105" s="6"/>
      <c r="AP105" s="6"/>
      <c r="AQ105" s="6"/>
      <c r="AR105" s="6"/>
      <c r="AS105" s="6"/>
      <c r="AT105" s="6"/>
      <c r="AU105" s="6"/>
      <c r="AV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55" t="str">
        <f>IF($B105&lt;&gt;($K105+$L105)," El número de consultas según sexo NO puede ser diferente al Total.","")</f>
        <v/>
      </c>
      <c r="BU105" s="55" t="str">
        <f>IF($B105=0,"",IF(($I105+$J105)=0,IF($B105="",""," No olvide escribir la columna Beneficiarios."),""))</f>
        <v/>
      </c>
      <c r="BV105" s="55" t="str">
        <f>IF($B105&lt;($I105+$J105)," El número de Beneficiarios NO puede ser mayor que el Total.","")</f>
        <v/>
      </c>
      <c r="BW105" s="55" t="str">
        <f>IF($B105&gt;=($M105+$Q105),"","La Suma de los totales de Consulta Nuevas debe ser MENOR O IGUAL al total de las Consultas Médicas.")</f>
        <v/>
      </c>
      <c r="CB105" s="109">
        <f t="shared" ref="CB105:CB111" si="39">IF($B105&lt;&gt;($K105+$L105),1,0)</f>
        <v>0</v>
      </c>
      <c r="CC105" s="109">
        <f t="shared" ref="CC105:CC111" si="40">IF($B105&lt;($I105+$J105),1,0)</f>
        <v>0</v>
      </c>
      <c r="CD105" s="109">
        <f t="shared" ref="CD105:CD111" si="41">IF($B105&gt;=($M105+$Q105),0,1)</f>
        <v>0</v>
      </c>
      <c r="CE105" s="109">
        <f t="shared" ref="CE105:CE111" si="42">IF($B105=0,"",IF(($I105+$J105)=0,IF($B105="","",1),0))</f>
        <v>0</v>
      </c>
      <c r="CF105" s="6"/>
    </row>
    <row r="106" spans="1:108" s="17" customFormat="1" ht="15" customHeight="1" x14ac:dyDescent="0.15">
      <c r="A106" s="60" t="s">
        <v>140</v>
      </c>
      <c r="B106" s="32">
        <f t="shared" si="35"/>
        <v>0</v>
      </c>
      <c r="C106" s="38"/>
      <c r="D106" s="41"/>
      <c r="E106" s="41"/>
      <c r="F106" s="41"/>
      <c r="G106" s="62"/>
      <c r="H106" s="62"/>
      <c r="I106" s="38"/>
      <c r="J106" s="39"/>
      <c r="K106" s="38"/>
      <c r="L106" s="39"/>
      <c r="M106" s="40">
        <f t="shared" si="36"/>
        <v>0</v>
      </c>
      <c r="N106" s="38"/>
      <c r="O106" s="41"/>
      <c r="P106" s="39"/>
      <c r="Q106" s="42">
        <f t="shared" si="37"/>
        <v>0</v>
      </c>
      <c r="R106" s="38"/>
      <c r="S106" s="41"/>
      <c r="T106" s="142"/>
      <c r="U106" s="47"/>
      <c r="V106" s="47"/>
      <c r="W106" s="144"/>
      <c r="X106" s="66"/>
      <c r="Y106" s="53" t="str">
        <f t="shared" si="38"/>
        <v xml:space="preserve"> </v>
      </c>
      <c r="Z106" s="6"/>
      <c r="AA106" s="104"/>
      <c r="AB106" s="104"/>
      <c r="AC106" s="6"/>
      <c r="AD106" s="6"/>
      <c r="AE106" s="104"/>
      <c r="AF106" s="6"/>
      <c r="AG106" s="6"/>
      <c r="AH106" s="104"/>
      <c r="AI106" s="6"/>
      <c r="AJ106" s="6"/>
      <c r="AK106" s="6"/>
      <c r="AL106" s="6"/>
      <c r="AM106" s="104"/>
      <c r="AN106" s="6"/>
      <c r="AO106" s="6"/>
      <c r="AP106" s="6"/>
      <c r="AQ106" s="6"/>
      <c r="AR106" s="6"/>
      <c r="AS106" s="6"/>
      <c r="AT106" s="6"/>
      <c r="AU106" s="6"/>
      <c r="AV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55" t="str">
        <f t="shared" ref="BT106:BT111" si="43">IF($B106&lt;&gt;($K106+$L106)," El número de consultas según sexo NO puede ser diferente al Total.","")</f>
        <v/>
      </c>
      <c r="BU106" s="55" t="str">
        <f t="shared" ref="BU106:BU111" si="44">IF($B106=0,"",IF(($I106+$J106)=0,IF($B106="",""," No olvide escribir la columna Beneficiarios."),""))</f>
        <v/>
      </c>
      <c r="BV106" s="55" t="str">
        <f t="shared" ref="BV106:BV111" si="45">IF($B106&lt;($I106+$J106)," El número de Beneficiarios NO puede ser mayor que el Total.","")</f>
        <v/>
      </c>
      <c r="BW106" s="55" t="str">
        <f t="shared" ref="BW106:BW111" si="46">IF($B106&gt;=($M106+$Q106),"","La Suma de los totales de Consulta Nuevas debe ser MENOR O IGUAL al total de las Consultas Médicas.")</f>
        <v/>
      </c>
      <c r="CB106" s="109">
        <f t="shared" si="39"/>
        <v>0</v>
      </c>
      <c r="CC106" s="109">
        <f t="shared" si="40"/>
        <v>0</v>
      </c>
      <c r="CD106" s="109">
        <f t="shared" si="41"/>
        <v>0</v>
      </c>
      <c r="CE106" s="109" t="str">
        <f t="shared" si="42"/>
        <v/>
      </c>
      <c r="CF106" s="6"/>
    </row>
    <row r="107" spans="1:108" s="17" customFormat="1" ht="15" customHeight="1" x14ac:dyDescent="0.15">
      <c r="A107" s="60" t="s">
        <v>141</v>
      </c>
      <c r="B107" s="32">
        <f t="shared" si="35"/>
        <v>15</v>
      </c>
      <c r="C107" s="38">
        <v>5</v>
      </c>
      <c r="D107" s="41">
        <v>6</v>
      </c>
      <c r="E107" s="41">
        <v>4</v>
      </c>
      <c r="F107" s="41"/>
      <c r="G107" s="62"/>
      <c r="H107" s="62"/>
      <c r="I107" s="38">
        <v>13</v>
      </c>
      <c r="J107" s="39">
        <v>2</v>
      </c>
      <c r="K107" s="38">
        <v>11</v>
      </c>
      <c r="L107" s="39">
        <v>4</v>
      </c>
      <c r="M107" s="40">
        <f t="shared" si="36"/>
        <v>0</v>
      </c>
      <c r="N107" s="38"/>
      <c r="O107" s="41"/>
      <c r="P107" s="39"/>
      <c r="Q107" s="42">
        <f t="shared" si="37"/>
        <v>15</v>
      </c>
      <c r="R107" s="38"/>
      <c r="S107" s="41">
        <v>15</v>
      </c>
      <c r="T107" s="142"/>
      <c r="U107" s="47"/>
      <c r="V107" s="47"/>
      <c r="W107" s="144"/>
      <c r="X107" s="66"/>
      <c r="Y107" s="53" t="str">
        <f t="shared" si="38"/>
        <v xml:space="preserve"> </v>
      </c>
      <c r="Z107" s="6"/>
      <c r="AA107" s="104"/>
      <c r="AB107" s="104"/>
      <c r="AC107" s="6"/>
      <c r="AD107" s="6"/>
      <c r="AE107" s="104"/>
      <c r="AF107" s="6"/>
      <c r="AG107" s="6"/>
      <c r="AH107" s="104"/>
      <c r="AI107" s="6"/>
      <c r="AJ107" s="6"/>
      <c r="AK107" s="6"/>
      <c r="AL107" s="6"/>
      <c r="AM107" s="104"/>
      <c r="AN107" s="6"/>
      <c r="AO107" s="6"/>
      <c r="AP107" s="6"/>
      <c r="AQ107" s="6"/>
      <c r="AR107" s="6"/>
      <c r="AS107" s="6"/>
      <c r="AT107" s="6"/>
      <c r="AU107" s="6"/>
      <c r="AV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55" t="str">
        <f t="shared" si="43"/>
        <v/>
      </c>
      <c r="BU107" s="55" t="str">
        <f t="shared" si="44"/>
        <v/>
      </c>
      <c r="BV107" s="55" t="str">
        <f t="shared" si="45"/>
        <v/>
      </c>
      <c r="BW107" s="55" t="str">
        <f t="shared" si="46"/>
        <v/>
      </c>
      <c r="CB107" s="109">
        <f t="shared" si="39"/>
        <v>0</v>
      </c>
      <c r="CC107" s="109">
        <f t="shared" si="40"/>
        <v>0</v>
      </c>
      <c r="CD107" s="109">
        <f t="shared" si="41"/>
        <v>0</v>
      </c>
      <c r="CE107" s="109">
        <f t="shared" si="42"/>
        <v>0</v>
      </c>
      <c r="CF107" s="6"/>
    </row>
    <row r="108" spans="1:108" s="17" customFormat="1" ht="15" customHeight="1" x14ac:dyDescent="0.15">
      <c r="A108" s="60" t="s">
        <v>142</v>
      </c>
      <c r="B108" s="32">
        <f t="shared" si="35"/>
        <v>0</v>
      </c>
      <c r="C108" s="38"/>
      <c r="D108" s="41"/>
      <c r="E108" s="41"/>
      <c r="F108" s="41"/>
      <c r="G108" s="62"/>
      <c r="H108" s="62"/>
      <c r="I108" s="38"/>
      <c r="J108" s="39"/>
      <c r="K108" s="38"/>
      <c r="L108" s="39"/>
      <c r="M108" s="40">
        <f t="shared" si="36"/>
        <v>0</v>
      </c>
      <c r="N108" s="38"/>
      <c r="O108" s="41"/>
      <c r="P108" s="39"/>
      <c r="Q108" s="42">
        <f t="shared" si="37"/>
        <v>0</v>
      </c>
      <c r="R108" s="38"/>
      <c r="S108" s="41"/>
      <c r="T108" s="142"/>
      <c r="U108" s="47"/>
      <c r="V108" s="47"/>
      <c r="W108" s="144"/>
      <c r="X108" s="66"/>
      <c r="Y108" s="53" t="str">
        <f t="shared" si="38"/>
        <v xml:space="preserve"> </v>
      </c>
      <c r="Z108" s="6"/>
      <c r="AA108" s="104"/>
      <c r="AB108" s="104"/>
      <c r="AC108" s="6"/>
      <c r="AD108" s="6"/>
      <c r="AE108" s="104"/>
      <c r="AF108" s="6"/>
      <c r="AG108" s="6"/>
      <c r="AH108" s="104"/>
      <c r="AI108" s="6"/>
      <c r="AJ108" s="6"/>
      <c r="AK108" s="6"/>
      <c r="AL108" s="6"/>
      <c r="AM108" s="104"/>
      <c r="AN108" s="6"/>
      <c r="AO108" s="6"/>
      <c r="AP108" s="6"/>
      <c r="AQ108" s="6"/>
      <c r="AR108" s="6"/>
      <c r="AS108" s="6"/>
      <c r="AT108" s="6"/>
      <c r="AU108" s="6"/>
      <c r="AV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55" t="str">
        <f t="shared" si="43"/>
        <v/>
      </c>
      <c r="BU108" s="55" t="str">
        <f t="shared" si="44"/>
        <v/>
      </c>
      <c r="BV108" s="55" t="str">
        <f t="shared" si="45"/>
        <v/>
      </c>
      <c r="BW108" s="55" t="str">
        <f t="shared" si="46"/>
        <v/>
      </c>
      <c r="CB108" s="109">
        <f t="shared" si="39"/>
        <v>0</v>
      </c>
      <c r="CC108" s="109">
        <f t="shared" si="40"/>
        <v>0</v>
      </c>
      <c r="CD108" s="109">
        <f t="shared" si="41"/>
        <v>0</v>
      </c>
      <c r="CE108" s="109" t="str">
        <f t="shared" si="42"/>
        <v/>
      </c>
      <c r="CF108" s="6"/>
    </row>
    <row r="109" spans="1:108" s="17" customFormat="1" ht="15" customHeight="1" x14ac:dyDescent="0.15">
      <c r="A109" s="60" t="s">
        <v>143</v>
      </c>
      <c r="B109" s="32">
        <f t="shared" si="35"/>
        <v>0</v>
      </c>
      <c r="C109" s="38"/>
      <c r="D109" s="41"/>
      <c r="E109" s="41"/>
      <c r="F109" s="41"/>
      <c r="G109" s="62"/>
      <c r="H109" s="62"/>
      <c r="I109" s="38"/>
      <c r="J109" s="39"/>
      <c r="K109" s="38"/>
      <c r="L109" s="39"/>
      <c r="M109" s="40">
        <f t="shared" si="36"/>
        <v>0</v>
      </c>
      <c r="N109" s="38"/>
      <c r="O109" s="41"/>
      <c r="P109" s="39"/>
      <c r="Q109" s="42">
        <f t="shared" si="37"/>
        <v>0</v>
      </c>
      <c r="R109" s="38"/>
      <c r="S109" s="41"/>
      <c r="T109" s="142"/>
      <c r="U109" s="47"/>
      <c r="V109" s="47"/>
      <c r="W109" s="144"/>
      <c r="X109" s="66"/>
      <c r="Y109" s="53" t="str">
        <f t="shared" si="38"/>
        <v xml:space="preserve"> </v>
      </c>
      <c r="Z109" s="6"/>
      <c r="AA109" s="104"/>
      <c r="AB109" s="104"/>
      <c r="AC109" s="6"/>
      <c r="AD109" s="6"/>
      <c r="AE109" s="104"/>
      <c r="AF109" s="6"/>
      <c r="AG109" s="6"/>
      <c r="AH109" s="104"/>
      <c r="AI109" s="6"/>
      <c r="AJ109" s="6"/>
      <c r="AK109" s="6"/>
      <c r="AL109" s="6"/>
      <c r="AM109" s="104"/>
      <c r="AN109" s="6"/>
      <c r="AO109" s="6"/>
      <c r="AP109" s="6"/>
      <c r="AQ109" s="6"/>
      <c r="AR109" s="6"/>
      <c r="AS109" s="6"/>
      <c r="AT109" s="6"/>
      <c r="AU109" s="6"/>
      <c r="AV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55" t="str">
        <f t="shared" si="43"/>
        <v/>
      </c>
      <c r="BU109" s="55" t="str">
        <f t="shared" si="44"/>
        <v/>
      </c>
      <c r="BV109" s="55" t="str">
        <f t="shared" si="45"/>
        <v/>
      </c>
      <c r="BW109" s="55" t="str">
        <f t="shared" si="46"/>
        <v/>
      </c>
      <c r="CB109" s="109">
        <f t="shared" si="39"/>
        <v>0</v>
      </c>
      <c r="CC109" s="109">
        <f t="shared" si="40"/>
        <v>0</v>
      </c>
      <c r="CD109" s="109">
        <f t="shared" si="41"/>
        <v>0</v>
      </c>
      <c r="CE109" s="109" t="str">
        <f t="shared" si="42"/>
        <v/>
      </c>
      <c r="CF109" s="6"/>
    </row>
    <row r="110" spans="1:108" s="17" customFormat="1" ht="15" customHeight="1" x14ac:dyDescent="0.15">
      <c r="A110" s="77" t="s">
        <v>144</v>
      </c>
      <c r="B110" s="78">
        <f t="shared" si="35"/>
        <v>0</v>
      </c>
      <c r="C110" s="79"/>
      <c r="D110" s="80"/>
      <c r="E110" s="80"/>
      <c r="F110" s="80"/>
      <c r="G110" s="81"/>
      <c r="H110" s="81"/>
      <c r="I110" s="79"/>
      <c r="J110" s="76"/>
      <c r="K110" s="82"/>
      <c r="L110" s="83"/>
      <c r="M110" s="84">
        <f t="shared" si="36"/>
        <v>0</v>
      </c>
      <c r="N110" s="79"/>
      <c r="O110" s="80"/>
      <c r="P110" s="76"/>
      <c r="Q110" s="85">
        <f t="shared" si="37"/>
        <v>0</v>
      </c>
      <c r="R110" s="79"/>
      <c r="S110" s="80"/>
      <c r="T110" s="145"/>
      <c r="U110" s="47"/>
      <c r="V110" s="47"/>
      <c r="W110" s="144"/>
      <c r="X110" s="66"/>
      <c r="Y110" s="53" t="str">
        <f t="shared" si="38"/>
        <v xml:space="preserve"> </v>
      </c>
      <c r="Z110" s="6"/>
      <c r="AA110" s="104"/>
      <c r="AB110" s="104"/>
      <c r="AC110" s="6"/>
      <c r="AD110" s="6"/>
      <c r="AE110" s="104"/>
      <c r="AF110" s="6"/>
      <c r="AG110" s="6"/>
      <c r="AH110" s="104"/>
      <c r="AI110" s="6"/>
      <c r="AJ110" s="6"/>
      <c r="AK110" s="6"/>
      <c r="AL110" s="6"/>
      <c r="AM110" s="104"/>
      <c r="AN110" s="6"/>
      <c r="AO110" s="6"/>
      <c r="AP110" s="6"/>
      <c r="AQ110" s="6"/>
      <c r="AR110" s="6"/>
      <c r="AS110" s="6"/>
      <c r="AT110" s="6"/>
      <c r="AU110" s="6"/>
      <c r="AV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55" t="str">
        <f t="shared" si="43"/>
        <v/>
      </c>
      <c r="BU110" s="55" t="str">
        <f t="shared" si="44"/>
        <v/>
      </c>
      <c r="BV110" s="55" t="str">
        <f t="shared" si="45"/>
        <v/>
      </c>
      <c r="BW110" s="55" t="str">
        <f t="shared" si="46"/>
        <v/>
      </c>
      <c r="CB110" s="109">
        <f t="shared" si="39"/>
        <v>0</v>
      </c>
      <c r="CC110" s="109">
        <f t="shared" si="40"/>
        <v>0</v>
      </c>
      <c r="CD110" s="109">
        <f t="shared" si="41"/>
        <v>0</v>
      </c>
      <c r="CE110" s="109" t="str">
        <f t="shared" si="42"/>
        <v/>
      </c>
      <c r="CF110" s="6"/>
    </row>
    <row r="111" spans="1:108" s="17" customFormat="1" ht="15" customHeight="1" x14ac:dyDescent="0.15">
      <c r="A111" s="25" t="s">
        <v>40</v>
      </c>
      <c r="B111" s="94">
        <f>SUM(B105:B110)</f>
        <v>19</v>
      </c>
      <c r="C111" s="95">
        <f t="shared" ref="C111:X111" si="47">SUM(C105:C110)</f>
        <v>5</v>
      </c>
      <c r="D111" s="96">
        <f t="shared" si="47"/>
        <v>6</v>
      </c>
      <c r="E111" s="97">
        <f t="shared" si="47"/>
        <v>4</v>
      </c>
      <c r="F111" s="98">
        <f t="shared" si="47"/>
        <v>0</v>
      </c>
      <c r="G111" s="98">
        <f t="shared" si="47"/>
        <v>0</v>
      </c>
      <c r="H111" s="98">
        <f t="shared" si="47"/>
        <v>4</v>
      </c>
      <c r="I111" s="95">
        <f t="shared" si="47"/>
        <v>13</v>
      </c>
      <c r="J111" s="99">
        <f t="shared" si="47"/>
        <v>6</v>
      </c>
      <c r="K111" s="95">
        <f t="shared" si="47"/>
        <v>12</v>
      </c>
      <c r="L111" s="99">
        <f t="shared" si="47"/>
        <v>7</v>
      </c>
      <c r="M111" s="95">
        <f t="shared" si="47"/>
        <v>0</v>
      </c>
      <c r="N111" s="95">
        <f t="shared" si="47"/>
        <v>0</v>
      </c>
      <c r="O111" s="96">
        <f t="shared" si="47"/>
        <v>0</v>
      </c>
      <c r="P111" s="100">
        <f t="shared" si="47"/>
        <v>0</v>
      </c>
      <c r="Q111" s="101">
        <f t="shared" si="47"/>
        <v>19</v>
      </c>
      <c r="R111" s="95">
        <f t="shared" si="47"/>
        <v>0</v>
      </c>
      <c r="S111" s="96">
        <f t="shared" si="47"/>
        <v>19</v>
      </c>
      <c r="T111" s="146">
        <f t="shared" si="47"/>
        <v>0</v>
      </c>
      <c r="U111" s="147">
        <f t="shared" si="47"/>
        <v>0</v>
      </c>
      <c r="V111" s="147">
        <f t="shared" si="47"/>
        <v>0</v>
      </c>
      <c r="W111" s="101">
        <f t="shared" si="47"/>
        <v>0</v>
      </c>
      <c r="X111" s="99">
        <f t="shared" si="47"/>
        <v>0</v>
      </c>
      <c r="Y111" s="53" t="str">
        <f t="shared" si="38"/>
        <v xml:space="preserve"> </v>
      </c>
      <c r="Z111" s="6"/>
      <c r="AA111" s="104"/>
      <c r="AB111" s="104"/>
      <c r="AC111" s="6"/>
      <c r="AD111" s="6"/>
      <c r="AE111" s="104"/>
      <c r="AF111" s="6"/>
      <c r="AG111" s="6"/>
      <c r="AH111" s="104"/>
      <c r="AI111" s="6"/>
      <c r="AJ111" s="6"/>
      <c r="AK111" s="6"/>
      <c r="AL111" s="6"/>
      <c r="AM111" s="104"/>
      <c r="AN111" s="6"/>
      <c r="AO111" s="6"/>
      <c r="AP111" s="6"/>
      <c r="AQ111" s="6"/>
      <c r="AR111" s="6"/>
      <c r="AS111" s="6"/>
      <c r="AT111" s="6"/>
      <c r="AU111" s="6"/>
      <c r="AV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55" t="str">
        <f t="shared" si="43"/>
        <v/>
      </c>
      <c r="BU111" s="55" t="str">
        <f t="shared" si="44"/>
        <v/>
      </c>
      <c r="BV111" s="55" t="str">
        <f t="shared" si="45"/>
        <v/>
      </c>
      <c r="BW111" s="55" t="str">
        <f t="shared" si="46"/>
        <v/>
      </c>
      <c r="CB111" s="109">
        <f t="shared" si="39"/>
        <v>0</v>
      </c>
      <c r="CC111" s="109">
        <f t="shared" si="40"/>
        <v>0</v>
      </c>
      <c r="CD111" s="109">
        <f t="shared" si="41"/>
        <v>0</v>
      </c>
      <c r="CE111" s="109">
        <f t="shared" si="42"/>
        <v>0</v>
      </c>
      <c r="CF111" s="6"/>
    </row>
    <row r="112" spans="1:108" s="6" customFormat="1" ht="21.75" customHeight="1" x14ac:dyDescent="0.15">
      <c r="A112" s="6" t="s">
        <v>145</v>
      </c>
      <c r="W112" s="148"/>
      <c r="AC112" s="104"/>
      <c r="AD112" s="104"/>
      <c r="AG112" s="104"/>
      <c r="AJ112" s="104"/>
      <c r="AO112" s="104"/>
    </row>
    <row r="113" spans="1:41" s="6" customFormat="1" x14ac:dyDescent="0.15">
      <c r="A113" s="6" t="s">
        <v>146</v>
      </c>
      <c r="AC113" s="104"/>
      <c r="AD113" s="104"/>
      <c r="AG113" s="104"/>
      <c r="AJ113" s="104"/>
      <c r="AO113" s="104"/>
    </row>
    <row r="114" spans="1:41" s="6" customFormat="1" x14ac:dyDescent="0.15">
      <c r="AC114" s="104"/>
      <c r="AD114" s="104"/>
      <c r="AG114" s="104"/>
      <c r="AJ114" s="104"/>
      <c r="AO114" s="104"/>
    </row>
    <row r="115" spans="1:41" s="6" customFormat="1" x14ac:dyDescent="0.15">
      <c r="AC115" s="104"/>
      <c r="AD115" s="104"/>
      <c r="AG115" s="104"/>
      <c r="AJ115" s="104"/>
      <c r="AO115" s="104"/>
    </row>
    <row r="116" spans="1:41" s="6" customFormat="1" x14ac:dyDescent="0.15">
      <c r="AC116" s="104"/>
      <c r="AD116" s="104"/>
      <c r="AG116" s="104"/>
      <c r="AJ116" s="104"/>
      <c r="AO116" s="104"/>
    </row>
    <row r="117" spans="1:41" s="6" customFormat="1" x14ac:dyDescent="0.15">
      <c r="AC117" s="104"/>
      <c r="AD117" s="104"/>
      <c r="AG117" s="104"/>
      <c r="AJ117" s="104"/>
      <c r="AO117" s="104"/>
    </row>
    <row r="118" spans="1:41" s="6" customFormat="1" x14ac:dyDescent="0.15">
      <c r="AC118" s="104"/>
      <c r="AD118" s="104"/>
      <c r="AG118" s="104"/>
      <c r="AJ118" s="104"/>
      <c r="AO118" s="104"/>
    </row>
    <row r="119" spans="1:41" s="6" customFormat="1" x14ac:dyDescent="0.15">
      <c r="AC119" s="104"/>
      <c r="AD119" s="104"/>
      <c r="AG119" s="104"/>
      <c r="AJ119" s="104"/>
      <c r="AO119" s="104"/>
    </row>
    <row r="120" spans="1:41" s="6" customFormat="1" x14ac:dyDescent="0.15">
      <c r="AC120" s="104"/>
      <c r="AD120" s="104"/>
      <c r="AG120" s="104"/>
      <c r="AJ120" s="104"/>
      <c r="AO120" s="104"/>
    </row>
    <row r="121" spans="1:41" s="6" customFormat="1" x14ac:dyDescent="0.15">
      <c r="AC121" s="104"/>
      <c r="AD121" s="104"/>
      <c r="AG121" s="104"/>
      <c r="AJ121" s="104"/>
      <c r="AO121" s="104"/>
    </row>
    <row r="122" spans="1:41" s="6" customFormat="1" x14ac:dyDescent="0.15">
      <c r="AC122" s="104"/>
      <c r="AD122" s="104"/>
      <c r="AG122" s="104"/>
      <c r="AJ122" s="104"/>
      <c r="AO122" s="104"/>
    </row>
    <row r="123" spans="1:41" s="6" customFormat="1" x14ac:dyDescent="0.15">
      <c r="AC123" s="104"/>
      <c r="AD123" s="104"/>
      <c r="AG123" s="104"/>
      <c r="AJ123" s="104"/>
      <c r="AO123" s="104"/>
    </row>
    <row r="124" spans="1:41" s="6" customFormat="1" x14ac:dyDescent="0.15">
      <c r="AC124" s="104"/>
      <c r="AD124" s="104"/>
      <c r="AG124" s="104"/>
      <c r="AJ124" s="104"/>
      <c r="AO124" s="104"/>
    </row>
    <row r="125" spans="1:41" s="6" customFormat="1" x14ac:dyDescent="0.15">
      <c r="AC125" s="104"/>
      <c r="AD125" s="104"/>
      <c r="AG125" s="104"/>
      <c r="AJ125" s="104"/>
      <c r="AO125" s="104"/>
    </row>
    <row r="126" spans="1:41" s="6" customFormat="1" x14ac:dyDescent="0.15">
      <c r="AC126" s="104"/>
      <c r="AD126" s="104"/>
      <c r="AG126" s="104"/>
      <c r="AJ126" s="104"/>
      <c r="AO126" s="104"/>
    </row>
    <row r="127" spans="1:41" s="6" customFormat="1" x14ac:dyDescent="0.15">
      <c r="AC127" s="104"/>
      <c r="AD127" s="104"/>
      <c r="AG127" s="104"/>
      <c r="AJ127" s="104"/>
      <c r="AO127" s="104"/>
    </row>
    <row r="128" spans="1:41" s="6" customFormat="1" x14ac:dyDescent="0.15">
      <c r="AC128" s="104"/>
      <c r="AD128" s="104"/>
      <c r="AG128" s="104"/>
      <c r="AJ128" s="104"/>
      <c r="AO128" s="104"/>
    </row>
    <row r="129" spans="29:41" s="6" customFormat="1" x14ac:dyDescent="0.15">
      <c r="AC129" s="104"/>
      <c r="AD129" s="104"/>
      <c r="AG129" s="104"/>
      <c r="AJ129" s="104"/>
      <c r="AO129" s="104"/>
    </row>
    <row r="130" spans="29:41" s="6" customFormat="1" x14ac:dyDescent="0.15">
      <c r="AC130" s="104"/>
      <c r="AD130" s="104"/>
      <c r="AG130" s="104"/>
      <c r="AJ130" s="104"/>
      <c r="AO130" s="104"/>
    </row>
    <row r="131" spans="29:41" s="6" customFormat="1" x14ac:dyDescent="0.15">
      <c r="AC131" s="104"/>
      <c r="AD131" s="104"/>
      <c r="AG131" s="104"/>
      <c r="AJ131" s="104"/>
      <c r="AO131" s="104"/>
    </row>
    <row r="132" spans="29:41" s="6" customFormat="1" x14ac:dyDescent="0.15">
      <c r="AC132" s="104"/>
      <c r="AD132" s="104"/>
      <c r="AG132" s="104"/>
      <c r="AJ132" s="104"/>
      <c r="AO132" s="104"/>
    </row>
    <row r="133" spans="29:41" s="6" customFormat="1" x14ac:dyDescent="0.15">
      <c r="AC133" s="104"/>
      <c r="AD133" s="104"/>
      <c r="AG133" s="104"/>
      <c r="AJ133" s="104"/>
      <c r="AO133" s="104"/>
    </row>
    <row r="134" spans="29:41" s="6" customFormat="1" x14ac:dyDescent="0.15">
      <c r="AC134" s="104"/>
      <c r="AD134" s="104"/>
      <c r="AG134" s="104"/>
      <c r="AJ134" s="104"/>
      <c r="AO134" s="104"/>
    </row>
    <row r="135" spans="29:41" s="6" customFormat="1" x14ac:dyDescent="0.15">
      <c r="AC135" s="104"/>
      <c r="AD135" s="104"/>
      <c r="AG135" s="104"/>
      <c r="AJ135" s="104"/>
      <c r="AO135" s="104"/>
    </row>
    <row r="136" spans="29:41" s="6" customFormat="1" x14ac:dyDescent="0.15">
      <c r="AC136" s="104"/>
      <c r="AD136" s="104"/>
      <c r="AG136" s="104"/>
      <c r="AJ136" s="104"/>
      <c r="AO136" s="104"/>
    </row>
    <row r="137" spans="29:41" s="6" customFormat="1" x14ac:dyDescent="0.15">
      <c r="AC137" s="104"/>
      <c r="AD137" s="104"/>
      <c r="AG137" s="104"/>
      <c r="AJ137" s="104"/>
      <c r="AO137" s="104"/>
    </row>
    <row r="138" spans="29:41" s="6" customFormat="1" x14ac:dyDescent="0.15">
      <c r="AC138" s="104"/>
      <c r="AD138" s="104"/>
      <c r="AG138" s="104"/>
      <c r="AJ138" s="104"/>
      <c r="AO138" s="104"/>
    </row>
    <row r="139" spans="29:41" s="6" customFormat="1" x14ac:dyDescent="0.15">
      <c r="AC139" s="104"/>
      <c r="AD139" s="104"/>
      <c r="AG139" s="104"/>
      <c r="AJ139" s="104"/>
      <c r="AO139" s="104"/>
    </row>
    <row r="140" spans="29:41" s="6" customFormat="1" x14ac:dyDescent="0.15">
      <c r="AC140" s="104"/>
      <c r="AD140" s="104"/>
      <c r="AG140" s="104"/>
      <c r="AJ140" s="104"/>
      <c r="AO140" s="104"/>
    </row>
    <row r="141" spans="29:41" s="6" customFormat="1" x14ac:dyDescent="0.15">
      <c r="AC141" s="104"/>
      <c r="AD141" s="104"/>
      <c r="AG141" s="104"/>
      <c r="AJ141" s="104"/>
      <c r="AO141" s="104"/>
    </row>
    <row r="142" spans="29:41" s="6" customFormat="1" x14ac:dyDescent="0.15">
      <c r="AC142" s="104"/>
      <c r="AD142" s="104"/>
      <c r="AG142" s="104"/>
      <c r="AJ142" s="104"/>
      <c r="AO142" s="104"/>
    </row>
    <row r="143" spans="29:41" s="6" customFormat="1" x14ac:dyDescent="0.15">
      <c r="AC143" s="104"/>
      <c r="AD143" s="104"/>
      <c r="AG143" s="104"/>
      <c r="AJ143" s="104"/>
      <c r="AO143" s="104"/>
    </row>
    <row r="144" spans="29:41" s="6" customFormat="1" x14ac:dyDescent="0.15">
      <c r="AC144" s="104"/>
      <c r="AD144" s="104"/>
      <c r="AG144" s="104"/>
      <c r="AJ144" s="104"/>
      <c r="AO144" s="104"/>
    </row>
    <row r="145" spans="29:41" s="6" customFormat="1" x14ac:dyDescent="0.15">
      <c r="AC145" s="104"/>
      <c r="AD145" s="104"/>
      <c r="AG145" s="104"/>
      <c r="AJ145" s="104"/>
      <c r="AO145" s="104"/>
    </row>
    <row r="146" spans="29:41" s="6" customFormat="1" x14ac:dyDescent="0.15">
      <c r="AC146" s="104"/>
      <c r="AD146" s="104"/>
      <c r="AG146" s="104"/>
      <c r="AJ146" s="104"/>
      <c r="AO146" s="104"/>
    </row>
    <row r="147" spans="29:41" s="6" customFormat="1" x14ac:dyDescent="0.15">
      <c r="AC147" s="104"/>
      <c r="AD147" s="104"/>
      <c r="AG147" s="104"/>
      <c r="AJ147" s="104"/>
      <c r="AO147" s="104"/>
    </row>
    <row r="148" spans="29:41" s="6" customFormat="1" x14ac:dyDescent="0.15">
      <c r="AC148" s="104"/>
      <c r="AD148" s="104"/>
      <c r="AG148" s="104"/>
      <c r="AJ148" s="104"/>
      <c r="AO148" s="104"/>
    </row>
    <row r="149" spans="29:41" s="6" customFormat="1" x14ac:dyDescent="0.15">
      <c r="AC149" s="104"/>
      <c r="AD149" s="104"/>
      <c r="AG149" s="104"/>
      <c r="AJ149" s="104"/>
      <c r="AO149" s="104"/>
    </row>
    <row r="150" spans="29:41" s="6" customFormat="1" x14ac:dyDescent="0.15">
      <c r="AC150" s="104"/>
      <c r="AD150" s="104"/>
      <c r="AG150" s="104"/>
      <c r="AJ150" s="104"/>
      <c r="AO150" s="104"/>
    </row>
    <row r="151" spans="29:41" s="6" customFormat="1" x14ac:dyDescent="0.15">
      <c r="AC151" s="104"/>
      <c r="AD151" s="104"/>
      <c r="AG151" s="104"/>
      <c r="AJ151" s="104"/>
      <c r="AO151" s="104"/>
    </row>
    <row r="152" spans="29:41" s="6" customFormat="1" x14ac:dyDescent="0.15">
      <c r="AC152" s="104"/>
      <c r="AD152" s="104"/>
      <c r="AG152" s="104"/>
      <c r="AJ152" s="104"/>
      <c r="AO152" s="104"/>
    </row>
    <row r="153" spans="29:41" s="6" customFormat="1" x14ac:dyDescent="0.15">
      <c r="AC153" s="104"/>
      <c r="AD153" s="104"/>
      <c r="AG153" s="104"/>
      <c r="AJ153" s="104"/>
      <c r="AO153" s="104"/>
    </row>
    <row r="154" spans="29:41" s="6" customFormat="1" x14ac:dyDescent="0.15">
      <c r="AC154" s="104"/>
      <c r="AD154" s="104"/>
      <c r="AG154" s="104"/>
      <c r="AJ154" s="104"/>
      <c r="AO154" s="104"/>
    </row>
    <row r="155" spans="29:41" s="6" customFormat="1" x14ac:dyDescent="0.15">
      <c r="AC155" s="104"/>
      <c r="AD155" s="104"/>
      <c r="AG155" s="104"/>
      <c r="AJ155" s="104"/>
      <c r="AO155" s="104"/>
    </row>
    <row r="156" spans="29:41" s="6" customFormat="1" x14ac:dyDescent="0.15">
      <c r="AC156" s="104"/>
      <c r="AD156" s="104"/>
      <c r="AG156" s="104"/>
      <c r="AJ156" s="104"/>
      <c r="AO156" s="104"/>
    </row>
    <row r="157" spans="29:41" s="6" customFormat="1" x14ac:dyDescent="0.15">
      <c r="AC157" s="104"/>
      <c r="AD157" s="104"/>
      <c r="AG157" s="104"/>
      <c r="AJ157" s="104"/>
      <c r="AO157" s="104"/>
    </row>
    <row r="158" spans="29:41" s="6" customFormat="1" x14ac:dyDescent="0.15">
      <c r="AC158" s="104"/>
      <c r="AD158" s="104"/>
      <c r="AG158" s="104"/>
      <c r="AJ158" s="104"/>
      <c r="AO158" s="104"/>
    </row>
    <row r="159" spans="29:41" s="6" customFormat="1" x14ac:dyDescent="0.15">
      <c r="AC159" s="104"/>
      <c r="AD159" s="104"/>
      <c r="AG159" s="104"/>
      <c r="AJ159" s="104"/>
      <c r="AO159" s="104"/>
    </row>
    <row r="160" spans="29:41" s="6" customFormat="1" x14ac:dyDescent="0.15">
      <c r="AC160" s="104"/>
      <c r="AD160" s="104"/>
      <c r="AG160" s="104"/>
      <c r="AJ160" s="104"/>
      <c r="AO160" s="104"/>
    </row>
    <row r="161" spans="1:58" s="6" customFormat="1" x14ac:dyDescent="0.15">
      <c r="AC161" s="104"/>
      <c r="AD161" s="104"/>
      <c r="AG161" s="104"/>
      <c r="AJ161" s="104"/>
      <c r="AO161" s="104"/>
    </row>
    <row r="162" spans="1:58" s="6" customFormat="1" x14ac:dyDescent="0.15">
      <c r="AC162" s="104"/>
      <c r="AD162" s="104"/>
      <c r="AG162" s="104"/>
      <c r="AJ162" s="104"/>
      <c r="AO162" s="104"/>
    </row>
    <row r="163" spans="1:58" s="6" customFormat="1" x14ac:dyDescent="0.15">
      <c r="AC163" s="104"/>
      <c r="AD163" s="104"/>
      <c r="AG163" s="104"/>
      <c r="AJ163" s="104"/>
      <c r="AO163" s="104"/>
    </row>
    <row r="164" spans="1:58" s="6" customFormat="1" x14ac:dyDescent="0.15">
      <c r="AC164" s="104"/>
      <c r="AD164" s="104"/>
      <c r="AG164" s="104"/>
      <c r="AJ164" s="104"/>
      <c r="AO164" s="104"/>
    </row>
    <row r="165" spans="1:58" s="6" customFormat="1" x14ac:dyDescent="0.15">
      <c r="AC165" s="104"/>
      <c r="AD165" s="104"/>
      <c r="AG165" s="104"/>
      <c r="AJ165" s="104"/>
      <c r="AO165" s="104"/>
    </row>
    <row r="166" spans="1:58" s="6" customFormat="1" x14ac:dyDescent="0.15">
      <c r="AC166" s="104"/>
      <c r="AD166" s="104"/>
      <c r="AG166" s="104"/>
      <c r="AJ166" s="104"/>
      <c r="AO166" s="104"/>
    </row>
    <row r="167" spans="1:58" s="6" customFormat="1" x14ac:dyDescent="0.15">
      <c r="AC167" s="104"/>
      <c r="AD167" s="104"/>
      <c r="AG167" s="104"/>
      <c r="AJ167" s="104"/>
      <c r="AO167" s="104"/>
    </row>
    <row r="168" spans="1:58" s="6" customFormat="1" x14ac:dyDescent="0.15">
      <c r="AC168" s="104"/>
      <c r="AD168" s="104"/>
      <c r="AG168" s="104"/>
      <c r="AJ168" s="104"/>
      <c r="AO168" s="104"/>
    </row>
    <row r="169" spans="1:58" s="6" customFormat="1" x14ac:dyDescent="0.15">
      <c r="A169" s="149">
        <f>SUM(A7:AQ99)</f>
        <v>50892</v>
      </c>
      <c r="AC169" s="104"/>
      <c r="AD169" s="104"/>
      <c r="AG169" s="104"/>
      <c r="AJ169" s="104"/>
      <c r="AO169" s="104"/>
    </row>
    <row r="170" spans="1:58" s="6" customFormat="1" x14ac:dyDescent="0.15">
      <c r="AC170" s="104"/>
      <c r="AD170" s="104"/>
      <c r="AG170" s="104"/>
      <c r="AJ170" s="104"/>
      <c r="AO170" s="104"/>
      <c r="BF170" s="6">
        <f>SUM(BE1:BH169)</f>
        <v>0</v>
      </c>
    </row>
    <row r="171" spans="1:58" s="6" customFormat="1" x14ac:dyDescent="0.15">
      <c r="AC171" s="104"/>
      <c r="AD171" s="104"/>
      <c r="AG171" s="104"/>
      <c r="AJ171" s="104"/>
      <c r="AO171" s="104"/>
    </row>
    <row r="172" spans="1:58" s="6" customFormat="1" x14ac:dyDescent="0.15">
      <c r="AC172" s="104"/>
      <c r="AD172" s="104"/>
      <c r="AG172" s="104"/>
      <c r="AJ172" s="104"/>
      <c r="AO172" s="104"/>
    </row>
    <row r="173" spans="1:58" s="6" customFormat="1" x14ac:dyDescent="0.15">
      <c r="AC173" s="104"/>
      <c r="AD173" s="104"/>
      <c r="AG173" s="104"/>
      <c r="AJ173" s="104"/>
      <c r="AO173" s="104"/>
    </row>
    <row r="174" spans="1:58" s="6" customFormat="1" x14ac:dyDescent="0.15">
      <c r="AC174" s="104"/>
      <c r="AD174" s="104"/>
      <c r="AG174" s="104"/>
      <c r="AJ174" s="104"/>
      <c r="AO174" s="104"/>
    </row>
    <row r="175" spans="1:58" s="150" customForma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104"/>
      <c r="AD175" s="104"/>
      <c r="AE175" s="6"/>
      <c r="AF175" s="6"/>
      <c r="AG175" s="104"/>
      <c r="AH175" s="138"/>
      <c r="AI175" s="6"/>
      <c r="AJ175" s="104"/>
      <c r="AK175" s="6"/>
      <c r="AL175" s="6"/>
      <c r="AM175" s="6"/>
      <c r="AN175" s="6"/>
      <c r="AO175" s="104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</row>
    <row r="176" spans="1:58" s="150" customForma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104"/>
      <c r="AD176" s="104"/>
      <c r="AE176" s="6"/>
      <c r="AF176" s="6"/>
      <c r="AG176" s="104"/>
      <c r="AH176" s="138"/>
      <c r="AI176" s="6"/>
      <c r="AJ176" s="104"/>
      <c r="AK176" s="6"/>
      <c r="AL176" s="6"/>
      <c r="AM176" s="6"/>
      <c r="AN176" s="6"/>
      <c r="AO176" s="104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</row>
    <row r="177" spans="1:41" s="138" customForma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104"/>
      <c r="AD177" s="104"/>
      <c r="AE177" s="6"/>
      <c r="AF177" s="6"/>
      <c r="AG177" s="104"/>
      <c r="AI177" s="6"/>
      <c r="AJ177" s="104"/>
      <c r="AK177" s="6"/>
      <c r="AL177" s="6"/>
      <c r="AM177" s="6"/>
      <c r="AN177" s="6"/>
      <c r="AO177" s="104"/>
    </row>
    <row r="178" spans="1:41" s="138" customForma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104"/>
      <c r="AD178" s="104"/>
      <c r="AE178" s="6"/>
      <c r="AF178" s="6"/>
      <c r="AG178" s="104"/>
      <c r="AI178" s="6"/>
      <c r="AJ178" s="104"/>
      <c r="AK178" s="6"/>
      <c r="AL178" s="6"/>
      <c r="AM178" s="6"/>
      <c r="AN178" s="6"/>
      <c r="AO178" s="104"/>
    </row>
    <row r="179" spans="1:41" s="138" customForma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04"/>
      <c r="AD179" s="104"/>
      <c r="AE179" s="6"/>
      <c r="AF179" s="6"/>
      <c r="AG179" s="104"/>
      <c r="AI179" s="6"/>
      <c r="AJ179" s="104"/>
      <c r="AK179" s="6"/>
      <c r="AL179" s="6"/>
      <c r="AM179" s="6"/>
      <c r="AN179" s="6"/>
      <c r="AO179" s="104"/>
    </row>
    <row r="180" spans="1:41" s="138" customForma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104"/>
      <c r="AD180" s="104"/>
      <c r="AE180" s="6"/>
      <c r="AF180" s="6"/>
      <c r="AG180" s="104"/>
      <c r="AI180" s="6"/>
      <c r="AJ180" s="104"/>
      <c r="AK180" s="6"/>
      <c r="AL180" s="6"/>
      <c r="AM180" s="6"/>
      <c r="AN180" s="6"/>
      <c r="AO180" s="104"/>
    </row>
    <row r="181" spans="1:41" s="138" customForma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104"/>
      <c r="AD181" s="104"/>
      <c r="AE181" s="6"/>
      <c r="AF181" s="6"/>
      <c r="AG181" s="104"/>
      <c r="AI181" s="6"/>
      <c r="AJ181" s="104"/>
      <c r="AK181" s="6"/>
      <c r="AL181" s="6"/>
      <c r="AM181" s="6"/>
      <c r="AN181" s="6"/>
      <c r="AO181" s="104"/>
    </row>
    <row r="182" spans="1:41" s="138" customForma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104"/>
      <c r="AD182" s="104"/>
      <c r="AE182" s="6"/>
      <c r="AF182" s="6"/>
      <c r="AG182" s="104"/>
      <c r="AI182" s="6"/>
      <c r="AJ182" s="104"/>
      <c r="AK182" s="6"/>
      <c r="AL182" s="6"/>
      <c r="AM182" s="6"/>
      <c r="AN182" s="6"/>
      <c r="AO182" s="104"/>
    </row>
    <row r="183" spans="1:41" s="138" customForma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104"/>
      <c r="AD183" s="104"/>
      <c r="AE183" s="6"/>
      <c r="AF183" s="6"/>
      <c r="AG183" s="104"/>
      <c r="AI183" s="6"/>
      <c r="AJ183" s="104"/>
      <c r="AK183" s="6"/>
      <c r="AL183" s="6"/>
      <c r="AM183" s="6"/>
      <c r="AN183" s="6"/>
      <c r="AO183" s="104"/>
    </row>
    <row r="184" spans="1:41" s="138" customForma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104"/>
      <c r="AD184" s="104"/>
      <c r="AE184" s="6"/>
      <c r="AF184" s="6"/>
      <c r="AG184" s="104"/>
      <c r="AI184" s="6"/>
      <c r="AJ184" s="104"/>
      <c r="AK184" s="6"/>
      <c r="AL184" s="6"/>
      <c r="AM184" s="6"/>
      <c r="AN184" s="6"/>
      <c r="AO184" s="104"/>
    </row>
    <row r="185" spans="1:41" s="138" customForma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104"/>
      <c r="AD185" s="104"/>
      <c r="AE185" s="6"/>
      <c r="AF185" s="6"/>
      <c r="AG185" s="104"/>
      <c r="AI185" s="6"/>
      <c r="AJ185" s="104"/>
      <c r="AK185" s="6"/>
      <c r="AL185" s="6"/>
      <c r="AM185" s="6"/>
      <c r="AN185" s="6"/>
      <c r="AO185" s="104"/>
    </row>
    <row r="186" spans="1:41" s="138" customForma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104"/>
      <c r="AD186" s="104"/>
      <c r="AE186" s="6"/>
      <c r="AF186" s="6"/>
      <c r="AG186" s="104"/>
      <c r="AI186" s="6"/>
      <c r="AJ186" s="104"/>
      <c r="AK186" s="6"/>
      <c r="AL186" s="6"/>
      <c r="AM186" s="6"/>
      <c r="AN186" s="6"/>
      <c r="AO186" s="104"/>
    </row>
    <row r="187" spans="1:41" s="138" customForma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104"/>
      <c r="AD187" s="104"/>
      <c r="AE187" s="6"/>
      <c r="AF187" s="6"/>
      <c r="AG187" s="104"/>
      <c r="AI187" s="6"/>
      <c r="AJ187" s="104"/>
      <c r="AK187" s="6"/>
      <c r="AL187" s="6"/>
      <c r="AM187" s="6"/>
      <c r="AN187" s="6"/>
      <c r="AO187" s="104"/>
    </row>
    <row r="188" spans="1:41" s="138" customForma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104"/>
      <c r="AD188" s="104"/>
      <c r="AE188" s="6"/>
      <c r="AF188" s="6"/>
      <c r="AG188" s="104"/>
      <c r="AI188" s="6"/>
      <c r="AJ188" s="104"/>
      <c r="AK188" s="6"/>
      <c r="AL188" s="6"/>
      <c r="AM188" s="6"/>
      <c r="AN188" s="6"/>
      <c r="AO188" s="104"/>
    </row>
    <row r="189" spans="1:41" s="138" customForma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104"/>
      <c r="AD189" s="104"/>
      <c r="AE189" s="6"/>
      <c r="AF189" s="6"/>
      <c r="AG189" s="104"/>
      <c r="AI189" s="6"/>
      <c r="AJ189" s="104"/>
      <c r="AK189" s="6"/>
      <c r="AL189" s="6"/>
      <c r="AM189" s="6"/>
      <c r="AN189" s="6"/>
      <c r="AO189" s="104"/>
    </row>
    <row r="190" spans="1:41" s="138" customForma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104"/>
      <c r="AD190" s="104"/>
      <c r="AE190" s="6"/>
      <c r="AF190" s="6"/>
      <c r="AG190" s="104"/>
      <c r="AI190" s="6"/>
      <c r="AJ190" s="104"/>
      <c r="AK190" s="6"/>
      <c r="AL190" s="6"/>
      <c r="AM190" s="6"/>
      <c r="AN190" s="6"/>
      <c r="AO190" s="104"/>
    </row>
    <row r="191" spans="1:41" s="138" customForma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104"/>
      <c r="AD191" s="104"/>
      <c r="AE191" s="6"/>
      <c r="AF191" s="6"/>
      <c r="AG191" s="104"/>
      <c r="AI191" s="6"/>
      <c r="AJ191" s="104"/>
      <c r="AK191" s="6"/>
      <c r="AL191" s="6"/>
      <c r="AM191" s="6"/>
      <c r="AN191" s="6"/>
      <c r="AO191" s="104"/>
    </row>
    <row r="192" spans="1:41" s="138" customForma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104"/>
      <c r="AD192" s="104"/>
      <c r="AE192" s="6"/>
      <c r="AF192" s="6"/>
      <c r="AG192" s="104"/>
      <c r="AI192" s="6"/>
      <c r="AJ192" s="104"/>
      <c r="AK192" s="6"/>
      <c r="AL192" s="6"/>
      <c r="AM192" s="6"/>
      <c r="AN192" s="6"/>
      <c r="AO192" s="104"/>
    </row>
    <row r="193" spans="1:80" s="138" customForma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104"/>
      <c r="AD193" s="104"/>
      <c r="AE193" s="6"/>
      <c r="AF193" s="6"/>
      <c r="AG193" s="104"/>
      <c r="AI193" s="6"/>
      <c r="AJ193" s="104"/>
      <c r="AK193" s="6"/>
      <c r="AL193" s="6"/>
      <c r="AM193" s="6"/>
      <c r="AN193" s="6"/>
      <c r="AO193" s="104"/>
    </row>
    <row r="194" spans="1:80" s="138" customForma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104"/>
      <c r="AD194" s="104"/>
      <c r="AE194" s="6"/>
      <c r="AF194" s="6"/>
      <c r="AG194" s="104"/>
      <c r="AI194" s="6"/>
      <c r="AJ194" s="104"/>
      <c r="AK194" s="6"/>
      <c r="AL194" s="6"/>
      <c r="AM194" s="6"/>
      <c r="AN194" s="6"/>
      <c r="AO194" s="104"/>
    </row>
    <row r="195" spans="1:80" s="138" customForma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104"/>
      <c r="AD195" s="104"/>
      <c r="AE195" s="6"/>
      <c r="AF195" s="6"/>
      <c r="AG195" s="104"/>
      <c r="AI195" s="6"/>
      <c r="AJ195" s="104"/>
      <c r="AK195" s="6"/>
      <c r="AL195" s="6"/>
      <c r="AM195" s="6"/>
      <c r="AN195" s="6"/>
      <c r="AO195" s="104"/>
    </row>
    <row r="196" spans="1:80" s="138" customForma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104"/>
      <c r="AD196" s="104"/>
      <c r="AE196" s="6"/>
      <c r="AF196" s="6"/>
      <c r="AG196" s="104"/>
      <c r="AI196" s="6"/>
      <c r="AJ196" s="104"/>
      <c r="AK196" s="6"/>
      <c r="AL196" s="6"/>
      <c r="AM196" s="6"/>
      <c r="AN196" s="6"/>
      <c r="AO196" s="104"/>
    </row>
    <row r="197" spans="1:80" s="138" customForma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4"/>
      <c r="AD197" s="104"/>
      <c r="AE197" s="6"/>
      <c r="AF197" s="6"/>
      <c r="AG197" s="104"/>
      <c r="AI197" s="6"/>
      <c r="AJ197" s="104"/>
      <c r="AK197" s="6"/>
      <c r="AL197" s="6"/>
      <c r="AM197" s="6"/>
      <c r="AN197" s="6"/>
      <c r="AO197" s="104"/>
    </row>
    <row r="198" spans="1:80" s="138" customForma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104"/>
      <c r="AD198" s="104"/>
      <c r="AE198" s="6"/>
      <c r="AF198" s="6"/>
      <c r="AG198" s="104"/>
      <c r="AI198" s="6"/>
      <c r="AJ198" s="104"/>
      <c r="AK198" s="6"/>
      <c r="AL198" s="6"/>
      <c r="AM198" s="6"/>
      <c r="AN198" s="6"/>
      <c r="AO198" s="104"/>
    </row>
    <row r="199" spans="1:80" s="138" customForma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104"/>
      <c r="AD199" s="104"/>
      <c r="AE199" s="6"/>
      <c r="AF199" s="6"/>
      <c r="AG199" s="104"/>
      <c r="AI199" s="6"/>
      <c r="AJ199" s="104"/>
      <c r="AK199" s="6"/>
      <c r="AL199" s="6"/>
      <c r="AM199" s="6"/>
      <c r="AN199" s="6"/>
      <c r="AO199" s="104"/>
    </row>
    <row r="200" spans="1:80" s="138" customFormat="1" x14ac:dyDescent="0.15">
      <c r="A200" s="151">
        <f>SUM(A6:AQ111)</f>
        <v>51120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04"/>
      <c r="AD200" s="104"/>
      <c r="AE200" s="6"/>
      <c r="AF200" s="6"/>
      <c r="AG200" s="104"/>
      <c r="AI200" s="6"/>
      <c r="AJ200" s="104"/>
      <c r="AK200" s="6"/>
      <c r="AL200" s="6"/>
      <c r="AM200" s="6"/>
      <c r="AN200" s="6"/>
      <c r="AO200" s="104"/>
      <c r="CB200" s="152">
        <v>0</v>
      </c>
    </row>
    <row r="201" spans="1:80" s="138" customForma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104"/>
      <c r="AD201" s="104"/>
      <c r="AE201" s="6"/>
      <c r="AF201" s="6"/>
      <c r="AG201" s="104"/>
      <c r="AI201" s="6"/>
      <c r="AJ201" s="104"/>
      <c r="AK201" s="6"/>
      <c r="AL201" s="6"/>
      <c r="AM201" s="6"/>
      <c r="AN201" s="6"/>
      <c r="AO201" s="104"/>
    </row>
    <row r="202" spans="1:80" s="138" customForma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104"/>
      <c r="AD202" s="104"/>
      <c r="AE202" s="6"/>
      <c r="AF202" s="6"/>
      <c r="AG202" s="104"/>
      <c r="AI202" s="6"/>
      <c r="AJ202" s="104"/>
      <c r="AK202" s="6"/>
      <c r="AL202" s="6"/>
      <c r="AM202" s="6"/>
      <c r="AN202" s="6"/>
      <c r="AO202" s="104"/>
    </row>
    <row r="203" spans="1:80" s="138" customForma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104"/>
      <c r="AD203" s="104"/>
      <c r="AE203" s="6"/>
      <c r="AF203" s="6"/>
      <c r="AG203" s="104"/>
      <c r="AI203" s="6"/>
      <c r="AJ203" s="104"/>
      <c r="AK203" s="6"/>
      <c r="AL203" s="6"/>
      <c r="AM203" s="6"/>
      <c r="AN203" s="6"/>
      <c r="AO203" s="104"/>
    </row>
    <row r="204" spans="1:80" s="138" customForma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104"/>
      <c r="AD204" s="104"/>
      <c r="AE204" s="6"/>
      <c r="AF204" s="6"/>
      <c r="AG204" s="104"/>
      <c r="AI204" s="6"/>
      <c r="AJ204" s="104"/>
      <c r="AK204" s="6"/>
      <c r="AL204" s="6"/>
      <c r="AM204" s="6"/>
      <c r="AN204" s="6"/>
      <c r="AO204" s="104"/>
    </row>
    <row r="205" spans="1:80" s="138" customForma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104"/>
      <c r="AD205" s="104"/>
      <c r="AE205" s="6"/>
      <c r="AF205" s="6"/>
      <c r="AG205" s="104"/>
      <c r="AI205" s="6"/>
      <c r="AJ205" s="104"/>
      <c r="AK205" s="6"/>
      <c r="AL205" s="6"/>
      <c r="AM205" s="6"/>
      <c r="AN205" s="6"/>
      <c r="AO205" s="104"/>
    </row>
    <row r="206" spans="1:80" s="138" customForma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104"/>
      <c r="AD206" s="104"/>
      <c r="AE206" s="6"/>
      <c r="AF206" s="6"/>
      <c r="AG206" s="104"/>
      <c r="AI206" s="6"/>
      <c r="AJ206" s="104"/>
      <c r="AK206" s="6"/>
      <c r="AL206" s="6"/>
      <c r="AM206" s="6"/>
      <c r="AN206" s="6"/>
      <c r="AO206" s="104"/>
    </row>
    <row r="207" spans="1:80" s="138" customForma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104"/>
      <c r="AD207" s="104"/>
      <c r="AE207" s="6"/>
      <c r="AF207" s="6"/>
      <c r="AG207" s="104"/>
      <c r="AI207" s="6"/>
      <c r="AJ207" s="104"/>
      <c r="AK207" s="6"/>
      <c r="AL207" s="6"/>
      <c r="AM207" s="6"/>
      <c r="AN207" s="6"/>
      <c r="AO207" s="104"/>
    </row>
    <row r="208" spans="1:80" s="138" customForma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104"/>
      <c r="AD208" s="104"/>
      <c r="AE208" s="6"/>
      <c r="AF208" s="6"/>
      <c r="AG208" s="104"/>
      <c r="AI208" s="6"/>
      <c r="AJ208" s="104"/>
      <c r="AK208" s="6"/>
      <c r="AL208" s="6"/>
      <c r="AM208" s="6"/>
      <c r="AN208" s="6"/>
      <c r="AO208" s="104"/>
    </row>
    <row r="209" spans="1:41" s="138" customForma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104"/>
      <c r="AD209" s="104"/>
      <c r="AE209" s="6"/>
      <c r="AF209" s="6"/>
      <c r="AG209" s="104"/>
      <c r="AI209" s="6"/>
      <c r="AJ209" s="104"/>
      <c r="AK209" s="6"/>
      <c r="AL209" s="6"/>
      <c r="AM209" s="6"/>
      <c r="AN209" s="6"/>
      <c r="AO209" s="104"/>
    </row>
    <row r="210" spans="1:41" s="138" customForma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104"/>
      <c r="AD210" s="104"/>
      <c r="AE210" s="6"/>
      <c r="AF210" s="6"/>
      <c r="AG210" s="104"/>
      <c r="AI210" s="6"/>
      <c r="AJ210" s="104"/>
      <c r="AK210" s="6"/>
      <c r="AL210" s="6"/>
      <c r="AM210" s="6"/>
      <c r="AN210" s="6"/>
      <c r="AO210" s="104"/>
    </row>
    <row r="211" spans="1:41" s="138" customForma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104"/>
      <c r="AD211" s="104"/>
      <c r="AE211" s="6"/>
      <c r="AF211" s="6"/>
      <c r="AG211" s="104"/>
      <c r="AI211" s="6"/>
      <c r="AJ211" s="104"/>
      <c r="AK211" s="6"/>
      <c r="AL211" s="6"/>
      <c r="AM211" s="6"/>
      <c r="AN211" s="6"/>
      <c r="AO211" s="104"/>
    </row>
    <row r="212" spans="1:41" s="138" customForma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104"/>
      <c r="AD212" s="104"/>
      <c r="AE212" s="6"/>
      <c r="AF212" s="6"/>
      <c r="AG212" s="104"/>
      <c r="AI212" s="6"/>
      <c r="AJ212" s="104"/>
      <c r="AK212" s="6"/>
      <c r="AL212" s="6"/>
      <c r="AM212" s="6"/>
      <c r="AN212" s="6"/>
      <c r="AO212" s="104"/>
    </row>
    <row r="213" spans="1:41" s="138" customForma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104"/>
      <c r="AD213" s="104"/>
      <c r="AE213" s="6"/>
      <c r="AF213" s="6"/>
      <c r="AG213" s="104"/>
      <c r="AI213" s="6"/>
      <c r="AJ213" s="104"/>
      <c r="AK213" s="6"/>
      <c r="AL213" s="6"/>
      <c r="AM213" s="6"/>
      <c r="AN213" s="6"/>
      <c r="AO213" s="104"/>
    </row>
    <row r="214" spans="1:41" s="138" customForma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104"/>
      <c r="AD214" s="104"/>
      <c r="AE214" s="6"/>
      <c r="AF214" s="6"/>
      <c r="AG214" s="104"/>
      <c r="AI214" s="6"/>
      <c r="AJ214" s="104"/>
      <c r="AK214" s="6"/>
      <c r="AL214" s="6"/>
      <c r="AM214" s="6"/>
      <c r="AN214" s="6"/>
      <c r="AO214" s="104"/>
    </row>
    <row r="215" spans="1:41" s="138" customForma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104"/>
      <c r="AD215" s="104"/>
      <c r="AE215" s="6"/>
      <c r="AF215" s="6"/>
      <c r="AG215" s="104"/>
      <c r="AI215" s="6"/>
      <c r="AJ215" s="104"/>
      <c r="AK215" s="6"/>
      <c r="AL215" s="6"/>
      <c r="AM215" s="6"/>
      <c r="AN215" s="6"/>
      <c r="AO215" s="104"/>
    </row>
    <row r="216" spans="1:41" s="138" customForma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104"/>
      <c r="AD216" s="104"/>
      <c r="AE216" s="6"/>
      <c r="AF216" s="6"/>
      <c r="AG216" s="104"/>
      <c r="AI216" s="6"/>
      <c r="AJ216" s="104"/>
      <c r="AK216" s="6"/>
      <c r="AL216" s="6"/>
      <c r="AM216" s="6"/>
      <c r="AN216" s="6"/>
      <c r="AO216" s="104"/>
    </row>
    <row r="217" spans="1:41" s="138" customForma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104"/>
      <c r="AD217" s="104"/>
      <c r="AE217" s="6"/>
      <c r="AF217" s="6"/>
      <c r="AG217" s="104"/>
      <c r="AI217" s="6"/>
      <c r="AJ217" s="104"/>
      <c r="AK217" s="6"/>
      <c r="AL217" s="6"/>
      <c r="AM217" s="6"/>
      <c r="AN217" s="6"/>
      <c r="AO217" s="104"/>
    </row>
    <row r="218" spans="1:41" s="138" customForma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104"/>
      <c r="AD218" s="104"/>
      <c r="AE218" s="6"/>
      <c r="AF218" s="6"/>
      <c r="AG218" s="104"/>
      <c r="AI218" s="6"/>
      <c r="AJ218" s="104"/>
      <c r="AK218" s="6"/>
      <c r="AL218" s="6"/>
      <c r="AM218" s="6"/>
      <c r="AN218" s="6"/>
      <c r="AO218" s="104"/>
    </row>
    <row r="219" spans="1:41" s="138" customForma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104"/>
      <c r="AD219" s="104"/>
      <c r="AE219" s="6"/>
      <c r="AF219" s="6"/>
      <c r="AG219" s="104"/>
      <c r="AI219" s="6"/>
      <c r="AJ219" s="104"/>
      <c r="AK219" s="6"/>
      <c r="AL219" s="6"/>
      <c r="AM219" s="6"/>
      <c r="AN219" s="6"/>
      <c r="AO219" s="104"/>
    </row>
    <row r="220" spans="1:41" s="138" customForma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104"/>
      <c r="AD220" s="104"/>
      <c r="AE220" s="6"/>
      <c r="AF220" s="6"/>
      <c r="AG220" s="104"/>
      <c r="AI220" s="6"/>
      <c r="AJ220" s="104"/>
      <c r="AK220" s="6"/>
      <c r="AL220" s="6"/>
      <c r="AM220" s="6"/>
      <c r="AN220" s="6"/>
      <c r="AO220" s="104"/>
    </row>
    <row r="221" spans="1:41" s="138" customForma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104"/>
      <c r="AD221" s="104"/>
      <c r="AE221" s="6"/>
      <c r="AF221" s="6"/>
      <c r="AG221" s="104"/>
      <c r="AI221" s="6"/>
      <c r="AJ221" s="104"/>
      <c r="AK221" s="6"/>
      <c r="AL221" s="6"/>
      <c r="AM221" s="6"/>
      <c r="AN221" s="6"/>
      <c r="AO221" s="104"/>
    </row>
    <row r="222" spans="1:41" s="138" customForma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104"/>
      <c r="AD222" s="104"/>
      <c r="AE222" s="6"/>
      <c r="AF222" s="6"/>
      <c r="AG222" s="104"/>
      <c r="AI222" s="6"/>
      <c r="AJ222" s="104"/>
      <c r="AK222" s="6"/>
      <c r="AL222" s="6"/>
      <c r="AM222" s="6"/>
      <c r="AN222" s="6"/>
      <c r="AO222" s="104"/>
    </row>
    <row r="223" spans="1:41" s="138" customForma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04"/>
      <c r="AD223" s="104"/>
      <c r="AE223" s="6"/>
      <c r="AF223" s="6"/>
      <c r="AG223" s="104"/>
      <c r="AI223" s="6"/>
      <c r="AJ223" s="104"/>
      <c r="AK223" s="6"/>
      <c r="AL223" s="6"/>
      <c r="AM223" s="6"/>
      <c r="AN223" s="6"/>
      <c r="AO223" s="104"/>
    </row>
    <row r="224" spans="1:41" s="138" customForma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104"/>
      <c r="AD224" s="104"/>
      <c r="AE224" s="6"/>
      <c r="AF224" s="6"/>
      <c r="AG224" s="104"/>
      <c r="AI224" s="6"/>
      <c r="AJ224" s="104"/>
      <c r="AK224" s="6"/>
      <c r="AL224" s="6"/>
      <c r="AM224" s="6"/>
      <c r="AN224" s="6"/>
      <c r="AO224" s="104"/>
    </row>
    <row r="225" spans="1:41" s="138" customForma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4"/>
      <c r="AD225" s="104"/>
      <c r="AE225" s="6"/>
      <c r="AF225" s="6"/>
      <c r="AG225" s="104"/>
      <c r="AI225" s="6"/>
      <c r="AJ225" s="104"/>
      <c r="AK225" s="6"/>
      <c r="AL225" s="6"/>
      <c r="AM225" s="6"/>
      <c r="AN225" s="6"/>
      <c r="AO225" s="104"/>
    </row>
    <row r="226" spans="1:41" s="138" customForma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104"/>
      <c r="AD226" s="104"/>
      <c r="AE226" s="6"/>
      <c r="AF226" s="6"/>
      <c r="AG226" s="104"/>
      <c r="AI226" s="6"/>
      <c r="AJ226" s="104"/>
      <c r="AK226" s="6"/>
      <c r="AL226" s="6"/>
      <c r="AM226" s="6"/>
      <c r="AN226" s="6"/>
      <c r="AO226" s="104"/>
    </row>
  </sheetData>
  <mergeCells count="85">
    <mergeCell ref="U101:V101"/>
    <mergeCell ref="W101:X101"/>
    <mergeCell ref="B102:B104"/>
    <mergeCell ref="C102:G102"/>
    <mergeCell ref="I102:J103"/>
    <mergeCell ref="K102:L103"/>
    <mergeCell ref="M102:T102"/>
    <mergeCell ref="U102:U104"/>
    <mergeCell ref="V102:V104"/>
    <mergeCell ref="W102:W104"/>
    <mergeCell ref="X102:X104"/>
    <mergeCell ref="C103:C104"/>
    <mergeCell ref="D103:D104"/>
    <mergeCell ref="E103:E104"/>
    <mergeCell ref="F103:F104"/>
    <mergeCell ref="G103:G104"/>
    <mergeCell ref="A101:A104"/>
    <mergeCell ref="B101:T10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H103:H104"/>
    <mergeCell ref="M103:P103"/>
    <mergeCell ref="Q103:T103"/>
    <mergeCell ref="A88:B88"/>
    <mergeCell ref="A72:A73"/>
    <mergeCell ref="B72:B73"/>
    <mergeCell ref="C72:C73"/>
    <mergeCell ref="D72:I72"/>
    <mergeCell ref="A74:A75"/>
    <mergeCell ref="A76:A78"/>
    <mergeCell ref="A79:A80"/>
    <mergeCell ref="A86:B86"/>
    <mergeCell ref="A87:B87"/>
    <mergeCell ref="J72:K72"/>
    <mergeCell ref="L72:L73"/>
    <mergeCell ref="H10:H11"/>
    <mergeCell ref="M10:P10"/>
    <mergeCell ref="Q10:T10"/>
    <mergeCell ref="L59:L60"/>
    <mergeCell ref="A59:A60"/>
    <mergeCell ref="B59:B60"/>
    <mergeCell ref="C59:H59"/>
    <mergeCell ref="I59:J59"/>
    <mergeCell ref="K59:K60"/>
    <mergeCell ref="AL8:AL11"/>
    <mergeCell ref="AN8:AN11"/>
    <mergeCell ref="AP8:AP11"/>
    <mergeCell ref="AQ8:AQ11"/>
    <mergeCell ref="B9:B11"/>
    <mergeCell ref="C9:G9"/>
    <mergeCell ref="I9:J10"/>
    <mergeCell ref="K9:L10"/>
    <mergeCell ref="M9:T9"/>
    <mergeCell ref="C10:C11"/>
    <mergeCell ref="AB8:AC10"/>
    <mergeCell ref="AE8:AE11"/>
    <mergeCell ref="AF8:AF11"/>
    <mergeCell ref="AH8:AH11"/>
    <mergeCell ref="AI8:AI11"/>
    <mergeCell ref="AK8:AK11"/>
    <mergeCell ref="A8:A11"/>
    <mergeCell ref="B8:T8"/>
    <mergeCell ref="U8:V10"/>
    <mergeCell ref="W8:X10"/>
    <mergeCell ref="Y8:Y11"/>
    <mergeCell ref="Z8:AA10"/>
    <mergeCell ref="D10:D11"/>
    <mergeCell ref="E10:E11"/>
    <mergeCell ref="F10:F11"/>
    <mergeCell ref="G10:G11"/>
    <mergeCell ref="AP6:AQ7"/>
    <mergeCell ref="A6:AC6"/>
    <mergeCell ref="AE6:AF7"/>
    <mergeCell ref="AH6:AI7"/>
    <mergeCell ref="AK6:AL7"/>
    <mergeCell ref="AN6:A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",[2]NOMBRE!B2," - ","( ",[2]NOMBRE!C2,[2]NOMBRE!D2,[2]NOMBRE!E2,[2]NOMBRE!F2,[2]NOMBRE!G2," )")</f>
        <v>COMUNA: LINARES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",[2]NOMBRE!B3," - ","( ",[2]NOMBRE!C3,[2]NOMBRE!D3,[2]NOMBRE!E3,[2]NOMBRE!F3,[2]NOMBRE!G3," )")</f>
        <v>ESTABLECIMIENTO: HOSPITAL LINARES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",[2]NOMBRE!B6," - ","( ",[2]NOMBRE!C6,[2]NOMBRE!D6," )")</f>
        <v>MES: FEBRERO - ( 02 )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",[2]NOMBRE!B7)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444"/>
      <c r="AH6" s="665" t="s">
        <v>3</v>
      </c>
      <c r="AI6" s="665"/>
      <c r="AJ6" s="444"/>
      <c r="AK6" s="665" t="s">
        <v>4</v>
      </c>
      <c r="AL6" s="665"/>
      <c r="AM6" s="443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444"/>
      <c r="AK7" s="666"/>
      <c r="AL7" s="666"/>
      <c r="AM7" s="443"/>
      <c r="AN7" s="668"/>
      <c r="AO7" s="443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439" t="s">
        <v>38</v>
      </c>
      <c r="L11" s="427" t="s">
        <v>39</v>
      </c>
      <c r="M11" s="450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469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264</v>
      </c>
      <c r="C12" s="492">
        <v>205</v>
      </c>
      <c r="D12" s="493">
        <v>46</v>
      </c>
      <c r="E12" s="493">
        <v>13</v>
      </c>
      <c r="F12" s="493"/>
      <c r="G12" s="528"/>
      <c r="H12" s="528"/>
      <c r="I12" s="529">
        <v>264</v>
      </c>
      <c r="J12" s="506"/>
      <c r="K12" s="481">
        <v>134</v>
      </c>
      <c r="L12" s="478">
        <v>130</v>
      </c>
      <c r="M12" s="507">
        <f>SUM(N12:P12)</f>
        <v>59</v>
      </c>
      <c r="N12" s="481">
        <v>53</v>
      </c>
      <c r="O12" s="482">
        <v>6</v>
      </c>
      <c r="P12" s="478"/>
      <c r="Q12" s="521">
        <f>SUM(R12:T12)</f>
        <v>0</v>
      </c>
      <c r="R12" s="481"/>
      <c r="S12" s="482"/>
      <c r="T12" s="478"/>
      <c r="U12" s="492">
        <v>31</v>
      </c>
      <c r="V12" s="515">
        <v>0</v>
      </c>
      <c r="W12" s="529">
        <v>34</v>
      </c>
      <c r="X12" s="506"/>
      <c r="Y12" s="515">
        <v>13</v>
      </c>
      <c r="Z12" s="529"/>
      <c r="AA12" s="506"/>
      <c r="AB12" s="529">
        <v>15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134</v>
      </c>
      <c r="C13" s="481"/>
      <c r="D13" s="508"/>
      <c r="E13" s="508">
        <v>2</v>
      </c>
      <c r="F13" s="508">
        <v>4</v>
      </c>
      <c r="G13" s="483">
        <v>75</v>
      </c>
      <c r="H13" s="483">
        <v>53</v>
      </c>
      <c r="I13" s="481"/>
      <c r="J13" s="478">
        <v>134</v>
      </c>
      <c r="K13" s="481">
        <v>52</v>
      </c>
      <c r="L13" s="478">
        <v>82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53</v>
      </c>
      <c r="R13" s="481">
        <v>40</v>
      </c>
      <c r="S13" s="482">
        <v>13</v>
      </c>
      <c r="T13" s="478"/>
      <c r="U13" s="481">
        <v>5</v>
      </c>
      <c r="V13" s="515">
        <v>0</v>
      </c>
      <c r="W13" s="481"/>
      <c r="X13" s="478">
        <v>28</v>
      </c>
      <c r="Y13" s="515"/>
      <c r="Z13" s="529"/>
      <c r="AA13" s="478">
        <v>23</v>
      </c>
      <c r="AB13" s="529"/>
      <c r="AC13" s="478">
        <v>2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91</v>
      </c>
      <c r="C14" s="481">
        <v>91</v>
      </c>
      <c r="D14" s="490"/>
      <c r="E14" s="490"/>
      <c r="F14" s="490"/>
      <c r="G14" s="523"/>
      <c r="H14" s="523"/>
      <c r="I14" s="481">
        <v>91</v>
      </c>
      <c r="J14" s="491"/>
      <c r="K14" s="481">
        <v>48</v>
      </c>
      <c r="L14" s="478">
        <v>43</v>
      </c>
      <c r="M14" s="507">
        <f t="shared" si="2"/>
        <v>20</v>
      </c>
      <c r="N14" s="481"/>
      <c r="O14" s="482">
        <v>20</v>
      </c>
      <c r="P14" s="478"/>
      <c r="Q14" s="489"/>
      <c r="R14" s="489"/>
      <c r="S14" s="490"/>
      <c r="T14" s="491"/>
      <c r="U14" s="489"/>
      <c r="V14" s="531"/>
      <c r="W14" s="481">
        <v>6</v>
      </c>
      <c r="X14" s="491"/>
      <c r="Y14" s="515">
        <v>1</v>
      </c>
      <c r="Z14" s="529"/>
      <c r="AA14" s="491"/>
      <c r="AB14" s="529">
        <v>13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65</v>
      </c>
      <c r="C16" s="481">
        <v>40</v>
      </c>
      <c r="D16" s="482">
        <v>5</v>
      </c>
      <c r="E16" s="482"/>
      <c r="F16" s="482"/>
      <c r="G16" s="483">
        <v>6</v>
      </c>
      <c r="H16" s="483">
        <v>14</v>
      </c>
      <c r="I16" s="481">
        <v>45</v>
      </c>
      <c r="J16" s="478">
        <v>20</v>
      </c>
      <c r="K16" s="481">
        <v>37</v>
      </c>
      <c r="L16" s="478">
        <v>28</v>
      </c>
      <c r="M16" s="507">
        <f t="shared" si="2"/>
        <v>22</v>
      </c>
      <c r="N16" s="481">
        <v>13</v>
      </c>
      <c r="O16" s="482">
        <v>9</v>
      </c>
      <c r="P16" s="478"/>
      <c r="Q16" s="521">
        <f t="shared" si="3"/>
        <v>4</v>
      </c>
      <c r="R16" s="481">
        <v>2</v>
      </c>
      <c r="S16" s="482">
        <v>2</v>
      </c>
      <c r="T16" s="478"/>
      <c r="U16" s="481">
        <v>2</v>
      </c>
      <c r="V16" s="515">
        <v>0</v>
      </c>
      <c r="W16" s="481">
        <v>5</v>
      </c>
      <c r="X16" s="478">
        <v>1</v>
      </c>
      <c r="Y16" s="515">
        <v>80</v>
      </c>
      <c r="Z16" s="529"/>
      <c r="AA16" s="478">
        <v>4</v>
      </c>
      <c r="AB16" s="529">
        <v>3</v>
      </c>
      <c r="AC16" s="478">
        <v>2</v>
      </c>
      <c r="AD16" s="530"/>
      <c r="AE16" s="475">
        <v>45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15</v>
      </c>
      <c r="C18" s="481"/>
      <c r="D18" s="482"/>
      <c r="E18" s="482"/>
      <c r="F18" s="482"/>
      <c r="G18" s="483">
        <v>7</v>
      </c>
      <c r="H18" s="483">
        <v>8</v>
      </c>
      <c r="I18" s="481"/>
      <c r="J18" s="478">
        <v>15</v>
      </c>
      <c r="K18" s="481">
        <v>9</v>
      </c>
      <c r="L18" s="478">
        <v>6</v>
      </c>
      <c r="M18" s="507">
        <f t="shared" si="2"/>
        <v>0</v>
      </c>
      <c r="N18" s="481"/>
      <c r="O18" s="482"/>
      <c r="P18" s="478"/>
      <c r="Q18" s="521">
        <f t="shared" si="3"/>
        <v>15</v>
      </c>
      <c r="R18" s="481"/>
      <c r="S18" s="482">
        <v>15</v>
      </c>
      <c r="T18" s="478"/>
      <c r="U18" s="481">
        <v>0</v>
      </c>
      <c r="V18" s="515">
        <v>0</v>
      </c>
      <c r="W18" s="481"/>
      <c r="X18" s="478">
        <v>2</v>
      </c>
      <c r="Y18" s="515"/>
      <c r="Z18" s="529"/>
      <c r="AA18" s="478"/>
      <c r="AB18" s="529"/>
      <c r="AC18" s="478"/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4</v>
      </c>
      <c r="C22" s="481"/>
      <c r="D22" s="482"/>
      <c r="E22" s="482"/>
      <c r="F22" s="482"/>
      <c r="G22" s="483"/>
      <c r="H22" s="483">
        <v>4</v>
      </c>
      <c r="I22" s="481"/>
      <c r="J22" s="478">
        <v>4</v>
      </c>
      <c r="K22" s="481">
        <v>2</v>
      </c>
      <c r="L22" s="478">
        <v>2</v>
      </c>
      <c r="M22" s="507">
        <f t="shared" si="2"/>
        <v>0</v>
      </c>
      <c r="N22" s="481"/>
      <c r="O22" s="482"/>
      <c r="P22" s="478"/>
      <c r="Q22" s="521">
        <f t="shared" si="3"/>
        <v>2</v>
      </c>
      <c r="R22" s="481"/>
      <c r="S22" s="482">
        <v>2</v>
      </c>
      <c r="T22" s="478"/>
      <c r="U22" s="481">
        <v>0</v>
      </c>
      <c r="V22" s="515">
        <v>0</v>
      </c>
      <c r="W22" s="481"/>
      <c r="X22" s="478"/>
      <c r="Y22" s="515"/>
      <c r="Z22" s="529"/>
      <c r="AA22" s="478"/>
      <c r="AB22" s="529"/>
      <c r="AC22" s="478"/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33</v>
      </c>
      <c r="C26" s="481"/>
      <c r="D26" s="482"/>
      <c r="E26" s="482">
        <v>3</v>
      </c>
      <c r="F26" s="482">
        <v>7</v>
      </c>
      <c r="G26" s="483">
        <v>20</v>
      </c>
      <c r="H26" s="483">
        <v>3</v>
      </c>
      <c r="I26" s="481"/>
      <c r="J26" s="478">
        <v>33</v>
      </c>
      <c r="K26" s="481">
        <v>5</v>
      </c>
      <c r="L26" s="478">
        <v>28</v>
      </c>
      <c r="M26" s="507">
        <f t="shared" si="2"/>
        <v>0</v>
      </c>
      <c r="N26" s="481"/>
      <c r="O26" s="482"/>
      <c r="P26" s="478"/>
      <c r="Q26" s="521">
        <f t="shared" si="3"/>
        <v>5</v>
      </c>
      <c r="R26" s="481"/>
      <c r="S26" s="482">
        <v>5</v>
      </c>
      <c r="T26" s="478"/>
      <c r="U26" s="481">
        <v>0</v>
      </c>
      <c r="V26" s="515">
        <v>0</v>
      </c>
      <c r="W26" s="481"/>
      <c r="X26" s="478">
        <v>17</v>
      </c>
      <c r="Y26" s="515"/>
      <c r="Z26" s="529"/>
      <c r="AA26" s="478"/>
      <c r="AB26" s="529"/>
      <c r="AC26" s="478">
        <v>2</v>
      </c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/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0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152</v>
      </c>
      <c r="C30" s="481">
        <v>2</v>
      </c>
      <c r="D30" s="482">
        <v>3</v>
      </c>
      <c r="E30" s="482">
        <v>12</v>
      </c>
      <c r="F30" s="482">
        <v>8</v>
      </c>
      <c r="G30" s="483">
        <v>75</v>
      </c>
      <c r="H30" s="483">
        <v>52</v>
      </c>
      <c r="I30" s="481">
        <v>5</v>
      </c>
      <c r="J30" s="478">
        <v>147</v>
      </c>
      <c r="K30" s="481">
        <v>66</v>
      </c>
      <c r="L30" s="478">
        <v>86</v>
      </c>
      <c r="M30" s="507">
        <f t="shared" si="2"/>
        <v>0</v>
      </c>
      <c r="N30" s="481"/>
      <c r="O30" s="482"/>
      <c r="P30" s="478"/>
      <c r="Q30" s="521">
        <f t="shared" si="3"/>
        <v>53</v>
      </c>
      <c r="R30" s="481">
        <v>31</v>
      </c>
      <c r="S30" s="482">
        <v>22</v>
      </c>
      <c r="T30" s="478"/>
      <c r="U30" s="481">
        <v>1</v>
      </c>
      <c r="V30" s="515">
        <v>0</v>
      </c>
      <c r="W30" s="481"/>
      <c r="X30" s="478">
        <v>35</v>
      </c>
      <c r="Y30" s="515">
        <v>37</v>
      </c>
      <c r="Z30" s="529"/>
      <c r="AA30" s="478">
        <v>17</v>
      </c>
      <c r="AB30" s="529"/>
      <c r="AC30" s="478">
        <v>4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172</v>
      </c>
      <c r="C32" s="481"/>
      <c r="D32" s="482">
        <v>1</v>
      </c>
      <c r="E32" s="482">
        <v>1</v>
      </c>
      <c r="F32" s="482">
        <v>13</v>
      </c>
      <c r="G32" s="483">
        <v>143</v>
      </c>
      <c r="H32" s="483">
        <v>14</v>
      </c>
      <c r="I32" s="481"/>
      <c r="J32" s="478">
        <v>172</v>
      </c>
      <c r="K32" s="481">
        <v>73</v>
      </c>
      <c r="L32" s="478">
        <v>99</v>
      </c>
      <c r="M32" s="507">
        <f t="shared" si="2"/>
        <v>0</v>
      </c>
      <c r="N32" s="481"/>
      <c r="O32" s="482"/>
      <c r="P32" s="478"/>
      <c r="Q32" s="521">
        <f t="shared" si="3"/>
        <v>27</v>
      </c>
      <c r="R32" s="481">
        <v>4</v>
      </c>
      <c r="S32" s="482">
        <v>23</v>
      </c>
      <c r="T32" s="478"/>
      <c r="U32" s="481">
        <v>0</v>
      </c>
      <c r="V32" s="515">
        <v>0</v>
      </c>
      <c r="W32" s="481"/>
      <c r="X32" s="478">
        <v>24</v>
      </c>
      <c r="Y32" s="515">
        <v>218</v>
      </c>
      <c r="Z32" s="529"/>
      <c r="AA32" s="478"/>
      <c r="AB32" s="529"/>
      <c r="AC32" s="478"/>
      <c r="AD32" s="530"/>
      <c r="AE32" s="475">
        <v>76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68</v>
      </c>
      <c r="C34" s="481">
        <v>59</v>
      </c>
      <c r="D34" s="482">
        <v>8</v>
      </c>
      <c r="E34" s="482">
        <v>1</v>
      </c>
      <c r="F34" s="482"/>
      <c r="G34" s="523"/>
      <c r="H34" s="523"/>
      <c r="I34" s="529">
        <v>68</v>
      </c>
      <c r="J34" s="478"/>
      <c r="K34" s="481">
        <v>51</v>
      </c>
      <c r="L34" s="478">
        <v>17</v>
      </c>
      <c r="M34" s="507">
        <f t="shared" si="2"/>
        <v>38</v>
      </c>
      <c r="N34" s="481">
        <v>28</v>
      </c>
      <c r="O34" s="482">
        <v>10</v>
      </c>
      <c r="P34" s="478"/>
      <c r="Q34" s="521">
        <f t="shared" si="3"/>
        <v>0</v>
      </c>
      <c r="R34" s="481"/>
      <c r="S34" s="482"/>
      <c r="T34" s="478"/>
      <c r="U34" s="481">
        <v>28</v>
      </c>
      <c r="V34" s="515">
        <v>0</v>
      </c>
      <c r="W34" s="481">
        <v>15</v>
      </c>
      <c r="X34" s="494"/>
      <c r="Y34" s="515"/>
      <c r="Z34" s="529"/>
      <c r="AA34" s="478"/>
      <c r="AB34" s="529">
        <v>33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223</v>
      </c>
      <c r="C35" s="490"/>
      <c r="D35" s="490"/>
      <c r="E35" s="482">
        <v>7</v>
      </c>
      <c r="F35" s="482">
        <v>12</v>
      </c>
      <c r="G35" s="483">
        <v>129</v>
      </c>
      <c r="H35" s="483">
        <v>75</v>
      </c>
      <c r="I35" s="489"/>
      <c r="J35" s="478">
        <v>223</v>
      </c>
      <c r="K35" s="481">
        <v>88</v>
      </c>
      <c r="L35" s="478">
        <v>135</v>
      </c>
      <c r="M35" s="532"/>
      <c r="N35" s="489"/>
      <c r="O35" s="490"/>
      <c r="P35" s="491"/>
      <c r="Q35" s="521">
        <f t="shared" si="3"/>
        <v>193</v>
      </c>
      <c r="R35" s="481">
        <v>33</v>
      </c>
      <c r="S35" s="482">
        <v>146</v>
      </c>
      <c r="T35" s="478">
        <v>14</v>
      </c>
      <c r="U35" s="481">
        <v>23</v>
      </c>
      <c r="V35" s="515">
        <v>19</v>
      </c>
      <c r="W35" s="489"/>
      <c r="X35" s="494">
        <v>28</v>
      </c>
      <c r="Y35" s="494"/>
      <c r="Z35" s="532"/>
      <c r="AA35" s="478">
        <v>27</v>
      </c>
      <c r="AB35" s="532"/>
      <c r="AC35" s="478">
        <v>55</v>
      </c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66</v>
      </c>
      <c r="C37" s="489"/>
      <c r="D37" s="490"/>
      <c r="E37" s="482">
        <v>1</v>
      </c>
      <c r="F37" s="482"/>
      <c r="G37" s="483">
        <v>48</v>
      </c>
      <c r="H37" s="483">
        <v>17</v>
      </c>
      <c r="I37" s="489"/>
      <c r="J37" s="478">
        <v>66</v>
      </c>
      <c r="K37" s="481"/>
      <c r="L37" s="478">
        <v>66</v>
      </c>
      <c r="M37" s="532"/>
      <c r="N37" s="489"/>
      <c r="O37" s="490"/>
      <c r="P37" s="491"/>
      <c r="Q37" s="521">
        <f t="shared" si="3"/>
        <v>23</v>
      </c>
      <c r="R37" s="481">
        <v>1</v>
      </c>
      <c r="S37" s="482">
        <v>22</v>
      </c>
      <c r="T37" s="478"/>
      <c r="U37" s="481">
        <v>0</v>
      </c>
      <c r="V37" s="515">
        <v>0</v>
      </c>
      <c r="W37" s="489"/>
      <c r="X37" s="478">
        <v>6</v>
      </c>
      <c r="Y37" s="515">
        <v>14</v>
      </c>
      <c r="Z37" s="532"/>
      <c r="AA37" s="478"/>
      <c r="AB37" s="532"/>
      <c r="AC37" s="478">
        <v>4</v>
      </c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>
        <f t="shared" si="16"/>
        <v>0</v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0</v>
      </c>
      <c r="C38" s="489"/>
      <c r="D38" s="490"/>
      <c r="E38" s="482"/>
      <c r="F38" s="482"/>
      <c r="G38" s="483"/>
      <c r="H38" s="483"/>
      <c r="I38" s="489"/>
      <c r="J38" s="478"/>
      <c r="K38" s="481"/>
      <c r="L38" s="478"/>
      <c r="M38" s="532"/>
      <c r="N38" s="489"/>
      <c r="O38" s="490"/>
      <c r="P38" s="491"/>
      <c r="Q38" s="521">
        <f t="shared" si="3"/>
        <v>0</v>
      </c>
      <c r="R38" s="481"/>
      <c r="S38" s="482"/>
      <c r="T38" s="478"/>
      <c r="U38" s="481"/>
      <c r="V38" s="515"/>
      <c r="W38" s="489"/>
      <c r="X38" s="478"/>
      <c r="Y38" s="515"/>
      <c r="Z38" s="532"/>
      <c r="AA38" s="478"/>
      <c r="AB38" s="532"/>
      <c r="AC38" s="478"/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 t="str">
        <f t="shared" si="16"/>
        <v/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342</v>
      </c>
      <c r="C47" s="481"/>
      <c r="D47" s="482">
        <v>3</v>
      </c>
      <c r="E47" s="482">
        <v>30</v>
      </c>
      <c r="F47" s="482">
        <v>75</v>
      </c>
      <c r="G47" s="483">
        <v>234</v>
      </c>
      <c r="H47" s="483"/>
      <c r="I47" s="481"/>
      <c r="J47" s="478">
        <v>342</v>
      </c>
      <c r="K47" s="489"/>
      <c r="L47" s="478">
        <v>342</v>
      </c>
      <c r="M47" s="507">
        <f t="shared" si="2"/>
        <v>0</v>
      </c>
      <c r="N47" s="481"/>
      <c r="O47" s="482"/>
      <c r="P47" s="478"/>
      <c r="Q47" s="521">
        <f t="shared" si="3"/>
        <v>116</v>
      </c>
      <c r="R47" s="481"/>
      <c r="S47" s="482">
        <v>116</v>
      </c>
      <c r="T47" s="478"/>
      <c r="U47" s="481">
        <v>0</v>
      </c>
      <c r="V47" s="515">
        <v>0</v>
      </c>
      <c r="W47" s="481"/>
      <c r="X47" s="478">
        <v>50</v>
      </c>
      <c r="Y47" s="515"/>
      <c r="Z47" s="529"/>
      <c r="AA47" s="478">
        <v>8</v>
      </c>
      <c r="AB47" s="529"/>
      <c r="AC47" s="478">
        <v>82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250</v>
      </c>
      <c r="C48" s="481"/>
      <c r="D48" s="482">
        <v>1</v>
      </c>
      <c r="E48" s="482">
        <v>1</v>
      </c>
      <c r="F48" s="482">
        <v>4</v>
      </c>
      <c r="G48" s="483">
        <v>219</v>
      </c>
      <c r="H48" s="483">
        <v>25</v>
      </c>
      <c r="I48" s="481">
        <v>1</v>
      </c>
      <c r="J48" s="478">
        <v>249</v>
      </c>
      <c r="K48" s="481"/>
      <c r="L48" s="478">
        <v>250</v>
      </c>
      <c r="M48" s="507">
        <f t="shared" si="2"/>
        <v>0</v>
      </c>
      <c r="N48" s="481"/>
      <c r="O48" s="482"/>
      <c r="P48" s="478"/>
      <c r="Q48" s="521">
        <f t="shared" si="3"/>
        <v>105</v>
      </c>
      <c r="R48" s="481">
        <v>62</v>
      </c>
      <c r="S48" s="482">
        <v>43</v>
      </c>
      <c r="T48" s="478"/>
      <c r="U48" s="481">
        <v>47</v>
      </c>
      <c r="V48" s="515">
        <v>0</v>
      </c>
      <c r="W48" s="481"/>
      <c r="X48" s="478">
        <v>56</v>
      </c>
      <c r="Y48" s="515"/>
      <c r="Z48" s="529"/>
      <c r="AA48" s="478"/>
      <c r="AB48" s="529"/>
      <c r="AC48" s="478">
        <v>30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192</v>
      </c>
      <c r="C49" s="481"/>
      <c r="D49" s="482"/>
      <c r="E49" s="482">
        <v>1</v>
      </c>
      <c r="F49" s="482">
        <v>11</v>
      </c>
      <c r="G49" s="483">
        <v>171</v>
      </c>
      <c r="H49" s="483">
        <v>9</v>
      </c>
      <c r="I49" s="481"/>
      <c r="J49" s="478">
        <v>192</v>
      </c>
      <c r="K49" s="489"/>
      <c r="L49" s="478">
        <v>192</v>
      </c>
      <c r="M49" s="507">
        <f t="shared" si="2"/>
        <v>0</v>
      </c>
      <c r="N49" s="481"/>
      <c r="O49" s="482"/>
      <c r="P49" s="478"/>
      <c r="Q49" s="521">
        <f t="shared" si="3"/>
        <v>75</v>
      </c>
      <c r="R49" s="481"/>
      <c r="S49" s="482">
        <v>75</v>
      </c>
      <c r="T49" s="478"/>
      <c r="U49" s="481"/>
      <c r="V49" s="515"/>
      <c r="W49" s="481"/>
      <c r="X49" s="478">
        <v>27</v>
      </c>
      <c r="Y49" s="515"/>
      <c r="Z49" s="529"/>
      <c r="AA49" s="478">
        <v>1</v>
      </c>
      <c r="AB49" s="529"/>
      <c r="AC49" s="478">
        <v>22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328</v>
      </c>
      <c r="C50" s="481">
        <v>45</v>
      </c>
      <c r="D50" s="482">
        <v>8</v>
      </c>
      <c r="E50" s="482">
        <v>6</v>
      </c>
      <c r="F50" s="482">
        <v>5</v>
      </c>
      <c r="G50" s="483">
        <v>149</v>
      </c>
      <c r="H50" s="483">
        <v>115</v>
      </c>
      <c r="I50" s="481">
        <v>53</v>
      </c>
      <c r="J50" s="478">
        <v>275</v>
      </c>
      <c r="K50" s="481">
        <v>164</v>
      </c>
      <c r="L50" s="478">
        <v>164</v>
      </c>
      <c r="M50" s="507">
        <f t="shared" si="2"/>
        <v>21</v>
      </c>
      <c r="N50" s="481">
        <v>8</v>
      </c>
      <c r="O50" s="482">
        <v>10</v>
      </c>
      <c r="P50" s="478">
        <v>3</v>
      </c>
      <c r="Q50" s="521">
        <f t="shared" si="3"/>
        <v>107</v>
      </c>
      <c r="R50" s="481">
        <v>27</v>
      </c>
      <c r="S50" s="482">
        <v>41</v>
      </c>
      <c r="T50" s="478">
        <v>39</v>
      </c>
      <c r="U50" s="481">
        <v>23</v>
      </c>
      <c r="V50" s="515">
        <v>0</v>
      </c>
      <c r="W50" s="481">
        <v>13</v>
      </c>
      <c r="X50" s="478">
        <v>43</v>
      </c>
      <c r="Y50" s="515"/>
      <c r="Z50" s="529">
        <v>3</v>
      </c>
      <c r="AA50" s="478"/>
      <c r="AB50" s="529">
        <v>14</v>
      </c>
      <c r="AC50" s="478">
        <v>28</v>
      </c>
      <c r="AD50" s="530"/>
      <c r="AE50" s="475">
        <v>45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>
        <v>0</v>
      </c>
      <c r="V51" s="515">
        <v>0</v>
      </c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253</v>
      </c>
      <c r="C52" s="481">
        <v>71</v>
      </c>
      <c r="D52" s="482">
        <v>22</v>
      </c>
      <c r="E52" s="482">
        <v>10</v>
      </c>
      <c r="F52" s="482">
        <v>6</v>
      </c>
      <c r="G52" s="483">
        <v>57</v>
      </c>
      <c r="H52" s="483">
        <v>87</v>
      </c>
      <c r="I52" s="481">
        <v>93</v>
      </c>
      <c r="J52" s="478">
        <v>160</v>
      </c>
      <c r="K52" s="481">
        <v>141</v>
      </c>
      <c r="L52" s="478">
        <v>112</v>
      </c>
      <c r="M52" s="507">
        <f t="shared" si="2"/>
        <v>30</v>
      </c>
      <c r="N52" s="481">
        <v>17</v>
      </c>
      <c r="O52" s="482">
        <v>9</v>
      </c>
      <c r="P52" s="478">
        <v>4</v>
      </c>
      <c r="Q52" s="521">
        <f t="shared" si="3"/>
        <v>85</v>
      </c>
      <c r="R52" s="481">
        <v>26</v>
      </c>
      <c r="S52" s="482">
        <v>51</v>
      </c>
      <c r="T52" s="478">
        <v>8</v>
      </c>
      <c r="U52" s="481">
        <v>0</v>
      </c>
      <c r="V52" s="515">
        <v>0</v>
      </c>
      <c r="W52" s="481">
        <v>25</v>
      </c>
      <c r="X52" s="478">
        <v>43</v>
      </c>
      <c r="Y52" s="515"/>
      <c r="Z52" s="529">
        <v>1</v>
      </c>
      <c r="AA52" s="478"/>
      <c r="AB52" s="529">
        <v>8</v>
      </c>
      <c r="AC52" s="478">
        <v>5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>
        <v>0</v>
      </c>
      <c r="V53" s="515">
        <v>0</v>
      </c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361</v>
      </c>
      <c r="C54" s="481">
        <v>86</v>
      </c>
      <c r="D54" s="482">
        <v>43</v>
      </c>
      <c r="E54" s="482">
        <v>12</v>
      </c>
      <c r="F54" s="482">
        <v>11</v>
      </c>
      <c r="G54" s="483">
        <v>159</v>
      </c>
      <c r="H54" s="483">
        <v>50</v>
      </c>
      <c r="I54" s="481">
        <v>129</v>
      </c>
      <c r="J54" s="478">
        <v>232</v>
      </c>
      <c r="K54" s="481">
        <v>159</v>
      </c>
      <c r="L54" s="478">
        <v>202</v>
      </c>
      <c r="M54" s="507">
        <f t="shared" si="2"/>
        <v>62</v>
      </c>
      <c r="N54" s="481">
        <v>16</v>
      </c>
      <c r="O54" s="482">
        <v>33</v>
      </c>
      <c r="P54" s="478">
        <v>13</v>
      </c>
      <c r="Q54" s="521">
        <f t="shared" si="3"/>
        <v>132</v>
      </c>
      <c r="R54" s="481">
        <v>44</v>
      </c>
      <c r="S54" s="482">
        <v>38</v>
      </c>
      <c r="T54" s="478">
        <v>50</v>
      </c>
      <c r="U54" s="481">
        <v>47</v>
      </c>
      <c r="V54" s="515">
        <v>51</v>
      </c>
      <c r="W54" s="481">
        <v>33</v>
      </c>
      <c r="X54" s="478">
        <v>59</v>
      </c>
      <c r="Y54" s="515"/>
      <c r="Z54" s="529"/>
      <c r="AA54" s="478">
        <v>22</v>
      </c>
      <c r="AB54" s="529">
        <v>48</v>
      </c>
      <c r="AC54" s="478">
        <v>57</v>
      </c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171</v>
      </c>
      <c r="C55" s="481"/>
      <c r="D55" s="482"/>
      <c r="E55" s="482"/>
      <c r="F55" s="482">
        <v>1</v>
      </c>
      <c r="G55" s="483">
        <v>50</v>
      </c>
      <c r="H55" s="483">
        <v>120</v>
      </c>
      <c r="I55" s="481"/>
      <c r="J55" s="478">
        <v>171</v>
      </c>
      <c r="K55" s="481">
        <v>145</v>
      </c>
      <c r="L55" s="478">
        <v>26</v>
      </c>
      <c r="M55" s="507">
        <f t="shared" si="2"/>
        <v>0</v>
      </c>
      <c r="N55" s="481"/>
      <c r="O55" s="482"/>
      <c r="P55" s="478"/>
      <c r="Q55" s="521">
        <f t="shared" si="3"/>
        <v>52</v>
      </c>
      <c r="R55" s="481">
        <v>24</v>
      </c>
      <c r="S55" s="482">
        <v>22</v>
      </c>
      <c r="T55" s="478">
        <v>6</v>
      </c>
      <c r="U55" s="481">
        <v>5</v>
      </c>
      <c r="V55" s="515">
        <v>16</v>
      </c>
      <c r="W55" s="481"/>
      <c r="X55" s="478">
        <v>18</v>
      </c>
      <c r="Y55" s="515"/>
      <c r="Z55" s="529"/>
      <c r="AA55" s="478">
        <v>9</v>
      </c>
      <c r="AB55" s="529"/>
      <c r="AC55" s="478">
        <v>14</v>
      </c>
      <c r="AD55" s="530"/>
      <c r="AE55" s="475">
        <v>27</v>
      </c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450" t="s">
        <v>40</v>
      </c>
      <c r="B57" s="500">
        <f>SUM(B12:B56)</f>
        <v>3184</v>
      </c>
      <c r="C57" s="509">
        <f t="shared" ref="C57:AC57" si="18">SUM(C12:C56)</f>
        <v>599</v>
      </c>
      <c r="D57" s="502">
        <f t="shared" si="18"/>
        <v>140</v>
      </c>
      <c r="E57" s="525">
        <f t="shared" si="18"/>
        <v>100</v>
      </c>
      <c r="F57" s="503">
        <f t="shared" si="18"/>
        <v>157</v>
      </c>
      <c r="G57" s="503">
        <f t="shared" si="18"/>
        <v>1542</v>
      </c>
      <c r="H57" s="503">
        <f t="shared" si="18"/>
        <v>646</v>
      </c>
      <c r="I57" s="509">
        <f t="shared" si="18"/>
        <v>749</v>
      </c>
      <c r="J57" s="504">
        <f t="shared" si="18"/>
        <v>2435</v>
      </c>
      <c r="K57" s="509">
        <f t="shared" si="18"/>
        <v>1174</v>
      </c>
      <c r="L57" s="504">
        <f t="shared" si="18"/>
        <v>2010</v>
      </c>
      <c r="M57" s="509">
        <f t="shared" si="18"/>
        <v>252</v>
      </c>
      <c r="N57" s="509">
        <f t="shared" si="18"/>
        <v>135</v>
      </c>
      <c r="O57" s="502">
        <f t="shared" si="18"/>
        <v>97</v>
      </c>
      <c r="P57" s="517">
        <f t="shared" si="18"/>
        <v>20</v>
      </c>
      <c r="Q57" s="501">
        <f t="shared" si="18"/>
        <v>1047</v>
      </c>
      <c r="R57" s="509">
        <f t="shared" si="18"/>
        <v>294</v>
      </c>
      <c r="S57" s="502">
        <f t="shared" si="18"/>
        <v>636</v>
      </c>
      <c r="T57" s="504">
        <f t="shared" si="18"/>
        <v>117</v>
      </c>
      <c r="U57" s="501">
        <f t="shared" si="18"/>
        <v>212</v>
      </c>
      <c r="V57" s="517">
        <f t="shared" si="18"/>
        <v>86</v>
      </c>
      <c r="W57" s="509">
        <f t="shared" si="18"/>
        <v>131</v>
      </c>
      <c r="X57" s="504">
        <f t="shared" si="18"/>
        <v>437</v>
      </c>
      <c r="Y57" s="517">
        <f t="shared" si="18"/>
        <v>363</v>
      </c>
      <c r="Z57" s="509">
        <f t="shared" si="18"/>
        <v>4</v>
      </c>
      <c r="AA57" s="504">
        <f t="shared" si="18"/>
        <v>111</v>
      </c>
      <c r="AB57" s="509">
        <f t="shared" si="18"/>
        <v>134</v>
      </c>
      <c r="AC57" s="504">
        <f t="shared" si="18"/>
        <v>307</v>
      </c>
      <c r="AD57" s="534"/>
      <c r="AE57" s="501">
        <f>SUM(AE12:AE56)</f>
        <v>193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/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0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421" t="s">
        <v>97</v>
      </c>
      <c r="D60" s="421" t="s">
        <v>30</v>
      </c>
      <c r="E60" s="421" t="s">
        <v>31</v>
      </c>
      <c r="F60" s="421" t="s">
        <v>32</v>
      </c>
      <c r="G60" s="421" t="s">
        <v>33</v>
      </c>
      <c r="H60" s="421" t="s">
        <v>34</v>
      </c>
      <c r="I60" s="421" t="s">
        <v>98</v>
      </c>
      <c r="J60" s="421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492</v>
      </c>
      <c r="C61" s="474">
        <v>4</v>
      </c>
      <c r="D61" s="474">
        <v>2</v>
      </c>
      <c r="E61" s="474">
        <v>8</v>
      </c>
      <c r="F61" s="474">
        <v>38</v>
      </c>
      <c r="G61" s="474">
        <v>262</v>
      </c>
      <c r="H61" s="474">
        <v>178</v>
      </c>
      <c r="I61" s="474">
        <v>238</v>
      </c>
      <c r="J61" s="474">
        <v>254</v>
      </c>
      <c r="K61" s="474">
        <v>492</v>
      </c>
      <c r="L61" s="474">
        <v>491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396</v>
      </c>
      <c r="C62" s="475"/>
      <c r="D62" s="475">
        <v>3</v>
      </c>
      <c r="E62" s="475">
        <v>33</v>
      </c>
      <c r="F62" s="475">
        <v>77</v>
      </c>
      <c r="G62" s="475">
        <v>278</v>
      </c>
      <c r="H62" s="475">
        <v>5</v>
      </c>
      <c r="I62" s="475">
        <v>4</v>
      </c>
      <c r="J62" s="475">
        <v>392</v>
      </c>
      <c r="K62" s="475">
        <v>396</v>
      </c>
      <c r="L62" s="475">
        <v>379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230</v>
      </c>
      <c r="C63" s="475">
        <v>82</v>
      </c>
      <c r="D63" s="475">
        <v>33</v>
      </c>
      <c r="E63" s="475">
        <v>12</v>
      </c>
      <c r="F63" s="475">
        <v>9</v>
      </c>
      <c r="G63" s="475">
        <v>64</v>
      </c>
      <c r="H63" s="475">
        <v>30</v>
      </c>
      <c r="I63" s="475">
        <v>80</v>
      </c>
      <c r="J63" s="475">
        <v>150</v>
      </c>
      <c r="K63" s="475">
        <v>230</v>
      </c>
      <c r="L63" s="475">
        <v>199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17</v>
      </c>
      <c r="C65" s="475">
        <v>16</v>
      </c>
      <c r="D65" s="475"/>
      <c r="E65" s="475"/>
      <c r="F65" s="475"/>
      <c r="G65" s="475">
        <v>1</v>
      </c>
      <c r="H65" s="475"/>
      <c r="I65" s="475">
        <v>15</v>
      </c>
      <c r="J65" s="475">
        <v>2</v>
      </c>
      <c r="K65" s="475">
        <v>17</v>
      </c>
      <c r="L65" s="475">
        <v>15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90</v>
      </c>
      <c r="C68" s="475"/>
      <c r="D68" s="475"/>
      <c r="E68" s="475"/>
      <c r="F68" s="475"/>
      <c r="G68" s="475"/>
      <c r="H68" s="475">
        <v>90</v>
      </c>
      <c r="I68" s="475">
        <v>29</v>
      </c>
      <c r="J68" s="475">
        <v>61</v>
      </c>
      <c r="K68" s="475">
        <v>90</v>
      </c>
      <c r="L68" s="475">
        <v>4</v>
      </c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1225</v>
      </c>
      <c r="C70" s="526">
        <f t="shared" ref="C70:K70" si="27">SUM(C61:C69)</f>
        <v>102</v>
      </c>
      <c r="D70" s="526">
        <f t="shared" si="27"/>
        <v>38</v>
      </c>
      <c r="E70" s="526">
        <f t="shared" si="27"/>
        <v>53</v>
      </c>
      <c r="F70" s="526">
        <f t="shared" si="27"/>
        <v>124</v>
      </c>
      <c r="G70" s="526">
        <f t="shared" si="27"/>
        <v>605</v>
      </c>
      <c r="H70" s="526">
        <f t="shared" si="27"/>
        <v>303</v>
      </c>
      <c r="I70" s="526">
        <f t="shared" si="27"/>
        <v>366</v>
      </c>
      <c r="J70" s="526">
        <f t="shared" si="27"/>
        <v>859</v>
      </c>
      <c r="K70" s="526">
        <f t="shared" si="27"/>
        <v>1225</v>
      </c>
      <c r="L70" s="526">
        <f>SUM(L61:L69)</f>
        <v>1088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421" t="s">
        <v>97</v>
      </c>
      <c r="E73" s="421" t="s">
        <v>30</v>
      </c>
      <c r="F73" s="421" t="s">
        <v>31</v>
      </c>
      <c r="G73" s="421" t="s">
        <v>32</v>
      </c>
      <c r="H73" s="421" t="s">
        <v>33</v>
      </c>
      <c r="I73" s="421" t="s">
        <v>34</v>
      </c>
      <c r="J73" s="421" t="s">
        <v>98</v>
      </c>
      <c r="K73" s="421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 t="str">
        <f>IF($C74=0,"",IF(($L74)="",IF($C74="","",1),0))</f>
        <v/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14</v>
      </c>
      <c r="D75" s="477"/>
      <c r="E75" s="477">
        <v>1</v>
      </c>
      <c r="F75" s="477"/>
      <c r="G75" s="477">
        <v>1</v>
      </c>
      <c r="H75" s="477">
        <v>11</v>
      </c>
      <c r="I75" s="477">
        <v>1</v>
      </c>
      <c r="J75" s="477">
        <v>3</v>
      </c>
      <c r="K75" s="477">
        <v>11</v>
      </c>
      <c r="L75" s="477">
        <v>14</v>
      </c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>
        <f t="shared" ref="CD75:CD80" si="34">IF($C75=0,"",IF(($L75)="",IF($C75="","",1),0))</f>
        <v>0</v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37</v>
      </c>
      <c r="D76" s="474">
        <v>2</v>
      </c>
      <c r="E76" s="474"/>
      <c r="F76" s="474"/>
      <c r="G76" s="474">
        <v>3</v>
      </c>
      <c r="H76" s="474">
        <v>31</v>
      </c>
      <c r="I76" s="474">
        <v>1</v>
      </c>
      <c r="J76" s="474">
        <v>25</v>
      </c>
      <c r="K76" s="474">
        <v>12</v>
      </c>
      <c r="L76" s="474">
        <v>37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9</v>
      </c>
      <c r="D80" s="514"/>
      <c r="E80" s="514"/>
      <c r="F80" s="514"/>
      <c r="G80" s="514">
        <v>2</v>
      </c>
      <c r="H80" s="514">
        <v>7</v>
      </c>
      <c r="I80" s="514"/>
      <c r="J80" s="514">
        <v>1</v>
      </c>
      <c r="K80" s="514">
        <v>8</v>
      </c>
      <c r="L80" s="514">
        <v>9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455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439" t="s">
        <v>38</v>
      </c>
      <c r="L104" s="427" t="s">
        <v>39</v>
      </c>
      <c r="M104" s="450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55</v>
      </c>
      <c r="C105" s="481"/>
      <c r="D105" s="482">
        <v>3</v>
      </c>
      <c r="E105" s="482"/>
      <c r="F105" s="482">
        <v>4</v>
      </c>
      <c r="G105" s="483">
        <v>18</v>
      </c>
      <c r="H105" s="483">
        <v>30</v>
      </c>
      <c r="I105" s="481">
        <v>3</v>
      </c>
      <c r="J105" s="478">
        <v>52</v>
      </c>
      <c r="K105" s="481">
        <v>29</v>
      </c>
      <c r="L105" s="478">
        <v>26</v>
      </c>
      <c r="M105" s="507">
        <f t="shared" ref="M105:M110" si="36">SUM(N105:P105)</f>
        <v>3</v>
      </c>
      <c r="N105" s="481"/>
      <c r="O105" s="482">
        <v>3</v>
      </c>
      <c r="P105" s="478"/>
      <c r="Q105" s="521">
        <f t="shared" ref="Q105:Q110" si="37">SUM(R105:T105)</f>
        <v>52</v>
      </c>
      <c r="R105" s="481"/>
      <c r="S105" s="482">
        <v>52</v>
      </c>
      <c r="T105" s="535"/>
      <c r="U105" s="524"/>
      <c r="V105" s="524"/>
      <c r="W105" s="557"/>
      <c r="X105" s="540"/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0</v>
      </c>
      <c r="C107" s="481"/>
      <c r="D107" s="482"/>
      <c r="E107" s="482"/>
      <c r="F107" s="482"/>
      <c r="G107" s="483"/>
      <c r="H107" s="483"/>
      <c r="I107" s="481"/>
      <c r="J107" s="478"/>
      <c r="K107" s="481"/>
      <c r="L107" s="478"/>
      <c r="M107" s="507">
        <f t="shared" si="36"/>
        <v>0</v>
      </c>
      <c r="N107" s="481"/>
      <c r="O107" s="482"/>
      <c r="P107" s="478"/>
      <c r="Q107" s="521">
        <f t="shared" si="37"/>
        <v>0</v>
      </c>
      <c r="R107" s="481"/>
      <c r="S107" s="482"/>
      <c r="T107" s="535"/>
      <c r="U107" s="524"/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 t="str">
        <f t="shared" si="42"/>
        <v/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450" t="s">
        <v>40</v>
      </c>
      <c r="B111" s="500">
        <f>SUM(B105:B110)</f>
        <v>55</v>
      </c>
      <c r="C111" s="509">
        <f t="shared" ref="C111:X111" si="47">SUM(C105:C110)</f>
        <v>0</v>
      </c>
      <c r="D111" s="502">
        <f t="shared" si="47"/>
        <v>3</v>
      </c>
      <c r="E111" s="525">
        <f t="shared" si="47"/>
        <v>0</v>
      </c>
      <c r="F111" s="503">
        <f t="shared" si="47"/>
        <v>4</v>
      </c>
      <c r="G111" s="503">
        <f t="shared" si="47"/>
        <v>18</v>
      </c>
      <c r="H111" s="503">
        <f t="shared" si="47"/>
        <v>30</v>
      </c>
      <c r="I111" s="509">
        <f t="shared" si="47"/>
        <v>3</v>
      </c>
      <c r="J111" s="504">
        <f t="shared" si="47"/>
        <v>52</v>
      </c>
      <c r="K111" s="509">
        <f t="shared" si="47"/>
        <v>29</v>
      </c>
      <c r="L111" s="504">
        <f t="shared" si="47"/>
        <v>26</v>
      </c>
      <c r="M111" s="509">
        <f t="shared" si="47"/>
        <v>3</v>
      </c>
      <c r="N111" s="509">
        <f t="shared" si="47"/>
        <v>0</v>
      </c>
      <c r="O111" s="502">
        <f t="shared" si="47"/>
        <v>3</v>
      </c>
      <c r="P111" s="517">
        <f t="shared" si="47"/>
        <v>0</v>
      </c>
      <c r="Q111" s="501">
        <f t="shared" si="47"/>
        <v>52</v>
      </c>
      <c r="R111" s="509">
        <f t="shared" si="47"/>
        <v>0</v>
      </c>
      <c r="S111" s="502">
        <f t="shared" si="47"/>
        <v>52</v>
      </c>
      <c r="T111" s="545">
        <f t="shared" si="47"/>
        <v>0</v>
      </c>
      <c r="U111" s="505">
        <f t="shared" si="47"/>
        <v>0</v>
      </c>
      <c r="V111" s="505">
        <f t="shared" si="47"/>
        <v>0</v>
      </c>
      <c r="W111" s="501">
        <f t="shared" si="47"/>
        <v>0</v>
      </c>
      <c r="X111" s="504">
        <f t="shared" si="47"/>
        <v>0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46840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47500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",[3]NOMBRE!B2," - ","( ",[3]NOMBRE!C2,[3]NOMBRE!D2,[3]NOMBRE!E2,[3]NOMBRE!F2,[3]NOMBRE!G2," )")</f>
        <v>COMUNA: LINARES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",[3]NOMBRE!B3," - ","( ",[3]NOMBRE!C3,[3]NOMBRE!D3,[3]NOMBRE!E3,[3]NOMBRE!F3,[3]NOMBRE!G3," )")</f>
        <v>ESTABLECIMIENTO: HOSPITAL DE LINARES 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",[3]NOMBRE!B6," - ","( ",[3]NOMBRE!C6,[3]NOMBRE!D6," )")</f>
        <v>MES: MARZO - ( 03 )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",[3]NOMBRE!B7)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565"/>
      <c r="AH6" s="665" t="s">
        <v>3</v>
      </c>
      <c r="AI6" s="665"/>
      <c r="AJ6" s="565"/>
      <c r="AK6" s="665" t="s">
        <v>4</v>
      </c>
      <c r="AL6" s="665"/>
      <c r="AM6" s="564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565"/>
      <c r="AK7" s="666"/>
      <c r="AL7" s="666"/>
      <c r="AM7" s="564"/>
      <c r="AN7" s="668"/>
      <c r="AO7" s="564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559" t="s">
        <v>38</v>
      </c>
      <c r="L11" s="427" t="s">
        <v>39</v>
      </c>
      <c r="M11" s="561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560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379</v>
      </c>
      <c r="C12" s="492">
        <v>292</v>
      </c>
      <c r="D12" s="493">
        <v>69</v>
      </c>
      <c r="E12" s="493">
        <v>18</v>
      </c>
      <c r="F12" s="493"/>
      <c r="G12" s="528"/>
      <c r="H12" s="528"/>
      <c r="I12" s="529">
        <v>361</v>
      </c>
      <c r="J12" s="506">
        <v>18</v>
      </c>
      <c r="K12" s="481">
        <v>216</v>
      </c>
      <c r="L12" s="478">
        <v>163</v>
      </c>
      <c r="M12" s="507">
        <f>SUM(N12:P12)</f>
        <v>78</v>
      </c>
      <c r="N12" s="481">
        <v>63</v>
      </c>
      <c r="O12" s="482">
        <v>15</v>
      </c>
      <c r="P12" s="478"/>
      <c r="Q12" s="521">
        <f>SUM(R12:T12)</f>
        <v>0</v>
      </c>
      <c r="R12" s="481"/>
      <c r="S12" s="482"/>
      <c r="T12" s="478"/>
      <c r="U12" s="492">
        <v>31</v>
      </c>
      <c r="V12" s="515">
        <v>0</v>
      </c>
      <c r="W12" s="529">
        <v>64</v>
      </c>
      <c r="X12" s="506"/>
      <c r="Y12" s="515">
        <v>2</v>
      </c>
      <c r="Z12" s="529"/>
      <c r="AA12" s="506"/>
      <c r="AB12" s="529">
        <v>19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205</v>
      </c>
      <c r="C13" s="481"/>
      <c r="D13" s="508">
        <v>1</v>
      </c>
      <c r="E13" s="508">
        <v>7</v>
      </c>
      <c r="F13" s="508">
        <v>6</v>
      </c>
      <c r="G13" s="483">
        <v>124</v>
      </c>
      <c r="H13" s="483">
        <v>67</v>
      </c>
      <c r="I13" s="481">
        <v>1</v>
      </c>
      <c r="J13" s="478">
        <v>204</v>
      </c>
      <c r="K13" s="481">
        <v>67</v>
      </c>
      <c r="L13" s="478">
        <v>138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85</v>
      </c>
      <c r="R13" s="481">
        <v>54</v>
      </c>
      <c r="S13" s="482">
        <v>31</v>
      </c>
      <c r="T13" s="478"/>
      <c r="U13" s="481">
        <v>27</v>
      </c>
      <c r="V13" s="515">
        <v>0</v>
      </c>
      <c r="W13" s="481"/>
      <c r="X13" s="478">
        <v>25</v>
      </c>
      <c r="Y13" s="515">
        <v>1</v>
      </c>
      <c r="Z13" s="529"/>
      <c r="AA13" s="478">
        <v>25</v>
      </c>
      <c r="AB13" s="529"/>
      <c r="AC13" s="478">
        <v>9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86</v>
      </c>
      <c r="C14" s="481">
        <v>86</v>
      </c>
      <c r="D14" s="490"/>
      <c r="E14" s="490"/>
      <c r="F14" s="490"/>
      <c r="G14" s="523"/>
      <c r="H14" s="523"/>
      <c r="I14" s="481">
        <v>86</v>
      </c>
      <c r="J14" s="491"/>
      <c r="K14" s="481">
        <v>47</v>
      </c>
      <c r="L14" s="478">
        <v>39</v>
      </c>
      <c r="M14" s="507">
        <f t="shared" si="2"/>
        <v>15</v>
      </c>
      <c r="N14" s="481"/>
      <c r="O14" s="482">
        <v>15</v>
      </c>
      <c r="P14" s="478"/>
      <c r="Q14" s="489"/>
      <c r="R14" s="489"/>
      <c r="S14" s="490"/>
      <c r="T14" s="491"/>
      <c r="U14" s="489"/>
      <c r="V14" s="531"/>
      <c r="W14" s="481">
        <v>5</v>
      </c>
      <c r="X14" s="491"/>
      <c r="Y14" s="515"/>
      <c r="Z14" s="529"/>
      <c r="AA14" s="491"/>
      <c r="AB14" s="529">
        <v>9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285</v>
      </c>
      <c r="C16" s="481">
        <v>52</v>
      </c>
      <c r="D16" s="482">
        <v>6</v>
      </c>
      <c r="E16" s="482"/>
      <c r="F16" s="482"/>
      <c r="G16" s="483">
        <v>85</v>
      </c>
      <c r="H16" s="483">
        <v>142</v>
      </c>
      <c r="I16" s="481">
        <v>58</v>
      </c>
      <c r="J16" s="478">
        <v>227</v>
      </c>
      <c r="K16" s="481">
        <v>133</v>
      </c>
      <c r="L16" s="478">
        <v>152</v>
      </c>
      <c r="M16" s="507">
        <f t="shared" si="2"/>
        <v>18</v>
      </c>
      <c r="N16" s="481">
        <v>3</v>
      </c>
      <c r="O16" s="482">
        <v>15</v>
      </c>
      <c r="P16" s="478"/>
      <c r="Q16" s="521">
        <f t="shared" si="3"/>
        <v>19</v>
      </c>
      <c r="R16" s="481">
        <v>8</v>
      </c>
      <c r="S16" s="482">
        <v>11</v>
      </c>
      <c r="T16" s="478"/>
      <c r="U16" s="481">
        <v>8</v>
      </c>
      <c r="V16" s="515">
        <v>0</v>
      </c>
      <c r="W16" s="481">
        <v>7</v>
      </c>
      <c r="X16" s="478">
        <v>41</v>
      </c>
      <c r="Y16" s="515">
        <v>278</v>
      </c>
      <c r="Z16" s="529"/>
      <c r="AA16" s="478">
        <v>14</v>
      </c>
      <c r="AB16" s="529">
        <v>2</v>
      </c>
      <c r="AC16" s="478">
        <v>8</v>
      </c>
      <c r="AD16" s="530"/>
      <c r="AE16" s="475">
        <v>58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27</v>
      </c>
      <c r="C18" s="481"/>
      <c r="D18" s="482"/>
      <c r="E18" s="482"/>
      <c r="F18" s="482"/>
      <c r="G18" s="483">
        <v>13</v>
      </c>
      <c r="H18" s="483">
        <v>14</v>
      </c>
      <c r="I18" s="481"/>
      <c r="J18" s="478">
        <v>27</v>
      </c>
      <c r="K18" s="481">
        <v>15</v>
      </c>
      <c r="L18" s="478">
        <v>12</v>
      </c>
      <c r="M18" s="507">
        <f t="shared" si="2"/>
        <v>0</v>
      </c>
      <c r="N18" s="481"/>
      <c r="O18" s="482"/>
      <c r="P18" s="478"/>
      <c r="Q18" s="521">
        <f t="shared" si="3"/>
        <v>26</v>
      </c>
      <c r="R18" s="481"/>
      <c r="S18" s="482">
        <v>26</v>
      </c>
      <c r="T18" s="478"/>
      <c r="U18" s="481">
        <v>0</v>
      </c>
      <c r="V18" s="515">
        <v>0</v>
      </c>
      <c r="W18" s="481"/>
      <c r="X18" s="478">
        <v>9</v>
      </c>
      <c r="Y18" s="515"/>
      <c r="Z18" s="529"/>
      <c r="AA18" s="478"/>
      <c r="AB18" s="529"/>
      <c r="AC18" s="478">
        <v>4</v>
      </c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34</v>
      </c>
      <c r="C22" s="481"/>
      <c r="D22" s="482"/>
      <c r="E22" s="482"/>
      <c r="F22" s="482"/>
      <c r="G22" s="483">
        <v>14</v>
      </c>
      <c r="H22" s="483">
        <v>20</v>
      </c>
      <c r="I22" s="481"/>
      <c r="J22" s="478">
        <v>34</v>
      </c>
      <c r="K22" s="481">
        <v>20</v>
      </c>
      <c r="L22" s="478">
        <v>14</v>
      </c>
      <c r="M22" s="507">
        <f t="shared" si="2"/>
        <v>0</v>
      </c>
      <c r="N22" s="481"/>
      <c r="O22" s="482"/>
      <c r="P22" s="478"/>
      <c r="Q22" s="521">
        <f t="shared" si="3"/>
        <v>16</v>
      </c>
      <c r="R22" s="481"/>
      <c r="S22" s="482">
        <v>16</v>
      </c>
      <c r="T22" s="478"/>
      <c r="U22" s="481"/>
      <c r="V22" s="515"/>
      <c r="W22" s="481"/>
      <c r="X22" s="478">
        <v>3</v>
      </c>
      <c r="Y22" s="515">
        <v>90</v>
      </c>
      <c r="Z22" s="529"/>
      <c r="AA22" s="478">
        <v>2</v>
      </c>
      <c r="AB22" s="529"/>
      <c r="AC22" s="478">
        <v>1</v>
      </c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42</v>
      </c>
      <c r="C26" s="481"/>
      <c r="D26" s="482"/>
      <c r="E26" s="482">
        <v>1</v>
      </c>
      <c r="F26" s="482">
        <v>8</v>
      </c>
      <c r="G26" s="483">
        <v>31</v>
      </c>
      <c r="H26" s="483">
        <v>2</v>
      </c>
      <c r="I26" s="481"/>
      <c r="J26" s="478">
        <v>42</v>
      </c>
      <c r="K26" s="481"/>
      <c r="L26" s="478">
        <v>42</v>
      </c>
      <c r="M26" s="507">
        <f t="shared" si="2"/>
        <v>0</v>
      </c>
      <c r="N26" s="481"/>
      <c r="O26" s="482"/>
      <c r="P26" s="478"/>
      <c r="Q26" s="521">
        <f t="shared" si="3"/>
        <v>8</v>
      </c>
      <c r="R26" s="481"/>
      <c r="S26" s="482">
        <v>8</v>
      </c>
      <c r="T26" s="478"/>
      <c r="U26" s="481">
        <v>0</v>
      </c>
      <c r="V26" s="515">
        <v>0</v>
      </c>
      <c r="W26" s="481"/>
      <c r="X26" s="478">
        <v>8</v>
      </c>
      <c r="Y26" s="515"/>
      <c r="Z26" s="529"/>
      <c r="AA26" s="478"/>
      <c r="AB26" s="529"/>
      <c r="AC26" s="478">
        <v>11</v>
      </c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/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0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144</v>
      </c>
      <c r="C30" s="481">
        <v>7</v>
      </c>
      <c r="D30" s="482">
        <v>15</v>
      </c>
      <c r="E30" s="482">
        <v>7</v>
      </c>
      <c r="F30" s="482">
        <v>8</v>
      </c>
      <c r="G30" s="483">
        <v>56</v>
      </c>
      <c r="H30" s="483">
        <v>51</v>
      </c>
      <c r="I30" s="481">
        <v>22</v>
      </c>
      <c r="J30" s="478">
        <v>122</v>
      </c>
      <c r="K30" s="481">
        <v>81</v>
      </c>
      <c r="L30" s="478">
        <v>63</v>
      </c>
      <c r="M30" s="507">
        <f t="shared" si="2"/>
        <v>9</v>
      </c>
      <c r="N30" s="481">
        <v>9</v>
      </c>
      <c r="O30" s="482"/>
      <c r="P30" s="478"/>
      <c r="Q30" s="521">
        <f t="shared" si="3"/>
        <v>57</v>
      </c>
      <c r="R30" s="481">
        <v>23</v>
      </c>
      <c r="S30" s="482">
        <v>34</v>
      </c>
      <c r="T30" s="478"/>
      <c r="U30" s="481">
        <v>0</v>
      </c>
      <c r="V30" s="515">
        <v>0</v>
      </c>
      <c r="W30" s="481">
        <v>3</v>
      </c>
      <c r="X30" s="478">
        <v>32</v>
      </c>
      <c r="Y30" s="515">
        <v>55</v>
      </c>
      <c r="Z30" s="529"/>
      <c r="AA30" s="478">
        <v>11</v>
      </c>
      <c r="AB30" s="529">
        <v>2</v>
      </c>
      <c r="AC30" s="478">
        <v>13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248</v>
      </c>
      <c r="C32" s="481"/>
      <c r="D32" s="482"/>
      <c r="E32" s="482">
        <v>4</v>
      </c>
      <c r="F32" s="482">
        <v>19</v>
      </c>
      <c r="G32" s="483">
        <v>205</v>
      </c>
      <c r="H32" s="483">
        <v>20</v>
      </c>
      <c r="I32" s="481"/>
      <c r="J32" s="478">
        <v>248</v>
      </c>
      <c r="K32" s="481">
        <v>107</v>
      </c>
      <c r="L32" s="478">
        <v>141</v>
      </c>
      <c r="M32" s="507">
        <f t="shared" si="2"/>
        <v>0</v>
      </c>
      <c r="N32" s="481"/>
      <c r="O32" s="482"/>
      <c r="P32" s="478"/>
      <c r="Q32" s="521">
        <f t="shared" si="3"/>
        <v>36</v>
      </c>
      <c r="R32" s="481">
        <v>9</v>
      </c>
      <c r="S32" s="482">
        <v>27</v>
      </c>
      <c r="T32" s="478"/>
      <c r="U32" s="481">
        <v>0</v>
      </c>
      <c r="V32" s="515">
        <v>0</v>
      </c>
      <c r="W32" s="481"/>
      <c r="X32" s="478">
        <v>50</v>
      </c>
      <c r="Y32" s="515"/>
      <c r="Z32" s="529"/>
      <c r="AA32" s="478"/>
      <c r="AB32" s="529"/>
      <c r="AC32" s="478">
        <v>3</v>
      </c>
      <c r="AD32" s="530"/>
      <c r="AE32" s="475">
        <v>66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>
        <v>5</v>
      </c>
      <c r="V33" s="515">
        <v>0</v>
      </c>
      <c r="W33" s="481"/>
      <c r="X33" s="478"/>
      <c r="Y33" s="515">
        <v>56</v>
      </c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82</v>
      </c>
      <c r="C34" s="481">
        <v>74</v>
      </c>
      <c r="D34" s="482">
        <v>8</v>
      </c>
      <c r="E34" s="482"/>
      <c r="F34" s="482"/>
      <c r="G34" s="523"/>
      <c r="H34" s="523"/>
      <c r="I34" s="529">
        <v>82</v>
      </c>
      <c r="J34" s="478"/>
      <c r="K34" s="481">
        <v>63</v>
      </c>
      <c r="L34" s="478">
        <v>19</v>
      </c>
      <c r="M34" s="507">
        <f t="shared" si="2"/>
        <v>54</v>
      </c>
      <c r="N34" s="481">
        <v>42</v>
      </c>
      <c r="O34" s="482">
        <v>12</v>
      </c>
      <c r="P34" s="478"/>
      <c r="Q34" s="521">
        <f t="shared" si="3"/>
        <v>0</v>
      </c>
      <c r="R34" s="481"/>
      <c r="S34" s="482"/>
      <c r="T34" s="478"/>
      <c r="U34" s="481">
        <v>42</v>
      </c>
      <c r="V34" s="515">
        <v>0</v>
      </c>
      <c r="W34" s="481">
        <v>6</v>
      </c>
      <c r="X34" s="494"/>
      <c r="Y34" s="515"/>
      <c r="Z34" s="529"/>
      <c r="AA34" s="478"/>
      <c r="AB34" s="529">
        <v>41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328</v>
      </c>
      <c r="C35" s="490"/>
      <c r="D35" s="490"/>
      <c r="E35" s="482">
        <v>7</v>
      </c>
      <c r="F35" s="482">
        <v>9</v>
      </c>
      <c r="G35" s="483">
        <v>204</v>
      </c>
      <c r="H35" s="483">
        <v>108</v>
      </c>
      <c r="I35" s="489"/>
      <c r="J35" s="478">
        <v>328</v>
      </c>
      <c r="K35" s="481">
        <v>144</v>
      </c>
      <c r="L35" s="478">
        <v>184</v>
      </c>
      <c r="M35" s="532"/>
      <c r="N35" s="489"/>
      <c r="O35" s="490"/>
      <c r="P35" s="491"/>
      <c r="Q35" s="521">
        <f t="shared" si="3"/>
        <v>279</v>
      </c>
      <c r="R35" s="481">
        <v>50</v>
      </c>
      <c r="S35" s="482">
        <v>212</v>
      </c>
      <c r="T35" s="478">
        <v>17</v>
      </c>
      <c r="U35" s="481">
        <v>25</v>
      </c>
      <c r="V35" s="515">
        <v>15</v>
      </c>
      <c r="W35" s="489"/>
      <c r="X35" s="494">
        <v>44</v>
      </c>
      <c r="Y35" s="494"/>
      <c r="Z35" s="532"/>
      <c r="AA35" s="478">
        <v>23</v>
      </c>
      <c r="AB35" s="532"/>
      <c r="AC35" s="478">
        <v>82</v>
      </c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f t="shared" si="3"/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 t="str">
        <f t="shared" si="16"/>
        <v/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208</v>
      </c>
      <c r="C38" s="489"/>
      <c r="D38" s="490"/>
      <c r="E38" s="482">
        <v>2</v>
      </c>
      <c r="F38" s="482">
        <v>7</v>
      </c>
      <c r="G38" s="483">
        <v>152</v>
      </c>
      <c r="H38" s="483">
        <v>47</v>
      </c>
      <c r="I38" s="489"/>
      <c r="J38" s="478">
        <v>208</v>
      </c>
      <c r="K38" s="481">
        <v>2</v>
      </c>
      <c r="L38" s="478">
        <v>206</v>
      </c>
      <c r="M38" s="532"/>
      <c r="N38" s="489"/>
      <c r="O38" s="490"/>
      <c r="P38" s="491"/>
      <c r="Q38" s="521">
        <f t="shared" si="3"/>
        <v>74</v>
      </c>
      <c r="R38" s="481">
        <v>7</v>
      </c>
      <c r="S38" s="482">
        <v>67</v>
      </c>
      <c r="T38" s="478"/>
      <c r="U38" s="481">
        <v>2</v>
      </c>
      <c r="V38" s="515">
        <v>2</v>
      </c>
      <c r="W38" s="489"/>
      <c r="X38" s="478">
        <v>28</v>
      </c>
      <c r="Y38" s="515">
        <v>41</v>
      </c>
      <c r="Z38" s="532"/>
      <c r="AA38" s="478"/>
      <c r="AB38" s="532"/>
      <c r="AC38" s="478">
        <v>6</v>
      </c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>
        <f t="shared" si="16"/>
        <v>0</v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269</v>
      </c>
      <c r="C47" s="481"/>
      <c r="D47" s="482">
        <v>3</v>
      </c>
      <c r="E47" s="482">
        <v>32</v>
      </c>
      <c r="F47" s="482">
        <v>52</v>
      </c>
      <c r="G47" s="483">
        <v>182</v>
      </c>
      <c r="H47" s="483"/>
      <c r="I47" s="481">
        <v>3</v>
      </c>
      <c r="J47" s="478">
        <v>266</v>
      </c>
      <c r="K47" s="489"/>
      <c r="L47" s="478">
        <v>269</v>
      </c>
      <c r="M47" s="507">
        <f t="shared" si="2"/>
        <v>0</v>
      </c>
      <c r="N47" s="481"/>
      <c r="O47" s="482"/>
      <c r="P47" s="478"/>
      <c r="Q47" s="521">
        <f t="shared" si="3"/>
        <v>96</v>
      </c>
      <c r="R47" s="481"/>
      <c r="S47" s="482">
        <v>96</v>
      </c>
      <c r="T47" s="478"/>
      <c r="U47" s="481"/>
      <c r="V47" s="515"/>
      <c r="W47" s="481"/>
      <c r="X47" s="478">
        <v>55</v>
      </c>
      <c r="Y47" s="515"/>
      <c r="Z47" s="529"/>
      <c r="AA47" s="478"/>
      <c r="AB47" s="529"/>
      <c r="AC47" s="478">
        <v>7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265</v>
      </c>
      <c r="C48" s="481"/>
      <c r="D48" s="482">
        <v>1</v>
      </c>
      <c r="E48" s="482">
        <v>3</v>
      </c>
      <c r="F48" s="482">
        <v>11</v>
      </c>
      <c r="G48" s="483">
        <v>214</v>
      </c>
      <c r="H48" s="483">
        <v>36</v>
      </c>
      <c r="I48" s="481">
        <v>1</v>
      </c>
      <c r="J48" s="478">
        <v>264</v>
      </c>
      <c r="K48" s="481"/>
      <c r="L48" s="478">
        <v>265</v>
      </c>
      <c r="M48" s="507">
        <f t="shared" si="2"/>
        <v>0</v>
      </c>
      <c r="N48" s="481"/>
      <c r="O48" s="482"/>
      <c r="P48" s="478"/>
      <c r="Q48" s="521">
        <f t="shared" si="3"/>
        <v>158</v>
      </c>
      <c r="R48" s="481">
        <v>56</v>
      </c>
      <c r="S48" s="482">
        <v>102</v>
      </c>
      <c r="T48" s="478"/>
      <c r="U48" s="481">
        <v>50</v>
      </c>
      <c r="V48" s="515">
        <v>0</v>
      </c>
      <c r="W48" s="481"/>
      <c r="X48" s="478">
        <v>80</v>
      </c>
      <c r="Y48" s="515"/>
      <c r="Z48" s="529"/>
      <c r="AA48" s="478">
        <v>3</v>
      </c>
      <c r="AB48" s="529"/>
      <c r="AC48" s="478">
        <v>30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142</v>
      </c>
      <c r="C49" s="481"/>
      <c r="D49" s="482"/>
      <c r="E49" s="482">
        <v>2</v>
      </c>
      <c r="F49" s="482">
        <v>8</v>
      </c>
      <c r="G49" s="483">
        <v>125</v>
      </c>
      <c r="H49" s="483">
        <v>7</v>
      </c>
      <c r="I49" s="481"/>
      <c r="J49" s="478">
        <v>142</v>
      </c>
      <c r="K49" s="489"/>
      <c r="L49" s="478">
        <v>142</v>
      </c>
      <c r="M49" s="507">
        <f t="shared" si="2"/>
        <v>0</v>
      </c>
      <c r="N49" s="481"/>
      <c r="O49" s="482"/>
      <c r="P49" s="478"/>
      <c r="Q49" s="521">
        <f t="shared" si="3"/>
        <v>48</v>
      </c>
      <c r="R49" s="481"/>
      <c r="S49" s="482">
        <v>48</v>
      </c>
      <c r="T49" s="478"/>
      <c r="U49" s="481"/>
      <c r="V49" s="515"/>
      <c r="W49" s="481"/>
      <c r="X49" s="478">
        <v>27</v>
      </c>
      <c r="Y49" s="515"/>
      <c r="Z49" s="529"/>
      <c r="AA49" s="478"/>
      <c r="AB49" s="529"/>
      <c r="AC49" s="478">
        <v>22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809</v>
      </c>
      <c r="C50" s="481">
        <v>132</v>
      </c>
      <c r="D50" s="482">
        <v>24</v>
      </c>
      <c r="E50" s="482">
        <v>10</v>
      </c>
      <c r="F50" s="482">
        <v>9</v>
      </c>
      <c r="G50" s="483">
        <v>289</v>
      </c>
      <c r="H50" s="483">
        <v>345</v>
      </c>
      <c r="I50" s="481">
        <v>156</v>
      </c>
      <c r="J50" s="478">
        <v>653</v>
      </c>
      <c r="K50" s="481">
        <v>411</v>
      </c>
      <c r="L50" s="478">
        <v>398</v>
      </c>
      <c r="M50" s="507">
        <f t="shared" si="2"/>
        <v>69</v>
      </c>
      <c r="N50" s="481">
        <v>20</v>
      </c>
      <c r="O50" s="482">
        <v>43</v>
      </c>
      <c r="P50" s="478">
        <v>6</v>
      </c>
      <c r="Q50" s="521">
        <f t="shared" si="3"/>
        <v>273</v>
      </c>
      <c r="R50" s="481">
        <v>72</v>
      </c>
      <c r="S50" s="482">
        <v>133</v>
      </c>
      <c r="T50" s="478">
        <v>68</v>
      </c>
      <c r="U50" s="481">
        <v>59</v>
      </c>
      <c r="V50" s="515">
        <v>0</v>
      </c>
      <c r="W50" s="481">
        <v>28</v>
      </c>
      <c r="X50" s="478">
        <v>131</v>
      </c>
      <c r="Y50" s="515">
        <v>7</v>
      </c>
      <c r="Z50" s="529"/>
      <c r="AA50" s="478"/>
      <c r="AB50" s="529">
        <v>37</v>
      </c>
      <c r="AC50" s="478">
        <v>91</v>
      </c>
      <c r="AD50" s="530"/>
      <c r="AE50" s="475">
        <v>142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222</v>
      </c>
      <c r="C52" s="481">
        <v>50</v>
      </c>
      <c r="D52" s="482">
        <v>17</v>
      </c>
      <c r="E52" s="482">
        <v>12</v>
      </c>
      <c r="F52" s="482">
        <v>3</v>
      </c>
      <c r="G52" s="483">
        <v>59</v>
      </c>
      <c r="H52" s="483">
        <v>81</v>
      </c>
      <c r="I52" s="481">
        <v>67</v>
      </c>
      <c r="J52" s="478">
        <v>155</v>
      </c>
      <c r="K52" s="481">
        <v>114</v>
      </c>
      <c r="L52" s="478">
        <v>108</v>
      </c>
      <c r="M52" s="507">
        <f t="shared" si="2"/>
        <v>25</v>
      </c>
      <c r="N52" s="481">
        <v>4</v>
      </c>
      <c r="O52" s="482">
        <v>17</v>
      </c>
      <c r="P52" s="478">
        <v>4</v>
      </c>
      <c r="Q52" s="521">
        <f t="shared" si="3"/>
        <v>83</v>
      </c>
      <c r="R52" s="481">
        <v>28</v>
      </c>
      <c r="S52" s="482">
        <v>48</v>
      </c>
      <c r="T52" s="478">
        <v>7</v>
      </c>
      <c r="U52" s="481">
        <v>0</v>
      </c>
      <c r="V52" s="515">
        <v>0</v>
      </c>
      <c r="W52" s="481">
        <v>19</v>
      </c>
      <c r="X52" s="478">
        <v>42</v>
      </c>
      <c r="Y52" s="515"/>
      <c r="Z52" s="529">
        <v>1</v>
      </c>
      <c r="AA52" s="478"/>
      <c r="AB52" s="529">
        <v>5</v>
      </c>
      <c r="AC52" s="478">
        <v>9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458</v>
      </c>
      <c r="C54" s="481">
        <v>86</v>
      </c>
      <c r="D54" s="482">
        <v>40</v>
      </c>
      <c r="E54" s="482">
        <v>25</v>
      </c>
      <c r="F54" s="482">
        <v>11</v>
      </c>
      <c r="G54" s="483">
        <v>211</v>
      </c>
      <c r="H54" s="483">
        <v>85</v>
      </c>
      <c r="I54" s="481">
        <v>126</v>
      </c>
      <c r="J54" s="478">
        <v>332</v>
      </c>
      <c r="K54" s="481">
        <v>228</v>
      </c>
      <c r="L54" s="478">
        <v>230</v>
      </c>
      <c r="M54" s="507">
        <f t="shared" si="2"/>
        <v>70</v>
      </c>
      <c r="N54" s="481">
        <v>14</v>
      </c>
      <c r="O54" s="482">
        <v>36</v>
      </c>
      <c r="P54" s="478">
        <v>20</v>
      </c>
      <c r="Q54" s="521">
        <f t="shared" si="3"/>
        <v>172</v>
      </c>
      <c r="R54" s="481">
        <v>55</v>
      </c>
      <c r="S54" s="482">
        <v>68</v>
      </c>
      <c r="T54" s="478">
        <v>49</v>
      </c>
      <c r="U54" s="481">
        <v>38</v>
      </c>
      <c r="V54" s="515">
        <v>93</v>
      </c>
      <c r="W54" s="481">
        <v>29</v>
      </c>
      <c r="X54" s="478">
        <v>88</v>
      </c>
      <c r="Y54" s="515"/>
      <c r="Z54" s="529"/>
      <c r="AA54" s="478">
        <v>11</v>
      </c>
      <c r="AB54" s="529">
        <v>33</v>
      </c>
      <c r="AC54" s="478">
        <v>81</v>
      </c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142</v>
      </c>
      <c r="C55" s="481"/>
      <c r="D55" s="482"/>
      <c r="E55" s="482">
        <v>3</v>
      </c>
      <c r="F55" s="482">
        <v>1</v>
      </c>
      <c r="G55" s="483">
        <v>61</v>
      </c>
      <c r="H55" s="483">
        <v>77</v>
      </c>
      <c r="I55" s="481"/>
      <c r="J55" s="478">
        <v>142</v>
      </c>
      <c r="K55" s="481">
        <v>132</v>
      </c>
      <c r="L55" s="478">
        <v>10</v>
      </c>
      <c r="M55" s="507">
        <f t="shared" si="2"/>
        <v>0</v>
      </c>
      <c r="N55" s="481"/>
      <c r="O55" s="482"/>
      <c r="P55" s="478"/>
      <c r="Q55" s="521">
        <f t="shared" si="3"/>
        <v>59</v>
      </c>
      <c r="R55" s="481">
        <v>33</v>
      </c>
      <c r="S55" s="482">
        <v>24</v>
      </c>
      <c r="T55" s="478">
        <v>2</v>
      </c>
      <c r="U55" s="481">
        <v>12</v>
      </c>
      <c r="V55" s="515">
        <v>13</v>
      </c>
      <c r="W55" s="481"/>
      <c r="X55" s="478">
        <v>15</v>
      </c>
      <c r="Y55" s="515">
        <v>20</v>
      </c>
      <c r="Z55" s="529"/>
      <c r="AA55" s="478">
        <v>10</v>
      </c>
      <c r="AB55" s="529"/>
      <c r="AC55" s="478">
        <v>5</v>
      </c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561" t="s">
        <v>40</v>
      </c>
      <c r="B57" s="500">
        <f>SUM(B12:B56)</f>
        <v>4375</v>
      </c>
      <c r="C57" s="509">
        <f t="shared" ref="C57:AC57" si="18">SUM(C12:C56)</f>
        <v>779</v>
      </c>
      <c r="D57" s="502">
        <f t="shared" si="18"/>
        <v>184</v>
      </c>
      <c r="E57" s="525">
        <f t="shared" si="18"/>
        <v>133</v>
      </c>
      <c r="F57" s="503">
        <f t="shared" si="18"/>
        <v>152</v>
      </c>
      <c r="G57" s="503">
        <f t="shared" si="18"/>
        <v>2025</v>
      </c>
      <c r="H57" s="503">
        <f t="shared" si="18"/>
        <v>1102</v>
      </c>
      <c r="I57" s="509">
        <f t="shared" si="18"/>
        <v>963</v>
      </c>
      <c r="J57" s="504">
        <f t="shared" si="18"/>
        <v>3412</v>
      </c>
      <c r="K57" s="509">
        <f t="shared" si="18"/>
        <v>1780</v>
      </c>
      <c r="L57" s="504">
        <f t="shared" si="18"/>
        <v>2595</v>
      </c>
      <c r="M57" s="509">
        <f t="shared" si="18"/>
        <v>338</v>
      </c>
      <c r="N57" s="509">
        <f t="shared" si="18"/>
        <v>155</v>
      </c>
      <c r="O57" s="502">
        <f t="shared" si="18"/>
        <v>153</v>
      </c>
      <c r="P57" s="517">
        <f t="shared" si="18"/>
        <v>30</v>
      </c>
      <c r="Q57" s="501">
        <f t="shared" si="18"/>
        <v>1489</v>
      </c>
      <c r="R57" s="509">
        <f t="shared" si="18"/>
        <v>395</v>
      </c>
      <c r="S57" s="502">
        <f t="shared" si="18"/>
        <v>951</v>
      </c>
      <c r="T57" s="504">
        <f t="shared" si="18"/>
        <v>143</v>
      </c>
      <c r="U57" s="501">
        <f t="shared" si="18"/>
        <v>299</v>
      </c>
      <c r="V57" s="517">
        <f t="shared" si="18"/>
        <v>123</v>
      </c>
      <c r="W57" s="509">
        <f t="shared" si="18"/>
        <v>161</v>
      </c>
      <c r="X57" s="504">
        <f t="shared" si="18"/>
        <v>678</v>
      </c>
      <c r="Y57" s="517">
        <f t="shared" si="18"/>
        <v>550</v>
      </c>
      <c r="Z57" s="509">
        <f t="shared" si="18"/>
        <v>1</v>
      </c>
      <c r="AA57" s="504">
        <f t="shared" si="18"/>
        <v>99</v>
      </c>
      <c r="AB57" s="509">
        <f t="shared" si="18"/>
        <v>148</v>
      </c>
      <c r="AC57" s="504">
        <f t="shared" si="18"/>
        <v>382</v>
      </c>
      <c r="AD57" s="534"/>
      <c r="AE57" s="501">
        <f>SUM(AE12:AE56)</f>
        <v>266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/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0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563" t="s">
        <v>97</v>
      </c>
      <c r="D60" s="563" t="s">
        <v>30</v>
      </c>
      <c r="E60" s="563" t="s">
        <v>31</v>
      </c>
      <c r="F60" s="563" t="s">
        <v>32</v>
      </c>
      <c r="G60" s="563" t="s">
        <v>33</v>
      </c>
      <c r="H60" s="563" t="s">
        <v>34</v>
      </c>
      <c r="I60" s="563" t="s">
        <v>98</v>
      </c>
      <c r="J60" s="563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609</v>
      </c>
      <c r="C61" s="474">
        <v>16</v>
      </c>
      <c r="D61" s="474">
        <v>10</v>
      </c>
      <c r="E61" s="474">
        <v>2</v>
      </c>
      <c r="F61" s="474">
        <v>19</v>
      </c>
      <c r="G61" s="474">
        <v>304</v>
      </c>
      <c r="H61" s="474">
        <v>258</v>
      </c>
      <c r="I61" s="474">
        <v>292</v>
      </c>
      <c r="J61" s="474">
        <v>317</v>
      </c>
      <c r="K61" s="474">
        <v>609</v>
      </c>
      <c r="L61" s="474">
        <v>557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410</v>
      </c>
      <c r="C62" s="475"/>
      <c r="D62" s="475">
        <v>5</v>
      </c>
      <c r="E62" s="475">
        <v>54</v>
      </c>
      <c r="F62" s="475">
        <v>77</v>
      </c>
      <c r="G62" s="475">
        <v>269</v>
      </c>
      <c r="H62" s="475">
        <v>5</v>
      </c>
      <c r="I62" s="475">
        <v>7</v>
      </c>
      <c r="J62" s="475">
        <v>403</v>
      </c>
      <c r="K62" s="475">
        <v>410</v>
      </c>
      <c r="L62" s="475">
        <v>396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325</v>
      </c>
      <c r="C63" s="475">
        <v>84</v>
      </c>
      <c r="D63" s="475">
        <v>23</v>
      </c>
      <c r="E63" s="475">
        <v>12</v>
      </c>
      <c r="F63" s="475">
        <v>9</v>
      </c>
      <c r="G63" s="475">
        <v>114</v>
      </c>
      <c r="H63" s="475">
        <v>83</v>
      </c>
      <c r="I63" s="475">
        <v>127</v>
      </c>
      <c r="J63" s="475">
        <v>198</v>
      </c>
      <c r="K63" s="475">
        <v>325</v>
      </c>
      <c r="L63" s="475">
        <v>286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25</v>
      </c>
      <c r="C65" s="475">
        <v>23</v>
      </c>
      <c r="D65" s="475">
        <v>1</v>
      </c>
      <c r="E65" s="475"/>
      <c r="F65" s="475"/>
      <c r="G65" s="475">
        <v>1</v>
      </c>
      <c r="H65" s="475"/>
      <c r="I65" s="475">
        <v>22</v>
      </c>
      <c r="J65" s="475">
        <v>3</v>
      </c>
      <c r="K65" s="475">
        <v>25</v>
      </c>
      <c r="L65" s="475">
        <v>22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59</v>
      </c>
      <c r="C68" s="475"/>
      <c r="D68" s="475"/>
      <c r="E68" s="475"/>
      <c r="F68" s="475"/>
      <c r="G68" s="475"/>
      <c r="H68" s="475">
        <v>59</v>
      </c>
      <c r="I68" s="475">
        <v>19</v>
      </c>
      <c r="J68" s="475">
        <v>40</v>
      </c>
      <c r="K68" s="475">
        <v>59</v>
      </c>
      <c r="L68" s="475">
        <v>2</v>
      </c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1428</v>
      </c>
      <c r="C70" s="526">
        <f t="shared" ref="C70:K70" si="27">SUM(C61:C69)</f>
        <v>123</v>
      </c>
      <c r="D70" s="526">
        <f t="shared" si="27"/>
        <v>39</v>
      </c>
      <c r="E70" s="526">
        <f t="shared" si="27"/>
        <v>68</v>
      </c>
      <c r="F70" s="526">
        <f t="shared" si="27"/>
        <v>105</v>
      </c>
      <c r="G70" s="526">
        <f t="shared" si="27"/>
        <v>688</v>
      </c>
      <c r="H70" s="526">
        <f t="shared" si="27"/>
        <v>405</v>
      </c>
      <c r="I70" s="526">
        <f t="shared" si="27"/>
        <v>467</v>
      </c>
      <c r="J70" s="526">
        <f t="shared" si="27"/>
        <v>961</v>
      </c>
      <c r="K70" s="526">
        <f t="shared" si="27"/>
        <v>1428</v>
      </c>
      <c r="L70" s="526">
        <f>SUM(L61:L69)</f>
        <v>1263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563" t="s">
        <v>97</v>
      </c>
      <c r="E73" s="563" t="s">
        <v>30</v>
      </c>
      <c r="F73" s="563" t="s">
        <v>31</v>
      </c>
      <c r="G73" s="563" t="s">
        <v>32</v>
      </c>
      <c r="H73" s="563" t="s">
        <v>33</v>
      </c>
      <c r="I73" s="563" t="s">
        <v>34</v>
      </c>
      <c r="J73" s="563" t="s">
        <v>98</v>
      </c>
      <c r="K73" s="563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 t="str">
        <f>IF($C74=0,"",IF(($L74)="",IF($C74="","",1),0))</f>
        <v/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22</v>
      </c>
      <c r="D75" s="477"/>
      <c r="E75" s="477">
        <v>1</v>
      </c>
      <c r="F75" s="477"/>
      <c r="G75" s="477">
        <v>5</v>
      </c>
      <c r="H75" s="477">
        <v>14</v>
      </c>
      <c r="I75" s="477">
        <v>2</v>
      </c>
      <c r="J75" s="477">
        <v>6</v>
      </c>
      <c r="K75" s="477">
        <v>16</v>
      </c>
      <c r="L75" s="477">
        <v>22</v>
      </c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>
        <f t="shared" ref="CD75:CD80" si="34">IF($C75=0,"",IF(($L75)="",IF($C75="","",1),0))</f>
        <v>0</v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40</v>
      </c>
      <c r="D76" s="474"/>
      <c r="E76" s="474"/>
      <c r="F76" s="474">
        <v>1</v>
      </c>
      <c r="G76" s="474">
        <v>2</v>
      </c>
      <c r="H76" s="474">
        <v>30</v>
      </c>
      <c r="I76" s="474">
        <v>7</v>
      </c>
      <c r="J76" s="474">
        <v>28</v>
      </c>
      <c r="K76" s="474">
        <v>12</v>
      </c>
      <c r="L76" s="474">
        <v>40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20</v>
      </c>
      <c r="D80" s="514"/>
      <c r="E80" s="514"/>
      <c r="F80" s="514"/>
      <c r="G80" s="514">
        <v>3</v>
      </c>
      <c r="H80" s="514">
        <v>17</v>
      </c>
      <c r="I80" s="514"/>
      <c r="J80" s="514">
        <v>1</v>
      </c>
      <c r="K80" s="514">
        <v>19</v>
      </c>
      <c r="L80" s="514">
        <v>20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562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559" t="s">
        <v>38</v>
      </c>
      <c r="L104" s="427" t="s">
        <v>39</v>
      </c>
      <c r="M104" s="561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13</v>
      </c>
      <c r="C105" s="481"/>
      <c r="D105" s="482"/>
      <c r="E105" s="482"/>
      <c r="F105" s="482"/>
      <c r="G105" s="483">
        <v>6</v>
      </c>
      <c r="H105" s="483">
        <v>7</v>
      </c>
      <c r="I105" s="481"/>
      <c r="J105" s="478">
        <v>13</v>
      </c>
      <c r="K105" s="481">
        <v>7</v>
      </c>
      <c r="L105" s="478">
        <v>6</v>
      </c>
      <c r="M105" s="507">
        <f t="shared" ref="M105:M110" si="36">SUM(N105:P105)</f>
        <v>0</v>
      </c>
      <c r="N105" s="481"/>
      <c r="O105" s="482"/>
      <c r="P105" s="478"/>
      <c r="Q105" s="521">
        <f t="shared" ref="Q105:Q110" si="37">SUM(R105:T105)</f>
        <v>13</v>
      </c>
      <c r="R105" s="481"/>
      <c r="S105" s="482">
        <v>13</v>
      </c>
      <c r="T105" s="535"/>
      <c r="U105" s="524"/>
      <c r="V105" s="524"/>
      <c r="W105" s="557"/>
      <c r="X105" s="540"/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15</v>
      </c>
      <c r="C107" s="481">
        <v>4</v>
      </c>
      <c r="D107" s="482">
        <v>7</v>
      </c>
      <c r="E107" s="482">
        <v>4</v>
      </c>
      <c r="F107" s="482"/>
      <c r="G107" s="483"/>
      <c r="H107" s="483"/>
      <c r="I107" s="481">
        <v>11</v>
      </c>
      <c r="J107" s="478">
        <v>4</v>
      </c>
      <c r="K107" s="481">
        <v>10</v>
      </c>
      <c r="L107" s="478">
        <v>5</v>
      </c>
      <c r="M107" s="507">
        <f t="shared" si="36"/>
        <v>11</v>
      </c>
      <c r="N107" s="481"/>
      <c r="O107" s="482">
        <v>11</v>
      </c>
      <c r="P107" s="478"/>
      <c r="Q107" s="521">
        <f t="shared" si="37"/>
        <v>4</v>
      </c>
      <c r="R107" s="481"/>
      <c r="S107" s="482">
        <v>4</v>
      </c>
      <c r="T107" s="535"/>
      <c r="U107" s="524"/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>
        <f t="shared" si="42"/>
        <v>0</v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561" t="s">
        <v>40</v>
      </c>
      <c r="B111" s="500">
        <f>SUM(B105:B110)</f>
        <v>28</v>
      </c>
      <c r="C111" s="509">
        <f t="shared" ref="C111:X111" si="47">SUM(C105:C110)</f>
        <v>4</v>
      </c>
      <c r="D111" s="502">
        <f t="shared" si="47"/>
        <v>7</v>
      </c>
      <c r="E111" s="525">
        <f t="shared" si="47"/>
        <v>4</v>
      </c>
      <c r="F111" s="503">
        <f t="shared" si="47"/>
        <v>0</v>
      </c>
      <c r="G111" s="503">
        <f t="shared" si="47"/>
        <v>6</v>
      </c>
      <c r="H111" s="503">
        <f t="shared" si="47"/>
        <v>7</v>
      </c>
      <c r="I111" s="509">
        <f t="shared" si="47"/>
        <v>11</v>
      </c>
      <c r="J111" s="504">
        <f t="shared" si="47"/>
        <v>17</v>
      </c>
      <c r="K111" s="509">
        <f t="shared" si="47"/>
        <v>17</v>
      </c>
      <c r="L111" s="504">
        <f t="shared" si="47"/>
        <v>11</v>
      </c>
      <c r="M111" s="509">
        <f t="shared" si="47"/>
        <v>11</v>
      </c>
      <c r="N111" s="509">
        <f t="shared" si="47"/>
        <v>0</v>
      </c>
      <c r="O111" s="502">
        <f t="shared" si="47"/>
        <v>11</v>
      </c>
      <c r="P111" s="517">
        <f t="shared" si="47"/>
        <v>0</v>
      </c>
      <c r="Q111" s="501">
        <f t="shared" si="47"/>
        <v>17</v>
      </c>
      <c r="R111" s="509">
        <f t="shared" si="47"/>
        <v>0</v>
      </c>
      <c r="S111" s="502">
        <f t="shared" si="47"/>
        <v>17</v>
      </c>
      <c r="T111" s="545">
        <f t="shared" si="47"/>
        <v>0</v>
      </c>
      <c r="U111" s="505">
        <f t="shared" si="47"/>
        <v>0</v>
      </c>
      <c r="V111" s="505">
        <f t="shared" si="47"/>
        <v>0</v>
      </c>
      <c r="W111" s="501">
        <f t="shared" si="47"/>
        <v>0</v>
      </c>
      <c r="X111" s="504">
        <f t="shared" si="47"/>
        <v>0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62000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62336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",[4]NOMBRE!B2," - ","( ",[4]NOMBRE!C2,[4]NOMBRE!D2,[4]NOMBRE!E2,[4]NOMBRE!F2,[4]NOMBRE!G2," )")</f>
        <v>COMUNA: LINARES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",[4]NOMBRE!B3," - ","( ",[4]NOMBRE!C3,[4]NOMBRE!D3,[4]NOMBRE!E3,[4]NOMBRE!F3,[4]NOMBRE!G3," )")</f>
        <v>ESTABLECIMIENTO: HOSPITAL LINARES 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",[4]NOMBRE!B6," - ","( ",[4]NOMBRE!C6,[4]NOMBRE!D6," )")</f>
        <v>MES: ABRIL - ( 04 )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",[4]NOMBRE!B7)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572"/>
      <c r="AH6" s="665" t="s">
        <v>3</v>
      </c>
      <c r="AI6" s="665"/>
      <c r="AJ6" s="572"/>
      <c r="AK6" s="665" t="s">
        <v>4</v>
      </c>
      <c r="AL6" s="665"/>
      <c r="AM6" s="571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572"/>
      <c r="AK7" s="666"/>
      <c r="AL7" s="666"/>
      <c r="AM7" s="571"/>
      <c r="AN7" s="668"/>
      <c r="AO7" s="571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566" t="s">
        <v>38</v>
      </c>
      <c r="L11" s="427" t="s">
        <v>39</v>
      </c>
      <c r="M11" s="568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567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431</v>
      </c>
      <c r="C12" s="492">
        <v>311</v>
      </c>
      <c r="D12" s="493">
        <v>100</v>
      </c>
      <c r="E12" s="493">
        <v>20</v>
      </c>
      <c r="F12" s="493"/>
      <c r="G12" s="528"/>
      <c r="H12" s="528"/>
      <c r="I12" s="529">
        <v>431</v>
      </c>
      <c r="J12" s="506"/>
      <c r="K12" s="481">
        <v>251</v>
      </c>
      <c r="L12" s="478">
        <v>180</v>
      </c>
      <c r="M12" s="507">
        <f>SUM(N12:P12)</f>
        <v>83</v>
      </c>
      <c r="N12" s="481">
        <v>71</v>
      </c>
      <c r="O12" s="482">
        <v>12</v>
      </c>
      <c r="P12" s="478"/>
      <c r="Q12" s="521">
        <f>SUM(R12:T12)</f>
        <v>0</v>
      </c>
      <c r="R12" s="481"/>
      <c r="S12" s="482"/>
      <c r="T12" s="478"/>
      <c r="U12" s="492">
        <v>30</v>
      </c>
      <c r="V12" s="515">
        <v>0</v>
      </c>
      <c r="W12" s="529">
        <v>50</v>
      </c>
      <c r="X12" s="506"/>
      <c r="Y12" s="515">
        <v>13</v>
      </c>
      <c r="Z12" s="529"/>
      <c r="AA12" s="506"/>
      <c r="AB12" s="529">
        <v>19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156</v>
      </c>
      <c r="C13" s="481"/>
      <c r="D13" s="508"/>
      <c r="E13" s="508">
        <v>5</v>
      </c>
      <c r="F13" s="508">
        <v>11</v>
      </c>
      <c r="G13" s="483">
        <v>94</v>
      </c>
      <c r="H13" s="483">
        <v>46</v>
      </c>
      <c r="I13" s="481"/>
      <c r="J13" s="478">
        <v>156</v>
      </c>
      <c r="K13" s="481">
        <v>44</v>
      </c>
      <c r="L13" s="478">
        <v>112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70</v>
      </c>
      <c r="R13" s="481">
        <v>40</v>
      </c>
      <c r="S13" s="482">
        <v>30</v>
      </c>
      <c r="T13" s="478"/>
      <c r="U13" s="481">
        <v>13</v>
      </c>
      <c r="V13" s="515">
        <v>0</v>
      </c>
      <c r="W13" s="481"/>
      <c r="X13" s="478">
        <v>35</v>
      </c>
      <c r="Y13" s="515"/>
      <c r="Z13" s="529"/>
      <c r="AA13" s="478">
        <v>21</v>
      </c>
      <c r="AB13" s="529"/>
      <c r="AC13" s="478">
        <v>13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73</v>
      </c>
      <c r="C14" s="481">
        <v>73</v>
      </c>
      <c r="D14" s="490"/>
      <c r="E14" s="490"/>
      <c r="F14" s="490"/>
      <c r="G14" s="523"/>
      <c r="H14" s="523"/>
      <c r="I14" s="481">
        <v>73</v>
      </c>
      <c r="J14" s="491"/>
      <c r="K14" s="481">
        <v>40</v>
      </c>
      <c r="L14" s="478">
        <v>33</v>
      </c>
      <c r="M14" s="507">
        <f t="shared" si="2"/>
        <v>1</v>
      </c>
      <c r="N14" s="481"/>
      <c r="O14" s="482">
        <v>1</v>
      </c>
      <c r="P14" s="478"/>
      <c r="Q14" s="489"/>
      <c r="R14" s="489"/>
      <c r="S14" s="490"/>
      <c r="T14" s="491"/>
      <c r="U14" s="489"/>
      <c r="V14" s="531"/>
      <c r="W14" s="481">
        <v>9</v>
      </c>
      <c r="X14" s="491"/>
      <c r="Y14" s="515"/>
      <c r="Z14" s="529"/>
      <c r="AA14" s="491"/>
      <c r="AB14" s="529">
        <v>5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344</v>
      </c>
      <c r="C16" s="481">
        <v>35</v>
      </c>
      <c r="D16" s="482">
        <v>10</v>
      </c>
      <c r="E16" s="482">
        <v>2</v>
      </c>
      <c r="F16" s="482">
        <v>2</v>
      </c>
      <c r="G16" s="483">
        <v>120</v>
      </c>
      <c r="H16" s="483">
        <v>175</v>
      </c>
      <c r="I16" s="481">
        <v>45</v>
      </c>
      <c r="J16" s="478">
        <v>299</v>
      </c>
      <c r="K16" s="481">
        <v>179</v>
      </c>
      <c r="L16" s="478">
        <v>165</v>
      </c>
      <c r="M16" s="507">
        <f t="shared" si="2"/>
        <v>23</v>
      </c>
      <c r="N16" s="481"/>
      <c r="O16" s="482">
        <v>23</v>
      </c>
      <c r="P16" s="478"/>
      <c r="Q16" s="521">
        <f t="shared" si="3"/>
        <v>14</v>
      </c>
      <c r="R16" s="481">
        <v>5</v>
      </c>
      <c r="S16" s="482">
        <v>9</v>
      </c>
      <c r="T16" s="478"/>
      <c r="U16" s="481">
        <v>5</v>
      </c>
      <c r="V16" s="515">
        <v>35</v>
      </c>
      <c r="W16" s="481">
        <v>3</v>
      </c>
      <c r="X16" s="478">
        <v>45</v>
      </c>
      <c r="Y16" s="515">
        <v>75</v>
      </c>
      <c r="Z16" s="529"/>
      <c r="AA16" s="478">
        <v>9</v>
      </c>
      <c r="AB16" s="529">
        <v>4</v>
      </c>
      <c r="AC16" s="478">
        <v>18</v>
      </c>
      <c r="AD16" s="530"/>
      <c r="AE16" s="475">
        <v>45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34</v>
      </c>
      <c r="C18" s="481"/>
      <c r="D18" s="482"/>
      <c r="E18" s="482"/>
      <c r="F18" s="482">
        <v>1</v>
      </c>
      <c r="G18" s="483">
        <v>17</v>
      </c>
      <c r="H18" s="483">
        <v>16</v>
      </c>
      <c r="I18" s="481"/>
      <c r="J18" s="478">
        <v>34</v>
      </c>
      <c r="K18" s="481">
        <v>17</v>
      </c>
      <c r="L18" s="478">
        <v>17</v>
      </c>
      <c r="M18" s="507">
        <f t="shared" si="2"/>
        <v>0</v>
      </c>
      <c r="N18" s="481"/>
      <c r="O18" s="482"/>
      <c r="P18" s="478"/>
      <c r="Q18" s="521">
        <f t="shared" si="3"/>
        <v>32</v>
      </c>
      <c r="R18" s="481"/>
      <c r="S18" s="482">
        <v>32</v>
      </c>
      <c r="T18" s="478"/>
      <c r="U18" s="481">
        <v>0</v>
      </c>
      <c r="V18" s="515">
        <v>0</v>
      </c>
      <c r="W18" s="481"/>
      <c r="X18" s="478">
        <v>7</v>
      </c>
      <c r="Y18" s="515"/>
      <c r="Z18" s="529"/>
      <c r="AA18" s="478"/>
      <c r="AB18" s="529"/>
      <c r="AC18" s="478">
        <v>6</v>
      </c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28</v>
      </c>
      <c r="C22" s="481"/>
      <c r="D22" s="482"/>
      <c r="E22" s="482"/>
      <c r="F22" s="482"/>
      <c r="G22" s="483">
        <v>8</v>
      </c>
      <c r="H22" s="483">
        <v>20</v>
      </c>
      <c r="I22" s="481"/>
      <c r="J22" s="478">
        <v>28</v>
      </c>
      <c r="K22" s="481">
        <v>11</v>
      </c>
      <c r="L22" s="478">
        <v>17</v>
      </c>
      <c r="M22" s="507">
        <f t="shared" si="2"/>
        <v>0</v>
      </c>
      <c r="N22" s="481"/>
      <c r="O22" s="482"/>
      <c r="P22" s="478"/>
      <c r="Q22" s="521">
        <f t="shared" si="3"/>
        <v>22</v>
      </c>
      <c r="R22" s="481"/>
      <c r="S22" s="482">
        <v>22</v>
      </c>
      <c r="T22" s="478"/>
      <c r="U22" s="481">
        <v>0</v>
      </c>
      <c r="V22" s="515">
        <v>0</v>
      </c>
      <c r="W22" s="481"/>
      <c r="X22" s="478">
        <v>2</v>
      </c>
      <c r="Y22" s="515">
        <v>86</v>
      </c>
      <c r="Z22" s="529"/>
      <c r="AA22" s="478"/>
      <c r="AB22" s="529"/>
      <c r="AC22" s="478">
        <v>3</v>
      </c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50</v>
      </c>
      <c r="C26" s="481"/>
      <c r="D26" s="482"/>
      <c r="E26" s="482">
        <v>4</v>
      </c>
      <c r="F26" s="482">
        <v>11</v>
      </c>
      <c r="G26" s="483">
        <v>33</v>
      </c>
      <c r="H26" s="483">
        <v>2</v>
      </c>
      <c r="I26" s="481"/>
      <c r="J26" s="478">
        <v>50</v>
      </c>
      <c r="K26" s="481">
        <v>7</v>
      </c>
      <c r="L26" s="478">
        <v>43</v>
      </c>
      <c r="M26" s="507">
        <f t="shared" si="2"/>
        <v>0</v>
      </c>
      <c r="N26" s="481"/>
      <c r="O26" s="482"/>
      <c r="P26" s="478"/>
      <c r="Q26" s="521">
        <f t="shared" si="3"/>
        <v>11</v>
      </c>
      <c r="R26" s="481"/>
      <c r="S26" s="482">
        <v>11</v>
      </c>
      <c r="T26" s="478"/>
      <c r="U26" s="481">
        <v>0</v>
      </c>
      <c r="V26" s="515">
        <v>0</v>
      </c>
      <c r="W26" s="481"/>
      <c r="X26" s="478">
        <v>5</v>
      </c>
      <c r="Y26" s="515"/>
      <c r="Z26" s="529"/>
      <c r="AA26" s="478"/>
      <c r="AB26" s="529"/>
      <c r="AC26" s="478">
        <v>7</v>
      </c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/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0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179</v>
      </c>
      <c r="C30" s="481">
        <v>6</v>
      </c>
      <c r="D30" s="482">
        <v>14</v>
      </c>
      <c r="E30" s="482">
        <v>11</v>
      </c>
      <c r="F30" s="482">
        <v>6</v>
      </c>
      <c r="G30" s="483">
        <v>81</v>
      </c>
      <c r="H30" s="483">
        <v>61</v>
      </c>
      <c r="I30" s="481">
        <v>20</v>
      </c>
      <c r="J30" s="478">
        <v>159</v>
      </c>
      <c r="K30" s="481">
        <v>82</v>
      </c>
      <c r="L30" s="478">
        <v>97</v>
      </c>
      <c r="M30" s="507">
        <f t="shared" si="2"/>
        <v>7</v>
      </c>
      <c r="N30" s="481">
        <v>6</v>
      </c>
      <c r="O30" s="482">
        <v>1</v>
      </c>
      <c r="P30" s="478"/>
      <c r="Q30" s="521">
        <f t="shared" si="3"/>
        <v>69</v>
      </c>
      <c r="R30" s="481">
        <v>33</v>
      </c>
      <c r="S30" s="482">
        <v>36</v>
      </c>
      <c r="T30" s="478"/>
      <c r="U30" s="481">
        <v>0</v>
      </c>
      <c r="V30" s="515">
        <v>0</v>
      </c>
      <c r="W30" s="481">
        <v>3</v>
      </c>
      <c r="X30" s="478">
        <v>29</v>
      </c>
      <c r="Y30" s="515">
        <v>41</v>
      </c>
      <c r="Z30" s="529"/>
      <c r="AA30" s="478">
        <v>7</v>
      </c>
      <c r="AB30" s="529">
        <v>2</v>
      </c>
      <c r="AC30" s="478">
        <v>13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281</v>
      </c>
      <c r="C32" s="481"/>
      <c r="D32" s="482"/>
      <c r="E32" s="482">
        <v>12</v>
      </c>
      <c r="F32" s="482">
        <v>23</v>
      </c>
      <c r="G32" s="483">
        <v>228</v>
      </c>
      <c r="H32" s="483">
        <v>18</v>
      </c>
      <c r="I32" s="481"/>
      <c r="J32" s="478">
        <v>281</v>
      </c>
      <c r="K32" s="481">
        <v>106</v>
      </c>
      <c r="L32" s="478">
        <v>175</v>
      </c>
      <c r="M32" s="507">
        <f t="shared" si="2"/>
        <v>0</v>
      </c>
      <c r="N32" s="481"/>
      <c r="O32" s="482"/>
      <c r="P32" s="478"/>
      <c r="Q32" s="521">
        <f t="shared" si="3"/>
        <v>40</v>
      </c>
      <c r="R32" s="481">
        <v>10</v>
      </c>
      <c r="S32" s="482">
        <v>30</v>
      </c>
      <c r="T32" s="478"/>
      <c r="U32" s="481">
        <v>1</v>
      </c>
      <c r="V32" s="515">
        <v>6</v>
      </c>
      <c r="W32" s="481"/>
      <c r="X32" s="478">
        <v>48</v>
      </c>
      <c r="Y32" s="515"/>
      <c r="Z32" s="529"/>
      <c r="AA32" s="478"/>
      <c r="AB32" s="529"/>
      <c r="AC32" s="478">
        <v>4</v>
      </c>
      <c r="AD32" s="530"/>
      <c r="AE32" s="475">
        <v>88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100</v>
      </c>
      <c r="C34" s="481">
        <v>79</v>
      </c>
      <c r="D34" s="482">
        <v>19</v>
      </c>
      <c r="E34" s="482">
        <v>2</v>
      </c>
      <c r="F34" s="482"/>
      <c r="G34" s="523"/>
      <c r="H34" s="523"/>
      <c r="I34" s="529">
        <v>100</v>
      </c>
      <c r="J34" s="478"/>
      <c r="K34" s="481">
        <v>77</v>
      </c>
      <c r="L34" s="478">
        <v>23</v>
      </c>
      <c r="M34" s="507">
        <f t="shared" si="2"/>
        <v>61</v>
      </c>
      <c r="N34" s="481">
        <v>43</v>
      </c>
      <c r="O34" s="482">
        <v>18</v>
      </c>
      <c r="P34" s="478"/>
      <c r="Q34" s="521">
        <f t="shared" si="3"/>
        <v>0</v>
      </c>
      <c r="R34" s="481"/>
      <c r="S34" s="482"/>
      <c r="T34" s="478"/>
      <c r="U34" s="481">
        <v>43</v>
      </c>
      <c r="V34" s="515">
        <v>0</v>
      </c>
      <c r="W34" s="481">
        <v>10</v>
      </c>
      <c r="X34" s="494"/>
      <c r="Y34" s="515"/>
      <c r="Z34" s="529"/>
      <c r="AA34" s="478"/>
      <c r="AB34" s="529">
        <v>51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342</v>
      </c>
      <c r="C35" s="490"/>
      <c r="D35" s="490"/>
      <c r="E35" s="482">
        <v>8</v>
      </c>
      <c r="F35" s="482">
        <v>12</v>
      </c>
      <c r="G35" s="483">
        <v>208</v>
      </c>
      <c r="H35" s="483">
        <v>114</v>
      </c>
      <c r="I35" s="489"/>
      <c r="J35" s="478">
        <v>342</v>
      </c>
      <c r="K35" s="481">
        <v>134</v>
      </c>
      <c r="L35" s="478">
        <v>208</v>
      </c>
      <c r="M35" s="532"/>
      <c r="N35" s="489"/>
      <c r="O35" s="490"/>
      <c r="P35" s="491"/>
      <c r="Q35" s="521">
        <f t="shared" si="3"/>
        <v>293</v>
      </c>
      <c r="R35" s="481">
        <v>30</v>
      </c>
      <c r="S35" s="482">
        <v>255</v>
      </c>
      <c r="T35" s="478">
        <v>8</v>
      </c>
      <c r="U35" s="481">
        <v>10</v>
      </c>
      <c r="V35" s="515">
        <v>22</v>
      </c>
      <c r="W35" s="489"/>
      <c r="X35" s="494">
        <v>43</v>
      </c>
      <c r="Y35" s="494"/>
      <c r="Z35" s="532"/>
      <c r="AA35" s="478">
        <v>21</v>
      </c>
      <c r="AB35" s="532"/>
      <c r="AC35" s="478">
        <v>69</v>
      </c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f t="shared" si="3"/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 t="str">
        <f t="shared" si="16"/>
        <v/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220</v>
      </c>
      <c r="C38" s="489"/>
      <c r="D38" s="490"/>
      <c r="E38" s="482">
        <v>5</v>
      </c>
      <c r="F38" s="482">
        <v>6</v>
      </c>
      <c r="G38" s="483">
        <v>158</v>
      </c>
      <c r="H38" s="483">
        <v>51</v>
      </c>
      <c r="I38" s="489"/>
      <c r="J38" s="478">
        <v>220</v>
      </c>
      <c r="K38" s="481">
        <v>5</v>
      </c>
      <c r="L38" s="478">
        <v>215</v>
      </c>
      <c r="M38" s="532"/>
      <c r="N38" s="489"/>
      <c r="O38" s="490"/>
      <c r="P38" s="491"/>
      <c r="Q38" s="521">
        <f t="shared" si="3"/>
        <v>80</v>
      </c>
      <c r="R38" s="481">
        <v>6</v>
      </c>
      <c r="S38" s="482">
        <v>74</v>
      </c>
      <c r="T38" s="478"/>
      <c r="U38" s="481">
        <v>0</v>
      </c>
      <c r="V38" s="515">
        <v>0</v>
      </c>
      <c r="W38" s="489"/>
      <c r="X38" s="478">
        <v>23</v>
      </c>
      <c r="Y38" s="515">
        <v>42</v>
      </c>
      <c r="Z38" s="532"/>
      <c r="AA38" s="478">
        <v>1</v>
      </c>
      <c r="AB38" s="532"/>
      <c r="AC38" s="478">
        <v>8</v>
      </c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>
        <f t="shared" si="16"/>
        <v>0</v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283</v>
      </c>
      <c r="C47" s="481"/>
      <c r="D47" s="482">
        <v>1</v>
      </c>
      <c r="E47" s="482">
        <v>35</v>
      </c>
      <c r="F47" s="482">
        <v>58</v>
      </c>
      <c r="G47" s="483">
        <v>189</v>
      </c>
      <c r="H47" s="483"/>
      <c r="I47" s="481">
        <v>1</v>
      </c>
      <c r="J47" s="478">
        <v>282</v>
      </c>
      <c r="K47" s="489"/>
      <c r="L47" s="478">
        <v>283</v>
      </c>
      <c r="M47" s="507">
        <f t="shared" si="2"/>
        <v>0</v>
      </c>
      <c r="N47" s="481"/>
      <c r="O47" s="482"/>
      <c r="P47" s="478"/>
      <c r="Q47" s="521">
        <f t="shared" si="3"/>
        <v>100</v>
      </c>
      <c r="R47" s="481"/>
      <c r="S47" s="482">
        <v>100</v>
      </c>
      <c r="T47" s="478"/>
      <c r="U47" s="481">
        <v>0</v>
      </c>
      <c r="V47" s="515">
        <v>0</v>
      </c>
      <c r="W47" s="481"/>
      <c r="X47" s="478">
        <v>47</v>
      </c>
      <c r="Y47" s="515"/>
      <c r="Z47" s="529"/>
      <c r="AA47" s="478"/>
      <c r="AB47" s="529"/>
      <c r="AC47" s="478">
        <v>10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361</v>
      </c>
      <c r="C48" s="481"/>
      <c r="D48" s="482">
        <v>1</v>
      </c>
      <c r="E48" s="482">
        <v>10</v>
      </c>
      <c r="F48" s="482">
        <v>13</v>
      </c>
      <c r="G48" s="483">
        <v>308</v>
      </c>
      <c r="H48" s="483">
        <v>29</v>
      </c>
      <c r="I48" s="481">
        <v>1</v>
      </c>
      <c r="J48" s="478">
        <v>360</v>
      </c>
      <c r="K48" s="481"/>
      <c r="L48" s="478">
        <v>361</v>
      </c>
      <c r="M48" s="507">
        <f t="shared" si="2"/>
        <v>0</v>
      </c>
      <c r="N48" s="481"/>
      <c r="O48" s="482"/>
      <c r="P48" s="478"/>
      <c r="Q48" s="521">
        <f t="shared" si="3"/>
        <v>163</v>
      </c>
      <c r="R48" s="481">
        <v>76</v>
      </c>
      <c r="S48" s="482">
        <v>87</v>
      </c>
      <c r="T48" s="478"/>
      <c r="U48" s="481">
        <v>55</v>
      </c>
      <c r="V48" s="515">
        <v>0</v>
      </c>
      <c r="W48" s="481"/>
      <c r="X48" s="478">
        <v>75</v>
      </c>
      <c r="Y48" s="515"/>
      <c r="Z48" s="529"/>
      <c r="AA48" s="478"/>
      <c r="AB48" s="529"/>
      <c r="AC48" s="478">
        <v>42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176</v>
      </c>
      <c r="C49" s="481"/>
      <c r="D49" s="482"/>
      <c r="E49" s="482">
        <v>1</v>
      </c>
      <c r="F49" s="482">
        <v>7</v>
      </c>
      <c r="G49" s="483">
        <v>162</v>
      </c>
      <c r="H49" s="483">
        <v>6</v>
      </c>
      <c r="I49" s="481"/>
      <c r="J49" s="478">
        <v>176</v>
      </c>
      <c r="K49" s="489"/>
      <c r="L49" s="478">
        <v>176</v>
      </c>
      <c r="M49" s="507">
        <f t="shared" si="2"/>
        <v>0</v>
      </c>
      <c r="N49" s="481"/>
      <c r="O49" s="482"/>
      <c r="P49" s="478"/>
      <c r="Q49" s="521">
        <f t="shared" si="3"/>
        <v>62</v>
      </c>
      <c r="R49" s="481"/>
      <c r="S49" s="482">
        <v>62</v>
      </c>
      <c r="T49" s="478"/>
      <c r="U49" s="481">
        <v>0</v>
      </c>
      <c r="V49" s="515">
        <v>0</v>
      </c>
      <c r="W49" s="481"/>
      <c r="X49" s="478">
        <v>36</v>
      </c>
      <c r="Y49" s="515"/>
      <c r="Z49" s="529"/>
      <c r="AA49" s="478"/>
      <c r="AB49" s="529"/>
      <c r="AC49" s="478">
        <v>34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609</v>
      </c>
      <c r="C50" s="481">
        <v>113</v>
      </c>
      <c r="D50" s="482">
        <v>20</v>
      </c>
      <c r="E50" s="482">
        <v>7</v>
      </c>
      <c r="F50" s="482">
        <v>6</v>
      </c>
      <c r="G50" s="483">
        <v>231</v>
      </c>
      <c r="H50" s="483">
        <v>232</v>
      </c>
      <c r="I50" s="481">
        <v>133</v>
      </c>
      <c r="J50" s="478">
        <v>476</v>
      </c>
      <c r="K50" s="481">
        <v>303</v>
      </c>
      <c r="L50" s="478">
        <v>306</v>
      </c>
      <c r="M50" s="507">
        <f t="shared" si="2"/>
        <v>51</v>
      </c>
      <c r="N50" s="481">
        <v>7</v>
      </c>
      <c r="O50" s="482">
        <v>40</v>
      </c>
      <c r="P50" s="478">
        <v>4</v>
      </c>
      <c r="Q50" s="521">
        <f t="shared" si="3"/>
        <v>192</v>
      </c>
      <c r="R50" s="481">
        <v>59</v>
      </c>
      <c r="S50" s="482">
        <v>80</v>
      </c>
      <c r="T50" s="478">
        <v>53</v>
      </c>
      <c r="U50" s="481">
        <v>42</v>
      </c>
      <c r="V50" s="515">
        <v>66</v>
      </c>
      <c r="W50" s="481">
        <v>20</v>
      </c>
      <c r="X50" s="478">
        <v>126</v>
      </c>
      <c r="Y50" s="515">
        <v>12</v>
      </c>
      <c r="Z50" s="529">
        <v>2</v>
      </c>
      <c r="AA50" s="478"/>
      <c r="AB50" s="529">
        <v>42</v>
      </c>
      <c r="AC50" s="478">
        <v>104</v>
      </c>
      <c r="AD50" s="530"/>
      <c r="AE50" s="475">
        <v>163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259</v>
      </c>
      <c r="C52" s="481">
        <v>76</v>
      </c>
      <c r="D52" s="482">
        <v>36</v>
      </c>
      <c r="E52" s="482">
        <v>11</v>
      </c>
      <c r="F52" s="482">
        <v>4</v>
      </c>
      <c r="G52" s="483">
        <v>67</v>
      </c>
      <c r="H52" s="483">
        <v>65</v>
      </c>
      <c r="I52" s="481">
        <v>112</v>
      </c>
      <c r="J52" s="478">
        <v>147</v>
      </c>
      <c r="K52" s="481">
        <v>134</v>
      </c>
      <c r="L52" s="478">
        <v>125</v>
      </c>
      <c r="M52" s="507">
        <f t="shared" si="2"/>
        <v>27</v>
      </c>
      <c r="N52" s="481">
        <v>16</v>
      </c>
      <c r="O52" s="482">
        <v>3</v>
      </c>
      <c r="P52" s="478">
        <v>8</v>
      </c>
      <c r="Q52" s="521">
        <f t="shared" si="3"/>
        <v>57</v>
      </c>
      <c r="R52" s="481">
        <v>15</v>
      </c>
      <c r="S52" s="482">
        <v>34</v>
      </c>
      <c r="T52" s="478">
        <v>8</v>
      </c>
      <c r="U52" s="481">
        <v>0</v>
      </c>
      <c r="V52" s="515">
        <v>0</v>
      </c>
      <c r="W52" s="481">
        <v>19</v>
      </c>
      <c r="X52" s="478">
        <v>29</v>
      </c>
      <c r="Y52" s="515"/>
      <c r="Z52" s="529">
        <v>1</v>
      </c>
      <c r="AA52" s="478"/>
      <c r="AB52" s="529">
        <v>8</v>
      </c>
      <c r="AC52" s="478">
        <v>4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539</v>
      </c>
      <c r="C54" s="481">
        <v>92</v>
      </c>
      <c r="D54" s="482">
        <v>70</v>
      </c>
      <c r="E54" s="482">
        <v>33</v>
      </c>
      <c r="F54" s="482">
        <v>12</v>
      </c>
      <c r="G54" s="483">
        <v>252</v>
      </c>
      <c r="H54" s="483">
        <v>80</v>
      </c>
      <c r="I54" s="481">
        <v>162</v>
      </c>
      <c r="J54" s="478">
        <v>377</v>
      </c>
      <c r="K54" s="481">
        <v>276</v>
      </c>
      <c r="L54" s="478">
        <v>263</v>
      </c>
      <c r="M54" s="507">
        <f t="shared" si="2"/>
        <v>82</v>
      </c>
      <c r="N54" s="481">
        <v>12</v>
      </c>
      <c r="O54" s="482">
        <v>43</v>
      </c>
      <c r="P54" s="478">
        <v>27</v>
      </c>
      <c r="Q54" s="521">
        <f t="shared" si="3"/>
        <v>224</v>
      </c>
      <c r="R54" s="481">
        <v>62</v>
      </c>
      <c r="S54" s="482">
        <v>79</v>
      </c>
      <c r="T54" s="478">
        <v>83</v>
      </c>
      <c r="U54" s="481">
        <v>51</v>
      </c>
      <c r="V54" s="515">
        <v>39</v>
      </c>
      <c r="W54" s="481">
        <v>17</v>
      </c>
      <c r="X54" s="478">
        <v>77</v>
      </c>
      <c r="Y54" s="515"/>
      <c r="Z54" s="529"/>
      <c r="AA54" s="478">
        <v>13</v>
      </c>
      <c r="AB54" s="529">
        <v>65</v>
      </c>
      <c r="AC54" s="478">
        <v>71</v>
      </c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234</v>
      </c>
      <c r="C55" s="481"/>
      <c r="D55" s="482"/>
      <c r="E55" s="482">
        <v>5</v>
      </c>
      <c r="F55" s="482">
        <v>4</v>
      </c>
      <c r="G55" s="483">
        <v>96</v>
      </c>
      <c r="H55" s="483">
        <v>129</v>
      </c>
      <c r="I55" s="481"/>
      <c r="J55" s="478">
        <v>234</v>
      </c>
      <c r="K55" s="481">
        <v>214</v>
      </c>
      <c r="L55" s="478">
        <v>20</v>
      </c>
      <c r="M55" s="507">
        <f t="shared" si="2"/>
        <v>0</v>
      </c>
      <c r="N55" s="481"/>
      <c r="O55" s="482"/>
      <c r="P55" s="478"/>
      <c r="Q55" s="521">
        <f t="shared" si="3"/>
        <v>104</v>
      </c>
      <c r="R55" s="481">
        <v>45</v>
      </c>
      <c r="S55" s="482">
        <v>45</v>
      </c>
      <c r="T55" s="478">
        <v>14</v>
      </c>
      <c r="U55" s="481">
        <v>0</v>
      </c>
      <c r="V55" s="515">
        <v>28</v>
      </c>
      <c r="W55" s="481"/>
      <c r="X55" s="478">
        <v>19</v>
      </c>
      <c r="Y55" s="515">
        <v>22</v>
      </c>
      <c r="Z55" s="529"/>
      <c r="AA55" s="478">
        <v>17</v>
      </c>
      <c r="AB55" s="529"/>
      <c r="AC55" s="478">
        <v>8</v>
      </c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568" t="s">
        <v>40</v>
      </c>
      <c r="B57" s="500">
        <f>SUM(B12:B56)</f>
        <v>4699</v>
      </c>
      <c r="C57" s="509">
        <f t="shared" ref="C57:AC57" si="18">SUM(C12:C56)</f>
        <v>785</v>
      </c>
      <c r="D57" s="502">
        <f t="shared" si="18"/>
        <v>271</v>
      </c>
      <c r="E57" s="525">
        <f t="shared" si="18"/>
        <v>171</v>
      </c>
      <c r="F57" s="503">
        <f t="shared" si="18"/>
        <v>176</v>
      </c>
      <c r="G57" s="503">
        <f t="shared" si="18"/>
        <v>2252</v>
      </c>
      <c r="H57" s="503">
        <f t="shared" si="18"/>
        <v>1044</v>
      </c>
      <c r="I57" s="509">
        <f t="shared" si="18"/>
        <v>1078</v>
      </c>
      <c r="J57" s="504">
        <f t="shared" si="18"/>
        <v>3621</v>
      </c>
      <c r="K57" s="509">
        <f t="shared" si="18"/>
        <v>1880</v>
      </c>
      <c r="L57" s="504">
        <f t="shared" si="18"/>
        <v>2819</v>
      </c>
      <c r="M57" s="509">
        <f t="shared" si="18"/>
        <v>335</v>
      </c>
      <c r="N57" s="509">
        <f t="shared" si="18"/>
        <v>155</v>
      </c>
      <c r="O57" s="502">
        <f t="shared" si="18"/>
        <v>141</v>
      </c>
      <c r="P57" s="517">
        <f t="shared" si="18"/>
        <v>39</v>
      </c>
      <c r="Q57" s="501">
        <f t="shared" si="18"/>
        <v>1533</v>
      </c>
      <c r="R57" s="509">
        <f t="shared" si="18"/>
        <v>381</v>
      </c>
      <c r="S57" s="502">
        <f t="shared" si="18"/>
        <v>986</v>
      </c>
      <c r="T57" s="504">
        <f t="shared" si="18"/>
        <v>166</v>
      </c>
      <c r="U57" s="501">
        <f t="shared" si="18"/>
        <v>250</v>
      </c>
      <c r="V57" s="517">
        <f t="shared" si="18"/>
        <v>196</v>
      </c>
      <c r="W57" s="509">
        <f t="shared" si="18"/>
        <v>131</v>
      </c>
      <c r="X57" s="504">
        <f t="shared" si="18"/>
        <v>646</v>
      </c>
      <c r="Y57" s="517">
        <f t="shared" si="18"/>
        <v>291</v>
      </c>
      <c r="Z57" s="509">
        <f t="shared" si="18"/>
        <v>3</v>
      </c>
      <c r="AA57" s="504">
        <f t="shared" si="18"/>
        <v>89</v>
      </c>
      <c r="AB57" s="509">
        <f t="shared" si="18"/>
        <v>196</v>
      </c>
      <c r="AC57" s="504">
        <f t="shared" si="18"/>
        <v>414</v>
      </c>
      <c r="AD57" s="534"/>
      <c r="AE57" s="501">
        <f>SUM(AE12:AE56)</f>
        <v>296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/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0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570" t="s">
        <v>97</v>
      </c>
      <c r="D60" s="570" t="s">
        <v>30</v>
      </c>
      <c r="E60" s="570" t="s">
        <v>31</v>
      </c>
      <c r="F60" s="570" t="s">
        <v>32</v>
      </c>
      <c r="G60" s="570" t="s">
        <v>33</v>
      </c>
      <c r="H60" s="570" t="s">
        <v>34</v>
      </c>
      <c r="I60" s="570" t="s">
        <v>98</v>
      </c>
      <c r="J60" s="570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632</v>
      </c>
      <c r="C61" s="474">
        <v>13</v>
      </c>
      <c r="D61" s="474">
        <v>4</v>
      </c>
      <c r="E61" s="474">
        <v>4</v>
      </c>
      <c r="F61" s="474">
        <v>26</v>
      </c>
      <c r="G61" s="474">
        <v>329</v>
      </c>
      <c r="H61" s="474">
        <v>256</v>
      </c>
      <c r="I61" s="474">
        <v>325</v>
      </c>
      <c r="J61" s="474">
        <v>307</v>
      </c>
      <c r="K61" s="474">
        <v>632</v>
      </c>
      <c r="L61" s="474">
        <v>569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439</v>
      </c>
      <c r="C62" s="475">
        <v>2</v>
      </c>
      <c r="D62" s="475">
        <v>2</v>
      </c>
      <c r="E62" s="475">
        <v>48</v>
      </c>
      <c r="F62" s="475">
        <v>85</v>
      </c>
      <c r="G62" s="475">
        <v>299</v>
      </c>
      <c r="H62" s="475">
        <v>3</v>
      </c>
      <c r="I62" s="475">
        <v>3</v>
      </c>
      <c r="J62" s="475">
        <v>436</v>
      </c>
      <c r="K62" s="475">
        <v>439</v>
      </c>
      <c r="L62" s="475">
        <v>416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434</v>
      </c>
      <c r="C63" s="475">
        <v>139</v>
      </c>
      <c r="D63" s="475">
        <v>43</v>
      </c>
      <c r="E63" s="475">
        <v>19</v>
      </c>
      <c r="F63" s="475">
        <v>18</v>
      </c>
      <c r="G63" s="475">
        <v>134</v>
      </c>
      <c r="H63" s="475">
        <v>81</v>
      </c>
      <c r="I63" s="475">
        <v>174</v>
      </c>
      <c r="J63" s="475">
        <v>260</v>
      </c>
      <c r="K63" s="475">
        <v>434</v>
      </c>
      <c r="L63" s="475">
        <v>383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2</v>
      </c>
      <c r="C65" s="475">
        <v>2</v>
      </c>
      <c r="D65" s="475"/>
      <c r="E65" s="475"/>
      <c r="F65" s="475"/>
      <c r="G65" s="475"/>
      <c r="H65" s="475"/>
      <c r="I65" s="475">
        <v>2</v>
      </c>
      <c r="J65" s="475"/>
      <c r="K65" s="475">
        <v>2</v>
      </c>
      <c r="L65" s="475">
        <v>2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44</v>
      </c>
      <c r="C68" s="475"/>
      <c r="D68" s="475"/>
      <c r="E68" s="475"/>
      <c r="F68" s="475"/>
      <c r="G68" s="475"/>
      <c r="H68" s="475">
        <v>44</v>
      </c>
      <c r="I68" s="475">
        <v>11</v>
      </c>
      <c r="J68" s="475">
        <v>33</v>
      </c>
      <c r="K68" s="475">
        <v>44</v>
      </c>
      <c r="L68" s="475">
        <v>3</v>
      </c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1551</v>
      </c>
      <c r="C70" s="526">
        <f t="shared" ref="C70:K70" si="27">SUM(C61:C69)</f>
        <v>156</v>
      </c>
      <c r="D70" s="526">
        <f t="shared" si="27"/>
        <v>49</v>
      </c>
      <c r="E70" s="526">
        <f t="shared" si="27"/>
        <v>71</v>
      </c>
      <c r="F70" s="526">
        <f t="shared" si="27"/>
        <v>129</v>
      </c>
      <c r="G70" s="526">
        <f t="shared" si="27"/>
        <v>762</v>
      </c>
      <c r="H70" s="526">
        <f t="shared" si="27"/>
        <v>384</v>
      </c>
      <c r="I70" s="526">
        <f t="shared" si="27"/>
        <v>515</v>
      </c>
      <c r="J70" s="526">
        <f t="shared" si="27"/>
        <v>1036</v>
      </c>
      <c r="K70" s="526">
        <f t="shared" si="27"/>
        <v>1551</v>
      </c>
      <c r="L70" s="526">
        <f>SUM(L61:L69)</f>
        <v>1373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570" t="s">
        <v>97</v>
      </c>
      <c r="E73" s="570" t="s">
        <v>30</v>
      </c>
      <c r="F73" s="570" t="s">
        <v>31</v>
      </c>
      <c r="G73" s="570" t="s">
        <v>32</v>
      </c>
      <c r="H73" s="570" t="s">
        <v>33</v>
      </c>
      <c r="I73" s="570" t="s">
        <v>34</v>
      </c>
      <c r="J73" s="570" t="s">
        <v>98</v>
      </c>
      <c r="K73" s="570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 t="str">
        <f>IF($C74=0,"",IF(($L74)="",IF($C74="","",1),0))</f>
        <v/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20</v>
      </c>
      <c r="D75" s="477">
        <v>2</v>
      </c>
      <c r="E75" s="477"/>
      <c r="F75" s="477">
        <v>1</v>
      </c>
      <c r="G75" s="477">
        <v>4</v>
      </c>
      <c r="H75" s="477">
        <v>12</v>
      </c>
      <c r="I75" s="477">
        <v>1</v>
      </c>
      <c r="J75" s="477">
        <v>2</v>
      </c>
      <c r="K75" s="477">
        <v>18</v>
      </c>
      <c r="L75" s="477">
        <v>20</v>
      </c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>
        <f t="shared" ref="CD75:CD80" si="34">IF($C75=0,"",IF(($L75)="",IF($C75="","",1),0))</f>
        <v>0</v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20</v>
      </c>
      <c r="D76" s="474"/>
      <c r="E76" s="474"/>
      <c r="F76" s="474"/>
      <c r="G76" s="474">
        <v>4</v>
      </c>
      <c r="H76" s="474">
        <v>16</v>
      </c>
      <c r="I76" s="474"/>
      <c r="J76" s="474">
        <v>12</v>
      </c>
      <c r="K76" s="474">
        <v>8</v>
      </c>
      <c r="L76" s="474">
        <v>20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14</v>
      </c>
      <c r="D80" s="514"/>
      <c r="E80" s="514"/>
      <c r="F80" s="514"/>
      <c r="G80" s="514">
        <v>4</v>
      </c>
      <c r="H80" s="514">
        <v>10</v>
      </c>
      <c r="I80" s="514"/>
      <c r="J80" s="514">
        <v>1</v>
      </c>
      <c r="K80" s="514">
        <v>13</v>
      </c>
      <c r="L80" s="514">
        <v>14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569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566" t="s">
        <v>38</v>
      </c>
      <c r="L104" s="427" t="s">
        <v>39</v>
      </c>
      <c r="M104" s="568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19</v>
      </c>
      <c r="C105" s="481"/>
      <c r="D105" s="482"/>
      <c r="E105" s="482"/>
      <c r="F105" s="482">
        <v>1</v>
      </c>
      <c r="G105" s="483">
        <v>10</v>
      </c>
      <c r="H105" s="483">
        <v>8</v>
      </c>
      <c r="I105" s="481"/>
      <c r="J105" s="478">
        <v>19</v>
      </c>
      <c r="K105" s="481">
        <v>13</v>
      </c>
      <c r="L105" s="478">
        <v>6</v>
      </c>
      <c r="M105" s="507">
        <f t="shared" ref="M105:M110" si="36">SUM(N105:P105)</f>
        <v>0</v>
      </c>
      <c r="N105" s="481"/>
      <c r="O105" s="482"/>
      <c r="P105" s="478"/>
      <c r="Q105" s="521">
        <f t="shared" ref="Q105:Q110" si="37">SUM(R105:T105)</f>
        <v>13</v>
      </c>
      <c r="R105" s="481"/>
      <c r="S105" s="482">
        <v>13</v>
      </c>
      <c r="T105" s="535"/>
      <c r="U105" s="524"/>
      <c r="V105" s="524"/>
      <c r="W105" s="557"/>
      <c r="X105" s="540"/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12</v>
      </c>
      <c r="C107" s="481">
        <v>3</v>
      </c>
      <c r="D107" s="482">
        <v>8</v>
      </c>
      <c r="E107" s="482">
        <v>1</v>
      </c>
      <c r="F107" s="482"/>
      <c r="G107" s="483"/>
      <c r="H107" s="483"/>
      <c r="I107" s="481">
        <v>11</v>
      </c>
      <c r="J107" s="478">
        <v>1</v>
      </c>
      <c r="K107" s="481">
        <v>11</v>
      </c>
      <c r="L107" s="478">
        <v>1</v>
      </c>
      <c r="M107" s="507">
        <f t="shared" si="36"/>
        <v>0</v>
      </c>
      <c r="N107" s="481"/>
      <c r="O107" s="482"/>
      <c r="P107" s="478"/>
      <c r="Q107" s="521">
        <f t="shared" si="37"/>
        <v>4</v>
      </c>
      <c r="R107" s="481"/>
      <c r="S107" s="482">
        <v>4</v>
      </c>
      <c r="T107" s="535"/>
      <c r="U107" s="524"/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>
        <f t="shared" si="42"/>
        <v>0</v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568" t="s">
        <v>40</v>
      </c>
      <c r="B111" s="500">
        <f>SUM(B105:B110)</f>
        <v>31</v>
      </c>
      <c r="C111" s="509">
        <f t="shared" ref="C111:X111" si="47">SUM(C105:C110)</f>
        <v>3</v>
      </c>
      <c r="D111" s="502">
        <f t="shared" si="47"/>
        <v>8</v>
      </c>
      <c r="E111" s="525">
        <f t="shared" si="47"/>
        <v>1</v>
      </c>
      <c r="F111" s="503">
        <f t="shared" si="47"/>
        <v>1</v>
      </c>
      <c r="G111" s="503">
        <f t="shared" si="47"/>
        <v>10</v>
      </c>
      <c r="H111" s="503">
        <f t="shared" si="47"/>
        <v>8</v>
      </c>
      <c r="I111" s="509">
        <f t="shared" si="47"/>
        <v>11</v>
      </c>
      <c r="J111" s="504">
        <f t="shared" si="47"/>
        <v>20</v>
      </c>
      <c r="K111" s="509">
        <f t="shared" si="47"/>
        <v>24</v>
      </c>
      <c r="L111" s="504">
        <f t="shared" si="47"/>
        <v>7</v>
      </c>
      <c r="M111" s="509">
        <f t="shared" si="47"/>
        <v>0</v>
      </c>
      <c r="N111" s="509">
        <f t="shared" si="47"/>
        <v>0</v>
      </c>
      <c r="O111" s="502">
        <f t="shared" si="47"/>
        <v>0</v>
      </c>
      <c r="P111" s="517">
        <f t="shared" si="47"/>
        <v>0</v>
      </c>
      <c r="Q111" s="501">
        <f t="shared" si="47"/>
        <v>17</v>
      </c>
      <c r="R111" s="509">
        <f t="shared" si="47"/>
        <v>0</v>
      </c>
      <c r="S111" s="502">
        <f t="shared" si="47"/>
        <v>17</v>
      </c>
      <c r="T111" s="545">
        <f t="shared" si="47"/>
        <v>0</v>
      </c>
      <c r="U111" s="505">
        <f t="shared" si="47"/>
        <v>0</v>
      </c>
      <c r="V111" s="505">
        <f t="shared" si="47"/>
        <v>0</v>
      </c>
      <c r="W111" s="501">
        <f t="shared" si="47"/>
        <v>0</v>
      </c>
      <c r="X111" s="504">
        <f t="shared" si="47"/>
        <v>0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65458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65774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3" workbookViewId="0">
      <selection activeCell="G26" sqref="G26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",[5]NOMBRE!B2," - ","( ",[5]NOMBRE!C2,[5]NOMBRE!D2,[5]NOMBRE!E2,[5]NOMBRE!F2,[5]NOMBRE!G2," )")</f>
        <v>COMUNA: LINARES 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",[5]NOMBRE!B3," - ","( ",[5]NOMBRE!C3,[5]NOMBRE!D3,[5]NOMBRE!E3,[5]NOMBRE!F3,[5]NOMBRE!G3," )")</f>
        <v>ESTABLECIMIENTO: HOSPITAL DE LINARES 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",[5]NOMBRE!B6," - ","( ",[5]NOMBRE!C6,[5]NOMBRE!D6," )")</f>
        <v>MES: MAYO - ( 05 )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",[5]NOMBRE!B7)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574"/>
      <c r="AH6" s="665" t="s">
        <v>3</v>
      </c>
      <c r="AI6" s="665"/>
      <c r="AJ6" s="574"/>
      <c r="AK6" s="665" t="s">
        <v>4</v>
      </c>
      <c r="AL6" s="665"/>
      <c r="AM6" s="573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574"/>
      <c r="AK7" s="666"/>
      <c r="AL7" s="666"/>
      <c r="AM7" s="573"/>
      <c r="AN7" s="668"/>
      <c r="AO7" s="573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576" t="s">
        <v>38</v>
      </c>
      <c r="L11" s="427" t="s">
        <v>39</v>
      </c>
      <c r="M11" s="575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579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350</v>
      </c>
      <c r="C12" s="492">
        <v>253</v>
      </c>
      <c r="D12" s="493">
        <v>83</v>
      </c>
      <c r="E12" s="493">
        <v>14</v>
      </c>
      <c r="F12" s="493"/>
      <c r="G12" s="528"/>
      <c r="H12" s="528"/>
      <c r="I12" s="529">
        <v>336</v>
      </c>
      <c r="J12" s="506">
        <v>14</v>
      </c>
      <c r="K12" s="481">
        <v>205</v>
      </c>
      <c r="L12" s="478">
        <v>145</v>
      </c>
      <c r="M12" s="507">
        <f>SUM(N12:P12)</f>
        <v>70</v>
      </c>
      <c r="N12" s="481">
        <v>59</v>
      </c>
      <c r="O12" s="482">
        <v>11</v>
      </c>
      <c r="P12" s="478"/>
      <c r="Q12" s="521">
        <f>SUM(R12:T12)</f>
        <v>0</v>
      </c>
      <c r="R12" s="481"/>
      <c r="S12" s="482"/>
      <c r="T12" s="478"/>
      <c r="U12" s="492">
        <v>26</v>
      </c>
      <c r="V12" s="515">
        <v>0</v>
      </c>
      <c r="W12" s="529">
        <v>53</v>
      </c>
      <c r="X12" s="506"/>
      <c r="Y12" s="515">
        <v>21</v>
      </c>
      <c r="Z12" s="529"/>
      <c r="AA12" s="506"/>
      <c r="AB12" s="529">
        <v>32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123</v>
      </c>
      <c r="C13" s="481"/>
      <c r="D13" s="508"/>
      <c r="E13" s="508">
        <v>2</v>
      </c>
      <c r="F13" s="508">
        <v>3</v>
      </c>
      <c r="G13" s="483">
        <v>70</v>
      </c>
      <c r="H13" s="483">
        <v>48</v>
      </c>
      <c r="I13" s="481"/>
      <c r="J13" s="478">
        <v>123</v>
      </c>
      <c r="K13" s="481">
        <v>47</v>
      </c>
      <c r="L13" s="478">
        <v>76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49</v>
      </c>
      <c r="R13" s="481">
        <v>20</v>
      </c>
      <c r="S13" s="482">
        <v>29</v>
      </c>
      <c r="T13" s="478"/>
      <c r="U13" s="481">
        <v>5</v>
      </c>
      <c r="V13" s="515">
        <v>0</v>
      </c>
      <c r="W13" s="481"/>
      <c r="X13" s="478">
        <v>28</v>
      </c>
      <c r="Y13" s="515"/>
      <c r="Z13" s="529"/>
      <c r="AA13" s="478">
        <v>11</v>
      </c>
      <c r="AB13" s="529"/>
      <c r="AC13" s="478">
        <v>9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81</v>
      </c>
      <c r="C14" s="481">
        <v>81</v>
      </c>
      <c r="D14" s="490"/>
      <c r="E14" s="490"/>
      <c r="F14" s="490"/>
      <c r="G14" s="523"/>
      <c r="H14" s="523"/>
      <c r="I14" s="481">
        <v>81</v>
      </c>
      <c r="J14" s="491"/>
      <c r="K14" s="481">
        <v>49</v>
      </c>
      <c r="L14" s="478">
        <v>32</v>
      </c>
      <c r="M14" s="507">
        <f t="shared" si="2"/>
        <v>21</v>
      </c>
      <c r="N14" s="481"/>
      <c r="O14" s="482">
        <v>21</v>
      </c>
      <c r="P14" s="478"/>
      <c r="Q14" s="489"/>
      <c r="R14" s="489"/>
      <c r="S14" s="490"/>
      <c r="T14" s="491"/>
      <c r="U14" s="489"/>
      <c r="V14" s="531"/>
      <c r="W14" s="481">
        <v>6</v>
      </c>
      <c r="X14" s="491"/>
      <c r="Y14" s="515"/>
      <c r="Z14" s="529"/>
      <c r="AA14" s="491"/>
      <c r="AB14" s="529">
        <v>10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>
        <v>0</v>
      </c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347</v>
      </c>
      <c r="C16" s="481">
        <v>56</v>
      </c>
      <c r="D16" s="482">
        <v>6</v>
      </c>
      <c r="E16" s="482"/>
      <c r="F16" s="482">
        <v>2</v>
      </c>
      <c r="G16" s="483">
        <v>110</v>
      </c>
      <c r="H16" s="483">
        <v>173</v>
      </c>
      <c r="I16" s="481">
        <v>62</v>
      </c>
      <c r="J16" s="478">
        <v>285</v>
      </c>
      <c r="K16" s="481">
        <v>166</v>
      </c>
      <c r="L16" s="478">
        <v>181</v>
      </c>
      <c r="M16" s="507">
        <f t="shared" si="2"/>
        <v>38</v>
      </c>
      <c r="N16" s="481"/>
      <c r="O16" s="482">
        <v>38</v>
      </c>
      <c r="P16" s="478"/>
      <c r="Q16" s="521">
        <f t="shared" si="3"/>
        <v>29</v>
      </c>
      <c r="R16" s="481">
        <v>11</v>
      </c>
      <c r="S16" s="482">
        <v>18</v>
      </c>
      <c r="T16" s="478"/>
      <c r="U16" s="481">
        <v>11</v>
      </c>
      <c r="V16" s="515">
        <v>30</v>
      </c>
      <c r="W16" s="481">
        <v>2</v>
      </c>
      <c r="X16" s="478">
        <v>36</v>
      </c>
      <c r="Y16" s="515">
        <v>265</v>
      </c>
      <c r="Z16" s="529"/>
      <c r="AA16" s="478">
        <v>13</v>
      </c>
      <c r="AB16" s="529">
        <v>6</v>
      </c>
      <c r="AC16" s="478">
        <v>22</v>
      </c>
      <c r="AD16" s="530"/>
      <c r="AE16" s="475">
        <v>62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>
        <v>0</v>
      </c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41</v>
      </c>
      <c r="C18" s="481"/>
      <c r="D18" s="482"/>
      <c r="E18" s="482"/>
      <c r="F18" s="482"/>
      <c r="G18" s="483">
        <v>23</v>
      </c>
      <c r="H18" s="483">
        <v>18</v>
      </c>
      <c r="I18" s="481"/>
      <c r="J18" s="478">
        <v>41</v>
      </c>
      <c r="K18" s="481">
        <v>14</v>
      </c>
      <c r="L18" s="478">
        <v>27</v>
      </c>
      <c r="M18" s="507">
        <f t="shared" si="2"/>
        <v>0</v>
      </c>
      <c r="N18" s="481"/>
      <c r="O18" s="482"/>
      <c r="P18" s="478"/>
      <c r="Q18" s="521">
        <f t="shared" si="3"/>
        <v>40</v>
      </c>
      <c r="R18" s="481"/>
      <c r="S18" s="482">
        <v>40</v>
      </c>
      <c r="T18" s="478"/>
      <c r="U18" s="481"/>
      <c r="V18" s="515">
        <v>0</v>
      </c>
      <c r="W18" s="481"/>
      <c r="X18" s="478">
        <v>8</v>
      </c>
      <c r="Y18" s="515"/>
      <c r="Z18" s="529"/>
      <c r="AA18" s="478"/>
      <c r="AB18" s="529"/>
      <c r="AC18" s="478">
        <v>2</v>
      </c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>
        <v>0</v>
      </c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14</v>
      </c>
      <c r="C22" s="481"/>
      <c r="D22" s="482"/>
      <c r="E22" s="482"/>
      <c r="F22" s="482"/>
      <c r="G22" s="483">
        <v>3</v>
      </c>
      <c r="H22" s="483">
        <v>11</v>
      </c>
      <c r="I22" s="481"/>
      <c r="J22" s="478">
        <v>14</v>
      </c>
      <c r="K22" s="481">
        <v>5</v>
      </c>
      <c r="L22" s="478">
        <v>9</v>
      </c>
      <c r="M22" s="507">
        <f t="shared" si="2"/>
        <v>0</v>
      </c>
      <c r="N22" s="481"/>
      <c r="O22" s="482"/>
      <c r="P22" s="478"/>
      <c r="Q22" s="521">
        <f t="shared" si="3"/>
        <v>10</v>
      </c>
      <c r="R22" s="481"/>
      <c r="S22" s="482">
        <v>10</v>
      </c>
      <c r="T22" s="478"/>
      <c r="U22" s="481"/>
      <c r="V22" s="515">
        <v>0</v>
      </c>
      <c r="W22" s="481"/>
      <c r="X22" s="478">
        <v>6</v>
      </c>
      <c r="Y22" s="515">
        <v>76</v>
      </c>
      <c r="Z22" s="529"/>
      <c r="AA22" s="478"/>
      <c r="AB22" s="529"/>
      <c r="AC22" s="478">
        <v>2</v>
      </c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>
        <v>0</v>
      </c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>
        <v>0</v>
      </c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38</v>
      </c>
      <c r="C26" s="481"/>
      <c r="D26" s="482"/>
      <c r="E26" s="482">
        <v>6</v>
      </c>
      <c r="F26" s="482">
        <v>12</v>
      </c>
      <c r="G26" s="483">
        <v>19</v>
      </c>
      <c r="H26" s="483">
        <v>1</v>
      </c>
      <c r="I26" s="481"/>
      <c r="J26" s="478">
        <v>39</v>
      </c>
      <c r="K26" s="481">
        <v>6</v>
      </c>
      <c r="L26" s="478">
        <v>32</v>
      </c>
      <c r="M26" s="507">
        <f t="shared" si="2"/>
        <v>0</v>
      </c>
      <c r="N26" s="481"/>
      <c r="O26" s="482"/>
      <c r="P26" s="478"/>
      <c r="Q26" s="521">
        <f t="shared" si="3"/>
        <v>5</v>
      </c>
      <c r="R26" s="481"/>
      <c r="S26" s="482">
        <v>5</v>
      </c>
      <c r="T26" s="478"/>
      <c r="U26" s="481"/>
      <c r="V26" s="515">
        <v>0</v>
      </c>
      <c r="W26" s="481"/>
      <c r="X26" s="478">
        <v>10</v>
      </c>
      <c r="Y26" s="515"/>
      <c r="Z26" s="529"/>
      <c r="AA26" s="478"/>
      <c r="AB26" s="529"/>
      <c r="AC26" s="478">
        <v>3</v>
      </c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 El número de Beneficiarios NO puede ser mayor que el Total.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 xml:space="preserve"> El número de Beneficiarios NO puede ser mayor que el Total. </v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1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>
        <v>0</v>
      </c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>
        <v>0</v>
      </c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>
        <v>0</v>
      </c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136</v>
      </c>
      <c r="C30" s="481">
        <v>4</v>
      </c>
      <c r="D30" s="482">
        <v>10</v>
      </c>
      <c r="E30" s="482">
        <v>11</v>
      </c>
      <c r="F30" s="482">
        <v>9</v>
      </c>
      <c r="G30" s="483">
        <v>61</v>
      </c>
      <c r="H30" s="483">
        <v>41</v>
      </c>
      <c r="I30" s="481">
        <v>14</v>
      </c>
      <c r="J30" s="478">
        <v>122</v>
      </c>
      <c r="K30" s="481">
        <v>58</v>
      </c>
      <c r="L30" s="478">
        <v>78</v>
      </c>
      <c r="M30" s="507">
        <f t="shared" si="2"/>
        <v>3</v>
      </c>
      <c r="N30" s="481">
        <v>3</v>
      </c>
      <c r="O30" s="482"/>
      <c r="P30" s="478"/>
      <c r="Q30" s="521">
        <f t="shared" si="3"/>
        <v>47</v>
      </c>
      <c r="R30" s="481">
        <v>17</v>
      </c>
      <c r="S30" s="482">
        <v>30</v>
      </c>
      <c r="T30" s="478"/>
      <c r="U30" s="481">
        <v>0</v>
      </c>
      <c r="V30" s="515">
        <v>0</v>
      </c>
      <c r="W30" s="481"/>
      <c r="X30" s="478">
        <v>29</v>
      </c>
      <c r="Y30" s="515">
        <v>46</v>
      </c>
      <c r="Z30" s="529"/>
      <c r="AA30" s="478">
        <v>8</v>
      </c>
      <c r="AB30" s="529">
        <v>2</v>
      </c>
      <c r="AC30" s="478">
        <v>9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>
        <v>0</v>
      </c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247</v>
      </c>
      <c r="C32" s="481">
        <v>1</v>
      </c>
      <c r="D32" s="482">
        <v>3</v>
      </c>
      <c r="E32" s="482">
        <v>12</v>
      </c>
      <c r="F32" s="482">
        <v>25</v>
      </c>
      <c r="G32" s="483">
        <v>181</v>
      </c>
      <c r="H32" s="483">
        <v>25</v>
      </c>
      <c r="I32" s="481">
        <v>4</v>
      </c>
      <c r="J32" s="478">
        <v>243</v>
      </c>
      <c r="K32" s="481">
        <v>90</v>
      </c>
      <c r="L32" s="478">
        <v>157</v>
      </c>
      <c r="M32" s="507">
        <f t="shared" si="2"/>
        <v>0</v>
      </c>
      <c r="N32" s="481"/>
      <c r="O32" s="482"/>
      <c r="P32" s="478"/>
      <c r="Q32" s="521">
        <f t="shared" si="3"/>
        <v>33</v>
      </c>
      <c r="R32" s="481">
        <v>8</v>
      </c>
      <c r="S32" s="482">
        <v>25</v>
      </c>
      <c r="T32" s="478"/>
      <c r="U32" s="481">
        <v>0</v>
      </c>
      <c r="V32" s="515">
        <v>7</v>
      </c>
      <c r="W32" s="481"/>
      <c r="X32" s="478">
        <v>48</v>
      </c>
      <c r="Y32" s="515"/>
      <c r="Z32" s="529"/>
      <c r="AA32" s="478"/>
      <c r="AB32" s="529"/>
      <c r="AC32" s="478"/>
      <c r="AD32" s="530"/>
      <c r="AE32" s="475">
        <v>76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/>
      <c r="V33" s="515">
        <v>0</v>
      </c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78</v>
      </c>
      <c r="C34" s="481">
        <v>65</v>
      </c>
      <c r="D34" s="482">
        <v>13</v>
      </c>
      <c r="E34" s="482"/>
      <c r="F34" s="482"/>
      <c r="G34" s="523"/>
      <c r="H34" s="523"/>
      <c r="I34" s="529">
        <v>78</v>
      </c>
      <c r="J34" s="478"/>
      <c r="K34" s="481">
        <v>57</v>
      </c>
      <c r="L34" s="478">
        <v>21</v>
      </c>
      <c r="M34" s="507">
        <f t="shared" si="2"/>
        <v>48</v>
      </c>
      <c r="N34" s="481">
        <v>34</v>
      </c>
      <c r="O34" s="482">
        <v>14</v>
      </c>
      <c r="P34" s="478"/>
      <c r="Q34" s="521">
        <f t="shared" si="3"/>
        <v>0</v>
      </c>
      <c r="R34" s="481"/>
      <c r="S34" s="482"/>
      <c r="T34" s="478"/>
      <c r="U34" s="481">
        <v>34</v>
      </c>
      <c r="V34" s="515">
        <v>0</v>
      </c>
      <c r="W34" s="481">
        <v>15</v>
      </c>
      <c r="X34" s="494"/>
      <c r="Y34" s="515"/>
      <c r="Z34" s="529">
        <v>1</v>
      </c>
      <c r="AA34" s="478"/>
      <c r="AB34" s="529">
        <v>50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343</v>
      </c>
      <c r="C35" s="490"/>
      <c r="D35" s="490"/>
      <c r="E35" s="482">
        <v>4</v>
      </c>
      <c r="F35" s="482">
        <v>8</v>
      </c>
      <c r="G35" s="483">
        <v>199</v>
      </c>
      <c r="H35" s="483">
        <v>132</v>
      </c>
      <c r="I35" s="489"/>
      <c r="J35" s="478">
        <v>343</v>
      </c>
      <c r="K35" s="481">
        <v>130</v>
      </c>
      <c r="L35" s="478">
        <v>213</v>
      </c>
      <c r="M35" s="532"/>
      <c r="N35" s="489"/>
      <c r="O35" s="490"/>
      <c r="P35" s="491"/>
      <c r="Q35" s="521">
        <f t="shared" si="3"/>
        <v>300</v>
      </c>
      <c r="R35" s="481">
        <v>39</v>
      </c>
      <c r="S35" s="482">
        <v>254</v>
      </c>
      <c r="T35" s="478">
        <v>7</v>
      </c>
      <c r="U35" s="481">
        <v>20</v>
      </c>
      <c r="V35" s="515">
        <v>29</v>
      </c>
      <c r="W35" s="489"/>
      <c r="X35" s="494">
        <v>50</v>
      </c>
      <c r="Y35" s="494"/>
      <c r="Z35" s="532"/>
      <c r="AA35" s="478">
        <v>23</v>
      </c>
      <c r="AB35" s="532"/>
      <c r="AC35" s="478">
        <v>70</v>
      </c>
      <c r="AD35" s="530"/>
      <c r="AE35" s="475">
        <v>7</v>
      </c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>
        <v>0</v>
      </c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f t="shared" si="3"/>
        <v>0</v>
      </c>
      <c r="R37" s="481"/>
      <c r="S37" s="482"/>
      <c r="T37" s="478"/>
      <c r="U37" s="481"/>
      <c r="V37" s="515">
        <v>0</v>
      </c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 t="str">
        <f t="shared" si="16"/>
        <v/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191</v>
      </c>
      <c r="C38" s="489"/>
      <c r="D38" s="490"/>
      <c r="E38" s="482">
        <v>5</v>
      </c>
      <c r="F38" s="482">
        <v>5</v>
      </c>
      <c r="G38" s="483">
        <v>128</v>
      </c>
      <c r="H38" s="483">
        <v>53</v>
      </c>
      <c r="I38" s="489"/>
      <c r="J38" s="478">
        <v>191</v>
      </c>
      <c r="K38" s="481">
        <v>8</v>
      </c>
      <c r="L38" s="478">
        <v>183</v>
      </c>
      <c r="M38" s="532"/>
      <c r="N38" s="489"/>
      <c r="O38" s="490"/>
      <c r="P38" s="491"/>
      <c r="Q38" s="521">
        <f t="shared" si="3"/>
        <v>66</v>
      </c>
      <c r="R38" s="481">
        <v>5</v>
      </c>
      <c r="S38" s="482">
        <v>61</v>
      </c>
      <c r="T38" s="478"/>
      <c r="U38" s="481">
        <v>0</v>
      </c>
      <c r="V38" s="515">
        <v>0</v>
      </c>
      <c r="W38" s="489"/>
      <c r="X38" s="478">
        <v>8</v>
      </c>
      <c r="Y38" s="515">
        <v>33</v>
      </c>
      <c r="Z38" s="532"/>
      <c r="AA38" s="478">
        <v>7</v>
      </c>
      <c r="AB38" s="532"/>
      <c r="AC38" s="478">
        <v>13</v>
      </c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>
        <f t="shared" si="16"/>
        <v>0</v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>
        <v>0</v>
      </c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>
        <v>0</v>
      </c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>
        <v>0</v>
      </c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>
        <v>0</v>
      </c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>
        <v>0</v>
      </c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>
        <v>0</v>
      </c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>
        <v>0</v>
      </c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299</v>
      </c>
      <c r="C47" s="481"/>
      <c r="D47" s="482">
        <v>3</v>
      </c>
      <c r="E47" s="482">
        <v>40</v>
      </c>
      <c r="F47" s="482">
        <v>52</v>
      </c>
      <c r="G47" s="483">
        <v>204</v>
      </c>
      <c r="H47" s="483"/>
      <c r="I47" s="481">
        <v>3</v>
      </c>
      <c r="J47" s="478">
        <v>296</v>
      </c>
      <c r="K47" s="489"/>
      <c r="L47" s="478">
        <v>299</v>
      </c>
      <c r="M47" s="507">
        <f t="shared" si="2"/>
        <v>0</v>
      </c>
      <c r="N47" s="481"/>
      <c r="O47" s="482"/>
      <c r="P47" s="478"/>
      <c r="Q47" s="521">
        <f t="shared" si="3"/>
        <v>95</v>
      </c>
      <c r="R47" s="481"/>
      <c r="S47" s="482">
        <v>95</v>
      </c>
      <c r="T47" s="478"/>
      <c r="U47" s="481"/>
      <c r="V47" s="515">
        <v>0</v>
      </c>
      <c r="W47" s="481"/>
      <c r="X47" s="478">
        <v>61</v>
      </c>
      <c r="Y47" s="515"/>
      <c r="Z47" s="529"/>
      <c r="AA47" s="478">
        <v>2</v>
      </c>
      <c r="AB47" s="529"/>
      <c r="AC47" s="478">
        <v>10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408</v>
      </c>
      <c r="C48" s="481"/>
      <c r="D48" s="482">
        <v>1</v>
      </c>
      <c r="E48" s="482">
        <v>12</v>
      </c>
      <c r="F48" s="482">
        <v>12</v>
      </c>
      <c r="G48" s="483">
        <v>345</v>
      </c>
      <c r="H48" s="483">
        <v>38</v>
      </c>
      <c r="I48" s="481">
        <v>1</v>
      </c>
      <c r="J48" s="478">
        <v>407</v>
      </c>
      <c r="K48" s="481"/>
      <c r="L48" s="478">
        <v>408</v>
      </c>
      <c r="M48" s="507">
        <f t="shared" si="2"/>
        <v>0</v>
      </c>
      <c r="N48" s="481"/>
      <c r="O48" s="482"/>
      <c r="P48" s="478"/>
      <c r="Q48" s="521">
        <f t="shared" si="3"/>
        <v>259</v>
      </c>
      <c r="R48" s="481">
        <v>90</v>
      </c>
      <c r="S48" s="482">
        <v>169</v>
      </c>
      <c r="T48" s="478"/>
      <c r="U48" s="481">
        <v>52</v>
      </c>
      <c r="V48" s="515">
        <v>0</v>
      </c>
      <c r="W48" s="481"/>
      <c r="X48" s="478">
        <v>102</v>
      </c>
      <c r="Y48" s="515"/>
      <c r="Z48" s="529"/>
      <c r="AA48" s="478">
        <v>6</v>
      </c>
      <c r="AB48" s="529"/>
      <c r="AC48" s="478">
        <v>63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186</v>
      </c>
      <c r="C49" s="481"/>
      <c r="D49" s="482"/>
      <c r="E49" s="482"/>
      <c r="F49" s="482">
        <v>7</v>
      </c>
      <c r="G49" s="483">
        <v>172</v>
      </c>
      <c r="H49" s="483">
        <v>7</v>
      </c>
      <c r="I49" s="481"/>
      <c r="J49" s="478">
        <v>186</v>
      </c>
      <c r="K49" s="489"/>
      <c r="L49" s="478">
        <v>186</v>
      </c>
      <c r="M49" s="507">
        <f t="shared" si="2"/>
        <v>0</v>
      </c>
      <c r="N49" s="481"/>
      <c r="O49" s="482"/>
      <c r="P49" s="478"/>
      <c r="Q49" s="521">
        <f t="shared" si="3"/>
        <v>64</v>
      </c>
      <c r="R49" s="481"/>
      <c r="S49" s="482">
        <v>64</v>
      </c>
      <c r="T49" s="478"/>
      <c r="U49" s="481"/>
      <c r="V49" s="515">
        <v>0</v>
      </c>
      <c r="W49" s="481"/>
      <c r="X49" s="478">
        <v>31</v>
      </c>
      <c r="Y49" s="515"/>
      <c r="Z49" s="529"/>
      <c r="AA49" s="478">
        <v>2</v>
      </c>
      <c r="AB49" s="529"/>
      <c r="AC49" s="478">
        <v>30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742</v>
      </c>
      <c r="C50" s="481">
        <v>89</v>
      </c>
      <c r="D50" s="482">
        <v>15</v>
      </c>
      <c r="E50" s="482">
        <v>10</v>
      </c>
      <c r="F50" s="482">
        <v>4</v>
      </c>
      <c r="G50" s="483">
        <v>306</v>
      </c>
      <c r="H50" s="483">
        <v>318</v>
      </c>
      <c r="I50" s="481">
        <v>104</v>
      </c>
      <c r="J50" s="478">
        <v>638</v>
      </c>
      <c r="K50" s="481">
        <v>354</v>
      </c>
      <c r="L50" s="478">
        <v>388</v>
      </c>
      <c r="M50" s="507">
        <f t="shared" si="2"/>
        <v>30</v>
      </c>
      <c r="N50" s="481">
        <v>7</v>
      </c>
      <c r="O50" s="482">
        <v>20</v>
      </c>
      <c r="P50" s="478">
        <v>3</v>
      </c>
      <c r="Q50" s="521">
        <f t="shared" si="3"/>
        <v>269</v>
      </c>
      <c r="R50" s="481">
        <v>77</v>
      </c>
      <c r="S50" s="482">
        <v>121</v>
      </c>
      <c r="T50" s="478">
        <v>71</v>
      </c>
      <c r="U50" s="481">
        <v>66</v>
      </c>
      <c r="V50" s="515">
        <v>28</v>
      </c>
      <c r="W50" s="481">
        <v>33</v>
      </c>
      <c r="X50" s="478">
        <v>216</v>
      </c>
      <c r="Y50" s="515">
        <v>15</v>
      </c>
      <c r="Z50" s="529">
        <v>3</v>
      </c>
      <c r="AA50" s="478"/>
      <c r="AB50" s="529">
        <v>32</v>
      </c>
      <c r="AC50" s="478">
        <v>105</v>
      </c>
      <c r="AD50" s="530"/>
      <c r="AE50" s="475">
        <v>137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/>
      <c r="V51" s="515">
        <v>0</v>
      </c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277</v>
      </c>
      <c r="C52" s="481">
        <v>76</v>
      </c>
      <c r="D52" s="482">
        <v>39</v>
      </c>
      <c r="E52" s="482">
        <v>8</v>
      </c>
      <c r="F52" s="482">
        <v>9</v>
      </c>
      <c r="G52" s="483">
        <v>66</v>
      </c>
      <c r="H52" s="483">
        <v>79</v>
      </c>
      <c r="I52" s="481">
        <v>115</v>
      </c>
      <c r="J52" s="478">
        <v>162</v>
      </c>
      <c r="K52" s="481">
        <v>147</v>
      </c>
      <c r="L52" s="478">
        <v>130</v>
      </c>
      <c r="M52" s="507">
        <f t="shared" si="2"/>
        <v>34</v>
      </c>
      <c r="N52" s="481">
        <v>17</v>
      </c>
      <c r="O52" s="482">
        <v>16</v>
      </c>
      <c r="P52" s="478">
        <v>1</v>
      </c>
      <c r="Q52" s="521">
        <f t="shared" si="3"/>
        <v>55</v>
      </c>
      <c r="R52" s="481">
        <v>11</v>
      </c>
      <c r="S52" s="482">
        <v>40</v>
      </c>
      <c r="T52" s="478">
        <v>4</v>
      </c>
      <c r="U52" s="481">
        <v>0</v>
      </c>
      <c r="V52" s="515">
        <v>0</v>
      </c>
      <c r="W52" s="481">
        <v>25</v>
      </c>
      <c r="X52" s="478">
        <v>70</v>
      </c>
      <c r="Y52" s="515"/>
      <c r="Z52" s="529">
        <v>1</v>
      </c>
      <c r="AA52" s="478"/>
      <c r="AB52" s="529">
        <v>15</v>
      </c>
      <c r="AC52" s="478">
        <v>10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/>
      <c r="V53" s="515">
        <v>0</v>
      </c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428</v>
      </c>
      <c r="C54" s="481">
        <v>63</v>
      </c>
      <c r="D54" s="482">
        <v>34</v>
      </c>
      <c r="E54" s="482">
        <v>21</v>
      </c>
      <c r="F54" s="482">
        <v>12</v>
      </c>
      <c r="G54" s="483">
        <v>213</v>
      </c>
      <c r="H54" s="483">
        <v>85</v>
      </c>
      <c r="I54" s="481">
        <v>97</v>
      </c>
      <c r="J54" s="478">
        <v>331</v>
      </c>
      <c r="K54" s="481">
        <v>212</v>
      </c>
      <c r="L54" s="478">
        <v>216</v>
      </c>
      <c r="M54" s="507">
        <f t="shared" si="2"/>
        <v>49</v>
      </c>
      <c r="N54" s="481">
        <v>6</v>
      </c>
      <c r="O54" s="482">
        <v>25</v>
      </c>
      <c r="P54" s="478">
        <v>18</v>
      </c>
      <c r="Q54" s="521">
        <f t="shared" si="3"/>
        <v>181</v>
      </c>
      <c r="R54" s="481">
        <v>40</v>
      </c>
      <c r="S54" s="482">
        <v>81</v>
      </c>
      <c r="T54" s="478">
        <v>60</v>
      </c>
      <c r="U54" s="481">
        <v>27</v>
      </c>
      <c r="V54" s="515">
        <v>25</v>
      </c>
      <c r="W54" s="481">
        <v>26</v>
      </c>
      <c r="X54" s="478">
        <v>97</v>
      </c>
      <c r="Y54" s="515"/>
      <c r="Z54" s="529"/>
      <c r="AA54" s="478">
        <v>28</v>
      </c>
      <c r="AB54" s="529">
        <v>48</v>
      </c>
      <c r="AC54" s="478">
        <v>49</v>
      </c>
      <c r="AD54" s="530"/>
      <c r="AE54" s="475">
        <v>18</v>
      </c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99</v>
      </c>
      <c r="C55" s="481"/>
      <c r="D55" s="482"/>
      <c r="E55" s="482">
        <v>3</v>
      </c>
      <c r="F55" s="482"/>
      <c r="G55" s="483">
        <v>46</v>
      </c>
      <c r="H55" s="483">
        <v>50</v>
      </c>
      <c r="I55" s="481"/>
      <c r="J55" s="478">
        <v>99</v>
      </c>
      <c r="K55" s="481">
        <v>90</v>
      </c>
      <c r="L55" s="478">
        <v>9</v>
      </c>
      <c r="M55" s="507">
        <f t="shared" si="2"/>
        <v>0</v>
      </c>
      <c r="N55" s="481"/>
      <c r="O55" s="482"/>
      <c r="P55" s="478"/>
      <c r="Q55" s="521">
        <f t="shared" si="3"/>
        <v>37</v>
      </c>
      <c r="R55" s="481">
        <v>16</v>
      </c>
      <c r="S55" s="482">
        <v>21</v>
      </c>
      <c r="T55" s="478"/>
      <c r="U55" s="481">
        <v>0</v>
      </c>
      <c r="V55" s="515">
        <v>8</v>
      </c>
      <c r="W55" s="481"/>
      <c r="X55" s="478">
        <v>14</v>
      </c>
      <c r="Y55" s="515">
        <v>24</v>
      </c>
      <c r="Z55" s="529"/>
      <c r="AA55" s="478">
        <v>8</v>
      </c>
      <c r="AB55" s="529"/>
      <c r="AC55" s="478">
        <v>2</v>
      </c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5">
        <v>0</v>
      </c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575" t="s">
        <v>40</v>
      </c>
      <c r="B57" s="500">
        <f>SUM(B12:B56)</f>
        <v>4428</v>
      </c>
      <c r="C57" s="509">
        <f t="shared" ref="C57:AC57" si="18">SUM(C12:C56)</f>
        <v>688</v>
      </c>
      <c r="D57" s="502">
        <f t="shared" si="18"/>
        <v>207</v>
      </c>
      <c r="E57" s="525">
        <f t="shared" si="18"/>
        <v>148</v>
      </c>
      <c r="F57" s="503">
        <f t="shared" si="18"/>
        <v>160</v>
      </c>
      <c r="G57" s="503">
        <f t="shared" si="18"/>
        <v>2146</v>
      </c>
      <c r="H57" s="503">
        <f t="shared" si="18"/>
        <v>1079</v>
      </c>
      <c r="I57" s="509">
        <f t="shared" si="18"/>
        <v>895</v>
      </c>
      <c r="J57" s="504">
        <f t="shared" si="18"/>
        <v>3534</v>
      </c>
      <c r="K57" s="509">
        <f t="shared" si="18"/>
        <v>1638</v>
      </c>
      <c r="L57" s="504">
        <f t="shared" si="18"/>
        <v>2790</v>
      </c>
      <c r="M57" s="509">
        <f t="shared" si="18"/>
        <v>293</v>
      </c>
      <c r="N57" s="509">
        <f t="shared" si="18"/>
        <v>126</v>
      </c>
      <c r="O57" s="502">
        <f t="shared" si="18"/>
        <v>145</v>
      </c>
      <c r="P57" s="517">
        <f t="shared" si="18"/>
        <v>22</v>
      </c>
      <c r="Q57" s="501">
        <f t="shared" si="18"/>
        <v>1539</v>
      </c>
      <c r="R57" s="509">
        <f t="shared" si="18"/>
        <v>334</v>
      </c>
      <c r="S57" s="502">
        <f t="shared" si="18"/>
        <v>1063</v>
      </c>
      <c r="T57" s="504">
        <f t="shared" si="18"/>
        <v>142</v>
      </c>
      <c r="U57" s="501">
        <f t="shared" si="18"/>
        <v>241</v>
      </c>
      <c r="V57" s="517">
        <f t="shared" si="18"/>
        <v>127</v>
      </c>
      <c r="W57" s="509">
        <f t="shared" si="18"/>
        <v>160</v>
      </c>
      <c r="X57" s="504">
        <f t="shared" si="18"/>
        <v>814</v>
      </c>
      <c r="Y57" s="517">
        <f t="shared" si="18"/>
        <v>480</v>
      </c>
      <c r="Z57" s="509">
        <f t="shared" si="18"/>
        <v>5</v>
      </c>
      <c r="AA57" s="504">
        <f t="shared" si="18"/>
        <v>108</v>
      </c>
      <c r="AB57" s="509">
        <f t="shared" si="18"/>
        <v>195</v>
      </c>
      <c r="AC57" s="504">
        <f t="shared" si="18"/>
        <v>399</v>
      </c>
      <c r="AD57" s="534"/>
      <c r="AE57" s="501">
        <f>SUM(AE12:AE56)</f>
        <v>300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 El número de Beneficiarios NO puede ser mayor que el Total.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 xml:space="preserve"> El número de Beneficiarios NO puede ser mayor que el Total. </v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1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577" t="s">
        <v>97</v>
      </c>
      <c r="D60" s="577" t="s">
        <v>30</v>
      </c>
      <c r="E60" s="577" t="s">
        <v>31</v>
      </c>
      <c r="F60" s="577" t="s">
        <v>32</v>
      </c>
      <c r="G60" s="577" t="s">
        <v>33</v>
      </c>
      <c r="H60" s="577" t="s">
        <v>34</v>
      </c>
      <c r="I60" s="577" t="s">
        <v>98</v>
      </c>
      <c r="J60" s="577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609</v>
      </c>
      <c r="C61" s="474">
        <v>18</v>
      </c>
      <c r="D61" s="474">
        <v>3</v>
      </c>
      <c r="E61" s="474">
        <v>9</v>
      </c>
      <c r="F61" s="474">
        <v>24</v>
      </c>
      <c r="G61" s="474">
        <v>312</v>
      </c>
      <c r="H61" s="474">
        <v>243</v>
      </c>
      <c r="I61" s="474">
        <v>319</v>
      </c>
      <c r="J61" s="474">
        <v>290</v>
      </c>
      <c r="K61" s="474">
        <v>609</v>
      </c>
      <c r="L61" s="474">
        <v>563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432</v>
      </c>
      <c r="C62" s="475"/>
      <c r="D62" s="475">
        <v>5</v>
      </c>
      <c r="E62" s="475">
        <v>52</v>
      </c>
      <c r="F62" s="475">
        <v>71</v>
      </c>
      <c r="G62" s="475">
        <v>301</v>
      </c>
      <c r="H62" s="475">
        <v>3</v>
      </c>
      <c r="I62" s="475">
        <v>1</v>
      </c>
      <c r="J62" s="475">
        <v>431</v>
      </c>
      <c r="K62" s="475">
        <v>432</v>
      </c>
      <c r="L62" s="475">
        <v>404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367</v>
      </c>
      <c r="C63" s="475">
        <v>82</v>
      </c>
      <c r="D63" s="475">
        <v>36</v>
      </c>
      <c r="E63" s="475">
        <v>17</v>
      </c>
      <c r="F63" s="475">
        <v>15</v>
      </c>
      <c r="G63" s="475">
        <v>130</v>
      </c>
      <c r="H63" s="475">
        <v>87</v>
      </c>
      <c r="I63" s="475">
        <v>143</v>
      </c>
      <c r="J63" s="475">
        <v>224</v>
      </c>
      <c r="K63" s="475">
        <v>367</v>
      </c>
      <c r="L63" s="475">
        <v>316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21</v>
      </c>
      <c r="C65" s="475">
        <v>21</v>
      </c>
      <c r="D65" s="475"/>
      <c r="E65" s="475"/>
      <c r="F65" s="475"/>
      <c r="G65" s="475"/>
      <c r="H65" s="475"/>
      <c r="I65" s="475">
        <v>19</v>
      </c>
      <c r="J65" s="475">
        <v>2</v>
      </c>
      <c r="K65" s="475">
        <v>21</v>
      </c>
      <c r="L65" s="475">
        <v>21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147</v>
      </c>
      <c r="C68" s="475"/>
      <c r="D68" s="475">
        <v>1</v>
      </c>
      <c r="E68" s="475"/>
      <c r="F68" s="475"/>
      <c r="G68" s="475">
        <v>4</v>
      </c>
      <c r="H68" s="475">
        <v>142</v>
      </c>
      <c r="I68" s="475">
        <v>55</v>
      </c>
      <c r="J68" s="475">
        <v>92</v>
      </c>
      <c r="K68" s="475">
        <v>147</v>
      </c>
      <c r="L68" s="475">
        <v>30</v>
      </c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1576</v>
      </c>
      <c r="C70" s="526">
        <f t="shared" ref="C70:K70" si="27">SUM(C61:C69)</f>
        <v>121</v>
      </c>
      <c r="D70" s="526">
        <f t="shared" si="27"/>
        <v>45</v>
      </c>
      <c r="E70" s="526">
        <f t="shared" si="27"/>
        <v>78</v>
      </c>
      <c r="F70" s="526">
        <f t="shared" si="27"/>
        <v>110</v>
      </c>
      <c r="G70" s="526">
        <f t="shared" si="27"/>
        <v>747</v>
      </c>
      <c r="H70" s="526">
        <f t="shared" si="27"/>
        <v>475</v>
      </c>
      <c r="I70" s="526">
        <f t="shared" si="27"/>
        <v>537</v>
      </c>
      <c r="J70" s="526">
        <f t="shared" si="27"/>
        <v>1039</v>
      </c>
      <c r="K70" s="526">
        <f t="shared" si="27"/>
        <v>1576</v>
      </c>
      <c r="L70" s="526">
        <f>SUM(L61:L69)</f>
        <v>1334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577" t="s">
        <v>97</v>
      </c>
      <c r="E73" s="577" t="s">
        <v>30</v>
      </c>
      <c r="F73" s="577" t="s">
        <v>31</v>
      </c>
      <c r="G73" s="577" t="s">
        <v>32</v>
      </c>
      <c r="H73" s="577" t="s">
        <v>33</v>
      </c>
      <c r="I73" s="577" t="s">
        <v>34</v>
      </c>
      <c r="J73" s="577" t="s">
        <v>98</v>
      </c>
      <c r="K73" s="577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 t="str">
        <f>IF($C74=0,"",IF(($L74)="",IF($C74="","",1),0))</f>
        <v/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13</v>
      </c>
      <c r="D75" s="477"/>
      <c r="E75" s="477">
        <v>1</v>
      </c>
      <c r="F75" s="477">
        <v>2</v>
      </c>
      <c r="G75" s="477">
        <v>10</v>
      </c>
      <c r="H75" s="477"/>
      <c r="I75" s="477"/>
      <c r="J75" s="477">
        <v>1</v>
      </c>
      <c r="K75" s="477">
        <v>12</v>
      </c>
      <c r="L75" s="477">
        <v>13</v>
      </c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>
        <f t="shared" ref="CD75:CD80" si="34">IF($C75=0,"",IF(($L75)="",IF($C75="","",1),0))</f>
        <v>0</v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44</v>
      </c>
      <c r="D76" s="474"/>
      <c r="E76" s="474"/>
      <c r="F76" s="474"/>
      <c r="G76" s="474">
        <v>2</v>
      </c>
      <c r="H76" s="474">
        <v>41</v>
      </c>
      <c r="I76" s="474">
        <v>1</v>
      </c>
      <c r="J76" s="474">
        <v>30</v>
      </c>
      <c r="K76" s="474">
        <v>14</v>
      </c>
      <c r="L76" s="474">
        <v>44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4</v>
      </c>
      <c r="D80" s="514"/>
      <c r="E80" s="514"/>
      <c r="F80" s="514"/>
      <c r="G80" s="514">
        <v>1</v>
      </c>
      <c r="H80" s="514">
        <v>3</v>
      </c>
      <c r="I80" s="514"/>
      <c r="J80" s="514"/>
      <c r="K80" s="514">
        <v>4</v>
      </c>
      <c r="L80" s="514">
        <v>4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578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576" t="s">
        <v>38</v>
      </c>
      <c r="L104" s="427" t="s">
        <v>39</v>
      </c>
      <c r="M104" s="575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30</v>
      </c>
      <c r="C105" s="481"/>
      <c r="D105" s="482"/>
      <c r="E105" s="482">
        <v>1</v>
      </c>
      <c r="F105" s="482"/>
      <c r="G105" s="483">
        <v>15</v>
      </c>
      <c r="H105" s="483">
        <v>14</v>
      </c>
      <c r="I105" s="481"/>
      <c r="J105" s="478">
        <v>30</v>
      </c>
      <c r="K105" s="481">
        <v>20</v>
      </c>
      <c r="L105" s="478">
        <v>10</v>
      </c>
      <c r="M105" s="507">
        <f t="shared" ref="M105:M110" si="36">SUM(N105:P105)</f>
        <v>0</v>
      </c>
      <c r="N105" s="481"/>
      <c r="O105" s="482"/>
      <c r="P105" s="478"/>
      <c r="Q105" s="521">
        <f t="shared" ref="Q105:Q110" si="37">SUM(R105:T105)</f>
        <v>30</v>
      </c>
      <c r="R105" s="481"/>
      <c r="S105" s="482">
        <v>30</v>
      </c>
      <c r="T105" s="535"/>
      <c r="U105" s="524">
        <v>30</v>
      </c>
      <c r="V105" s="524"/>
      <c r="W105" s="557"/>
      <c r="X105" s="540"/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13</v>
      </c>
      <c r="C107" s="481">
        <v>5</v>
      </c>
      <c r="D107" s="482">
        <v>7</v>
      </c>
      <c r="E107" s="482">
        <v>1</v>
      </c>
      <c r="F107" s="482"/>
      <c r="G107" s="483"/>
      <c r="H107" s="483"/>
      <c r="I107" s="481">
        <v>12</v>
      </c>
      <c r="J107" s="478">
        <v>1</v>
      </c>
      <c r="K107" s="481">
        <v>11</v>
      </c>
      <c r="L107" s="478">
        <v>2</v>
      </c>
      <c r="M107" s="507">
        <f t="shared" si="36"/>
        <v>12</v>
      </c>
      <c r="N107" s="481"/>
      <c r="O107" s="482">
        <v>12</v>
      </c>
      <c r="P107" s="478"/>
      <c r="Q107" s="521">
        <f t="shared" si="37"/>
        <v>1</v>
      </c>
      <c r="R107" s="481"/>
      <c r="S107" s="482">
        <v>1</v>
      </c>
      <c r="T107" s="535"/>
      <c r="U107" s="524">
        <v>12</v>
      </c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>
        <f t="shared" si="42"/>
        <v>0</v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575" t="s">
        <v>40</v>
      </c>
      <c r="B111" s="500">
        <f>SUM(B105:B110)</f>
        <v>43</v>
      </c>
      <c r="C111" s="509">
        <f t="shared" ref="C111:X111" si="47">SUM(C105:C110)</f>
        <v>5</v>
      </c>
      <c r="D111" s="502">
        <f t="shared" si="47"/>
        <v>7</v>
      </c>
      <c r="E111" s="525">
        <f t="shared" si="47"/>
        <v>2</v>
      </c>
      <c r="F111" s="503">
        <f t="shared" si="47"/>
        <v>0</v>
      </c>
      <c r="G111" s="503">
        <f t="shared" si="47"/>
        <v>15</v>
      </c>
      <c r="H111" s="503">
        <f t="shared" si="47"/>
        <v>14</v>
      </c>
      <c r="I111" s="509">
        <f t="shared" si="47"/>
        <v>12</v>
      </c>
      <c r="J111" s="504">
        <f t="shared" si="47"/>
        <v>31</v>
      </c>
      <c r="K111" s="509">
        <f t="shared" si="47"/>
        <v>31</v>
      </c>
      <c r="L111" s="504">
        <f t="shared" si="47"/>
        <v>12</v>
      </c>
      <c r="M111" s="509">
        <f t="shared" si="47"/>
        <v>12</v>
      </c>
      <c r="N111" s="509">
        <f t="shared" si="47"/>
        <v>0</v>
      </c>
      <c r="O111" s="502">
        <f t="shared" si="47"/>
        <v>12</v>
      </c>
      <c r="P111" s="517">
        <f t="shared" si="47"/>
        <v>0</v>
      </c>
      <c r="Q111" s="501">
        <f t="shared" si="47"/>
        <v>31</v>
      </c>
      <c r="R111" s="509">
        <f t="shared" si="47"/>
        <v>0</v>
      </c>
      <c r="S111" s="502">
        <f t="shared" si="47"/>
        <v>31</v>
      </c>
      <c r="T111" s="545">
        <f t="shared" si="47"/>
        <v>0</v>
      </c>
      <c r="U111" s="505">
        <f t="shared" si="47"/>
        <v>42</v>
      </c>
      <c r="V111" s="505">
        <f t="shared" si="47"/>
        <v>0</v>
      </c>
      <c r="W111" s="501">
        <f t="shared" si="47"/>
        <v>0</v>
      </c>
      <c r="X111" s="504">
        <f t="shared" si="47"/>
        <v>0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63932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64532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20" workbookViewId="0">
      <selection activeCell="A26" sqref="A26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",[6]NOMBRE!B2," - ","( ",[6]NOMBRE!C2,[6]NOMBRE!D2,[6]NOMBRE!E2,[6]NOMBRE!F2,[6]NOMBRE!G2," )")</f>
        <v>COMUNA: LINARES 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",[6]NOMBRE!B3," - ","( ",[6]NOMBRE!C3,[6]NOMBRE!D3,[6]NOMBRE!E3,[6]NOMBRE!F3,[6]NOMBRE!G3," )")</f>
        <v>ESTABLECIMIENTO: HOSPITAL DE LINARES 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",[6]NOMBRE!B6," - ","( ",[6]NOMBRE!C6,[6]NOMBRE!D6," )")</f>
        <v>MES: JUNIO - ( 06 )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",[6]NOMBRE!B7)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581"/>
      <c r="AH6" s="665" t="s">
        <v>3</v>
      </c>
      <c r="AI6" s="665"/>
      <c r="AJ6" s="581"/>
      <c r="AK6" s="665" t="s">
        <v>4</v>
      </c>
      <c r="AL6" s="665"/>
      <c r="AM6" s="580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581"/>
      <c r="AK7" s="666"/>
      <c r="AL7" s="666"/>
      <c r="AM7" s="580"/>
      <c r="AN7" s="668"/>
      <c r="AO7" s="580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583" t="s">
        <v>38</v>
      </c>
      <c r="L11" s="427" t="s">
        <v>39</v>
      </c>
      <c r="M11" s="582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586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332</v>
      </c>
      <c r="C12" s="492">
        <v>261</v>
      </c>
      <c r="D12" s="493">
        <v>55</v>
      </c>
      <c r="E12" s="493">
        <v>16</v>
      </c>
      <c r="F12" s="493"/>
      <c r="G12" s="528"/>
      <c r="H12" s="528"/>
      <c r="I12" s="529">
        <v>316</v>
      </c>
      <c r="J12" s="506">
        <v>16</v>
      </c>
      <c r="K12" s="481">
        <v>183</v>
      </c>
      <c r="L12" s="478">
        <v>149</v>
      </c>
      <c r="M12" s="507">
        <f>SUM(N12:P12)</f>
        <v>70</v>
      </c>
      <c r="N12" s="481">
        <v>65</v>
      </c>
      <c r="O12" s="482">
        <v>5</v>
      </c>
      <c r="P12" s="478"/>
      <c r="Q12" s="521">
        <f>SUM(R12:T12)</f>
        <v>0</v>
      </c>
      <c r="R12" s="481"/>
      <c r="S12" s="482"/>
      <c r="T12" s="478"/>
      <c r="U12" s="492">
        <v>34</v>
      </c>
      <c r="V12" s="515">
        <v>0</v>
      </c>
      <c r="W12" s="529">
        <v>71</v>
      </c>
      <c r="X12" s="506"/>
      <c r="Y12" s="515">
        <v>11</v>
      </c>
      <c r="Z12" s="529"/>
      <c r="AA12" s="506"/>
      <c r="AB12" s="529">
        <v>30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108</v>
      </c>
      <c r="C13" s="481"/>
      <c r="D13" s="508"/>
      <c r="E13" s="508">
        <v>2</v>
      </c>
      <c r="F13" s="508">
        <v>1</v>
      </c>
      <c r="G13" s="483">
        <v>61</v>
      </c>
      <c r="H13" s="483">
        <v>44</v>
      </c>
      <c r="I13" s="481"/>
      <c r="J13" s="478">
        <v>108</v>
      </c>
      <c r="K13" s="481">
        <v>43</v>
      </c>
      <c r="L13" s="478">
        <v>65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33</v>
      </c>
      <c r="R13" s="481">
        <v>12</v>
      </c>
      <c r="S13" s="482">
        <v>21</v>
      </c>
      <c r="T13" s="478"/>
      <c r="U13" s="481">
        <v>0</v>
      </c>
      <c r="V13" s="515">
        <v>0</v>
      </c>
      <c r="W13" s="481"/>
      <c r="X13" s="478">
        <v>15</v>
      </c>
      <c r="Y13" s="515"/>
      <c r="Z13" s="529"/>
      <c r="AA13" s="478">
        <v>20</v>
      </c>
      <c r="AB13" s="529"/>
      <c r="AC13" s="478">
        <v>8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92</v>
      </c>
      <c r="C14" s="481">
        <v>92</v>
      </c>
      <c r="D14" s="490"/>
      <c r="E14" s="490"/>
      <c r="F14" s="490"/>
      <c r="G14" s="523"/>
      <c r="H14" s="523"/>
      <c r="I14" s="481">
        <v>92</v>
      </c>
      <c r="J14" s="491"/>
      <c r="K14" s="481">
        <v>49</v>
      </c>
      <c r="L14" s="478">
        <v>43</v>
      </c>
      <c r="M14" s="507">
        <f t="shared" si="2"/>
        <v>23</v>
      </c>
      <c r="N14" s="481"/>
      <c r="O14" s="482">
        <v>23</v>
      </c>
      <c r="P14" s="478"/>
      <c r="Q14" s="489"/>
      <c r="R14" s="489"/>
      <c r="S14" s="490"/>
      <c r="T14" s="491"/>
      <c r="U14" s="489"/>
      <c r="V14" s="531"/>
      <c r="W14" s="481">
        <v>15</v>
      </c>
      <c r="X14" s="491"/>
      <c r="Y14" s="515"/>
      <c r="Z14" s="529"/>
      <c r="AA14" s="491"/>
      <c r="AB14" s="529">
        <v>6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318</v>
      </c>
      <c r="C16" s="481">
        <v>40</v>
      </c>
      <c r="D16" s="482">
        <v>6</v>
      </c>
      <c r="E16" s="482">
        <v>1</v>
      </c>
      <c r="F16" s="482">
        <v>3</v>
      </c>
      <c r="G16" s="483">
        <v>112</v>
      </c>
      <c r="H16" s="483">
        <v>156</v>
      </c>
      <c r="I16" s="481">
        <v>46</v>
      </c>
      <c r="J16" s="478">
        <v>272</v>
      </c>
      <c r="K16" s="481">
        <v>159</v>
      </c>
      <c r="L16" s="478">
        <v>159</v>
      </c>
      <c r="M16" s="507">
        <f t="shared" si="2"/>
        <v>29</v>
      </c>
      <c r="N16" s="481"/>
      <c r="O16" s="482">
        <v>29</v>
      </c>
      <c r="P16" s="478"/>
      <c r="Q16" s="521">
        <f t="shared" si="3"/>
        <v>27</v>
      </c>
      <c r="R16" s="481">
        <v>8</v>
      </c>
      <c r="S16" s="482">
        <v>19</v>
      </c>
      <c r="T16" s="478"/>
      <c r="U16" s="481">
        <v>7</v>
      </c>
      <c r="V16" s="515">
        <v>69</v>
      </c>
      <c r="W16" s="481">
        <v>6</v>
      </c>
      <c r="X16" s="478">
        <v>47</v>
      </c>
      <c r="Y16" s="515">
        <v>315</v>
      </c>
      <c r="Z16" s="529">
        <v>6</v>
      </c>
      <c r="AA16" s="478">
        <v>13</v>
      </c>
      <c r="AB16" s="529">
        <v>9</v>
      </c>
      <c r="AC16" s="478">
        <v>24</v>
      </c>
      <c r="AD16" s="530"/>
      <c r="AE16" s="475">
        <v>46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28</v>
      </c>
      <c r="C18" s="481"/>
      <c r="D18" s="482"/>
      <c r="E18" s="482"/>
      <c r="F18" s="482"/>
      <c r="G18" s="483">
        <v>23</v>
      </c>
      <c r="H18" s="483">
        <v>5</v>
      </c>
      <c r="I18" s="481"/>
      <c r="J18" s="478">
        <v>28</v>
      </c>
      <c r="K18" s="481">
        <v>9</v>
      </c>
      <c r="L18" s="478">
        <v>19</v>
      </c>
      <c r="M18" s="507">
        <f t="shared" si="2"/>
        <v>0</v>
      </c>
      <c r="N18" s="481"/>
      <c r="O18" s="482"/>
      <c r="P18" s="478"/>
      <c r="Q18" s="521">
        <f t="shared" si="3"/>
        <v>27</v>
      </c>
      <c r="R18" s="481"/>
      <c r="S18" s="482">
        <v>27</v>
      </c>
      <c r="T18" s="478"/>
      <c r="U18" s="481">
        <v>0</v>
      </c>
      <c r="V18" s="515">
        <v>0</v>
      </c>
      <c r="W18" s="481"/>
      <c r="X18" s="478">
        <v>1</v>
      </c>
      <c r="Y18" s="515"/>
      <c r="Z18" s="529"/>
      <c r="AA18" s="478"/>
      <c r="AB18" s="529"/>
      <c r="AC18" s="478"/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32</v>
      </c>
      <c r="C22" s="481"/>
      <c r="D22" s="482"/>
      <c r="E22" s="482"/>
      <c r="F22" s="482"/>
      <c r="G22" s="483">
        <v>7</v>
      </c>
      <c r="H22" s="483">
        <v>25</v>
      </c>
      <c r="I22" s="481"/>
      <c r="J22" s="478">
        <v>32</v>
      </c>
      <c r="K22" s="481">
        <v>12</v>
      </c>
      <c r="L22" s="478">
        <v>20</v>
      </c>
      <c r="M22" s="507">
        <f t="shared" si="2"/>
        <v>0</v>
      </c>
      <c r="N22" s="481"/>
      <c r="O22" s="482"/>
      <c r="P22" s="478"/>
      <c r="Q22" s="521">
        <f t="shared" si="3"/>
        <v>16</v>
      </c>
      <c r="R22" s="481"/>
      <c r="S22" s="482">
        <v>16</v>
      </c>
      <c r="T22" s="478"/>
      <c r="U22" s="481">
        <v>0</v>
      </c>
      <c r="V22" s="515">
        <v>0</v>
      </c>
      <c r="W22" s="481"/>
      <c r="X22" s="478">
        <v>4</v>
      </c>
      <c r="Y22" s="515">
        <v>39</v>
      </c>
      <c r="Z22" s="529"/>
      <c r="AA22" s="478"/>
      <c r="AB22" s="529"/>
      <c r="AC22" s="478">
        <v>1</v>
      </c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47</v>
      </c>
      <c r="C26" s="481"/>
      <c r="D26" s="482"/>
      <c r="E26" s="482">
        <v>9</v>
      </c>
      <c r="F26" s="482">
        <v>12</v>
      </c>
      <c r="G26" s="483">
        <v>26</v>
      </c>
      <c r="H26" s="483"/>
      <c r="I26" s="481"/>
      <c r="J26" s="478">
        <v>47</v>
      </c>
      <c r="K26" s="481">
        <v>11</v>
      </c>
      <c r="L26" s="478">
        <v>36</v>
      </c>
      <c r="M26" s="507">
        <f t="shared" si="2"/>
        <v>0</v>
      </c>
      <c r="N26" s="481"/>
      <c r="O26" s="482"/>
      <c r="P26" s="478"/>
      <c r="Q26" s="521">
        <f t="shared" si="3"/>
        <v>9</v>
      </c>
      <c r="R26" s="481"/>
      <c r="S26" s="482">
        <v>9</v>
      </c>
      <c r="T26" s="478"/>
      <c r="U26" s="481">
        <v>0</v>
      </c>
      <c r="V26" s="515">
        <v>0</v>
      </c>
      <c r="W26" s="481"/>
      <c r="X26" s="478">
        <v>10</v>
      </c>
      <c r="Y26" s="515"/>
      <c r="Z26" s="529"/>
      <c r="AA26" s="478"/>
      <c r="AB26" s="529"/>
      <c r="AC26" s="478">
        <v>2</v>
      </c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/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0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94</v>
      </c>
      <c r="C30" s="481">
        <v>5</v>
      </c>
      <c r="D30" s="482">
        <v>4</v>
      </c>
      <c r="E30" s="482">
        <v>6</v>
      </c>
      <c r="F30" s="482">
        <v>2</v>
      </c>
      <c r="G30" s="483">
        <v>53</v>
      </c>
      <c r="H30" s="483">
        <v>24</v>
      </c>
      <c r="I30" s="481">
        <v>9</v>
      </c>
      <c r="J30" s="478">
        <v>85</v>
      </c>
      <c r="K30" s="481">
        <v>51</v>
      </c>
      <c r="L30" s="478">
        <v>43</v>
      </c>
      <c r="M30" s="507">
        <f t="shared" si="2"/>
        <v>4</v>
      </c>
      <c r="N30" s="481">
        <v>4</v>
      </c>
      <c r="O30" s="482"/>
      <c r="P30" s="478"/>
      <c r="Q30" s="521">
        <f t="shared" si="3"/>
        <v>31</v>
      </c>
      <c r="R30" s="481">
        <v>9</v>
      </c>
      <c r="S30" s="482">
        <v>22</v>
      </c>
      <c r="T30" s="478"/>
      <c r="U30" s="481">
        <v>0</v>
      </c>
      <c r="V30" s="515">
        <v>0</v>
      </c>
      <c r="W30" s="481"/>
      <c r="X30" s="478">
        <v>23</v>
      </c>
      <c r="Y30" s="515">
        <v>51</v>
      </c>
      <c r="Z30" s="529"/>
      <c r="AA30" s="478">
        <v>7</v>
      </c>
      <c r="AB30" s="529"/>
      <c r="AC30" s="478">
        <v>3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179</v>
      </c>
      <c r="C32" s="481"/>
      <c r="D32" s="482"/>
      <c r="E32" s="482">
        <v>12</v>
      </c>
      <c r="F32" s="482">
        <v>18</v>
      </c>
      <c r="G32" s="483">
        <v>142</v>
      </c>
      <c r="H32" s="483">
        <v>7</v>
      </c>
      <c r="I32" s="481"/>
      <c r="J32" s="478">
        <v>179</v>
      </c>
      <c r="K32" s="481">
        <v>67</v>
      </c>
      <c r="L32" s="478">
        <v>112</v>
      </c>
      <c r="M32" s="507">
        <f t="shared" si="2"/>
        <v>0</v>
      </c>
      <c r="N32" s="481"/>
      <c r="O32" s="482"/>
      <c r="P32" s="478"/>
      <c r="Q32" s="521">
        <f t="shared" si="3"/>
        <v>29</v>
      </c>
      <c r="R32" s="481">
        <v>13</v>
      </c>
      <c r="S32" s="482">
        <v>16</v>
      </c>
      <c r="T32" s="478"/>
      <c r="U32" s="481">
        <v>4</v>
      </c>
      <c r="V32" s="515">
        <v>4</v>
      </c>
      <c r="W32" s="481"/>
      <c r="X32" s="478">
        <v>50</v>
      </c>
      <c r="Y32" s="515">
        <v>3</v>
      </c>
      <c r="Z32" s="529"/>
      <c r="AA32" s="478"/>
      <c r="AB32" s="529"/>
      <c r="AC32" s="478">
        <v>1</v>
      </c>
      <c r="AD32" s="530"/>
      <c r="AE32" s="475">
        <v>43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87</v>
      </c>
      <c r="C34" s="481">
        <v>69</v>
      </c>
      <c r="D34" s="482">
        <v>16</v>
      </c>
      <c r="E34" s="482">
        <v>2</v>
      </c>
      <c r="F34" s="482"/>
      <c r="G34" s="523"/>
      <c r="H34" s="523"/>
      <c r="I34" s="529">
        <v>85</v>
      </c>
      <c r="J34" s="478">
        <v>2</v>
      </c>
      <c r="K34" s="481">
        <v>61</v>
      </c>
      <c r="L34" s="478">
        <v>26</v>
      </c>
      <c r="M34" s="507">
        <f t="shared" si="2"/>
        <v>56</v>
      </c>
      <c r="N34" s="481">
        <v>44</v>
      </c>
      <c r="O34" s="482">
        <v>12</v>
      </c>
      <c r="P34" s="478"/>
      <c r="Q34" s="521">
        <f t="shared" si="3"/>
        <v>0</v>
      </c>
      <c r="R34" s="481"/>
      <c r="S34" s="482"/>
      <c r="T34" s="478"/>
      <c r="U34" s="481">
        <v>44</v>
      </c>
      <c r="V34" s="515">
        <v>0</v>
      </c>
      <c r="W34" s="481">
        <v>14</v>
      </c>
      <c r="X34" s="494"/>
      <c r="Y34" s="515"/>
      <c r="Z34" s="529">
        <v>1</v>
      </c>
      <c r="AA34" s="478"/>
      <c r="AB34" s="529">
        <v>43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306</v>
      </c>
      <c r="C35" s="490"/>
      <c r="D35" s="490"/>
      <c r="E35" s="482">
        <v>5</v>
      </c>
      <c r="F35" s="482">
        <v>8</v>
      </c>
      <c r="G35" s="483">
        <v>203</v>
      </c>
      <c r="H35" s="483">
        <v>90</v>
      </c>
      <c r="I35" s="489"/>
      <c r="J35" s="478">
        <v>306</v>
      </c>
      <c r="K35" s="481">
        <v>111</v>
      </c>
      <c r="L35" s="478">
        <v>195</v>
      </c>
      <c r="M35" s="532"/>
      <c r="N35" s="489"/>
      <c r="O35" s="490"/>
      <c r="P35" s="491"/>
      <c r="Q35" s="521">
        <f t="shared" si="3"/>
        <v>278</v>
      </c>
      <c r="R35" s="481">
        <v>59</v>
      </c>
      <c r="S35" s="482">
        <v>210</v>
      </c>
      <c r="T35" s="478">
        <v>9</v>
      </c>
      <c r="U35" s="481">
        <v>24</v>
      </c>
      <c r="V35" s="515">
        <v>32</v>
      </c>
      <c r="W35" s="489"/>
      <c r="X35" s="494">
        <v>52</v>
      </c>
      <c r="Y35" s="494"/>
      <c r="Z35" s="532"/>
      <c r="AA35" s="478">
        <v>7</v>
      </c>
      <c r="AB35" s="532"/>
      <c r="AC35" s="478">
        <v>68</v>
      </c>
      <c r="AD35" s="530"/>
      <c r="AE35" s="475">
        <v>15</v>
      </c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f t="shared" si="3"/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 t="str">
        <f t="shared" si="16"/>
        <v/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211</v>
      </c>
      <c r="C38" s="489"/>
      <c r="D38" s="490"/>
      <c r="E38" s="482">
        <v>2</v>
      </c>
      <c r="F38" s="482">
        <v>4</v>
      </c>
      <c r="G38" s="483">
        <v>155</v>
      </c>
      <c r="H38" s="483">
        <v>50</v>
      </c>
      <c r="I38" s="489"/>
      <c r="J38" s="478">
        <v>211</v>
      </c>
      <c r="K38" s="481">
        <v>4</v>
      </c>
      <c r="L38" s="478">
        <v>207</v>
      </c>
      <c r="M38" s="532"/>
      <c r="N38" s="489"/>
      <c r="O38" s="490"/>
      <c r="P38" s="491"/>
      <c r="Q38" s="521">
        <f t="shared" si="3"/>
        <v>70</v>
      </c>
      <c r="R38" s="481">
        <v>4</v>
      </c>
      <c r="S38" s="482">
        <v>66</v>
      </c>
      <c r="T38" s="478"/>
      <c r="U38" s="481">
        <v>0</v>
      </c>
      <c r="V38" s="515">
        <v>0</v>
      </c>
      <c r="W38" s="489"/>
      <c r="X38" s="478">
        <v>9</v>
      </c>
      <c r="Y38" s="515">
        <v>37</v>
      </c>
      <c r="Z38" s="532"/>
      <c r="AA38" s="478"/>
      <c r="AB38" s="532"/>
      <c r="AC38" s="478">
        <v>20</v>
      </c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>
        <f t="shared" si="16"/>
        <v>0</v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279</v>
      </c>
      <c r="C47" s="481"/>
      <c r="D47" s="482">
        <v>6</v>
      </c>
      <c r="E47" s="482">
        <v>27</v>
      </c>
      <c r="F47" s="482">
        <v>48</v>
      </c>
      <c r="G47" s="483">
        <v>198</v>
      </c>
      <c r="H47" s="483"/>
      <c r="I47" s="481">
        <v>6</v>
      </c>
      <c r="J47" s="478">
        <v>273</v>
      </c>
      <c r="K47" s="489"/>
      <c r="L47" s="478">
        <v>279</v>
      </c>
      <c r="M47" s="507">
        <f t="shared" si="2"/>
        <v>0</v>
      </c>
      <c r="N47" s="481"/>
      <c r="O47" s="482"/>
      <c r="P47" s="478"/>
      <c r="Q47" s="521">
        <f t="shared" si="3"/>
        <v>78</v>
      </c>
      <c r="R47" s="481"/>
      <c r="S47" s="482">
        <v>78</v>
      </c>
      <c r="T47" s="478"/>
      <c r="U47" s="481">
        <v>0</v>
      </c>
      <c r="V47" s="515">
        <v>0</v>
      </c>
      <c r="W47" s="481"/>
      <c r="X47" s="478">
        <v>61</v>
      </c>
      <c r="Y47" s="515"/>
      <c r="Z47" s="529"/>
      <c r="AA47" s="478">
        <v>2</v>
      </c>
      <c r="AB47" s="529"/>
      <c r="AC47" s="478">
        <v>9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327</v>
      </c>
      <c r="C48" s="481"/>
      <c r="D48" s="482"/>
      <c r="E48" s="482">
        <v>10</v>
      </c>
      <c r="F48" s="482">
        <v>12</v>
      </c>
      <c r="G48" s="483">
        <v>286</v>
      </c>
      <c r="H48" s="483">
        <v>19</v>
      </c>
      <c r="I48" s="481"/>
      <c r="J48" s="478">
        <v>327</v>
      </c>
      <c r="K48" s="481"/>
      <c r="L48" s="478">
        <v>327</v>
      </c>
      <c r="M48" s="507">
        <f t="shared" si="2"/>
        <v>0</v>
      </c>
      <c r="N48" s="481"/>
      <c r="O48" s="482"/>
      <c r="P48" s="478"/>
      <c r="Q48" s="521">
        <f t="shared" si="3"/>
        <v>193</v>
      </c>
      <c r="R48" s="481">
        <v>66</v>
      </c>
      <c r="S48" s="482">
        <v>127</v>
      </c>
      <c r="T48" s="478"/>
      <c r="U48" s="481">
        <v>44</v>
      </c>
      <c r="V48" s="515">
        <v>0</v>
      </c>
      <c r="W48" s="481"/>
      <c r="X48" s="478">
        <v>67</v>
      </c>
      <c r="Y48" s="515"/>
      <c r="Z48" s="529"/>
      <c r="AA48" s="478"/>
      <c r="AB48" s="529"/>
      <c r="AC48" s="478">
        <v>50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174</v>
      </c>
      <c r="C49" s="481"/>
      <c r="D49" s="482"/>
      <c r="E49" s="482">
        <v>1</v>
      </c>
      <c r="F49" s="482">
        <v>5</v>
      </c>
      <c r="G49" s="483">
        <v>161</v>
      </c>
      <c r="H49" s="483">
        <v>7</v>
      </c>
      <c r="I49" s="481"/>
      <c r="J49" s="478">
        <v>174</v>
      </c>
      <c r="K49" s="489"/>
      <c r="L49" s="478">
        <v>174</v>
      </c>
      <c r="M49" s="507">
        <f t="shared" si="2"/>
        <v>0</v>
      </c>
      <c r="N49" s="481"/>
      <c r="O49" s="482"/>
      <c r="P49" s="478"/>
      <c r="Q49" s="521">
        <f t="shared" si="3"/>
        <v>76</v>
      </c>
      <c r="R49" s="481"/>
      <c r="S49" s="482">
        <v>76</v>
      </c>
      <c r="T49" s="478"/>
      <c r="U49" s="481"/>
      <c r="V49" s="515"/>
      <c r="W49" s="481"/>
      <c r="X49" s="478">
        <v>43</v>
      </c>
      <c r="Y49" s="515"/>
      <c r="Z49" s="529"/>
      <c r="AA49" s="478">
        <v>2</v>
      </c>
      <c r="AB49" s="529"/>
      <c r="AC49" s="478">
        <v>21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557</v>
      </c>
      <c r="C50" s="481">
        <v>72</v>
      </c>
      <c r="D50" s="482">
        <v>16</v>
      </c>
      <c r="E50" s="482">
        <v>3</v>
      </c>
      <c r="F50" s="482">
        <v>7</v>
      </c>
      <c r="G50" s="483">
        <v>234</v>
      </c>
      <c r="H50" s="483">
        <v>225</v>
      </c>
      <c r="I50" s="481">
        <v>88</v>
      </c>
      <c r="J50" s="478">
        <v>469</v>
      </c>
      <c r="K50" s="481">
        <v>273</v>
      </c>
      <c r="L50" s="478">
        <v>284</v>
      </c>
      <c r="M50" s="507">
        <f t="shared" si="2"/>
        <v>42</v>
      </c>
      <c r="N50" s="481">
        <v>4</v>
      </c>
      <c r="O50" s="482">
        <v>34</v>
      </c>
      <c r="P50" s="478">
        <v>4</v>
      </c>
      <c r="Q50" s="521">
        <f t="shared" si="3"/>
        <v>219</v>
      </c>
      <c r="R50" s="481">
        <v>69</v>
      </c>
      <c r="S50" s="482">
        <v>100</v>
      </c>
      <c r="T50" s="478">
        <v>50</v>
      </c>
      <c r="U50" s="481">
        <v>61</v>
      </c>
      <c r="V50" s="515">
        <v>52</v>
      </c>
      <c r="W50" s="481">
        <v>31</v>
      </c>
      <c r="X50" s="478">
        <v>137</v>
      </c>
      <c r="Y50" s="515">
        <v>28</v>
      </c>
      <c r="Z50" s="529">
        <v>3</v>
      </c>
      <c r="AA50" s="478"/>
      <c r="AB50" s="529">
        <v>24</v>
      </c>
      <c r="AC50" s="478">
        <v>86</v>
      </c>
      <c r="AD50" s="530"/>
      <c r="AE50" s="475">
        <v>110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258</v>
      </c>
      <c r="C52" s="481">
        <v>65</v>
      </c>
      <c r="D52" s="482">
        <v>22</v>
      </c>
      <c r="E52" s="482">
        <v>13</v>
      </c>
      <c r="F52" s="482">
        <v>2</v>
      </c>
      <c r="G52" s="483">
        <v>79</v>
      </c>
      <c r="H52" s="483">
        <v>77</v>
      </c>
      <c r="I52" s="481">
        <v>87</v>
      </c>
      <c r="J52" s="478">
        <v>171</v>
      </c>
      <c r="K52" s="481">
        <v>133</v>
      </c>
      <c r="L52" s="478">
        <v>125</v>
      </c>
      <c r="M52" s="507">
        <f t="shared" si="2"/>
        <v>25</v>
      </c>
      <c r="N52" s="481">
        <v>10</v>
      </c>
      <c r="O52" s="482">
        <v>13</v>
      </c>
      <c r="P52" s="478">
        <v>2</v>
      </c>
      <c r="Q52" s="521">
        <f t="shared" si="3"/>
        <v>61</v>
      </c>
      <c r="R52" s="481">
        <v>18</v>
      </c>
      <c r="S52" s="482">
        <v>36</v>
      </c>
      <c r="T52" s="478">
        <v>7</v>
      </c>
      <c r="U52" s="481">
        <v>0</v>
      </c>
      <c r="V52" s="515">
        <v>0</v>
      </c>
      <c r="W52" s="481">
        <v>13</v>
      </c>
      <c r="X52" s="478">
        <v>20</v>
      </c>
      <c r="Y52" s="515"/>
      <c r="Z52" s="529">
        <v>2</v>
      </c>
      <c r="AA52" s="478"/>
      <c r="AB52" s="529">
        <v>11</v>
      </c>
      <c r="AC52" s="478">
        <v>7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533</v>
      </c>
      <c r="C54" s="481">
        <v>102</v>
      </c>
      <c r="D54" s="482">
        <v>39</v>
      </c>
      <c r="E54" s="482">
        <v>30</v>
      </c>
      <c r="F54" s="482">
        <v>11</v>
      </c>
      <c r="G54" s="483">
        <v>250</v>
      </c>
      <c r="H54" s="483">
        <v>101</v>
      </c>
      <c r="I54" s="481">
        <v>141</v>
      </c>
      <c r="J54" s="478">
        <v>392</v>
      </c>
      <c r="K54" s="481">
        <v>256</v>
      </c>
      <c r="L54" s="478">
        <v>277</v>
      </c>
      <c r="M54" s="507">
        <f t="shared" si="2"/>
        <v>66</v>
      </c>
      <c r="N54" s="481">
        <v>9</v>
      </c>
      <c r="O54" s="482">
        <v>38</v>
      </c>
      <c r="P54" s="478">
        <v>19</v>
      </c>
      <c r="Q54" s="521">
        <f t="shared" si="3"/>
        <v>212</v>
      </c>
      <c r="R54" s="481">
        <v>60</v>
      </c>
      <c r="S54" s="482">
        <v>85</v>
      </c>
      <c r="T54" s="478">
        <v>67</v>
      </c>
      <c r="U54" s="481">
        <v>51</v>
      </c>
      <c r="V54" s="515">
        <v>35</v>
      </c>
      <c r="W54" s="481">
        <v>36</v>
      </c>
      <c r="X54" s="478">
        <v>90</v>
      </c>
      <c r="Y54" s="515"/>
      <c r="Z54" s="529"/>
      <c r="AA54" s="478">
        <v>12</v>
      </c>
      <c r="AB54" s="529">
        <v>68</v>
      </c>
      <c r="AC54" s="478">
        <v>73</v>
      </c>
      <c r="AD54" s="530"/>
      <c r="AE54" s="475">
        <v>22</v>
      </c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147</v>
      </c>
      <c r="C55" s="481"/>
      <c r="D55" s="482"/>
      <c r="E55" s="482">
        <v>7</v>
      </c>
      <c r="F55" s="482">
        <v>3</v>
      </c>
      <c r="G55" s="483">
        <v>63</v>
      </c>
      <c r="H55" s="483">
        <v>74</v>
      </c>
      <c r="I55" s="481"/>
      <c r="J55" s="478">
        <v>147</v>
      </c>
      <c r="K55" s="481">
        <v>122</v>
      </c>
      <c r="L55" s="478">
        <v>25</v>
      </c>
      <c r="M55" s="507">
        <f t="shared" si="2"/>
        <v>0</v>
      </c>
      <c r="N55" s="481"/>
      <c r="O55" s="482"/>
      <c r="P55" s="478"/>
      <c r="Q55" s="521">
        <f t="shared" si="3"/>
        <v>49</v>
      </c>
      <c r="R55" s="481">
        <v>21</v>
      </c>
      <c r="S55" s="482">
        <v>28</v>
      </c>
      <c r="T55" s="478"/>
      <c r="U55" s="481">
        <v>1</v>
      </c>
      <c r="V55" s="515">
        <v>12</v>
      </c>
      <c r="W55" s="481"/>
      <c r="X55" s="478">
        <v>24</v>
      </c>
      <c r="Y55" s="515">
        <v>22</v>
      </c>
      <c r="Z55" s="529"/>
      <c r="AA55" s="478">
        <v>12</v>
      </c>
      <c r="AB55" s="529"/>
      <c r="AC55" s="478">
        <v>2</v>
      </c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582" t="s">
        <v>40</v>
      </c>
      <c r="B57" s="500">
        <f>SUM(B12:B56)</f>
        <v>4109</v>
      </c>
      <c r="C57" s="509">
        <f t="shared" ref="C57:AC57" si="18">SUM(C12:C56)</f>
        <v>706</v>
      </c>
      <c r="D57" s="502">
        <f t="shared" si="18"/>
        <v>164</v>
      </c>
      <c r="E57" s="525">
        <f t="shared" si="18"/>
        <v>146</v>
      </c>
      <c r="F57" s="503">
        <f t="shared" si="18"/>
        <v>136</v>
      </c>
      <c r="G57" s="503">
        <f t="shared" si="18"/>
        <v>2053</v>
      </c>
      <c r="H57" s="503">
        <f t="shared" si="18"/>
        <v>904</v>
      </c>
      <c r="I57" s="509">
        <f t="shared" si="18"/>
        <v>870</v>
      </c>
      <c r="J57" s="504">
        <f t="shared" si="18"/>
        <v>3239</v>
      </c>
      <c r="K57" s="509">
        <f t="shared" si="18"/>
        <v>1544</v>
      </c>
      <c r="L57" s="504">
        <f t="shared" si="18"/>
        <v>2565</v>
      </c>
      <c r="M57" s="509">
        <f t="shared" si="18"/>
        <v>315</v>
      </c>
      <c r="N57" s="509">
        <f t="shared" si="18"/>
        <v>136</v>
      </c>
      <c r="O57" s="502">
        <f t="shared" si="18"/>
        <v>154</v>
      </c>
      <c r="P57" s="517">
        <f t="shared" si="18"/>
        <v>25</v>
      </c>
      <c r="Q57" s="501">
        <f t="shared" si="18"/>
        <v>1408</v>
      </c>
      <c r="R57" s="509">
        <f t="shared" si="18"/>
        <v>339</v>
      </c>
      <c r="S57" s="502">
        <f t="shared" si="18"/>
        <v>936</v>
      </c>
      <c r="T57" s="504">
        <f t="shared" si="18"/>
        <v>133</v>
      </c>
      <c r="U57" s="501">
        <f t="shared" si="18"/>
        <v>270</v>
      </c>
      <c r="V57" s="517">
        <f t="shared" si="18"/>
        <v>204</v>
      </c>
      <c r="W57" s="509">
        <f t="shared" si="18"/>
        <v>186</v>
      </c>
      <c r="X57" s="504">
        <f t="shared" si="18"/>
        <v>653</v>
      </c>
      <c r="Y57" s="517">
        <f t="shared" si="18"/>
        <v>506</v>
      </c>
      <c r="Z57" s="509">
        <f t="shared" si="18"/>
        <v>12</v>
      </c>
      <c r="AA57" s="504">
        <f t="shared" si="18"/>
        <v>75</v>
      </c>
      <c r="AB57" s="509">
        <f t="shared" si="18"/>
        <v>191</v>
      </c>
      <c r="AC57" s="504">
        <f t="shared" si="18"/>
        <v>375</v>
      </c>
      <c r="AD57" s="534"/>
      <c r="AE57" s="501">
        <f>SUM(AE12:AE56)</f>
        <v>236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/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0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584" t="s">
        <v>97</v>
      </c>
      <c r="D60" s="584" t="s">
        <v>30</v>
      </c>
      <c r="E60" s="584" t="s">
        <v>31</v>
      </c>
      <c r="F60" s="584" t="s">
        <v>32</v>
      </c>
      <c r="G60" s="584" t="s">
        <v>33</v>
      </c>
      <c r="H60" s="584" t="s">
        <v>34</v>
      </c>
      <c r="I60" s="584" t="s">
        <v>98</v>
      </c>
      <c r="J60" s="584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639</v>
      </c>
      <c r="C61" s="474">
        <v>12</v>
      </c>
      <c r="D61" s="474">
        <v>6</v>
      </c>
      <c r="E61" s="474">
        <v>6</v>
      </c>
      <c r="F61" s="474">
        <v>36</v>
      </c>
      <c r="G61" s="474">
        <v>250</v>
      </c>
      <c r="H61" s="474">
        <v>329</v>
      </c>
      <c r="I61" s="474">
        <v>327</v>
      </c>
      <c r="J61" s="474">
        <v>312</v>
      </c>
      <c r="K61" s="474">
        <v>639</v>
      </c>
      <c r="L61" s="474">
        <v>571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383</v>
      </c>
      <c r="C62" s="475">
        <v>4</v>
      </c>
      <c r="D62" s="475">
        <v>7</v>
      </c>
      <c r="E62" s="475">
        <v>34</v>
      </c>
      <c r="F62" s="475">
        <v>57</v>
      </c>
      <c r="G62" s="475">
        <v>277</v>
      </c>
      <c r="H62" s="475">
        <v>4</v>
      </c>
      <c r="I62" s="475">
        <v>3</v>
      </c>
      <c r="J62" s="475">
        <v>380</v>
      </c>
      <c r="K62" s="475">
        <v>383</v>
      </c>
      <c r="L62" s="475">
        <v>370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398</v>
      </c>
      <c r="C63" s="475">
        <v>96</v>
      </c>
      <c r="D63" s="475">
        <v>37</v>
      </c>
      <c r="E63" s="475">
        <v>25</v>
      </c>
      <c r="F63" s="475">
        <v>14</v>
      </c>
      <c r="G63" s="475">
        <v>126</v>
      </c>
      <c r="H63" s="475">
        <v>100</v>
      </c>
      <c r="I63" s="475">
        <v>171</v>
      </c>
      <c r="J63" s="475">
        <v>227</v>
      </c>
      <c r="K63" s="475">
        <v>398</v>
      </c>
      <c r="L63" s="475">
        <v>338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18</v>
      </c>
      <c r="C65" s="475">
        <v>15</v>
      </c>
      <c r="D65" s="475">
        <v>2</v>
      </c>
      <c r="E65" s="475"/>
      <c r="F65" s="475"/>
      <c r="G65" s="475"/>
      <c r="H65" s="475">
        <v>1</v>
      </c>
      <c r="I65" s="475">
        <v>15</v>
      </c>
      <c r="J65" s="475">
        <v>3</v>
      </c>
      <c r="K65" s="475">
        <v>18</v>
      </c>
      <c r="L65" s="475">
        <v>15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172</v>
      </c>
      <c r="C68" s="475"/>
      <c r="D68" s="475">
        <v>1</v>
      </c>
      <c r="E68" s="475"/>
      <c r="F68" s="475"/>
      <c r="G68" s="475">
        <v>1</v>
      </c>
      <c r="H68" s="475">
        <v>170</v>
      </c>
      <c r="I68" s="475">
        <v>55</v>
      </c>
      <c r="J68" s="475">
        <v>117</v>
      </c>
      <c r="K68" s="475">
        <v>172</v>
      </c>
      <c r="L68" s="475">
        <v>33</v>
      </c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1610</v>
      </c>
      <c r="C70" s="526">
        <f t="shared" ref="C70:K70" si="27">SUM(C61:C69)</f>
        <v>127</v>
      </c>
      <c r="D70" s="526">
        <f t="shared" si="27"/>
        <v>53</v>
      </c>
      <c r="E70" s="526">
        <f t="shared" si="27"/>
        <v>65</v>
      </c>
      <c r="F70" s="526">
        <f t="shared" si="27"/>
        <v>107</v>
      </c>
      <c r="G70" s="526">
        <f t="shared" si="27"/>
        <v>654</v>
      </c>
      <c r="H70" s="526">
        <f t="shared" si="27"/>
        <v>604</v>
      </c>
      <c r="I70" s="526">
        <f t="shared" si="27"/>
        <v>571</v>
      </c>
      <c r="J70" s="526">
        <f t="shared" si="27"/>
        <v>1039</v>
      </c>
      <c r="K70" s="526">
        <f t="shared" si="27"/>
        <v>1610</v>
      </c>
      <c r="L70" s="526">
        <f>SUM(L61:L69)</f>
        <v>1327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584" t="s">
        <v>97</v>
      </c>
      <c r="E73" s="584" t="s">
        <v>30</v>
      </c>
      <c r="F73" s="584" t="s">
        <v>31</v>
      </c>
      <c r="G73" s="584" t="s">
        <v>32</v>
      </c>
      <c r="H73" s="584" t="s">
        <v>33</v>
      </c>
      <c r="I73" s="584" t="s">
        <v>34</v>
      </c>
      <c r="J73" s="584" t="s">
        <v>98</v>
      </c>
      <c r="K73" s="584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 t="str">
        <f>IF($C74=0,"",IF(($L74)="",IF($C74="","",1),0))</f>
        <v/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24</v>
      </c>
      <c r="D75" s="477">
        <v>4</v>
      </c>
      <c r="E75" s="477"/>
      <c r="F75" s="477">
        <v>1</v>
      </c>
      <c r="G75" s="477">
        <v>1</v>
      </c>
      <c r="H75" s="477">
        <v>18</v>
      </c>
      <c r="I75" s="477"/>
      <c r="J75" s="477">
        <v>2</v>
      </c>
      <c r="K75" s="477">
        <v>22</v>
      </c>
      <c r="L75" s="477">
        <v>24</v>
      </c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>
        <f t="shared" ref="CD75:CD80" si="34">IF($C75=0,"",IF(($L75)="",IF($C75="","",1),0))</f>
        <v>0</v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82</v>
      </c>
      <c r="D76" s="474">
        <v>1</v>
      </c>
      <c r="E76" s="474">
        <v>1</v>
      </c>
      <c r="F76" s="474">
        <v>1</v>
      </c>
      <c r="G76" s="474">
        <v>20</v>
      </c>
      <c r="H76" s="474">
        <v>39</v>
      </c>
      <c r="I76" s="474">
        <v>20</v>
      </c>
      <c r="J76" s="474">
        <v>46</v>
      </c>
      <c r="K76" s="474">
        <v>36</v>
      </c>
      <c r="L76" s="474">
        <v>82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11</v>
      </c>
      <c r="D80" s="514"/>
      <c r="E80" s="514"/>
      <c r="F80" s="514">
        <v>5</v>
      </c>
      <c r="G80" s="514">
        <v>6</v>
      </c>
      <c r="H80" s="514"/>
      <c r="I80" s="514"/>
      <c r="J80" s="514">
        <v>1</v>
      </c>
      <c r="K80" s="514">
        <v>10</v>
      </c>
      <c r="L80" s="514">
        <v>11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585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583" t="s">
        <v>38</v>
      </c>
      <c r="L104" s="427" t="s">
        <v>39</v>
      </c>
      <c r="M104" s="582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18</v>
      </c>
      <c r="C105" s="481"/>
      <c r="D105" s="482"/>
      <c r="E105" s="482"/>
      <c r="F105" s="482"/>
      <c r="G105" s="483">
        <v>11</v>
      </c>
      <c r="H105" s="483">
        <v>7</v>
      </c>
      <c r="I105" s="481"/>
      <c r="J105" s="478">
        <v>18</v>
      </c>
      <c r="K105" s="481">
        <v>9</v>
      </c>
      <c r="L105" s="478">
        <v>9</v>
      </c>
      <c r="M105" s="507">
        <f t="shared" ref="M105:M110" si="36">SUM(N105:P105)</f>
        <v>0</v>
      </c>
      <c r="N105" s="481"/>
      <c r="O105" s="482"/>
      <c r="P105" s="478"/>
      <c r="Q105" s="521">
        <f t="shared" ref="Q105:Q110" si="37">SUM(R105:T105)</f>
        <v>18</v>
      </c>
      <c r="R105" s="481">
        <v>18</v>
      </c>
      <c r="S105" s="482"/>
      <c r="T105" s="535"/>
      <c r="U105" s="524">
        <v>18</v>
      </c>
      <c r="V105" s="524"/>
      <c r="W105" s="557"/>
      <c r="X105" s="540"/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4</v>
      </c>
      <c r="C107" s="481">
        <v>2</v>
      </c>
      <c r="D107" s="482">
        <v>2</v>
      </c>
      <c r="E107" s="482"/>
      <c r="F107" s="482"/>
      <c r="G107" s="483"/>
      <c r="H107" s="483"/>
      <c r="I107" s="481">
        <v>4</v>
      </c>
      <c r="J107" s="478"/>
      <c r="K107" s="481">
        <v>2</v>
      </c>
      <c r="L107" s="478">
        <v>2</v>
      </c>
      <c r="M107" s="507">
        <f t="shared" si="36"/>
        <v>4</v>
      </c>
      <c r="N107" s="481"/>
      <c r="O107" s="482">
        <v>4</v>
      </c>
      <c r="P107" s="478"/>
      <c r="Q107" s="521">
        <f t="shared" si="37"/>
        <v>0</v>
      </c>
      <c r="R107" s="481"/>
      <c r="S107" s="482"/>
      <c r="T107" s="535"/>
      <c r="U107" s="524">
        <v>4</v>
      </c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>
        <f t="shared" si="42"/>
        <v>0</v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582" t="s">
        <v>40</v>
      </c>
      <c r="B111" s="500">
        <f>SUM(B105:B110)</f>
        <v>22</v>
      </c>
      <c r="C111" s="509">
        <f t="shared" ref="C111:X111" si="47">SUM(C105:C110)</f>
        <v>2</v>
      </c>
      <c r="D111" s="502">
        <f t="shared" si="47"/>
        <v>2</v>
      </c>
      <c r="E111" s="525">
        <f t="shared" si="47"/>
        <v>0</v>
      </c>
      <c r="F111" s="503">
        <f t="shared" si="47"/>
        <v>0</v>
      </c>
      <c r="G111" s="503">
        <f t="shared" si="47"/>
        <v>11</v>
      </c>
      <c r="H111" s="503">
        <f t="shared" si="47"/>
        <v>7</v>
      </c>
      <c r="I111" s="509">
        <f t="shared" si="47"/>
        <v>4</v>
      </c>
      <c r="J111" s="504">
        <f t="shared" si="47"/>
        <v>18</v>
      </c>
      <c r="K111" s="509">
        <f t="shared" si="47"/>
        <v>11</v>
      </c>
      <c r="L111" s="504">
        <f t="shared" si="47"/>
        <v>11</v>
      </c>
      <c r="M111" s="509">
        <f t="shared" si="47"/>
        <v>4</v>
      </c>
      <c r="N111" s="509">
        <f t="shared" si="47"/>
        <v>0</v>
      </c>
      <c r="O111" s="502">
        <f t="shared" si="47"/>
        <v>4</v>
      </c>
      <c r="P111" s="517">
        <f t="shared" si="47"/>
        <v>0</v>
      </c>
      <c r="Q111" s="501">
        <f t="shared" si="47"/>
        <v>18</v>
      </c>
      <c r="R111" s="509">
        <f t="shared" si="47"/>
        <v>18</v>
      </c>
      <c r="S111" s="502">
        <f t="shared" si="47"/>
        <v>0</v>
      </c>
      <c r="T111" s="545">
        <f t="shared" si="47"/>
        <v>0</v>
      </c>
      <c r="U111" s="505">
        <f t="shared" si="47"/>
        <v>22</v>
      </c>
      <c r="V111" s="505">
        <f t="shared" si="47"/>
        <v>0</v>
      </c>
      <c r="W111" s="501">
        <f t="shared" si="47"/>
        <v>0</v>
      </c>
      <c r="X111" s="504">
        <f t="shared" si="47"/>
        <v>0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61182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61490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8" workbookViewId="0">
      <pane xSplit="1" ySplit="4" topLeftCell="B12" activePane="bottomRight" state="frozen"/>
      <selection activeCell="A8" sqref="A8"/>
      <selection pane="topRight" activeCell="B8" sqref="B8"/>
      <selection pane="bottomLeft" activeCell="A12" sqref="A12"/>
      <selection pane="bottomRight" activeCell="C26" sqref="C26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",[7]NOMBRE!B2," - ","( ",[7]NOMBRE!C2,[7]NOMBRE!D2,[7]NOMBRE!E2,[7]NOMBRE!F2,[7]NOMBRE!G2," )")</f>
        <v>COMUNA: LINARES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",[7]NOMBRE!B3," - ","( ",[7]NOMBRE!C3,[7]NOMBRE!D3,[7]NOMBRE!E3,[7]NOMBRE!F3,[7]NOMBRE!G3," )")</f>
        <v>ESTABLECIMIENTO: HOSPITAL DE LINARES 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",[7]NOMBRE!B6," - ","( ",[7]NOMBRE!C6,[7]NOMBRE!D6," )")</f>
        <v>MES: JULIO - ( 07 )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",[7]NOMBRE!B7)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593"/>
      <c r="AH6" s="665" t="s">
        <v>3</v>
      </c>
      <c r="AI6" s="665"/>
      <c r="AJ6" s="593"/>
      <c r="AK6" s="665" t="s">
        <v>4</v>
      </c>
      <c r="AL6" s="665"/>
      <c r="AM6" s="592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593"/>
      <c r="AK7" s="666"/>
      <c r="AL7" s="666"/>
      <c r="AM7" s="592"/>
      <c r="AN7" s="668"/>
      <c r="AO7" s="592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587" t="s">
        <v>38</v>
      </c>
      <c r="L11" s="427" t="s">
        <v>39</v>
      </c>
      <c r="M11" s="589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588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233</v>
      </c>
      <c r="C12" s="492">
        <v>179</v>
      </c>
      <c r="D12" s="493">
        <v>45</v>
      </c>
      <c r="E12" s="493">
        <v>9</v>
      </c>
      <c r="F12" s="493"/>
      <c r="G12" s="528"/>
      <c r="H12" s="528"/>
      <c r="I12" s="529">
        <v>224</v>
      </c>
      <c r="J12" s="506">
        <v>9</v>
      </c>
      <c r="K12" s="481">
        <v>119</v>
      </c>
      <c r="L12" s="478">
        <v>114</v>
      </c>
      <c r="M12" s="507">
        <f>SUM(N12:P12)</f>
        <v>43</v>
      </c>
      <c r="N12" s="481">
        <v>36</v>
      </c>
      <c r="O12" s="482">
        <v>7</v>
      </c>
      <c r="P12" s="478"/>
      <c r="Q12" s="521">
        <f>SUM(R12:T12)</f>
        <v>0</v>
      </c>
      <c r="R12" s="481"/>
      <c r="S12" s="482"/>
      <c r="T12" s="478"/>
      <c r="U12" s="492">
        <v>22</v>
      </c>
      <c r="V12" s="515">
        <v>0</v>
      </c>
      <c r="W12" s="529">
        <v>40</v>
      </c>
      <c r="X12" s="506"/>
      <c r="Y12" s="515">
        <v>57</v>
      </c>
      <c r="Z12" s="529"/>
      <c r="AA12" s="506"/>
      <c r="AB12" s="529">
        <v>18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118</v>
      </c>
      <c r="C13" s="481"/>
      <c r="D13" s="508"/>
      <c r="E13" s="508"/>
      <c r="F13" s="508">
        <v>2</v>
      </c>
      <c r="G13" s="483">
        <v>76</v>
      </c>
      <c r="H13" s="483">
        <v>40</v>
      </c>
      <c r="I13" s="481"/>
      <c r="J13" s="478">
        <v>118</v>
      </c>
      <c r="K13" s="481">
        <v>43</v>
      </c>
      <c r="L13" s="478">
        <v>75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44</v>
      </c>
      <c r="R13" s="481">
        <v>5</v>
      </c>
      <c r="S13" s="482">
        <v>39</v>
      </c>
      <c r="T13" s="478"/>
      <c r="U13" s="481">
        <v>0</v>
      </c>
      <c r="V13" s="515">
        <v>0</v>
      </c>
      <c r="W13" s="481"/>
      <c r="X13" s="478">
        <v>33</v>
      </c>
      <c r="Y13" s="515">
        <v>7</v>
      </c>
      <c r="Z13" s="529"/>
      <c r="AA13" s="478">
        <v>18</v>
      </c>
      <c r="AB13" s="529"/>
      <c r="AC13" s="478">
        <v>8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65</v>
      </c>
      <c r="C14" s="481">
        <v>65</v>
      </c>
      <c r="D14" s="490"/>
      <c r="E14" s="490"/>
      <c r="F14" s="490"/>
      <c r="G14" s="523"/>
      <c r="H14" s="523"/>
      <c r="I14" s="481">
        <v>65</v>
      </c>
      <c r="J14" s="491"/>
      <c r="K14" s="481">
        <v>28</v>
      </c>
      <c r="L14" s="478">
        <v>37</v>
      </c>
      <c r="M14" s="507">
        <f t="shared" si="2"/>
        <v>10</v>
      </c>
      <c r="N14" s="481"/>
      <c r="O14" s="482">
        <v>10</v>
      </c>
      <c r="P14" s="478"/>
      <c r="Q14" s="489"/>
      <c r="R14" s="489"/>
      <c r="S14" s="490"/>
      <c r="T14" s="491"/>
      <c r="U14" s="489"/>
      <c r="V14" s="531"/>
      <c r="W14" s="481">
        <v>3</v>
      </c>
      <c r="X14" s="491"/>
      <c r="Y14" s="515"/>
      <c r="Z14" s="529"/>
      <c r="AA14" s="491"/>
      <c r="AB14" s="529">
        <v>3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363</v>
      </c>
      <c r="C16" s="481">
        <v>34</v>
      </c>
      <c r="D16" s="482">
        <v>8</v>
      </c>
      <c r="E16" s="482">
        <v>4</v>
      </c>
      <c r="F16" s="482"/>
      <c r="G16" s="483">
        <v>137</v>
      </c>
      <c r="H16" s="483">
        <v>180</v>
      </c>
      <c r="I16" s="481">
        <v>42</v>
      </c>
      <c r="J16" s="478">
        <v>321</v>
      </c>
      <c r="K16" s="481">
        <v>173</v>
      </c>
      <c r="L16" s="478">
        <v>190</v>
      </c>
      <c r="M16" s="507">
        <f t="shared" si="2"/>
        <v>32</v>
      </c>
      <c r="N16" s="481">
        <v>13</v>
      </c>
      <c r="O16" s="482">
        <v>19</v>
      </c>
      <c r="P16" s="478"/>
      <c r="Q16" s="521">
        <f t="shared" si="3"/>
        <v>31</v>
      </c>
      <c r="R16" s="481">
        <v>12</v>
      </c>
      <c r="S16" s="482">
        <v>19</v>
      </c>
      <c r="T16" s="478"/>
      <c r="U16" s="481">
        <v>10</v>
      </c>
      <c r="V16" s="515">
        <v>53</v>
      </c>
      <c r="W16" s="481">
        <v>7</v>
      </c>
      <c r="X16" s="478">
        <v>37</v>
      </c>
      <c r="Y16" s="515">
        <v>298</v>
      </c>
      <c r="Z16" s="529"/>
      <c r="AA16" s="478">
        <v>15</v>
      </c>
      <c r="AB16" s="529"/>
      <c r="AC16" s="478">
        <v>29</v>
      </c>
      <c r="AD16" s="530"/>
      <c r="AE16" s="475">
        <v>43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24</v>
      </c>
      <c r="C18" s="481"/>
      <c r="D18" s="482"/>
      <c r="E18" s="482"/>
      <c r="F18" s="482"/>
      <c r="G18" s="483">
        <v>17</v>
      </c>
      <c r="H18" s="483">
        <v>7</v>
      </c>
      <c r="I18" s="481"/>
      <c r="J18" s="478">
        <v>24</v>
      </c>
      <c r="K18" s="481">
        <v>13</v>
      </c>
      <c r="L18" s="478">
        <v>11</v>
      </c>
      <c r="M18" s="507">
        <f t="shared" si="2"/>
        <v>0</v>
      </c>
      <c r="N18" s="481"/>
      <c r="O18" s="482"/>
      <c r="P18" s="478"/>
      <c r="Q18" s="521">
        <f t="shared" si="3"/>
        <v>24</v>
      </c>
      <c r="R18" s="481"/>
      <c r="S18" s="482">
        <v>24</v>
      </c>
      <c r="T18" s="478"/>
      <c r="U18" s="481">
        <v>0</v>
      </c>
      <c r="V18" s="515">
        <v>0</v>
      </c>
      <c r="W18" s="481"/>
      <c r="X18" s="478">
        <v>6</v>
      </c>
      <c r="Y18" s="515"/>
      <c r="Z18" s="529"/>
      <c r="AA18" s="478"/>
      <c r="AB18" s="529"/>
      <c r="AC18" s="478">
        <v>1</v>
      </c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24</v>
      </c>
      <c r="C22" s="481"/>
      <c r="D22" s="482"/>
      <c r="E22" s="482"/>
      <c r="F22" s="482"/>
      <c r="G22" s="483">
        <v>8</v>
      </c>
      <c r="H22" s="483">
        <v>16</v>
      </c>
      <c r="I22" s="481"/>
      <c r="J22" s="478">
        <v>24</v>
      </c>
      <c r="K22" s="481">
        <v>6</v>
      </c>
      <c r="L22" s="478">
        <v>18</v>
      </c>
      <c r="M22" s="507">
        <f t="shared" si="2"/>
        <v>0</v>
      </c>
      <c r="N22" s="481"/>
      <c r="O22" s="482"/>
      <c r="P22" s="478"/>
      <c r="Q22" s="521">
        <f t="shared" si="3"/>
        <v>14</v>
      </c>
      <c r="R22" s="481"/>
      <c r="S22" s="482">
        <v>14</v>
      </c>
      <c r="T22" s="478"/>
      <c r="U22" s="481">
        <v>0</v>
      </c>
      <c r="V22" s="515">
        <v>0</v>
      </c>
      <c r="W22" s="481"/>
      <c r="X22" s="478">
        <v>5</v>
      </c>
      <c r="Y22" s="515">
        <v>51</v>
      </c>
      <c r="Z22" s="529"/>
      <c r="AA22" s="478"/>
      <c r="AB22" s="529"/>
      <c r="AC22" s="478">
        <v>5</v>
      </c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29</v>
      </c>
      <c r="C26" s="481"/>
      <c r="D26" s="482"/>
      <c r="E26" s="482">
        <v>6</v>
      </c>
      <c r="F26" s="482">
        <v>9</v>
      </c>
      <c r="G26" s="483">
        <v>14</v>
      </c>
      <c r="H26" s="483"/>
      <c r="I26" s="481"/>
      <c r="J26" s="478">
        <v>29</v>
      </c>
      <c r="K26" s="481">
        <v>5</v>
      </c>
      <c r="L26" s="478">
        <v>24</v>
      </c>
      <c r="M26" s="507">
        <f t="shared" si="2"/>
        <v>0</v>
      </c>
      <c r="N26" s="481"/>
      <c r="O26" s="482"/>
      <c r="P26" s="478"/>
      <c r="Q26" s="521">
        <f t="shared" si="3"/>
        <v>8</v>
      </c>
      <c r="R26" s="481"/>
      <c r="S26" s="482">
        <v>8</v>
      </c>
      <c r="T26" s="478"/>
      <c r="U26" s="481">
        <v>0</v>
      </c>
      <c r="V26" s="515">
        <v>0</v>
      </c>
      <c r="W26" s="481"/>
      <c r="X26" s="478">
        <v>9</v>
      </c>
      <c r="Y26" s="515"/>
      <c r="Z26" s="529"/>
      <c r="AA26" s="478"/>
      <c r="AB26" s="529"/>
      <c r="AC26" s="478"/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/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0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96</v>
      </c>
      <c r="C30" s="481">
        <v>5</v>
      </c>
      <c r="D30" s="482">
        <v>3</v>
      </c>
      <c r="E30" s="482">
        <v>5</v>
      </c>
      <c r="F30" s="482">
        <v>4</v>
      </c>
      <c r="G30" s="483">
        <v>43</v>
      </c>
      <c r="H30" s="483">
        <v>36</v>
      </c>
      <c r="I30" s="481">
        <v>8</v>
      </c>
      <c r="J30" s="478">
        <v>88</v>
      </c>
      <c r="K30" s="481">
        <v>53</v>
      </c>
      <c r="L30" s="478">
        <v>43</v>
      </c>
      <c r="M30" s="507">
        <f t="shared" si="2"/>
        <v>3</v>
      </c>
      <c r="N30" s="481">
        <v>3</v>
      </c>
      <c r="O30" s="482"/>
      <c r="P30" s="478"/>
      <c r="Q30" s="521">
        <f t="shared" si="3"/>
        <v>44</v>
      </c>
      <c r="R30" s="481">
        <v>8</v>
      </c>
      <c r="S30" s="482">
        <v>36</v>
      </c>
      <c r="T30" s="478"/>
      <c r="U30" s="481">
        <v>0</v>
      </c>
      <c r="V30" s="515">
        <v>0</v>
      </c>
      <c r="W30" s="481">
        <v>2</v>
      </c>
      <c r="X30" s="478">
        <v>26</v>
      </c>
      <c r="Y30" s="515">
        <v>45</v>
      </c>
      <c r="Z30" s="529"/>
      <c r="AA30" s="478">
        <v>6</v>
      </c>
      <c r="AB30" s="529">
        <v>1</v>
      </c>
      <c r="AC30" s="478">
        <v>11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154</v>
      </c>
      <c r="C32" s="481"/>
      <c r="D32" s="482"/>
      <c r="E32" s="482">
        <v>6</v>
      </c>
      <c r="F32" s="482">
        <v>14</v>
      </c>
      <c r="G32" s="483">
        <v>129</v>
      </c>
      <c r="H32" s="483">
        <v>5</v>
      </c>
      <c r="I32" s="481"/>
      <c r="J32" s="478">
        <v>154</v>
      </c>
      <c r="K32" s="481">
        <v>67</v>
      </c>
      <c r="L32" s="478">
        <v>87</v>
      </c>
      <c r="M32" s="507">
        <f t="shared" si="2"/>
        <v>0</v>
      </c>
      <c r="N32" s="481"/>
      <c r="O32" s="482"/>
      <c r="P32" s="478"/>
      <c r="Q32" s="521">
        <f t="shared" si="3"/>
        <v>24</v>
      </c>
      <c r="R32" s="481">
        <v>7</v>
      </c>
      <c r="S32" s="482">
        <v>17</v>
      </c>
      <c r="T32" s="478"/>
      <c r="U32" s="481">
        <v>0</v>
      </c>
      <c r="V32" s="515">
        <v>2</v>
      </c>
      <c r="W32" s="481"/>
      <c r="X32" s="478">
        <v>24</v>
      </c>
      <c r="Y32" s="515"/>
      <c r="Z32" s="529"/>
      <c r="AA32" s="478"/>
      <c r="AB32" s="529"/>
      <c r="AC32" s="478">
        <v>2</v>
      </c>
      <c r="AD32" s="530"/>
      <c r="AE32" s="475">
        <v>38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69</v>
      </c>
      <c r="C34" s="481">
        <v>55</v>
      </c>
      <c r="D34" s="482">
        <v>14</v>
      </c>
      <c r="E34" s="482"/>
      <c r="F34" s="482"/>
      <c r="G34" s="523"/>
      <c r="H34" s="523"/>
      <c r="I34" s="529">
        <v>69</v>
      </c>
      <c r="J34" s="478"/>
      <c r="K34" s="481">
        <v>49</v>
      </c>
      <c r="L34" s="478">
        <v>20</v>
      </c>
      <c r="M34" s="507">
        <f t="shared" si="2"/>
        <v>38</v>
      </c>
      <c r="N34" s="481">
        <v>27</v>
      </c>
      <c r="O34" s="482">
        <v>11</v>
      </c>
      <c r="P34" s="478"/>
      <c r="Q34" s="521">
        <f t="shared" si="3"/>
        <v>0</v>
      </c>
      <c r="R34" s="481"/>
      <c r="S34" s="482"/>
      <c r="T34" s="478"/>
      <c r="U34" s="481">
        <v>27</v>
      </c>
      <c r="V34" s="515">
        <v>0</v>
      </c>
      <c r="W34" s="481">
        <v>6</v>
      </c>
      <c r="X34" s="494"/>
      <c r="Y34" s="515"/>
      <c r="Z34" s="529"/>
      <c r="AA34" s="478"/>
      <c r="AB34" s="529">
        <v>39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261</v>
      </c>
      <c r="C35" s="490"/>
      <c r="D35" s="490"/>
      <c r="E35" s="482">
        <v>8</v>
      </c>
      <c r="F35" s="482">
        <v>8</v>
      </c>
      <c r="G35" s="483">
        <v>154</v>
      </c>
      <c r="H35" s="483">
        <v>91</v>
      </c>
      <c r="I35" s="489"/>
      <c r="J35" s="478">
        <v>261</v>
      </c>
      <c r="K35" s="481">
        <v>90</v>
      </c>
      <c r="L35" s="478">
        <v>171</v>
      </c>
      <c r="M35" s="532"/>
      <c r="N35" s="489"/>
      <c r="O35" s="490"/>
      <c r="P35" s="491"/>
      <c r="Q35" s="521">
        <f t="shared" si="3"/>
        <v>225</v>
      </c>
      <c r="R35" s="481">
        <v>41</v>
      </c>
      <c r="S35" s="482">
        <v>176</v>
      </c>
      <c r="T35" s="478">
        <v>8</v>
      </c>
      <c r="U35" s="481">
        <v>17</v>
      </c>
      <c r="V35" s="515">
        <v>25</v>
      </c>
      <c r="W35" s="489"/>
      <c r="X35" s="494">
        <v>25</v>
      </c>
      <c r="Y35" s="494"/>
      <c r="Z35" s="532"/>
      <c r="AA35" s="478">
        <v>22</v>
      </c>
      <c r="AB35" s="532"/>
      <c r="AC35" s="478">
        <v>49</v>
      </c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f t="shared" si="3"/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 t="str">
        <f t="shared" si="16"/>
        <v/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178</v>
      </c>
      <c r="C38" s="489"/>
      <c r="D38" s="490"/>
      <c r="E38" s="482">
        <v>4</v>
      </c>
      <c r="F38" s="482">
        <v>3</v>
      </c>
      <c r="G38" s="483">
        <v>124</v>
      </c>
      <c r="H38" s="483">
        <v>47</v>
      </c>
      <c r="I38" s="489"/>
      <c r="J38" s="478">
        <v>178</v>
      </c>
      <c r="K38" s="481">
        <v>4</v>
      </c>
      <c r="L38" s="478">
        <v>174</v>
      </c>
      <c r="M38" s="532"/>
      <c r="N38" s="489"/>
      <c r="O38" s="490"/>
      <c r="P38" s="491"/>
      <c r="Q38" s="521">
        <f t="shared" si="3"/>
        <v>51</v>
      </c>
      <c r="R38" s="481">
        <v>1</v>
      </c>
      <c r="S38" s="482">
        <v>50</v>
      </c>
      <c r="T38" s="478"/>
      <c r="U38" s="481">
        <v>0</v>
      </c>
      <c r="V38" s="515">
        <v>0</v>
      </c>
      <c r="W38" s="489"/>
      <c r="X38" s="478">
        <v>10</v>
      </c>
      <c r="Y38" s="515">
        <v>44</v>
      </c>
      <c r="Z38" s="532"/>
      <c r="AA38" s="478">
        <v>4</v>
      </c>
      <c r="AB38" s="532"/>
      <c r="AC38" s="478">
        <v>4</v>
      </c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>
        <f t="shared" si="16"/>
        <v>0</v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287</v>
      </c>
      <c r="C47" s="481"/>
      <c r="D47" s="482">
        <v>6</v>
      </c>
      <c r="E47" s="482">
        <v>28</v>
      </c>
      <c r="F47" s="482">
        <v>43</v>
      </c>
      <c r="G47" s="483">
        <v>210</v>
      </c>
      <c r="H47" s="483"/>
      <c r="I47" s="481">
        <v>6</v>
      </c>
      <c r="J47" s="478">
        <v>281</v>
      </c>
      <c r="K47" s="489"/>
      <c r="L47" s="478">
        <v>287</v>
      </c>
      <c r="M47" s="507">
        <f t="shared" si="2"/>
        <v>0</v>
      </c>
      <c r="N47" s="481"/>
      <c r="O47" s="482"/>
      <c r="P47" s="478"/>
      <c r="Q47" s="521">
        <f t="shared" si="3"/>
        <v>82</v>
      </c>
      <c r="R47" s="481"/>
      <c r="S47" s="482">
        <v>82</v>
      </c>
      <c r="T47" s="478"/>
      <c r="U47" s="481">
        <v>0</v>
      </c>
      <c r="V47" s="515">
        <v>0</v>
      </c>
      <c r="W47" s="481"/>
      <c r="X47" s="478">
        <v>59</v>
      </c>
      <c r="Y47" s="515"/>
      <c r="Z47" s="529"/>
      <c r="AA47" s="478">
        <v>2</v>
      </c>
      <c r="AB47" s="529"/>
      <c r="AC47" s="478">
        <v>14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353</v>
      </c>
      <c r="C48" s="481"/>
      <c r="D48" s="482"/>
      <c r="E48" s="482">
        <v>9</v>
      </c>
      <c r="F48" s="482">
        <v>15</v>
      </c>
      <c r="G48" s="483">
        <v>303</v>
      </c>
      <c r="H48" s="483">
        <v>26</v>
      </c>
      <c r="I48" s="481"/>
      <c r="J48" s="478">
        <v>353</v>
      </c>
      <c r="K48" s="481"/>
      <c r="L48" s="478">
        <v>353</v>
      </c>
      <c r="M48" s="507">
        <f t="shared" si="2"/>
        <v>0</v>
      </c>
      <c r="N48" s="481"/>
      <c r="O48" s="482"/>
      <c r="P48" s="478"/>
      <c r="Q48" s="521">
        <f t="shared" si="3"/>
        <v>190</v>
      </c>
      <c r="R48" s="481">
        <v>60</v>
      </c>
      <c r="S48" s="482">
        <v>130</v>
      </c>
      <c r="T48" s="478"/>
      <c r="U48" s="481">
        <v>51</v>
      </c>
      <c r="V48" s="515">
        <v>0</v>
      </c>
      <c r="W48" s="481"/>
      <c r="X48" s="478">
        <v>85</v>
      </c>
      <c r="Y48" s="515"/>
      <c r="Z48" s="529"/>
      <c r="AA48" s="478"/>
      <c r="AB48" s="529"/>
      <c r="AC48" s="478">
        <v>43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200</v>
      </c>
      <c r="C49" s="481"/>
      <c r="D49" s="482"/>
      <c r="E49" s="482">
        <v>2</v>
      </c>
      <c r="F49" s="482">
        <v>11</v>
      </c>
      <c r="G49" s="483">
        <v>184</v>
      </c>
      <c r="H49" s="483">
        <v>3</v>
      </c>
      <c r="I49" s="481"/>
      <c r="J49" s="478">
        <v>200</v>
      </c>
      <c r="K49" s="489"/>
      <c r="L49" s="478">
        <v>200</v>
      </c>
      <c r="M49" s="507">
        <f t="shared" si="2"/>
        <v>0</v>
      </c>
      <c r="N49" s="481"/>
      <c r="O49" s="482"/>
      <c r="P49" s="478"/>
      <c r="Q49" s="521">
        <f t="shared" si="3"/>
        <v>91</v>
      </c>
      <c r="R49" s="481"/>
      <c r="S49" s="482">
        <v>91</v>
      </c>
      <c r="T49" s="478"/>
      <c r="U49" s="481">
        <v>0</v>
      </c>
      <c r="V49" s="515">
        <v>0</v>
      </c>
      <c r="W49" s="481"/>
      <c r="X49" s="478">
        <v>40</v>
      </c>
      <c r="Y49" s="515"/>
      <c r="Z49" s="529"/>
      <c r="AA49" s="478">
        <v>1</v>
      </c>
      <c r="AB49" s="529"/>
      <c r="AC49" s="478">
        <v>22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679</v>
      </c>
      <c r="C50" s="481">
        <v>92</v>
      </c>
      <c r="D50" s="482">
        <v>12</v>
      </c>
      <c r="E50" s="482">
        <v>8</v>
      </c>
      <c r="F50" s="482">
        <v>8</v>
      </c>
      <c r="G50" s="483">
        <v>317</v>
      </c>
      <c r="H50" s="483">
        <v>242</v>
      </c>
      <c r="I50" s="481">
        <v>104</v>
      </c>
      <c r="J50" s="478">
        <v>575</v>
      </c>
      <c r="K50" s="481">
        <v>323</v>
      </c>
      <c r="L50" s="478">
        <v>356</v>
      </c>
      <c r="M50" s="507">
        <f t="shared" si="2"/>
        <v>57</v>
      </c>
      <c r="N50" s="481">
        <v>10</v>
      </c>
      <c r="O50" s="482">
        <v>40</v>
      </c>
      <c r="P50" s="478">
        <v>7</v>
      </c>
      <c r="Q50" s="521">
        <f t="shared" si="3"/>
        <v>261</v>
      </c>
      <c r="R50" s="481">
        <v>67</v>
      </c>
      <c r="S50" s="482">
        <v>150</v>
      </c>
      <c r="T50" s="478">
        <v>44</v>
      </c>
      <c r="U50" s="481">
        <v>71</v>
      </c>
      <c r="V50" s="515">
        <v>0</v>
      </c>
      <c r="W50" s="481">
        <v>16</v>
      </c>
      <c r="X50" s="478">
        <v>143</v>
      </c>
      <c r="Y50" s="515">
        <v>50</v>
      </c>
      <c r="Z50" s="529">
        <v>1</v>
      </c>
      <c r="AA50" s="478"/>
      <c r="AB50" s="529">
        <v>26</v>
      </c>
      <c r="AC50" s="478">
        <v>91</v>
      </c>
      <c r="AD50" s="530"/>
      <c r="AE50" s="475">
        <v>57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>
        <v>0</v>
      </c>
      <c r="V51" s="515">
        <v>63</v>
      </c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188</v>
      </c>
      <c r="C52" s="481">
        <v>50</v>
      </c>
      <c r="D52" s="482">
        <v>14</v>
      </c>
      <c r="E52" s="482">
        <v>8</v>
      </c>
      <c r="F52" s="482">
        <v>5</v>
      </c>
      <c r="G52" s="483">
        <v>56</v>
      </c>
      <c r="H52" s="483">
        <v>55</v>
      </c>
      <c r="I52" s="481">
        <v>64</v>
      </c>
      <c r="J52" s="478">
        <v>124</v>
      </c>
      <c r="K52" s="481">
        <v>100</v>
      </c>
      <c r="L52" s="478">
        <v>88</v>
      </c>
      <c r="M52" s="507">
        <f t="shared" si="2"/>
        <v>26</v>
      </c>
      <c r="N52" s="481">
        <v>18</v>
      </c>
      <c r="O52" s="482">
        <v>8</v>
      </c>
      <c r="P52" s="478"/>
      <c r="Q52" s="521">
        <f t="shared" si="3"/>
        <v>42</v>
      </c>
      <c r="R52" s="481">
        <v>12</v>
      </c>
      <c r="S52" s="482">
        <v>30</v>
      </c>
      <c r="T52" s="478"/>
      <c r="U52" s="481">
        <v>0</v>
      </c>
      <c r="V52" s="515">
        <v>0</v>
      </c>
      <c r="W52" s="481">
        <v>6</v>
      </c>
      <c r="X52" s="478">
        <v>30</v>
      </c>
      <c r="Y52" s="515"/>
      <c r="Z52" s="529"/>
      <c r="AA52" s="478"/>
      <c r="AB52" s="529"/>
      <c r="AC52" s="478">
        <v>5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415</v>
      </c>
      <c r="C54" s="481">
        <v>101</v>
      </c>
      <c r="D54" s="482">
        <v>37</v>
      </c>
      <c r="E54" s="482">
        <v>21</v>
      </c>
      <c r="F54" s="482">
        <v>7</v>
      </c>
      <c r="G54" s="483">
        <v>183</v>
      </c>
      <c r="H54" s="483">
        <v>66</v>
      </c>
      <c r="I54" s="481">
        <v>138</v>
      </c>
      <c r="J54" s="478">
        <v>277</v>
      </c>
      <c r="K54" s="481">
        <v>198</v>
      </c>
      <c r="L54" s="478">
        <v>217</v>
      </c>
      <c r="M54" s="507">
        <f t="shared" si="2"/>
        <v>70</v>
      </c>
      <c r="N54" s="481">
        <v>9</v>
      </c>
      <c r="O54" s="482">
        <v>41</v>
      </c>
      <c r="P54" s="478">
        <v>20</v>
      </c>
      <c r="Q54" s="521">
        <f t="shared" si="3"/>
        <v>158</v>
      </c>
      <c r="R54" s="481">
        <v>42</v>
      </c>
      <c r="S54" s="482">
        <v>54</v>
      </c>
      <c r="T54" s="478">
        <v>62</v>
      </c>
      <c r="U54" s="481">
        <v>47</v>
      </c>
      <c r="V54" s="515">
        <v>25</v>
      </c>
      <c r="W54" s="481">
        <v>17</v>
      </c>
      <c r="X54" s="478">
        <v>37</v>
      </c>
      <c r="Y54" s="515"/>
      <c r="Z54" s="529">
        <v>1</v>
      </c>
      <c r="AA54" s="478">
        <v>17</v>
      </c>
      <c r="AB54" s="529">
        <v>74</v>
      </c>
      <c r="AC54" s="478">
        <v>77</v>
      </c>
      <c r="AD54" s="530"/>
      <c r="AE54" s="475">
        <v>2</v>
      </c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139</v>
      </c>
      <c r="C55" s="481"/>
      <c r="D55" s="482">
        <v>2</v>
      </c>
      <c r="E55" s="482">
        <v>2</v>
      </c>
      <c r="F55" s="482">
        <v>2</v>
      </c>
      <c r="G55" s="483">
        <v>67</v>
      </c>
      <c r="H55" s="483">
        <v>66</v>
      </c>
      <c r="I55" s="481">
        <v>2</v>
      </c>
      <c r="J55" s="478">
        <v>137</v>
      </c>
      <c r="K55" s="481">
        <v>121</v>
      </c>
      <c r="L55" s="478">
        <v>18</v>
      </c>
      <c r="M55" s="507">
        <f t="shared" si="2"/>
        <v>0</v>
      </c>
      <c r="N55" s="481"/>
      <c r="O55" s="482"/>
      <c r="P55" s="478"/>
      <c r="Q55" s="521">
        <f t="shared" si="3"/>
        <v>50</v>
      </c>
      <c r="R55" s="481">
        <v>27</v>
      </c>
      <c r="S55" s="482">
        <v>23</v>
      </c>
      <c r="T55" s="478"/>
      <c r="U55" s="481">
        <v>1</v>
      </c>
      <c r="V55" s="515">
        <v>16</v>
      </c>
      <c r="W55" s="481"/>
      <c r="X55" s="478">
        <v>5</v>
      </c>
      <c r="Y55" s="515">
        <v>18</v>
      </c>
      <c r="Z55" s="529"/>
      <c r="AA55" s="478">
        <v>14</v>
      </c>
      <c r="AB55" s="529"/>
      <c r="AC55" s="478">
        <v>3</v>
      </c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589" t="s">
        <v>40</v>
      </c>
      <c r="B57" s="500">
        <f>SUM(B12:B56)</f>
        <v>3875</v>
      </c>
      <c r="C57" s="509">
        <f t="shared" ref="C57:AC57" si="18">SUM(C12:C56)</f>
        <v>581</v>
      </c>
      <c r="D57" s="502">
        <f t="shared" si="18"/>
        <v>141</v>
      </c>
      <c r="E57" s="525">
        <f t="shared" si="18"/>
        <v>120</v>
      </c>
      <c r="F57" s="503">
        <f t="shared" si="18"/>
        <v>131</v>
      </c>
      <c r="G57" s="503">
        <f t="shared" si="18"/>
        <v>2022</v>
      </c>
      <c r="H57" s="503">
        <f t="shared" si="18"/>
        <v>880</v>
      </c>
      <c r="I57" s="509">
        <f t="shared" si="18"/>
        <v>722</v>
      </c>
      <c r="J57" s="504">
        <f t="shared" si="18"/>
        <v>3153</v>
      </c>
      <c r="K57" s="509">
        <f t="shared" si="18"/>
        <v>1392</v>
      </c>
      <c r="L57" s="504">
        <f t="shared" si="18"/>
        <v>2483</v>
      </c>
      <c r="M57" s="509">
        <f t="shared" si="18"/>
        <v>279</v>
      </c>
      <c r="N57" s="509">
        <f t="shared" si="18"/>
        <v>116</v>
      </c>
      <c r="O57" s="502">
        <f t="shared" si="18"/>
        <v>136</v>
      </c>
      <c r="P57" s="517">
        <f t="shared" si="18"/>
        <v>27</v>
      </c>
      <c r="Q57" s="501">
        <f t="shared" si="18"/>
        <v>1339</v>
      </c>
      <c r="R57" s="509">
        <f t="shared" si="18"/>
        <v>282</v>
      </c>
      <c r="S57" s="502">
        <f t="shared" si="18"/>
        <v>943</v>
      </c>
      <c r="T57" s="504">
        <f t="shared" si="18"/>
        <v>114</v>
      </c>
      <c r="U57" s="501">
        <f t="shared" si="18"/>
        <v>246</v>
      </c>
      <c r="V57" s="517">
        <f t="shared" si="18"/>
        <v>184</v>
      </c>
      <c r="W57" s="509">
        <f t="shared" si="18"/>
        <v>97</v>
      </c>
      <c r="X57" s="504">
        <f t="shared" si="18"/>
        <v>574</v>
      </c>
      <c r="Y57" s="517">
        <f t="shared" si="18"/>
        <v>570</v>
      </c>
      <c r="Z57" s="509">
        <f t="shared" si="18"/>
        <v>2</v>
      </c>
      <c r="AA57" s="504">
        <f t="shared" si="18"/>
        <v>99</v>
      </c>
      <c r="AB57" s="509">
        <f t="shared" si="18"/>
        <v>161</v>
      </c>
      <c r="AC57" s="504">
        <f t="shared" si="18"/>
        <v>364</v>
      </c>
      <c r="AD57" s="534"/>
      <c r="AE57" s="501">
        <f>SUM(AE12:AE56)</f>
        <v>140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/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0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591" t="s">
        <v>97</v>
      </c>
      <c r="D60" s="591" t="s">
        <v>30</v>
      </c>
      <c r="E60" s="591" t="s">
        <v>31</v>
      </c>
      <c r="F60" s="591" t="s">
        <v>32</v>
      </c>
      <c r="G60" s="591" t="s">
        <v>33</v>
      </c>
      <c r="H60" s="591" t="s">
        <v>34</v>
      </c>
      <c r="I60" s="591" t="s">
        <v>98</v>
      </c>
      <c r="J60" s="591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613</v>
      </c>
      <c r="C61" s="474">
        <v>7</v>
      </c>
      <c r="D61" s="474">
        <v>25</v>
      </c>
      <c r="E61" s="474">
        <v>8</v>
      </c>
      <c r="F61" s="474">
        <v>16</v>
      </c>
      <c r="G61" s="474">
        <v>298</v>
      </c>
      <c r="H61" s="474">
        <v>259</v>
      </c>
      <c r="I61" s="474">
        <v>330</v>
      </c>
      <c r="J61" s="474">
        <v>283</v>
      </c>
      <c r="K61" s="474">
        <v>613</v>
      </c>
      <c r="L61" s="474">
        <v>536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400</v>
      </c>
      <c r="C62" s="475">
        <v>1</v>
      </c>
      <c r="D62" s="475">
        <v>7</v>
      </c>
      <c r="E62" s="475">
        <v>47</v>
      </c>
      <c r="F62" s="475">
        <v>62</v>
      </c>
      <c r="G62" s="475">
        <v>279</v>
      </c>
      <c r="H62" s="475">
        <v>4</v>
      </c>
      <c r="I62" s="475">
        <v>2</v>
      </c>
      <c r="J62" s="475">
        <v>398</v>
      </c>
      <c r="K62" s="475">
        <v>400</v>
      </c>
      <c r="L62" s="475">
        <v>370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370</v>
      </c>
      <c r="C63" s="475">
        <v>106</v>
      </c>
      <c r="D63" s="475">
        <v>38</v>
      </c>
      <c r="E63" s="475">
        <v>18</v>
      </c>
      <c r="F63" s="475">
        <v>10</v>
      </c>
      <c r="G63" s="475">
        <v>108</v>
      </c>
      <c r="H63" s="475">
        <v>90</v>
      </c>
      <c r="I63" s="475">
        <v>149</v>
      </c>
      <c r="J63" s="475">
        <v>221</v>
      </c>
      <c r="K63" s="475">
        <v>370</v>
      </c>
      <c r="L63" s="475">
        <v>331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16</v>
      </c>
      <c r="C65" s="475">
        <v>15</v>
      </c>
      <c r="D65" s="475">
        <v>1</v>
      </c>
      <c r="E65" s="475"/>
      <c r="F65" s="475"/>
      <c r="G65" s="475"/>
      <c r="H65" s="475"/>
      <c r="I65" s="475">
        <v>12</v>
      </c>
      <c r="J65" s="475">
        <v>4</v>
      </c>
      <c r="K65" s="475">
        <v>16</v>
      </c>
      <c r="L65" s="475">
        <v>13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231</v>
      </c>
      <c r="C68" s="475">
        <v>1</v>
      </c>
      <c r="D68" s="475"/>
      <c r="E68" s="475"/>
      <c r="F68" s="475"/>
      <c r="G68" s="475">
        <v>1</v>
      </c>
      <c r="H68" s="475">
        <v>229</v>
      </c>
      <c r="I68" s="475">
        <v>72</v>
      </c>
      <c r="J68" s="475">
        <v>159</v>
      </c>
      <c r="K68" s="475">
        <v>231</v>
      </c>
      <c r="L68" s="475">
        <v>1</v>
      </c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1630</v>
      </c>
      <c r="C70" s="526">
        <f t="shared" ref="C70:K70" si="27">SUM(C61:C69)</f>
        <v>130</v>
      </c>
      <c r="D70" s="526">
        <f t="shared" si="27"/>
        <v>71</v>
      </c>
      <c r="E70" s="526">
        <f t="shared" si="27"/>
        <v>73</v>
      </c>
      <c r="F70" s="526">
        <f t="shared" si="27"/>
        <v>88</v>
      </c>
      <c r="G70" s="526">
        <f t="shared" si="27"/>
        <v>686</v>
      </c>
      <c r="H70" s="526">
        <f t="shared" si="27"/>
        <v>582</v>
      </c>
      <c r="I70" s="526">
        <f t="shared" si="27"/>
        <v>565</v>
      </c>
      <c r="J70" s="526">
        <f t="shared" si="27"/>
        <v>1065</v>
      </c>
      <c r="K70" s="526">
        <f t="shared" si="27"/>
        <v>1630</v>
      </c>
      <c r="L70" s="526">
        <f>SUM(L61:L69)</f>
        <v>1251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591" t="s">
        <v>97</v>
      </c>
      <c r="E73" s="591" t="s">
        <v>30</v>
      </c>
      <c r="F73" s="591" t="s">
        <v>31</v>
      </c>
      <c r="G73" s="591" t="s">
        <v>32</v>
      </c>
      <c r="H73" s="591" t="s">
        <v>33</v>
      </c>
      <c r="I73" s="591" t="s">
        <v>34</v>
      </c>
      <c r="J73" s="591" t="s">
        <v>98</v>
      </c>
      <c r="K73" s="591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 t="str">
        <f>IF($C74=0,"",IF(($L74)="",IF($C74="","",1),0))</f>
        <v/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15</v>
      </c>
      <c r="D75" s="477"/>
      <c r="E75" s="477">
        <v>1</v>
      </c>
      <c r="F75" s="477">
        <v>1</v>
      </c>
      <c r="G75" s="477">
        <v>1</v>
      </c>
      <c r="H75" s="477">
        <v>12</v>
      </c>
      <c r="I75" s="477"/>
      <c r="J75" s="477">
        <v>1</v>
      </c>
      <c r="K75" s="477">
        <v>14</v>
      </c>
      <c r="L75" s="477">
        <v>15</v>
      </c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>
        <f t="shared" ref="CD75:CD80" si="34">IF($C75=0,"",IF(($L75)="",IF($C75="","",1),0))</f>
        <v>0</v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99</v>
      </c>
      <c r="D76" s="474">
        <v>1</v>
      </c>
      <c r="E76" s="474"/>
      <c r="F76" s="474"/>
      <c r="G76" s="474">
        <v>4</v>
      </c>
      <c r="H76" s="474">
        <v>76</v>
      </c>
      <c r="I76" s="474">
        <v>18</v>
      </c>
      <c r="J76" s="474">
        <v>50</v>
      </c>
      <c r="K76" s="474">
        <v>49</v>
      </c>
      <c r="L76" s="474">
        <v>99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6</v>
      </c>
      <c r="D80" s="514"/>
      <c r="E80" s="514"/>
      <c r="F80" s="514"/>
      <c r="G80" s="514">
        <v>2</v>
      </c>
      <c r="H80" s="514">
        <v>4</v>
      </c>
      <c r="I80" s="514"/>
      <c r="J80" s="514">
        <v>1</v>
      </c>
      <c r="K80" s="514">
        <v>5</v>
      </c>
      <c r="L80" s="514">
        <v>6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590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587" t="s">
        <v>38</v>
      </c>
      <c r="L104" s="427" t="s">
        <v>39</v>
      </c>
      <c r="M104" s="589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12</v>
      </c>
      <c r="C105" s="481"/>
      <c r="D105" s="482"/>
      <c r="E105" s="482"/>
      <c r="F105" s="482"/>
      <c r="G105" s="483">
        <v>5</v>
      </c>
      <c r="H105" s="483">
        <v>7</v>
      </c>
      <c r="I105" s="481"/>
      <c r="J105" s="478">
        <v>12</v>
      </c>
      <c r="K105" s="481">
        <v>10</v>
      </c>
      <c r="L105" s="478">
        <v>2</v>
      </c>
      <c r="M105" s="507">
        <f t="shared" ref="M105:M110" si="36">SUM(N105:P105)</f>
        <v>0</v>
      </c>
      <c r="N105" s="481"/>
      <c r="O105" s="482"/>
      <c r="P105" s="478"/>
      <c r="Q105" s="521">
        <f t="shared" ref="Q105:Q110" si="37">SUM(R105:T105)</f>
        <v>12</v>
      </c>
      <c r="R105" s="481">
        <v>12</v>
      </c>
      <c r="S105" s="482"/>
      <c r="T105" s="535"/>
      <c r="U105" s="524">
        <v>12</v>
      </c>
      <c r="V105" s="524"/>
      <c r="W105" s="557"/>
      <c r="X105" s="540"/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9</v>
      </c>
      <c r="C107" s="481">
        <v>5</v>
      </c>
      <c r="D107" s="482">
        <v>3</v>
      </c>
      <c r="E107" s="482">
        <v>1</v>
      </c>
      <c r="F107" s="482"/>
      <c r="G107" s="483"/>
      <c r="H107" s="483"/>
      <c r="I107" s="481">
        <v>8</v>
      </c>
      <c r="J107" s="478">
        <v>1</v>
      </c>
      <c r="K107" s="481">
        <v>4</v>
      </c>
      <c r="L107" s="478">
        <v>5</v>
      </c>
      <c r="M107" s="507">
        <f t="shared" si="36"/>
        <v>8</v>
      </c>
      <c r="N107" s="481">
        <v>8</v>
      </c>
      <c r="O107" s="482"/>
      <c r="P107" s="478"/>
      <c r="Q107" s="521">
        <f t="shared" si="37"/>
        <v>1</v>
      </c>
      <c r="R107" s="481">
        <v>1</v>
      </c>
      <c r="S107" s="482"/>
      <c r="T107" s="535"/>
      <c r="U107" s="524">
        <v>9</v>
      </c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>
        <f t="shared" si="42"/>
        <v>0</v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589" t="s">
        <v>40</v>
      </c>
      <c r="B111" s="500">
        <f>SUM(B105:B110)</f>
        <v>21</v>
      </c>
      <c r="C111" s="509">
        <f t="shared" ref="C111:X111" si="47">SUM(C105:C110)</f>
        <v>5</v>
      </c>
      <c r="D111" s="502">
        <f t="shared" si="47"/>
        <v>3</v>
      </c>
      <c r="E111" s="525">
        <f t="shared" si="47"/>
        <v>1</v>
      </c>
      <c r="F111" s="503">
        <f t="shared" si="47"/>
        <v>0</v>
      </c>
      <c r="G111" s="503">
        <f t="shared" si="47"/>
        <v>5</v>
      </c>
      <c r="H111" s="503">
        <f t="shared" si="47"/>
        <v>7</v>
      </c>
      <c r="I111" s="509">
        <f t="shared" si="47"/>
        <v>8</v>
      </c>
      <c r="J111" s="504">
        <f t="shared" si="47"/>
        <v>13</v>
      </c>
      <c r="K111" s="509">
        <f t="shared" si="47"/>
        <v>14</v>
      </c>
      <c r="L111" s="504">
        <f t="shared" si="47"/>
        <v>7</v>
      </c>
      <c r="M111" s="509">
        <f t="shared" si="47"/>
        <v>8</v>
      </c>
      <c r="N111" s="509">
        <f t="shared" si="47"/>
        <v>8</v>
      </c>
      <c r="O111" s="502">
        <f t="shared" si="47"/>
        <v>0</v>
      </c>
      <c r="P111" s="517">
        <f t="shared" si="47"/>
        <v>0</v>
      </c>
      <c r="Q111" s="501">
        <f t="shared" si="47"/>
        <v>13</v>
      </c>
      <c r="R111" s="509">
        <f t="shared" si="47"/>
        <v>13</v>
      </c>
      <c r="S111" s="502">
        <f t="shared" si="47"/>
        <v>0</v>
      </c>
      <c r="T111" s="545">
        <f t="shared" si="47"/>
        <v>0</v>
      </c>
      <c r="U111" s="505">
        <f t="shared" si="47"/>
        <v>21</v>
      </c>
      <c r="V111" s="505">
        <f t="shared" si="47"/>
        <v>0</v>
      </c>
      <c r="W111" s="501">
        <f t="shared" si="47"/>
        <v>0</v>
      </c>
      <c r="X111" s="504">
        <f t="shared" si="47"/>
        <v>0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58368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58662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B7" workbookViewId="0">
      <selection activeCell="T17" sqref="T17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",[8]NOMBRE!B2," - ","( ",[8]NOMBRE!C2,[8]NOMBRE!D2,[8]NOMBRE!E2,[8]NOMBRE!F2,[8]NOMBRE!G2," )")</f>
        <v>COMUNA: LINARES 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",[8]NOMBRE!B3," - ","( ",[8]NOMBRE!C3,[8]NOMBRE!D3,[8]NOMBRE!E3,[8]NOMBRE!F3,[8]NOMBRE!G3," )")</f>
        <v>ESTABLECIMIENTO: HOSPITAL DE LINARES 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",[8]NOMBRE!B6," - ","( ",[8]NOMBRE!C6,[8]NOMBRE!D6," )")</f>
        <v>MES: AGOSTO - ( 08 )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",[8]NOMBRE!B7)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600"/>
      <c r="AH6" s="665" t="s">
        <v>3</v>
      </c>
      <c r="AI6" s="665"/>
      <c r="AJ6" s="600"/>
      <c r="AK6" s="665" t="s">
        <v>4</v>
      </c>
      <c r="AL6" s="665"/>
      <c r="AM6" s="599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600"/>
      <c r="AK7" s="666"/>
      <c r="AL7" s="666"/>
      <c r="AM7" s="599"/>
      <c r="AN7" s="668"/>
      <c r="AO7" s="599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594" t="s">
        <v>38</v>
      </c>
      <c r="L11" s="427" t="s">
        <v>39</v>
      </c>
      <c r="M11" s="596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595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284</v>
      </c>
      <c r="C12" s="492">
        <v>231</v>
      </c>
      <c r="D12" s="493">
        <v>46</v>
      </c>
      <c r="E12" s="493">
        <v>7</v>
      </c>
      <c r="F12" s="493"/>
      <c r="G12" s="528"/>
      <c r="H12" s="528"/>
      <c r="I12" s="529">
        <v>284</v>
      </c>
      <c r="J12" s="506"/>
      <c r="K12" s="481">
        <v>155</v>
      </c>
      <c r="L12" s="478">
        <v>129</v>
      </c>
      <c r="M12" s="507">
        <f>SUM(N12:P12)</f>
        <v>67</v>
      </c>
      <c r="N12" s="481">
        <v>60</v>
      </c>
      <c r="O12" s="482">
        <v>7</v>
      </c>
      <c r="P12" s="478"/>
      <c r="Q12" s="521">
        <f>SUM(R12:T12)</f>
        <v>0</v>
      </c>
      <c r="R12" s="481"/>
      <c r="S12" s="482"/>
      <c r="T12" s="478"/>
      <c r="U12" s="492">
        <v>0</v>
      </c>
      <c r="V12" s="515">
        <v>26</v>
      </c>
      <c r="W12" s="529">
        <v>42</v>
      </c>
      <c r="X12" s="506"/>
      <c r="Y12" s="515">
        <v>3</v>
      </c>
      <c r="Z12" s="529"/>
      <c r="AA12" s="506"/>
      <c r="AB12" s="529">
        <v>23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123</v>
      </c>
      <c r="C13" s="481"/>
      <c r="D13" s="508"/>
      <c r="E13" s="508">
        <v>5</v>
      </c>
      <c r="F13" s="508">
        <v>3</v>
      </c>
      <c r="G13" s="483">
        <v>68</v>
      </c>
      <c r="H13" s="483">
        <v>47</v>
      </c>
      <c r="I13" s="481"/>
      <c r="J13" s="478">
        <v>123</v>
      </c>
      <c r="K13" s="481">
        <v>46</v>
      </c>
      <c r="L13" s="478">
        <v>77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49</v>
      </c>
      <c r="R13" s="481">
        <v>13</v>
      </c>
      <c r="S13" s="482">
        <v>36</v>
      </c>
      <c r="T13" s="478"/>
      <c r="U13" s="481">
        <v>0</v>
      </c>
      <c r="V13" s="515">
        <v>0</v>
      </c>
      <c r="W13" s="481"/>
      <c r="X13" s="478">
        <v>27</v>
      </c>
      <c r="Y13" s="515">
        <v>2</v>
      </c>
      <c r="Z13" s="529"/>
      <c r="AA13" s="478">
        <v>5</v>
      </c>
      <c r="AB13" s="529"/>
      <c r="AC13" s="478">
        <v>14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91</v>
      </c>
      <c r="C14" s="481">
        <v>91</v>
      </c>
      <c r="D14" s="490"/>
      <c r="E14" s="490"/>
      <c r="F14" s="490"/>
      <c r="G14" s="523"/>
      <c r="H14" s="523"/>
      <c r="I14" s="481">
        <v>91</v>
      </c>
      <c r="J14" s="491"/>
      <c r="K14" s="481">
        <v>49</v>
      </c>
      <c r="L14" s="478">
        <v>42</v>
      </c>
      <c r="M14" s="507">
        <f t="shared" si="2"/>
        <v>18</v>
      </c>
      <c r="N14" s="481"/>
      <c r="O14" s="482">
        <v>18</v>
      </c>
      <c r="P14" s="478"/>
      <c r="Q14" s="489"/>
      <c r="R14" s="489"/>
      <c r="S14" s="490"/>
      <c r="T14" s="491"/>
      <c r="U14" s="489"/>
      <c r="V14" s="531"/>
      <c r="W14" s="481">
        <v>10</v>
      </c>
      <c r="X14" s="491"/>
      <c r="Y14" s="515"/>
      <c r="Z14" s="529"/>
      <c r="AA14" s="491"/>
      <c r="AB14" s="529">
        <v>11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342</v>
      </c>
      <c r="C16" s="481">
        <v>40</v>
      </c>
      <c r="D16" s="482">
        <v>7</v>
      </c>
      <c r="E16" s="482">
        <v>2</v>
      </c>
      <c r="F16" s="482">
        <v>1</v>
      </c>
      <c r="G16" s="483">
        <v>104</v>
      </c>
      <c r="H16" s="483">
        <v>188</v>
      </c>
      <c r="I16" s="481">
        <v>47</v>
      </c>
      <c r="J16" s="478">
        <v>295</v>
      </c>
      <c r="K16" s="481">
        <v>185</v>
      </c>
      <c r="L16" s="478">
        <v>157</v>
      </c>
      <c r="M16" s="507">
        <f t="shared" si="2"/>
        <v>26</v>
      </c>
      <c r="N16" s="481">
        <v>10</v>
      </c>
      <c r="O16" s="482">
        <v>16</v>
      </c>
      <c r="P16" s="478"/>
      <c r="Q16" s="521">
        <f t="shared" si="3"/>
        <v>30</v>
      </c>
      <c r="R16" s="481">
        <v>15</v>
      </c>
      <c r="S16" s="482">
        <v>15</v>
      </c>
      <c r="T16" s="478"/>
      <c r="U16" s="481">
        <v>33</v>
      </c>
      <c r="V16" s="515">
        <v>18</v>
      </c>
      <c r="W16" s="481">
        <v>8</v>
      </c>
      <c r="X16" s="478">
        <v>44</v>
      </c>
      <c r="Y16" s="515">
        <v>301</v>
      </c>
      <c r="Z16" s="529"/>
      <c r="AA16" s="478">
        <v>15</v>
      </c>
      <c r="AB16" s="529"/>
      <c r="AC16" s="478">
        <v>26</v>
      </c>
      <c r="AD16" s="530"/>
      <c r="AE16" s="475">
        <v>47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33</v>
      </c>
      <c r="C18" s="481"/>
      <c r="D18" s="482"/>
      <c r="E18" s="482"/>
      <c r="F18" s="482"/>
      <c r="G18" s="483">
        <v>20</v>
      </c>
      <c r="H18" s="483">
        <v>13</v>
      </c>
      <c r="I18" s="481"/>
      <c r="J18" s="478">
        <v>33</v>
      </c>
      <c r="K18" s="481">
        <v>16</v>
      </c>
      <c r="L18" s="478">
        <v>17</v>
      </c>
      <c r="M18" s="507">
        <f t="shared" si="2"/>
        <v>0</v>
      </c>
      <c r="N18" s="481"/>
      <c r="O18" s="482"/>
      <c r="P18" s="478"/>
      <c r="Q18" s="521">
        <f t="shared" si="3"/>
        <v>32</v>
      </c>
      <c r="R18" s="481"/>
      <c r="S18" s="482">
        <v>32</v>
      </c>
      <c r="T18" s="478"/>
      <c r="U18" s="481">
        <v>0</v>
      </c>
      <c r="V18" s="515">
        <v>0</v>
      </c>
      <c r="W18" s="481"/>
      <c r="X18" s="478">
        <v>6</v>
      </c>
      <c r="Y18" s="515"/>
      <c r="Z18" s="529"/>
      <c r="AA18" s="478"/>
      <c r="AB18" s="529"/>
      <c r="AC18" s="478">
        <v>4</v>
      </c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17</v>
      </c>
      <c r="C22" s="481"/>
      <c r="D22" s="482"/>
      <c r="E22" s="482"/>
      <c r="F22" s="482"/>
      <c r="G22" s="483">
        <v>5</v>
      </c>
      <c r="H22" s="483">
        <v>12</v>
      </c>
      <c r="I22" s="481"/>
      <c r="J22" s="478">
        <v>17</v>
      </c>
      <c r="K22" s="481">
        <v>13</v>
      </c>
      <c r="L22" s="478">
        <v>4</v>
      </c>
      <c r="M22" s="507">
        <f t="shared" si="2"/>
        <v>0</v>
      </c>
      <c r="N22" s="481"/>
      <c r="O22" s="482"/>
      <c r="P22" s="478"/>
      <c r="Q22" s="521">
        <f t="shared" si="3"/>
        <v>8</v>
      </c>
      <c r="R22" s="481"/>
      <c r="S22" s="482">
        <v>8</v>
      </c>
      <c r="T22" s="478"/>
      <c r="U22" s="481">
        <v>0</v>
      </c>
      <c r="V22" s="515">
        <v>0</v>
      </c>
      <c r="W22" s="481"/>
      <c r="X22" s="478">
        <v>4</v>
      </c>
      <c r="Y22" s="515">
        <v>60</v>
      </c>
      <c r="Z22" s="529"/>
      <c r="AA22" s="478">
        <v>0</v>
      </c>
      <c r="AB22" s="529"/>
      <c r="AC22" s="478">
        <v>6</v>
      </c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49</v>
      </c>
      <c r="C26" s="481"/>
      <c r="D26" s="482"/>
      <c r="E26" s="482">
        <v>4</v>
      </c>
      <c r="F26" s="482">
        <v>11</v>
      </c>
      <c r="G26" s="483">
        <v>31</v>
      </c>
      <c r="H26" s="483">
        <v>3</v>
      </c>
      <c r="I26" s="481"/>
      <c r="J26" s="478">
        <v>49</v>
      </c>
      <c r="K26" s="481">
        <v>13</v>
      </c>
      <c r="L26" s="478">
        <v>36</v>
      </c>
      <c r="M26" s="507">
        <f t="shared" si="2"/>
        <v>0</v>
      </c>
      <c r="N26" s="481"/>
      <c r="O26" s="482"/>
      <c r="P26" s="478"/>
      <c r="Q26" s="521">
        <f t="shared" si="3"/>
        <v>5</v>
      </c>
      <c r="R26" s="481"/>
      <c r="S26" s="482">
        <v>5</v>
      </c>
      <c r="T26" s="478"/>
      <c r="U26" s="481">
        <v>0</v>
      </c>
      <c r="V26" s="515">
        <v>0</v>
      </c>
      <c r="W26" s="481"/>
      <c r="X26" s="478">
        <v>9</v>
      </c>
      <c r="Y26" s="515"/>
      <c r="Z26" s="529"/>
      <c r="AA26" s="478"/>
      <c r="AB26" s="529"/>
      <c r="AC26" s="478">
        <v>3</v>
      </c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/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0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117</v>
      </c>
      <c r="C30" s="481">
        <v>6</v>
      </c>
      <c r="D30" s="482">
        <v>5</v>
      </c>
      <c r="E30" s="482">
        <v>10</v>
      </c>
      <c r="F30" s="482">
        <v>3</v>
      </c>
      <c r="G30" s="483">
        <v>52</v>
      </c>
      <c r="H30" s="483">
        <v>41</v>
      </c>
      <c r="I30" s="481">
        <v>11</v>
      </c>
      <c r="J30" s="478">
        <v>106</v>
      </c>
      <c r="K30" s="481">
        <v>42</v>
      </c>
      <c r="L30" s="478">
        <v>75</v>
      </c>
      <c r="M30" s="507">
        <f t="shared" si="2"/>
        <v>3</v>
      </c>
      <c r="N30" s="481">
        <v>3</v>
      </c>
      <c r="O30" s="482"/>
      <c r="P30" s="478"/>
      <c r="Q30" s="521">
        <f t="shared" si="3"/>
        <v>44</v>
      </c>
      <c r="R30" s="481">
        <v>7</v>
      </c>
      <c r="S30" s="482">
        <v>37</v>
      </c>
      <c r="T30" s="478"/>
      <c r="U30" s="481">
        <v>0</v>
      </c>
      <c r="V30" s="515">
        <v>1</v>
      </c>
      <c r="W30" s="481">
        <v>3</v>
      </c>
      <c r="X30" s="478">
        <v>21</v>
      </c>
      <c r="Y30" s="515">
        <v>65</v>
      </c>
      <c r="Z30" s="529"/>
      <c r="AA30" s="478">
        <v>9</v>
      </c>
      <c r="AB30" s="529">
        <v>1</v>
      </c>
      <c r="AC30" s="478">
        <v>7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204</v>
      </c>
      <c r="C32" s="481"/>
      <c r="D32" s="482"/>
      <c r="E32" s="482">
        <v>11</v>
      </c>
      <c r="F32" s="482">
        <v>13</v>
      </c>
      <c r="G32" s="483">
        <v>168</v>
      </c>
      <c r="H32" s="483">
        <v>12</v>
      </c>
      <c r="I32" s="481"/>
      <c r="J32" s="478">
        <v>204</v>
      </c>
      <c r="K32" s="481">
        <v>77</v>
      </c>
      <c r="L32" s="478">
        <v>127</v>
      </c>
      <c r="M32" s="507">
        <f t="shared" si="2"/>
        <v>0</v>
      </c>
      <c r="N32" s="481"/>
      <c r="O32" s="482"/>
      <c r="P32" s="478"/>
      <c r="Q32" s="521">
        <f t="shared" si="3"/>
        <v>25</v>
      </c>
      <c r="R32" s="481">
        <v>5</v>
      </c>
      <c r="S32" s="482">
        <v>20</v>
      </c>
      <c r="T32" s="478"/>
      <c r="U32" s="481">
        <v>2</v>
      </c>
      <c r="V32" s="515">
        <v>0</v>
      </c>
      <c r="W32" s="481"/>
      <c r="X32" s="478">
        <v>28</v>
      </c>
      <c r="Y32" s="515">
        <v>253</v>
      </c>
      <c r="Z32" s="529"/>
      <c r="AA32" s="478"/>
      <c r="AB32" s="529"/>
      <c r="AC32" s="478"/>
      <c r="AD32" s="530"/>
      <c r="AE32" s="475">
        <v>47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83</v>
      </c>
      <c r="C34" s="481">
        <v>65</v>
      </c>
      <c r="D34" s="482">
        <v>18</v>
      </c>
      <c r="E34" s="482"/>
      <c r="F34" s="482"/>
      <c r="G34" s="523"/>
      <c r="H34" s="523"/>
      <c r="I34" s="529">
        <v>83</v>
      </c>
      <c r="J34" s="478"/>
      <c r="K34" s="481">
        <v>66</v>
      </c>
      <c r="L34" s="478">
        <v>17</v>
      </c>
      <c r="M34" s="507">
        <f t="shared" si="2"/>
        <v>55</v>
      </c>
      <c r="N34" s="481">
        <v>38</v>
      </c>
      <c r="O34" s="482">
        <v>17</v>
      </c>
      <c r="P34" s="478"/>
      <c r="Q34" s="521">
        <f t="shared" si="3"/>
        <v>0</v>
      </c>
      <c r="R34" s="481"/>
      <c r="S34" s="482"/>
      <c r="T34" s="478"/>
      <c r="U34" s="481">
        <v>0</v>
      </c>
      <c r="V34" s="515">
        <v>38</v>
      </c>
      <c r="W34" s="481">
        <v>16</v>
      </c>
      <c r="X34" s="494"/>
      <c r="Y34" s="515"/>
      <c r="Z34" s="529"/>
      <c r="AA34" s="478"/>
      <c r="AB34" s="529">
        <v>34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349</v>
      </c>
      <c r="C35" s="490"/>
      <c r="D35" s="490"/>
      <c r="E35" s="482">
        <v>5</v>
      </c>
      <c r="F35" s="482">
        <v>6</v>
      </c>
      <c r="G35" s="483">
        <v>225</v>
      </c>
      <c r="H35" s="483">
        <v>113</v>
      </c>
      <c r="I35" s="489"/>
      <c r="J35" s="478">
        <v>349</v>
      </c>
      <c r="K35" s="481">
        <v>140</v>
      </c>
      <c r="L35" s="478">
        <v>209</v>
      </c>
      <c r="M35" s="532"/>
      <c r="N35" s="489"/>
      <c r="O35" s="490"/>
      <c r="P35" s="491"/>
      <c r="Q35" s="521">
        <f t="shared" si="3"/>
        <v>297</v>
      </c>
      <c r="R35" s="481">
        <v>40</v>
      </c>
      <c r="S35" s="482">
        <v>250</v>
      </c>
      <c r="T35" s="478">
        <v>7</v>
      </c>
      <c r="U35" s="481">
        <v>20</v>
      </c>
      <c r="V35" s="515">
        <v>22</v>
      </c>
      <c r="W35" s="489"/>
      <c r="X35" s="494">
        <v>54</v>
      </c>
      <c r="Y35" s="494"/>
      <c r="Z35" s="532"/>
      <c r="AA35" s="478"/>
      <c r="AB35" s="532"/>
      <c r="AC35" s="478">
        <v>71</v>
      </c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f t="shared" si="3"/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 t="str">
        <f t="shared" si="16"/>
        <v/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178</v>
      </c>
      <c r="C38" s="489"/>
      <c r="D38" s="490"/>
      <c r="E38" s="482">
        <v>3</v>
      </c>
      <c r="F38" s="482">
        <v>4</v>
      </c>
      <c r="G38" s="483">
        <v>131</v>
      </c>
      <c r="H38" s="483">
        <v>40</v>
      </c>
      <c r="I38" s="489"/>
      <c r="J38" s="478">
        <v>178</v>
      </c>
      <c r="K38" s="481">
        <v>1</v>
      </c>
      <c r="L38" s="478">
        <v>177</v>
      </c>
      <c r="M38" s="532"/>
      <c r="N38" s="489"/>
      <c r="O38" s="490"/>
      <c r="P38" s="491"/>
      <c r="Q38" s="521">
        <f t="shared" si="3"/>
        <v>72</v>
      </c>
      <c r="R38" s="481">
        <v>2</v>
      </c>
      <c r="S38" s="482">
        <v>65</v>
      </c>
      <c r="T38" s="478">
        <v>5</v>
      </c>
      <c r="U38" s="481">
        <v>0</v>
      </c>
      <c r="V38" s="515">
        <v>1</v>
      </c>
      <c r="W38" s="489"/>
      <c r="X38" s="478">
        <v>6</v>
      </c>
      <c r="Y38" s="515">
        <v>37</v>
      </c>
      <c r="Z38" s="532"/>
      <c r="AA38" s="478"/>
      <c r="AB38" s="532"/>
      <c r="AC38" s="478">
        <v>12</v>
      </c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>
        <f t="shared" si="16"/>
        <v>0</v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243</v>
      </c>
      <c r="C47" s="481"/>
      <c r="D47" s="482">
        <v>5</v>
      </c>
      <c r="E47" s="482">
        <v>23</v>
      </c>
      <c r="F47" s="482">
        <v>50</v>
      </c>
      <c r="G47" s="483">
        <v>165</v>
      </c>
      <c r="H47" s="483"/>
      <c r="I47" s="481">
        <v>5</v>
      </c>
      <c r="J47" s="478">
        <v>238</v>
      </c>
      <c r="K47" s="489"/>
      <c r="L47" s="478">
        <v>243</v>
      </c>
      <c r="M47" s="507">
        <f t="shared" si="2"/>
        <v>0</v>
      </c>
      <c r="N47" s="481"/>
      <c r="O47" s="482"/>
      <c r="P47" s="478"/>
      <c r="Q47" s="521">
        <f t="shared" si="3"/>
        <v>78</v>
      </c>
      <c r="R47" s="481"/>
      <c r="S47" s="482">
        <v>78</v>
      </c>
      <c r="T47" s="478"/>
      <c r="U47" s="481">
        <v>0</v>
      </c>
      <c r="V47" s="515">
        <v>0</v>
      </c>
      <c r="W47" s="481"/>
      <c r="X47" s="478">
        <v>40</v>
      </c>
      <c r="Y47" s="515"/>
      <c r="Z47" s="529"/>
      <c r="AA47" s="478"/>
      <c r="AB47" s="529"/>
      <c r="AC47" s="478">
        <v>80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172</v>
      </c>
      <c r="C48" s="481"/>
      <c r="D48" s="482"/>
      <c r="E48" s="482">
        <v>1</v>
      </c>
      <c r="F48" s="482">
        <v>12</v>
      </c>
      <c r="G48" s="483">
        <v>154</v>
      </c>
      <c r="H48" s="483">
        <v>5</v>
      </c>
      <c r="I48" s="481"/>
      <c r="J48" s="478">
        <v>172</v>
      </c>
      <c r="K48" s="601"/>
      <c r="L48" s="478">
        <v>172</v>
      </c>
      <c r="M48" s="507">
        <f t="shared" si="2"/>
        <v>0</v>
      </c>
      <c r="N48" s="481"/>
      <c r="O48" s="482"/>
      <c r="P48" s="478"/>
      <c r="Q48" s="521">
        <f t="shared" si="3"/>
        <v>71</v>
      </c>
      <c r="R48" s="481"/>
      <c r="S48" s="482">
        <v>71</v>
      </c>
      <c r="T48" s="478"/>
      <c r="U48" s="481">
        <v>0</v>
      </c>
      <c r="V48" s="515">
        <v>0</v>
      </c>
      <c r="W48" s="481"/>
      <c r="X48" s="478">
        <v>53</v>
      </c>
      <c r="Y48" s="515"/>
      <c r="Z48" s="529"/>
      <c r="AA48" s="478">
        <v>3</v>
      </c>
      <c r="AB48" s="529"/>
      <c r="AC48" s="478">
        <v>24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314</v>
      </c>
      <c r="C49" s="481"/>
      <c r="D49" s="482"/>
      <c r="E49" s="482">
        <v>5</v>
      </c>
      <c r="F49" s="482">
        <v>8</v>
      </c>
      <c r="G49" s="483">
        <v>275</v>
      </c>
      <c r="H49" s="483">
        <v>26</v>
      </c>
      <c r="I49" s="481"/>
      <c r="J49" s="478">
        <v>314</v>
      </c>
      <c r="K49" s="489"/>
      <c r="L49" s="478">
        <v>314</v>
      </c>
      <c r="M49" s="507">
        <f t="shared" si="2"/>
        <v>0</v>
      </c>
      <c r="N49" s="481"/>
      <c r="O49" s="482"/>
      <c r="P49" s="478"/>
      <c r="Q49" s="521">
        <f t="shared" si="3"/>
        <v>197</v>
      </c>
      <c r="R49" s="481">
        <v>70</v>
      </c>
      <c r="S49" s="482">
        <v>127</v>
      </c>
      <c r="T49" s="478"/>
      <c r="U49" s="481">
        <v>0</v>
      </c>
      <c r="V49" s="515">
        <v>52</v>
      </c>
      <c r="W49" s="481"/>
      <c r="X49" s="478">
        <v>77</v>
      </c>
      <c r="Y49" s="515"/>
      <c r="Z49" s="529"/>
      <c r="AA49" s="478">
        <v>0</v>
      </c>
      <c r="AB49" s="529">
        <v>0</v>
      </c>
      <c r="AC49" s="478">
        <v>57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654</v>
      </c>
      <c r="C50" s="481">
        <v>112</v>
      </c>
      <c r="D50" s="482">
        <v>14</v>
      </c>
      <c r="E50" s="482">
        <v>10</v>
      </c>
      <c r="F50" s="482">
        <v>11</v>
      </c>
      <c r="G50" s="483">
        <v>269</v>
      </c>
      <c r="H50" s="483">
        <v>238</v>
      </c>
      <c r="I50" s="481">
        <v>126</v>
      </c>
      <c r="J50" s="478">
        <v>528</v>
      </c>
      <c r="K50" s="481">
        <v>291</v>
      </c>
      <c r="L50" s="478">
        <v>363</v>
      </c>
      <c r="M50" s="507">
        <f t="shared" si="2"/>
        <v>46</v>
      </c>
      <c r="N50" s="481">
        <v>5</v>
      </c>
      <c r="O50" s="482">
        <v>33</v>
      </c>
      <c r="P50" s="478">
        <v>8</v>
      </c>
      <c r="Q50" s="521">
        <f t="shared" si="3"/>
        <v>259</v>
      </c>
      <c r="R50" s="481">
        <v>93</v>
      </c>
      <c r="S50" s="482">
        <v>114</v>
      </c>
      <c r="T50" s="478">
        <v>52</v>
      </c>
      <c r="U50" s="481">
        <v>51</v>
      </c>
      <c r="V50" s="515">
        <v>96</v>
      </c>
      <c r="W50" s="481">
        <v>33</v>
      </c>
      <c r="X50" s="478">
        <v>171</v>
      </c>
      <c r="Y50" s="515">
        <v>80</v>
      </c>
      <c r="Z50" s="529">
        <v>1</v>
      </c>
      <c r="AA50" s="478"/>
      <c r="AB50" s="529">
        <v>25</v>
      </c>
      <c r="AC50" s="478">
        <v>108</v>
      </c>
      <c r="AD50" s="530"/>
      <c r="AE50" s="475">
        <v>68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161</v>
      </c>
      <c r="C52" s="481">
        <v>48</v>
      </c>
      <c r="D52" s="482">
        <v>11</v>
      </c>
      <c r="E52" s="482">
        <v>8</v>
      </c>
      <c r="F52" s="482">
        <v>1</v>
      </c>
      <c r="G52" s="483">
        <v>42</v>
      </c>
      <c r="H52" s="483">
        <v>51</v>
      </c>
      <c r="I52" s="481">
        <v>59</v>
      </c>
      <c r="J52" s="478">
        <v>102</v>
      </c>
      <c r="K52" s="481">
        <v>83</v>
      </c>
      <c r="L52" s="478">
        <v>78</v>
      </c>
      <c r="M52" s="507">
        <f t="shared" si="2"/>
        <v>21</v>
      </c>
      <c r="N52" s="481">
        <v>11</v>
      </c>
      <c r="O52" s="482">
        <v>8</v>
      </c>
      <c r="P52" s="478">
        <v>2</v>
      </c>
      <c r="Q52" s="521">
        <f t="shared" si="3"/>
        <v>42</v>
      </c>
      <c r="R52" s="481">
        <v>10</v>
      </c>
      <c r="S52" s="482">
        <v>21</v>
      </c>
      <c r="T52" s="478">
        <v>11</v>
      </c>
      <c r="U52" s="481">
        <v>0</v>
      </c>
      <c r="V52" s="515">
        <v>0</v>
      </c>
      <c r="W52" s="481">
        <v>25</v>
      </c>
      <c r="X52" s="478">
        <v>28</v>
      </c>
      <c r="Y52" s="515"/>
      <c r="Z52" s="529"/>
      <c r="AA52" s="478"/>
      <c r="AB52" s="529">
        <v>3</v>
      </c>
      <c r="AC52" s="478">
        <v>2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429</v>
      </c>
      <c r="C54" s="481">
        <v>58</v>
      </c>
      <c r="D54" s="482">
        <v>23</v>
      </c>
      <c r="E54" s="482">
        <v>25</v>
      </c>
      <c r="F54" s="482">
        <v>16</v>
      </c>
      <c r="G54" s="483">
        <v>228</v>
      </c>
      <c r="H54" s="483">
        <v>79</v>
      </c>
      <c r="I54" s="481">
        <v>81</v>
      </c>
      <c r="J54" s="478">
        <v>348</v>
      </c>
      <c r="K54" s="481">
        <v>179</v>
      </c>
      <c r="L54" s="478">
        <v>250</v>
      </c>
      <c r="M54" s="507">
        <f t="shared" si="2"/>
        <v>41</v>
      </c>
      <c r="N54" s="481">
        <v>2</v>
      </c>
      <c r="O54" s="482">
        <v>26</v>
      </c>
      <c r="P54" s="478">
        <v>13</v>
      </c>
      <c r="Q54" s="521">
        <f t="shared" si="3"/>
        <v>184</v>
      </c>
      <c r="R54" s="481">
        <v>53</v>
      </c>
      <c r="S54" s="482">
        <v>64</v>
      </c>
      <c r="T54" s="478">
        <v>67</v>
      </c>
      <c r="U54" s="481">
        <v>28</v>
      </c>
      <c r="V54" s="515">
        <v>35</v>
      </c>
      <c r="W54" s="481">
        <v>9</v>
      </c>
      <c r="X54" s="478">
        <v>71</v>
      </c>
      <c r="Y54" s="515"/>
      <c r="Z54" s="529"/>
      <c r="AA54" s="478"/>
      <c r="AB54" s="529">
        <v>34</v>
      </c>
      <c r="AC54" s="478">
        <v>60</v>
      </c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195</v>
      </c>
      <c r="C55" s="481"/>
      <c r="D55" s="482"/>
      <c r="E55" s="482">
        <v>2</v>
      </c>
      <c r="F55" s="482">
        <v>4</v>
      </c>
      <c r="G55" s="483">
        <v>73</v>
      </c>
      <c r="H55" s="483">
        <v>116</v>
      </c>
      <c r="I55" s="481"/>
      <c r="J55" s="478">
        <v>195</v>
      </c>
      <c r="K55" s="481">
        <v>176</v>
      </c>
      <c r="L55" s="478">
        <v>19</v>
      </c>
      <c r="M55" s="507">
        <f t="shared" si="2"/>
        <v>0</v>
      </c>
      <c r="N55" s="481"/>
      <c r="O55" s="482"/>
      <c r="P55" s="478"/>
      <c r="Q55" s="521">
        <f t="shared" si="3"/>
        <v>75</v>
      </c>
      <c r="R55" s="481">
        <v>30</v>
      </c>
      <c r="S55" s="482">
        <v>35</v>
      </c>
      <c r="T55" s="478">
        <v>10</v>
      </c>
      <c r="U55" s="481">
        <v>15</v>
      </c>
      <c r="V55" s="515">
        <v>1</v>
      </c>
      <c r="W55" s="481">
        <v>0</v>
      </c>
      <c r="X55" s="478">
        <v>44</v>
      </c>
      <c r="Y55" s="515">
        <v>26</v>
      </c>
      <c r="Z55" s="529"/>
      <c r="AA55" s="478"/>
      <c r="AB55" s="529"/>
      <c r="AC55" s="478">
        <v>11</v>
      </c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596" t="s">
        <v>40</v>
      </c>
      <c r="B57" s="500">
        <f>SUM(B12:B56)</f>
        <v>4038</v>
      </c>
      <c r="C57" s="509">
        <f t="shared" ref="C57:AC57" si="18">SUM(C12:C56)</f>
        <v>651</v>
      </c>
      <c r="D57" s="502">
        <f t="shared" si="18"/>
        <v>129</v>
      </c>
      <c r="E57" s="525">
        <f t="shared" si="18"/>
        <v>121</v>
      </c>
      <c r="F57" s="503">
        <f t="shared" si="18"/>
        <v>143</v>
      </c>
      <c r="G57" s="503">
        <f t="shared" si="18"/>
        <v>2010</v>
      </c>
      <c r="H57" s="503">
        <f t="shared" si="18"/>
        <v>984</v>
      </c>
      <c r="I57" s="509">
        <f t="shared" si="18"/>
        <v>787</v>
      </c>
      <c r="J57" s="504">
        <f t="shared" si="18"/>
        <v>3251</v>
      </c>
      <c r="K57" s="509">
        <f t="shared" si="18"/>
        <v>1532</v>
      </c>
      <c r="L57" s="504">
        <f t="shared" si="18"/>
        <v>2506</v>
      </c>
      <c r="M57" s="509">
        <f t="shared" si="18"/>
        <v>277</v>
      </c>
      <c r="N57" s="509">
        <f t="shared" si="18"/>
        <v>129</v>
      </c>
      <c r="O57" s="502">
        <f t="shared" si="18"/>
        <v>125</v>
      </c>
      <c r="P57" s="517">
        <f t="shared" si="18"/>
        <v>23</v>
      </c>
      <c r="Q57" s="501">
        <f t="shared" si="18"/>
        <v>1468</v>
      </c>
      <c r="R57" s="509">
        <f t="shared" si="18"/>
        <v>338</v>
      </c>
      <c r="S57" s="502">
        <f t="shared" si="18"/>
        <v>978</v>
      </c>
      <c r="T57" s="504">
        <f t="shared" si="18"/>
        <v>152</v>
      </c>
      <c r="U57" s="501">
        <f t="shared" si="18"/>
        <v>149</v>
      </c>
      <c r="V57" s="517">
        <f t="shared" si="18"/>
        <v>290</v>
      </c>
      <c r="W57" s="509">
        <f t="shared" si="18"/>
        <v>146</v>
      </c>
      <c r="X57" s="504">
        <f t="shared" si="18"/>
        <v>683</v>
      </c>
      <c r="Y57" s="517">
        <f t="shared" si="18"/>
        <v>827</v>
      </c>
      <c r="Z57" s="509">
        <f t="shared" si="18"/>
        <v>1</v>
      </c>
      <c r="AA57" s="504">
        <f t="shared" si="18"/>
        <v>32</v>
      </c>
      <c r="AB57" s="509">
        <f t="shared" si="18"/>
        <v>131</v>
      </c>
      <c r="AC57" s="504">
        <f t="shared" si="18"/>
        <v>485</v>
      </c>
      <c r="AD57" s="534"/>
      <c r="AE57" s="501">
        <f>SUM(AE12:AE56)</f>
        <v>162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/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0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598" t="s">
        <v>97</v>
      </c>
      <c r="D60" s="598" t="s">
        <v>30</v>
      </c>
      <c r="E60" s="598" t="s">
        <v>31</v>
      </c>
      <c r="F60" s="598" t="s">
        <v>32</v>
      </c>
      <c r="G60" s="598" t="s">
        <v>33</v>
      </c>
      <c r="H60" s="598" t="s">
        <v>34</v>
      </c>
      <c r="I60" s="598" t="s">
        <v>98</v>
      </c>
      <c r="J60" s="598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694</v>
      </c>
      <c r="C61" s="474">
        <v>3</v>
      </c>
      <c r="D61" s="474">
        <v>16</v>
      </c>
      <c r="E61" s="474">
        <v>5</v>
      </c>
      <c r="F61" s="474">
        <v>22</v>
      </c>
      <c r="G61" s="474">
        <v>353</v>
      </c>
      <c r="H61" s="474">
        <v>295</v>
      </c>
      <c r="I61" s="474">
        <v>338</v>
      </c>
      <c r="J61" s="474">
        <v>356</v>
      </c>
      <c r="K61" s="474">
        <v>694</v>
      </c>
      <c r="L61" s="474">
        <v>646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451</v>
      </c>
      <c r="C62" s="475"/>
      <c r="D62" s="475">
        <v>6</v>
      </c>
      <c r="E62" s="475">
        <v>40</v>
      </c>
      <c r="F62" s="475">
        <v>78</v>
      </c>
      <c r="G62" s="475">
        <v>319</v>
      </c>
      <c r="H62" s="475">
        <v>8</v>
      </c>
      <c r="I62" s="475">
        <v>7</v>
      </c>
      <c r="J62" s="475">
        <v>444</v>
      </c>
      <c r="K62" s="475">
        <v>451</v>
      </c>
      <c r="L62" s="475">
        <v>437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402</v>
      </c>
      <c r="C63" s="475">
        <v>121</v>
      </c>
      <c r="D63" s="475">
        <v>44</v>
      </c>
      <c r="E63" s="475">
        <v>11</v>
      </c>
      <c r="F63" s="475">
        <v>15</v>
      </c>
      <c r="G63" s="475">
        <v>123</v>
      </c>
      <c r="H63" s="475">
        <v>88</v>
      </c>
      <c r="I63" s="475">
        <v>158</v>
      </c>
      <c r="J63" s="475">
        <v>244</v>
      </c>
      <c r="K63" s="475">
        <v>402</v>
      </c>
      <c r="L63" s="475">
        <v>362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33</v>
      </c>
      <c r="C65" s="475">
        <v>24</v>
      </c>
      <c r="D65" s="475">
        <v>4</v>
      </c>
      <c r="E65" s="475"/>
      <c r="F65" s="475"/>
      <c r="G65" s="475">
        <v>2</v>
      </c>
      <c r="H65" s="475">
        <v>3</v>
      </c>
      <c r="I65" s="475">
        <v>28</v>
      </c>
      <c r="J65" s="475">
        <v>5</v>
      </c>
      <c r="K65" s="475">
        <v>33</v>
      </c>
      <c r="L65" s="475">
        <v>24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326</v>
      </c>
      <c r="C68" s="475">
        <v>2</v>
      </c>
      <c r="D68" s="475">
        <v>2</v>
      </c>
      <c r="E68" s="475"/>
      <c r="F68" s="475"/>
      <c r="G68" s="475"/>
      <c r="H68" s="475">
        <v>322</v>
      </c>
      <c r="I68" s="475">
        <v>142</v>
      </c>
      <c r="J68" s="475">
        <v>184</v>
      </c>
      <c r="K68" s="475">
        <v>326</v>
      </c>
      <c r="L68" s="475">
        <v>2</v>
      </c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1906</v>
      </c>
      <c r="C70" s="526">
        <f t="shared" ref="C70:K70" si="27">SUM(C61:C69)</f>
        <v>150</v>
      </c>
      <c r="D70" s="526">
        <f t="shared" si="27"/>
        <v>72</v>
      </c>
      <c r="E70" s="526">
        <f t="shared" si="27"/>
        <v>56</v>
      </c>
      <c r="F70" s="526">
        <f t="shared" si="27"/>
        <v>115</v>
      </c>
      <c r="G70" s="526">
        <f t="shared" si="27"/>
        <v>797</v>
      </c>
      <c r="H70" s="526">
        <f t="shared" si="27"/>
        <v>716</v>
      </c>
      <c r="I70" s="526">
        <f t="shared" si="27"/>
        <v>673</v>
      </c>
      <c r="J70" s="526">
        <f t="shared" si="27"/>
        <v>1233</v>
      </c>
      <c r="K70" s="526">
        <f t="shared" si="27"/>
        <v>1906</v>
      </c>
      <c r="L70" s="526">
        <f>SUM(L61:L69)</f>
        <v>1471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598" t="s">
        <v>97</v>
      </c>
      <c r="E73" s="598" t="s">
        <v>30</v>
      </c>
      <c r="F73" s="598" t="s">
        <v>31</v>
      </c>
      <c r="G73" s="598" t="s">
        <v>32</v>
      </c>
      <c r="H73" s="598" t="s">
        <v>33</v>
      </c>
      <c r="I73" s="598" t="s">
        <v>34</v>
      </c>
      <c r="J73" s="598" t="s">
        <v>98</v>
      </c>
      <c r="K73" s="598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 t="str">
        <f>IF($C74=0,"",IF(($L74)="",IF($C74="","",1),0))</f>
        <v/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29</v>
      </c>
      <c r="D75" s="477"/>
      <c r="E75" s="477">
        <v>1</v>
      </c>
      <c r="F75" s="477">
        <v>4</v>
      </c>
      <c r="G75" s="477">
        <v>5</v>
      </c>
      <c r="H75" s="477">
        <v>19</v>
      </c>
      <c r="I75" s="477"/>
      <c r="J75" s="477">
        <v>5</v>
      </c>
      <c r="K75" s="477">
        <v>24</v>
      </c>
      <c r="L75" s="477">
        <v>29</v>
      </c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>
        <f t="shared" ref="CD75:CD80" si="34">IF($C75=0,"",IF(($L75)="",IF($C75="","",1),0))</f>
        <v>0</v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43</v>
      </c>
      <c r="D76" s="474">
        <v>3</v>
      </c>
      <c r="E76" s="474"/>
      <c r="F76" s="474">
        <v>1</v>
      </c>
      <c r="G76" s="474">
        <v>3</v>
      </c>
      <c r="H76" s="474">
        <v>36</v>
      </c>
      <c r="I76" s="474"/>
      <c r="J76" s="474">
        <v>26</v>
      </c>
      <c r="K76" s="474">
        <v>17</v>
      </c>
      <c r="L76" s="474">
        <v>43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12</v>
      </c>
      <c r="D80" s="514"/>
      <c r="E80" s="514"/>
      <c r="F80" s="514"/>
      <c r="G80" s="514">
        <v>2</v>
      </c>
      <c r="H80" s="514">
        <v>10</v>
      </c>
      <c r="I80" s="514"/>
      <c r="J80" s="514">
        <v>2</v>
      </c>
      <c r="K80" s="514">
        <v>10</v>
      </c>
      <c r="L80" s="514">
        <v>12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597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594" t="s">
        <v>38</v>
      </c>
      <c r="L104" s="427" t="s">
        <v>39</v>
      </c>
      <c r="M104" s="596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16</v>
      </c>
      <c r="C105" s="481"/>
      <c r="D105" s="482"/>
      <c r="E105" s="482"/>
      <c r="F105" s="482"/>
      <c r="G105" s="483">
        <v>8</v>
      </c>
      <c r="H105" s="483">
        <v>8</v>
      </c>
      <c r="I105" s="481"/>
      <c r="J105" s="478">
        <v>16</v>
      </c>
      <c r="K105" s="481">
        <v>5</v>
      </c>
      <c r="L105" s="478">
        <v>11</v>
      </c>
      <c r="M105" s="507">
        <f t="shared" ref="M105:M110" si="36">SUM(N105:P105)</f>
        <v>0</v>
      </c>
      <c r="N105" s="481"/>
      <c r="O105" s="482"/>
      <c r="P105" s="478"/>
      <c r="Q105" s="521">
        <f t="shared" ref="Q105:Q110" si="37">SUM(R105:T105)</f>
        <v>16</v>
      </c>
      <c r="R105" s="481">
        <v>16</v>
      </c>
      <c r="S105" s="482"/>
      <c r="T105" s="535"/>
      <c r="U105" s="524"/>
      <c r="V105" s="524"/>
      <c r="W105" s="557"/>
      <c r="X105" s="540"/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12</v>
      </c>
      <c r="C107" s="481">
        <v>3</v>
      </c>
      <c r="D107" s="482">
        <v>9</v>
      </c>
      <c r="E107" s="482"/>
      <c r="F107" s="482"/>
      <c r="G107" s="483"/>
      <c r="H107" s="483"/>
      <c r="I107" s="481">
        <v>12</v>
      </c>
      <c r="J107" s="478"/>
      <c r="K107" s="481">
        <v>8</v>
      </c>
      <c r="L107" s="478">
        <v>4</v>
      </c>
      <c r="M107" s="507">
        <f t="shared" si="36"/>
        <v>12</v>
      </c>
      <c r="N107" s="481"/>
      <c r="O107" s="482">
        <v>12</v>
      </c>
      <c r="P107" s="478"/>
      <c r="Q107" s="521">
        <f t="shared" si="37"/>
        <v>0</v>
      </c>
      <c r="R107" s="481"/>
      <c r="S107" s="482"/>
      <c r="T107" s="535"/>
      <c r="U107" s="524"/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>
        <f t="shared" si="42"/>
        <v>0</v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596" t="s">
        <v>40</v>
      </c>
      <c r="B111" s="500">
        <f>SUM(B105:B110)</f>
        <v>28</v>
      </c>
      <c r="C111" s="509">
        <f t="shared" ref="C111:X111" si="47">SUM(C105:C110)</f>
        <v>3</v>
      </c>
      <c r="D111" s="502">
        <f t="shared" si="47"/>
        <v>9</v>
      </c>
      <c r="E111" s="525">
        <f t="shared" si="47"/>
        <v>0</v>
      </c>
      <c r="F111" s="503">
        <f t="shared" si="47"/>
        <v>0</v>
      </c>
      <c r="G111" s="503">
        <f t="shared" si="47"/>
        <v>8</v>
      </c>
      <c r="H111" s="503">
        <f t="shared" si="47"/>
        <v>8</v>
      </c>
      <c r="I111" s="509">
        <f t="shared" si="47"/>
        <v>12</v>
      </c>
      <c r="J111" s="504">
        <f t="shared" si="47"/>
        <v>16</v>
      </c>
      <c r="K111" s="509">
        <f t="shared" si="47"/>
        <v>13</v>
      </c>
      <c r="L111" s="504">
        <f t="shared" si="47"/>
        <v>15</v>
      </c>
      <c r="M111" s="509">
        <f t="shared" si="47"/>
        <v>12</v>
      </c>
      <c r="N111" s="509">
        <f t="shared" si="47"/>
        <v>0</v>
      </c>
      <c r="O111" s="502">
        <f t="shared" si="47"/>
        <v>12</v>
      </c>
      <c r="P111" s="517">
        <f t="shared" si="47"/>
        <v>0</v>
      </c>
      <c r="Q111" s="501">
        <f t="shared" si="47"/>
        <v>16</v>
      </c>
      <c r="R111" s="509">
        <f t="shared" si="47"/>
        <v>16</v>
      </c>
      <c r="S111" s="502">
        <f t="shared" si="47"/>
        <v>0</v>
      </c>
      <c r="T111" s="545">
        <f t="shared" si="47"/>
        <v>0</v>
      </c>
      <c r="U111" s="505">
        <f t="shared" si="47"/>
        <v>0</v>
      </c>
      <c r="V111" s="505">
        <f t="shared" si="47"/>
        <v>0</v>
      </c>
      <c r="W111" s="501">
        <f t="shared" si="47"/>
        <v>0</v>
      </c>
      <c r="X111" s="504">
        <f t="shared" si="47"/>
        <v>0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63622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63958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1" workbookViewId="0">
      <selection activeCell="P21" sqref="P21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",[9]NOMBRE!B2," - ","( ",[9]NOMBRE!C2,[9]NOMBRE!D2,[9]NOMBRE!E2,[9]NOMBRE!F2,[9]NOMBRE!G2," )")</f>
        <v>COMUNA: LINARES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",[9]NOMBRE!B3," - ","( ",[9]NOMBRE!C3,[9]NOMBRE!D3,[9]NOMBRE!E3,[9]NOMBRE!F3,[9]NOMBRE!G3," )")</f>
        <v>ESTABLECIMIENTO: HOSPITAL DE LINARES 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",[9]NOMBRE!B6," - ","( ",[9]NOMBRE!C6,[9]NOMBRE!D6," )")</f>
        <v>MES: SEPTIEMBRE - ( 09 )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",[9]NOMBRE!B7)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608"/>
      <c r="AH6" s="665" t="s">
        <v>3</v>
      </c>
      <c r="AI6" s="665"/>
      <c r="AJ6" s="608"/>
      <c r="AK6" s="665" t="s">
        <v>4</v>
      </c>
      <c r="AL6" s="665"/>
      <c r="AM6" s="607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608"/>
      <c r="AK7" s="666"/>
      <c r="AL7" s="666"/>
      <c r="AM7" s="607"/>
      <c r="AN7" s="668"/>
      <c r="AO7" s="607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602" t="s">
        <v>38</v>
      </c>
      <c r="L11" s="427" t="s">
        <v>39</v>
      </c>
      <c r="M11" s="604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603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272</v>
      </c>
      <c r="C12" s="492">
        <v>217</v>
      </c>
      <c r="D12" s="493">
        <v>45</v>
      </c>
      <c r="E12" s="493">
        <v>10</v>
      </c>
      <c r="F12" s="493"/>
      <c r="G12" s="528"/>
      <c r="H12" s="528"/>
      <c r="I12" s="529">
        <v>262</v>
      </c>
      <c r="J12" s="506">
        <v>10</v>
      </c>
      <c r="K12" s="481">
        <v>134</v>
      </c>
      <c r="L12" s="478">
        <v>138</v>
      </c>
      <c r="M12" s="507">
        <f>SUM(N12:P12)</f>
        <v>54</v>
      </c>
      <c r="N12" s="481">
        <v>46</v>
      </c>
      <c r="O12" s="482">
        <v>8</v>
      </c>
      <c r="P12" s="478"/>
      <c r="Q12" s="521">
        <f>SUM(R12:T12)</f>
        <v>0</v>
      </c>
      <c r="R12" s="481"/>
      <c r="S12" s="482"/>
      <c r="T12" s="478"/>
      <c r="U12" s="492">
        <v>14</v>
      </c>
      <c r="V12" s="515">
        <v>0</v>
      </c>
      <c r="W12" s="529">
        <v>42</v>
      </c>
      <c r="X12" s="506"/>
      <c r="Y12" s="515">
        <v>4</v>
      </c>
      <c r="Z12" s="529"/>
      <c r="AA12" s="506">
        <v>0</v>
      </c>
      <c r="AB12" s="529">
        <v>27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89</v>
      </c>
      <c r="C13" s="481"/>
      <c r="D13" s="508"/>
      <c r="E13" s="508">
        <v>1</v>
      </c>
      <c r="F13" s="508">
        <v>2</v>
      </c>
      <c r="G13" s="483">
        <v>47</v>
      </c>
      <c r="H13" s="483">
        <v>39</v>
      </c>
      <c r="I13" s="481"/>
      <c r="J13" s="478">
        <v>89</v>
      </c>
      <c r="K13" s="481">
        <v>29</v>
      </c>
      <c r="L13" s="478">
        <v>60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35</v>
      </c>
      <c r="R13" s="481">
        <v>7</v>
      </c>
      <c r="S13" s="482">
        <v>28</v>
      </c>
      <c r="T13" s="478"/>
      <c r="U13" s="481">
        <v>0</v>
      </c>
      <c r="V13" s="515">
        <v>0</v>
      </c>
      <c r="W13" s="481"/>
      <c r="X13" s="478">
        <v>21</v>
      </c>
      <c r="Y13" s="515"/>
      <c r="Z13" s="529">
        <v>0</v>
      </c>
      <c r="AA13" s="478">
        <v>8</v>
      </c>
      <c r="AB13" s="529"/>
      <c r="AC13" s="478">
        <v>6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76</v>
      </c>
      <c r="C14" s="481">
        <v>76</v>
      </c>
      <c r="D14" s="490"/>
      <c r="E14" s="490"/>
      <c r="F14" s="490"/>
      <c r="G14" s="523"/>
      <c r="H14" s="523"/>
      <c r="I14" s="481">
        <v>76</v>
      </c>
      <c r="J14" s="491"/>
      <c r="K14" s="481">
        <v>42</v>
      </c>
      <c r="L14" s="478">
        <v>34</v>
      </c>
      <c r="M14" s="507">
        <f t="shared" si="2"/>
        <v>16</v>
      </c>
      <c r="N14" s="481"/>
      <c r="O14" s="482">
        <v>16</v>
      </c>
      <c r="P14" s="478"/>
      <c r="Q14" s="489"/>
      <c r="R14" s="489"/>
      <c r="S14" s="490"/>
      <c r="T14" s="491"/>
      <c r="U14" s="489"/>
      <c r="V14" s="531"/>
      <c r="W14" s="481">
        <v>8</v>
      </c>
      <c r="X14" s="491"/>
      <c r="Y14" s="515"/>
      <c r="Z14" s="529"/>
      <c r="AA14" s="491"/>
      <c r="AB14" s="529">
        <v>2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245</v>
      </c>
      <c r="C16" s="481">
        <v>24</v>
      </c>
      <c r="D16" s="482">
        <v>3</v>
      </c>
      <c r="E16" s="482">
        <v>1</v>
      </c>
      <c r="F16" s="482">
        <v>2</v>
      </c>
      <c r="G16" s="483">
        <v>80</v>
      </c>
      <c r="H16" s="483">
        <v>135</v>
      </c>
      <c r="I16" s="481">
        <v>27</v>
      </c>
      <c r="J16" s="478">
        <v>218</v>
      </c>
      <c r="K16" s="481">
        <v>112</v>
      </c>
      <c r="L16" s="478">
        <v>133</v>
      </c>
      <c r="M16" s="507">
        <f t="shared" si="2"/>
        <v>20</v>
      </c>
      <c r="N16" s="481">
        <v>4</v>
      </c>
      <c r="O16" s="482">
        <v>16</v>
      </c>
      <c r="P16" s="478"/>
      <c r="Q16" s="521">
        <f t="shared" si="3"/>
        <v>16</v>
      </c>
      <c r="R16" s="481">
        <v>5</v>
      </c>
      <c r="S16" s="482">
        <v>11</v>
      </c>
      <c r="T16" s="478"/>
      <c r="U16" s="481">
        <v>3</v>
      </c>
      <c r="V16" s="515">
        <v>14</v>
      </c>
      <c r="W16" s="481">
        <v>6</v>
      </c>
      <c r="X16" s="478">
        <v>35</v>
      </c>
      <c r="Y16" s="515">
        <v>369</v>
      </c>
      <c r="Z16" s="529">
        <v>0</v>
      </c>
      <c r="AA16" s="478">
        <v>2</v>
      </c>
      <c r="AB16" s="529"/>
      <c r="AC16" s="478">
        <v>18</v>
      </c>
      <c r="AD16" s="530"/>
      <c r="AE16" s="475">
        <v>27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23</v>
      </c>
      <c r="C18" s="481"/>
      <c r="D18" s="482"/>
      <c r="E18" s="482"/>
      <c r="F18" s="482"/>
      <c r="G18" s="483">
        <v>13</v>
      </c>
      <c r="H18" s="483">
        <v>10</v>
      </c>
      <c r="I18" s="481"/>
      <c r="J18" s="478">
        <v>23</v>
      </c>
      <c r="K18" s="481">
        <v>11</v>
      </c>
      <c r="L18" s="478">
        <v>12</v>
      </c>
      <c r="M18" s="507">
        <f t="shared" si="2"/>
        <v>0</v>
      </c>
      <c r="N18" s="481"/>
      <c r="O18" s="482"/>
      <c r="P18" s="478"/>
      <c r="Q18" s="521">
        <f t="shared" si="3"/>
        <v>23</v>
      </c>
      <c r="R18" s="481"/>
      <c r="S18" s="482">
        <v>23</v>
      </c>
      <c r="T18" s="478"/>
      <c r="U18" s="481">
        <v>0</v>
      </c>
      <c r="V18" s="515">
        <v>0</v>
      </c>
      <c r="W18" s="481"/>
      <c r="X18" s="478">
        <v>2</v>
      </c>
      <c r="Y18" s="515"/>
      <c r="Z18" s="529"/>
      <c r="AA18" s="478"/>
      <c r="AB18" s="529"/>
      <c r="AC18" s="478">
        <v>2</v>
      </c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31</v>
      </c>
      <c r="C22" s="481"/>
      <c r="D22" s="482"/>
      <c r="E22" s="482"/>
      <c r="F22" s="482"/>
      <c r="G22" s="483">
        <v>8</v>
      </c>
      <c r="H22" s="483">
        <v>23</v>
      </c>
      <c r="I22" s="481"/>
      <c r="J22" s="478">
        <v>31</v>
      </c>
      <c r="K22" s="481">
        <v>8</v>
      </c>
      <c r="L22" s="478">
        <v>23</v>
      </c>
      <c r="M22" s="507">
        <f t="shared" si="2"/>
        <v>0</v>
      </c>
      <c r="N22" s="481"/>
      <c r="O22" s="482"/>
      <c r="P22" s="478"/>
      <c r="Q22" s="521">
        <f t="shared" si="3"/>
        <v>16</v>
      </c>
      <c r="R22" s="481">
        <v>5</v>
      </c>
      <c r="S22" s="482">
        <v>11</v>
      </c>
      <c r="T22" s="478"/>
      <c r="U22" s="481">
        <v>5</v>
      </c>
      <c r="V22" s="515">
        <v>0</v>
      </c>
      <c r="W22" s="481"/>
      <c r="X22" s="478">
        <v>9</v>
      </c>
      <c r="Y22" s="515">
        <v>45</v>
      </c>
      <c r="Z22" s="529"/>
      <c r="AA22" s="478"/>
      <c r="AB22" s="529"/>
      <c r="AC22" s="478">
        <v>10</v>
      </c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18</v>
      </c>
      <c r="C26" s="481"/>
      <c r="D26" s="482"/>
      <c r="E26" s="482">
        <v>2</v>
      </c>
      <c r="F26" s="482">
        <v>3</v>
      </c>
      <c r="G26" s="483">
        <v>12</v>
      </c>
      <c r="H26" s="483">
        <v>1</v>
      </c>
      <c r="I26" s="481"/>
      <c r="J26" s="478">
        <v>18</v>
      </c>
      <c r="K26" s="481">
        <v>6</v>
      </c>
      <c r="L26" s="478">
        <v>12</v>
      </c>
      <c r="M26" s="507">
        <f t="shared" si="2"/>
        <v>0</v>
      </c>
      <c r="N26" s="481"/>
      <c r="O26" s="482"/>
      <c r="P26" s="478"/>
      <c r="Q26" s="521">
        <f t="shared" si="3"/>
        <v>4</v>
      </c>
      <c r="R26" s="481"/>
      <c r="S26" s="482">
        <v>4</v>
      </c>
      <c r="T26" s="478"/>
      <c r="U26" s="481">
        <v>0</v>
      </c>
      <c r="V26" s="515">
        <v>0</v>
      </c>
      <c r="W26" s="481"/>
      <c r="X26" s="478">
        <v>4</v>
      </c>
      <c r="Y26" s="515"/>
      <c r="Z26" s="529"/>
      <c r="AA26" s="478"/>
      <c r="AB26" s="529"/>
      <c r="AC26" s="478">
        <v>4</v>
      </c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/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0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87</v>
      </c>
      <c r="C30" s="481">
        <v>3</v>
      </c>
      <c r="D30" s="482">
        <v>4</v>
      </c>
      <c r="E30" s="482">
        <v>5</v>
      </c>
      <c r="F30" s="482">
        <v>2</v>
      </c>
      <c r="G30" s="483">
        <v>48</v>
      </c>
      <c r="H30" s="483">
        <v>25</v>
      </c>
      <c r="I30" s="481">
        <v>7</v>
      </c>
      <c r="J30" s="478">
        <v>80</v>
      </c>
      <c r="K30" s="481">
        <v>39</v>
      </c>
      <c r="L30" s="478">
        <v>48</v>
      </c>
      <c r="M30" s="507">
        <f t="shared" si="2"/>
        <v>2</v>
      </c>
      <c r="N30" s="481">
        <v>2</v>
      </c>
      <c r="O30" s="482"/>
      <c r="P30" s="478"/>
      <c r="Q30" s="521">
        <f t="shared" si="3"/>
        <v>33</v>
      </c>
      <c r="R30" s="481">
        <v>7</v>
      </c>
      <c r="S30" s="482">
        <v>26</v>
      </c>
      <c r="T30" s="478"/>
      <c r="U30" s="481">
        <v>1</v>
      </c>
      <c r="V30" s="515">
        <v>0</v>
      </c>
      <c r="W30" s="481">
        <v>1</v>
      </c>
      <c r="X30" s="478">
        <v>23</v>
      </c>
      <c r="Y30" s="515">
        <v>44</v>
      </c>
      <c r="Z30" s="529"/>
      <c r="AA30" s="478">
        <v>14</v>
      </c>
      <c r="AB30" s="529"/>
      <c r="AC30" s="478">
        <v>6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182</v>
      </c>
      <c r="C32" s="481"/>
      <c r="D32" s="482"/>
      <c r="E32" s="482">
        <v>9</v>
      </c>
      <c r="F32" s="482">
        <v>15</v>
      </c>
      <c r="G32" s="483">
        <v>147</v>
      </c>
      <c r="H32" s="483">
        <v>11</v>
      </c>
      <c r="I32" s="481"/>
      <c r="J32" s="478">
        <v>182</v>
      </c>
      <c r="K32" s="481">
        <v>65</v>
      </c>
      <c r="L32" s="478">
        <v>117</v>
      </c>
      <c r="M32" s="507">
        <f t="shared" si="2"/>
        <v>0</v>
      </c>
      <c r="N32" s="481"/>
      <c r="O32" s="482"/>
      <c r="P32" s="478"/>
      <c r="Q32" s="521">
        <f t="shared" si="3"/>
        <v>41</v>
      </c>
      <c r="R32" s="481">
        <v>15</v>
      </c>
      <c r="S32" s="482">
        <v>26</v>
      </c>
      <c r="T32" s="478"/>
      <c r="U32" s="481">
        <v>1</v>
      </c>
      <c r="V32" s="515">
        <v>8</v>
      </c>
      <c r="W32" s="481"/>
      <c r="X32" s="478">
        <v>28</v>
      </c>
      <c r="Y32" s="515"/>
      <c r="Z32" s="529"/>
      <c r="AA32" s="478"/>
      <c r="AB32" s="529"/>
      <c r="AC32" s="478">
        <v>7</v>
      </c>
      <c r="AD32" s="530"/>
      <c r="AE32" s="475">
        <v>45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90</v>
      </c>
      <c r="C34" s="481">
        <v>77</v>
      </c>
      <c r="D34" s="482">
        <v>13</v>
      </c>
      <c r="E34" s="482"/>
      <c r="F34" s="482"/>
      <c r="G34" s="523"/>
      <c r="H34" s="523"/>
      <c r="I34" s="529">
        <v>90</v>
      </c>
      <c r="J34" s="478"/>
      <c r="K34" s="481">
        <v>64</v>
      </c>
      <c r="L34" s="478">
        <v>26</v>
      </c>
      <c r="M34" s="507">
        <f t="shared" si="2"/>
        <v>51</v>
      </c>
      <c r="N34" s="481">
        <v>35</v>
      </c>
      <c r="O34" s="482">
        <v>16</v>
      </c>
      <c r="P34" s="478"/>
      <c r="Q34" s="521">
        <f t="shared" si="3"/>
        <v>0</v>
      </c>
      <c r="R34" s="481"/>
      <c r="S34" s="482"/>
      <c r="T34" s="478"/>
      <c r="U34" s="481">
        <v>21</v>
      </c>
      <c r="V34" s="515">
        <v>21</v>
      </c>
      <c r="W34" s="481">
        <v>5</v>
      </c>
      <c r="X34" s="494"/>
      <c r="Y34" s="515"/>
      <c r="Z34" s="529"/>
      <c r="AA34" s="478"/>
      <c r="AB34" s="529">
        <v>47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272</v>
      </c>
      <c r="C35" s="490"/>
      <c r="D35" s="490"/>
      <c r="E35" s="482">
        <v>5</v>
      </c>
      <c r="F35" s="482">
        <v>8</v>
      </c>
      <c r="G35" s="483">
        <v>172</v>
      </c>
      <c r="H35" s="483">
        <v>87</v>
      </c>
      <c r="I35" s="489"/>
      <c r="J35" s="478">
        <v>272</v>
      </c>
      <c r="K35" s="481">
        <v>121</v>
      </c>
      <c r="L35" s="478">
        <v>151</v>
      </c>
      <c r="M35" s="532"/>
      <c r="N35" s="489"/>
      <c r="O35" s="490"/>
      <c r="P35" s="491"/>
      <c r="Q35" s="521">
        <f t="shared" si="3"/>
        <v>237</v>
      </c>
      <c r="R35" s="481">
        <v>39</v>
      </c>
      <c r="S35" s="482">
        <v>191</v>
      </c>
      <c r="T35" s="478">
        <v>7</v>
      </c>
      <c r="U35" s="481">
        <v>14</v>
      </c>
      <c r="V35" s="515">
        <v>7</v>
      </c>
      <c r="W35" s="489"/>
      <c r="X35" s="494">
        <v>42</v>
      </c>
      <c r="Y35" s="494"/>
      <c r="Z35" s="532"/>
      <c r="AA35" s="478">
        <v>40</v>
      </c>
      <c r="AB35" s="532"/>
      <c r="AC35" s="478">
        <v>44</v>
      </c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f t="shared" si="3"/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 t="str">
        <f t="shared" si="16"/>
        <v/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168</v>
      </c>
      <c r="C38" s="489"/>
      <c r="D38" s="490"/>
      <c r="E38" s="482">
        <v>2</v>
      </c>
      <c r="F38" s="482">
        <v>6</v>
      </c>
      <c r="G38" s="483">
        <v>134</v>
      </c>
      <c r="H38" s="483">
        <v>26</v>
      </c>
      <c r="I38" s="489"/>
      <c r="J38" s="478">
        <v>168</v>
      </c>
      <c r="K38" s="481">
        <v>1</v>
      </c>
      <c r="L38" s="478">
        <v>167</v>
      </c>
      <c r="M38" s="532"/>
      <c r="N38" s="489"/>
      <c r="O38" s="490"/>
      <c r="P38" s="491"/>
      <c r="Q38" s="521">
        <f t="shared" si="3"/>
        <v>60</v>
      </c>
      <c r="R38" s="481">
        <v>4</v>
      </c>
      <c r="S38" s="482">
        <v>56</v>
      </c>
      <c r="T38" s="478"/>
      <c r="U38" s="481">
        <v>2</v>
      </c>
      <c r="V38" s="515">
        <v>0</v>
      </c>
      <c r="W38" s="489"/>
      <c r="X38" s="478">
        <v>13</v>
      </c>
      <c r="Y38" s="515">
        <v>53</v>
      </c>
      <c r="Z38" s="532"/>
      <c r="AA38" s="478">
        <v>3</v>
      </c>
      <c r="AB38" s="532"/>
      <c r="AC38" s="478">
        <v>8</v>
      </c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>
        <f t="shared" si="16"/>
        <v>0</v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255</v>
      </c>
      <c r="C47" s="481"/>
      <c r="D47" s="482">
        <v>6</v>
      </c>
      <c r="E47" s="482">
        <v>21</v>
      </c>
      <c r="F47" s="482">
        <v>44</v>
      </c>
      <c r="G47" s="483">
        <v>184</v>
      </c>
      <c r="H47" s="483"/>
      <c r="I47" s="481"/>
      <c r="J47" s="478">
        <v>255</v>
      </c>
      <c r="K47" s="489"/>
      <c r="L47" s="478">
        <v>255</v>
      </c>
      <c r="M47" s="507">
        <f t="shared" si="2"/>
        <v>0</v>
      </c>
      <c r="N47" s="481"/>
      <c r="O47" s="482"/>
      <c r="P47" s="478"/>
      <c r="Q47" s="521">
        <f t="shared" si="3"/>
        <v>89</v>
      </c>
      <c r="R47" s="481"/>
      <c r="S47" s="482">
        <v>89</v>
      </c>
      <c r="T47" s="478"/>
      <c r="U47" s="481">
        <v>0</v>
      </c>
      <c r="V47" s="515">
        <v>0</v>
      </c>
      <c r="W47" s="481"/>
      <c r="X47" s="478">
        <v>57</v>
      </c>
      <c r="Y47" s="515"/>
      <c r="Z47" s="529"/>
      <c r="AA47" s="478">
        <v>2</v>
      </c>
      <c r="AB47" s="529"/>
      <c r="AC47" s="478">
        <v>9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273</v>
      </c>
      <c r="C48" s="481"/>
      <c r="D48" s="482"/>
      <c r="E48" s="482">
        <v>5</v>
      </c>
      <c r="F48" s="482">
        <v>13</v>
      </c>
      <c r="G48" s="483">
        <v>231</v>
      </c>
      <c r="H48" s="483">
        <v>24</v>
      </c>
      <c r="I48" s="481"/>
      <c r="J48" s="478">
        <v>273</v>
      </c>
      <c r="K48" s="481"/>
      <c r="L48" s="478">
        <v>273</v>
      </c>
      <c r="M48" s="507">
        <f t="shared" si="2"/>
        <v>0</v>
      </c>
      <c r="N48" s="481"/>
      <c r="O48" s="482"/>
      <c r="P48" s="478"/>
      <c r="Q48" s="521">
        <f t="shared" si="3"/>
        <v>153</v>
      </c>
      <c r="R48" s="481">
        <v>48</v>
      </c>
      <c r="S48" s="482">
        <v>105</v>
      </c>
      <c r="T48" s="478"/>
      <c r="U48" s="481">
        <v>39</v>
      </c>
      <c r="V48" s="515">
        <v>0</v>
      </c>
      <c r="W48" s="481"/>
      <c r="X48" s="478">
        <v>58</v>
      </c>
      <c r="Y48" s="515"/>
      <c r="Z48" s="529"/>
      <c r="AA48" s="478">
        <v>1</v>
      </c>
      <c r="AB48" s="529"/>
      <c r="AC48" s="478">
        <v>48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176</v>
      </c>
      <c r="C49" s="481"/>
      <c r="D49" s="482"/>
      <c r="E49" s="482">
        <v>1</v>
      </c>
      <c r="F49" s="482">
        <v>9</v>
      </c>
      <c r="G49" s="483">
        <v>163</v>
      </c>
      <c r="H49" s="483">
        <v>3</v>
      </c>
      <c r="I49" s="481"/>
      <c r="J49" s="478">
        <v>176</v>
      </c>
      <c r="K49" s="489"/>
      <c r="L49" s="478">
        <v>176</v>
      </c>
      <c r="M49" s="507">
        <f t="shared" si="2"/>
        <v>0</v>
      </c>
      <c r="N49" s="481"/>
      <c r="O49" s="482"/>
      <c r="P49" s="478"/>
      <c r="Q49" s="521">
        <f t="shared" si="3"/>
        <v>86</v>
      </c>
      <c r="R49" s="481"/>
      <c r="S49" s="482">
        <v>86</v>
      </c>
      <c r="T49" s="478"/>
      <c r="U49" s="481"/>
      <c r="V49" s="515"/>
      <c r="W49" s="481"/>
      <c r="X49" s="478">
        <v>39</v>
      </c>
      <c r="Y49" s="515"/>
      <c r="Z49" s="529"/>
      <c r="AA49" s="478"/>
      <c r="AB49" s="529"/>
      <c r="AC49" s="478">
        <v>24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575</v>
      </c>
      <c r="C50" s="481">
        <v>103</v>
      </c>
      <c r="D50" s="482">
        <v>15</v>
      </c>
      <c r="E50" s="482">
        <v>6</v>
      </c>
      <c r="F50" s="482">
        <v>4</v>
      </c>
      <c r="G50" s="483">
        <v>237</v>
      </c>
      <c r="H50" s="483">
        <v>210</v>
      </c>
      <c r="I50" s="481">
        <v>118</v>
      </c>
      <c r="J50" s="478">
        <v>457</v>
      </c>
      <c r="K50" s="481">
        <v>294</v>
      </c>
      <c r="L50" s="478">
        <v>281</v>
      </c>
      <c r="M50" s="507">
        <f t="shared" si="2"/>
        <v>50</v>
      </c>
      <c r="N50" s="481">
        <v>10</v>
      </c>
      <c r="O50" s="482">
        <v>34</v>
      </c>
      <c r="P50" s="478">
        <v>6</v>
      </c>
      <c r="Q50" s="521">
        <f t="shared" si="3"/>
        <v>202</v>
      </c>
      <c r="R50" s="481">
        <v>63</v>
      </c>
      <c r="S50" s="482">
        <v>75</v>
      </c>
      <c r="T50" s="478">
        <v>64</v>
      </c>
      <c r="U50" s="481">
        <v>64</v>
      </c>
      <c r="V50" s="515">
        <v>28</v>
      </c>
      <c r="W50" s="481">
        <v>41</v>
      </c>
      <c r="X50" s="478">
        <v>193</v>
      </c>
      <c r="Y50" s="515">
        <v>67</v>
      </c>
      <c r="Z50" s="529">
        <v>1</v>
      </c>
      <c r="AA50" s="478"/>
      <c r="AB50" s="529">
        <v>28</v>
      </c>
      <c r="AC50" s="478">
        <v>118</v>
      </c>
      <c r="AD50" s="530"/>
      <c r="AE50" s="475">
        <v>73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274</v>
      </c>
      <c r="C52" s="481">
        <v>91</v>
      </c>
      <c r="D52" s="482">
        <v>24</v>
      </c>
      <c r="E52" s="482">
        <v>15</v>
      </c>
      <c r="F52" s="482">
        <v>9</v>
      </c>
      <c r="G52" s="483">
        <v>45</v>
      </c>
      <c r="H52" s="483">
        <v>90</v>
      </c>
      <c r="I52" s="481">
        <v>115</v>
      </c>
      <c r="J52" s="478">
        <v>159</v>
      </c>
      <c r="K52" s="481">
        <v>156</v>
      </c>
      <c r="L52" s="478">
        <v>118</v>
      </c>
      <c r="M52" s="507">
        <f t="shared" si="2"/>
        <v>40</v>
      </c>
      <c r="N52" s="481">
        <v>22</v>
      </c>
      <c r="O52" s="482">
        <v>12</v>
      </c>
      <c r="P52" s="478">
        <v>6</v>
      </c>
      <c r="Q52" s="521">
        <f t="shared" si="3"/>
        <v>39</v>
      </c>
      <c r="R52" s="481">
        <v>12</v>
      </c>
      <c r="S52" s="482">
        <v>20</v>
      </c>
      <c r="T52" s="478">
        <v>7</v>
      </c>
      <c r="U52" s="481">
        <v>0</v>
      </c>
      <c r="V52" s="515">
        <v>0</v>
      </c>
      <c r="W52" s="481">
        <v>25</v>
      </c>
      <c r="X52" s="478">
        <v>44</v>
      </c>
      <c r="Y52" s="515"/>
      <c r="Z52" s="529">
        <v>2</v>
      </c>
      <c r="AA52" s="478"/>
      <c r="AB52" s="529">
        <v>4</v>
      </c>
      <c r="AC52" s="478">
        <v>1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429</v>
      </c>
      <c r="C54" s="481">
        <v>106</v>
      </c>
      <c r="D54" s="482">
        <v>33</v>
      </c>
      <c r="E54" s="482">
        <v>14</v>
      </c>
      <c r="F54" s="482">
        <v>21</v>
      </c>
      <c r="G54" s="483">
        <v>200</v>
      </c>
      <c r="H54" s="483">
        <v>55</v>
      </c>
      <c r="I54" s="481">
        <v>139</v>
      </c>
      <c r="J54" s="478">
        <v>290</v>
      </c>
      <c r="K54" s="481">
        <v>206</v>
      </c>
      <c r="L54" s="478">
        <v>223</v>
      </c>
      <c r="M54" s="507">
        <f t="shared" si="2"/>
        <v>66</v>
      </c>
      <c r="N54" s="481">
        <v>10</v>
      </c>
      <c r="O54" s="482">
        <v>39</v>
      </c>
      <c r="P54" s="478">
        <v>17</v>
      </c>
      <c r="Q54" s="521">
        <f t="shared" si="3"/>
        <v>140</v>
      </c>
      <c r="R54" s="481">
        <v>35</v>
      </c>
      <c r="S54" s="482">
        <v>53</v>
      </c>
      <c r="T54" s="478">
        <v>52</v>
      </c>
      <c r="U54" s="481">
        <v>24</v>
      </c>
      <c r="V54" s="515">
        <v>23</v>
      </c>
      <c r="W54" s="481">
        <v>37</v>
      </c>
      <c r="X54" s="478">
        <v>66</v>
      </c>
      <c r="Y54" s="515"/>
      <c r="Z54" s="529"/>
      <c r="AA54" s="478">
        <v>54</v>
      </c>
      <c r="AB54" s="529">
        <v>56</v>
      </c>
      <c r="AC54" s="478">
        <v>47</v>
      </c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89</v>
      </c>
      <c r="C55" s="481"/>
      <c r="D55" s="482"/>
      <c r="E55" s="482">
        <v>2</v>
      </c>
      <c r="F55" s="482">
        <v>5</v>
      </c>
      <c r="G55" s="483">
        <v>30</v>
      </c>
      <c r="H55" s="483">
        <v>52</v>
      </c>
      <c r="I55" s="481"/>
      <c r="J55" s="478">
        <v>89</v>
      </c>
      <c r="K55" s="481">
        <v>78</v>
      </c>
      <c r="L55" s="478">
        <v>11</v>
      </c>
      <c r="M55" s="507">
        <f t="shared" si="2"/>
        <v>0</v>
      </c>
      <c r="N55" s="481"/>
      <c r="O55" s="482"/>
      <c r="P55" s="478"/>
      <c r="Q55" s="521">
        <f t="shared" si="3"/>
        <v>41</v>
      </c>
      <c r="R55" s="481">
        <v>19</v>
      </c>
      <c r="S55" s="482">
        <v>22</v>
      </c>
      <c r="T55" s="478"/>
      <c r="U55" s="481">
        <v>2</v>
      </c>
      <c r="V55" s="515">
        <v>11</v>
      </c>
      <c r="W55" s="481"/>
      <c r="X55" s="478">
        <v>13</v>
      </c>
      <c r="Y55" s="515">
        <v>19</v>
      </c>
      <c r="Z55" s="529"/>
      <c r="AA55" s="478">
        <v>12</v>
      </c>
      <c r="AB55" s="529"/>
      <c r="AC55" s="478">
        <v>2</v>
      </c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604" t="s">
        <v>40</v>
      </c>
      <c r="B57" s="500">
        <f>SUM(B12:B56)</f>
        <v>3624</v>
      </c>
      <c r="C57" s="509">
        <f t="shared" ref="C57:AC57" si="18">SUM(C12:C56)</f>
        <v>697</v>
      </c>
      <c r="D57" s="502">
        <f t="shared" si="18"/>
        <v>143</v>
      </c>
      <c r="E57" s="525">
        <f t="shared" si="18"/>
        <v>99</v>
      </c>
      <c r="F57" s="503">
        <f t="shared" si="18"/>
        <v>143</v>
      </c>
      <c r="G57" s="503">
        <f t="shared" si="18"/>
        <v>1751</v>
      </c>
      <c r="H57" s="503">
        <f t="shared" si="18"/>
        <v>791</v>
      </c>
      <c r="I57" s="509">
        <f t="shared" si="18"/>
        <v>834</v>
      </c>
      <c r="J57" s="504">
        <f t="shared" si="18"/>
        <v>2790</v>
      </c>
      <c r="K57" s="509">
        <f t="shared" si="18"/>
        <v>1366</v>
      </c>
      <c r="L57" s="504">
        <f t="shared" si="18"/>
        <v>2258</v>
      </c>
      <c r="M57" s="509">
        <f t="shared" si="18"/>
        <v>299</v>
      </c>
      <c r="N57" s="509">
        <f t="shared" si="18"/>
        <v>129</v>
      </c>
      <c r="O57" s="502">
        <f t="shared" si="18"/>
        <v>141</v>
      </c>
      <c r="P57" s="517">
        <f t="shared" si="18"/>
        <v>29</v>
      </c>
      <c r="Q57" s="501">
        <f t="shared" si="18"/>
        <v>1215</v>
      </c>
      <c r="R57" s="509">
        <f t="shared" si="18"/>
        <v>259</v>
      </c>
      <c r="S57" s="502">
        <f t="shared" si="18"/>
        <v>826</v>
      </c>
      <c r="T57" s="504">
        <f t="shared" si="18"/>
        <v>130</v>
      </c>
      <c r="U57" s="501">
        <f t="shared" si="18"/>
        <v>190</v>
      </c>
      <c r="V57" s="517">
        <f t="shared" si="18"/>
        <v>112</v>
      </c>
      <c r="W57" s="509">
        <f t="shared" si="18"/>
        <v>165</v>
      </c>
      <c r="X57" s="504">
        <f t="shared" si="18"/>
        <v>647</v>
      </c>
      <c r="Y57" s="517">
        <f t="shared" si="18"/>
        <v>601</v>
      </c>
      <c r="Z57" s="509">
        <f t="shared" si="18"/>
        <v>3</v>
      </c>
      <c r="AA57" s="504">
        <f t="shared" si="18"/>
        <v>136</v>
      </c>
      <c r="AB57" s="509">
        <f t="shared" si="18"/>
        <v>164</v>
      </c>
      <c r="AC57" s="504">
        <f t="shared" si="18"/>
        <v>354</v>
      </c>
      <c r="AD57" s="534"/>
      <c r="AE57" s="501">
        <f>SUM(AE12:AE56)</f>
        <v>145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/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0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606" t="s">
        <v>97</v>
      </c>
      <c r="D60" s="606" t="s">
        <v>30</v>
      </c>
      <c r="E60" s="606" t="s">
        <v>31</v>
      </c>
      <c r="F60" s="606" t="s">
        <v>32</v>
      </c>
      <c r="G60" s="606" t="s">
        <v>33</v>
      </c>
      <c r="H60" s="606" t="s">
        <v>34</v>
      </c>
      <c r="I60" s="606" t="s">
        <v>98</v>
      </c>
      <c r="J60" s="606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607</v>
      </c>
      <c r="C61" s="474">
        <v>1</v>
      </c>
      <c r="D61" s="474">
        <v>8</v>
      </c>
      <c r="E61" s="474">
        <v>7</v>
      </c>
      <c r="F61" s="474">
        <v>16</v>
      </c>
      <c r="G61" s="474">
        <v>299</v>
      </c>
      <c r="H61" s="474">
        <v>276</v>
      </c>
      <c r="I61" s="474">
        <v>302</v>
      </c>
      <c r="J61" s="474">
        <v>305</v>
      </c>
      <c r="K61" s="474">
        <v>607</v>
      </c>
      <c r="L61" s="474">
        <v>550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453</v>
      </c>
      <c r="C62" s="475"/>
      <c r="D62" s="475">
        <v>7</v>
      </c>
      <c r="E62" s="475">
        <v>40</v>
      </c>
      <c r="F62" s="475">
        <v>69</v>
      </c>
      <c r="G62" s="475">
        <v>333</v>
      </c>
      <c r="H62" s="475">
        <v>4</v>
      </c>
      <c r="I62" s="475">
        <v>10</v>
      </c>
      <c r="J62" s="475">
        <v>443</v>
      </c>
      <c r="K62" s="475">
        <v>453</v>
      </c>
      <c r="L62" s="475">
        <v>451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361</v>
      </c>
      <c r="C63" s="475">
        <v>98</v>
      </c>
      <c r="D63" s="475">
        <v>30</v>
      </c>
      <c r="E63" s="475">
        <v>17</v>
      </c>
      <c r="F63" s="475">
        <v>14</v>
      </c>
      <c r="G63" s="475">
        <v>119</v>
      </c>
      <c r="H63" s="475">
        <v>83</v>
      </c>
      <c r="I63" s="475">
        <v>150</v>
      </c>
      <c r="J63" s="475">
        <v>211</v>
      </c>
      <c r="K63" s="475">
        <v>361</v>
      </c>
      <c r="L63" s="475">
        <v>310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28</v>
      </c>
      <c r="C65" s="475">
        <v>22</v>
      </c>
      <c r="D65" s="475">
        <v>3</v>
      </c>
      <c r="E65" s="475"/>
      <c r="F65" s="475"/>
      <c r="G65" s="475">
        <v>1</v>
      </c>
      <c r="H65" s="475">
        <v>2</v>
      </c>
      <c r="I65" s="475">
        <v>24</v>
      </c>
      <c r="J65" s="475">
        <v>4</v>
      </c>
      <c r="K65" s="475">
        <v>28</v>
      </c>
      <c r="L65" s="475">
        <v>22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169</v>
      </c>
      <c r="C68" s="475"/>
      <c r="D68" s="475"/>
      <c r="E68" s="475"/>
      <c r="F68" s="475"/>
      <c r="G68" s="475"/>
      <c r="H68" s="475">
        <v>169</v>
      </c>
      <c r="I68" s="475">
        <v>68</v>
      </c>
      <c r="J68" s="475">
        <v>101</v>
      </c>
      <c r="K68" s="475">
        <v>169</v>
      </c>
      <c r="L68" s="475"/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1618</v>
      </c>
      <c r="C70" s="526">
        <f t="shared" ref="C70:K70" si="27">SUM(C61:C69)</f>
        <v>121</v>
      </c>
      <c r="D70" s="526">
        <f t="shared" si="27"/>
        <v>48</v>
      </c>
      <c r="E70" s="526">
        <f t="shared" si="27"/>
        <v>64</v>
      </c>
      <c r="F70" s="526">
        <f t="shared" si="27"/>
        <v>99</v>
      </c>
      <c r="G70" s="526">
        <f t="shared" si="27"/>
        <v>752</v>
      </c>
      <c r="H70" s="526">
        <f t="shared" si="27"/>
        <v>534</v>
      </c>
      <c r="I70" s="526">
        <f t="shared" si="27"/>
        <v>554</v>
      </c>
      <c r="J70" s="526">
        <f t="shared" si="27"/>
        <v>1064</v>
      </c>
      <c r="K70" s="526">
        <f t="shared" si="27"/>
        <v>1618</v>
      </c>
      <c r="L70" s="526">
        <f>SUM(L61:L69)</f>
        <v>1333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606" t="s">
        <v>97</v>
      </c>
      <c r="E73" s="606" t="s">
        <v>30</v>
      </c>
      <c r="F73" s="606" t="s">
        <v>31</v>
      </c>
      <c r="G73" s="606" t="s">
        <v>32</v>
      </c>
      <c r="H73" s="606" t="s">
        <v>33</v>
      </c>
      <c r="I73" s="606" t="s">
        <v>34</v>
      </c>
      <c r="J73" s="606" t="s">
        <v>98</v>
      </c>
      <c r="K73" s="606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 t="str">
        <f>IF($C74=0,"",IF(($L74)="",IF($C74="","",1),0))</f>
        <v/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23</v>
      </c>
      <c r="D75" s="477"/>
      <c r="E75" s="477"/>
      <c r="F75" s="477">
        <v>5</v>
      </c>
      <c r="G75" s="477">
        <v>1</v>
      </c>
      <c r="H75" s="477">
        <v>17</v>
      </c>
      <c r="I75" s="477"/>
      <c r="J75" s="477">
        <v>8</v>
      </c>
      <c r="K75" s="477">
        <v>15</v>
      </c>
      <c r="L75" s="477">
        <v>23</v>
      </c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>
        <f t="shared" ref="CD75:CD80" si="34">IF($C75=0,"",IF(($L75)="",IF($C75="","",1),0))</f>
        <v>0</v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52</v>
      </c>
      <c r="D76" s="474">
        <v>1</v>
      </c>
      <c r="E76" s="474"/>
      <c r="F76" s="474"/>
      <c r="G76" s="474">
        <v>3</v>
      </c>
      <c r="H76" s="474">
        <v>46</v>
      </c>
      <c r="I76" s="474">
        <v>2</v>
      </c>
      <c r="J76" s="474">
        <v>34</v>
      </c>
      <c r="K76" s="474">
        <v>18</v>
      </c>
      <c r="L76" s="474">
        <v>52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5</v>
      </c>
      <c r="D80" s="514"/>
      <c r="E80" s="514"/>
      <c r="F80" s="514">
        <v>1</v>
      </c>
      <c r="G80" s="514"/>
      <c r="H80" s="514">
        <v>4</v>
      </c>
      <c r="I80" s="514"/>
      <c r="J80" s="514"/>
      <c r="K80" s="514">
        <v>5</v>
      </c>
      <c r="L80" s="514">
        <v>5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605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602" t="s">
        <v>38</v>
      </c>
      <c r="L104" s="427" t="s">
        <v>39</v>
      </c>
      <c r="M104" s="604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23</v>
      </c>
      <c r="C105" s="481"/>
      <c r="D105" s="482"/>
      <c r="E105" s="482">
        <v>1</v>
      </c>
      <c r="F105" s="482"/>
      <c r="G105" s="483">
        <v>14</v>
      </c>
      <c r="H105" s="483">
        <v>8</v>
      </c>
      <c r="I105" s="481"/>
      <c r="J105" s="478">
        <v>23</v>
      </c>
      <c r="K105" s="481">
        <v>11</v>
      </c>
      <c r="L105" s="478">
        <v>12</v>
      </c>
      <c r="M105" s="507">
        <f t="shared" ref="M105:M110" si="36">SUM(N105:P105)</f>
        <v>0</v>
      </c>
      <c r="N105" s="481"/>
      <c r="O105" s="482"/>
      <c r="P105" s="478"/>
      <c r="Q105" s="521">
        <f t="shared" ref="Q105:Q110" si="37">SUM(R105:T105)</f>
        <v>23</v>
      </c>
      <c r="R105" s="481">
        <v>23</v>
      </c>
      <c r="S105" s="482"/>
      <c r="T105" s="535"/>
      <c r="U105" s="524"/>
      <c r="V105" s="524"/>
      <c r="W105" s="557"/>
      <c r="X105" s="540">
        <v>23</v>
      </c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10</v>
      </c>
      <c r="C107" s="481">
        <v>4</v>
      </c>
      <c r="D107" s="482">
        <v>6</v>
      </c>
      <c r="E107" s="482"/>
      <c r="F107" s="482"/>
      <c r="G107" s="483"/>
      <c r="H107" s="483"/>
      <c r="I107" s="481">
        <v>10</v>
      </c>
      <c r="J107" s="478"/>
      <c r="K107" s="481">
        <v>6</v>
      </c>
      <c r="L107" s="478">
        <v>4</v>
      </c>
      <c r="M107" s="507">
        <f t="shared" si="36"/>
        <v>10</v>
      </c>
      <c r="N107" s="481"/>
      <c r="O107" s="482">
        <v>10</v>
      </c>
      <c r="P107" s="478"/>
      <c r="Q107" s="521">
        <f t="shared" si="37"/>
        <v>0</v>
      </c>
      <c r="R107" s="481"/>
      <c r="S107" s="482"/>
      <c r="T107" s="535"/>
      <c r="U107" s="524"/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>
        <f t="shared" si="42"/>
        <v>0</v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604" t="s">
        <v>40</v>
      </c>
      <c r="B111" s="500">
        <f>SUM(B105:B110)</f>
        <v>33</v>
      </c>
      <c r="C111" s="509">
        <f t="shared" ref="C111:X111" si="47">SUM(C105:C110)</f>
        <v>4</v>
      </c>
      <c r="D111" s="502">
        <f t="shared" si="47"/>
        <v>6</v>
      </c>
      <c r="E111" s="525">
        <f t="shared" si="47"/>
        <v>1</v>
      </c>
      <c r="F111" s="503">
        <f t="shared" si="47"/>
        <v>0</v>
      </c>
      <c r="G111" s="503">
        <f t="shared" si="47"/>
        <v>14</v>
      </c>
      <c r="H111" s="503">
        <f t="shared" si="47"/>
        <v>8</v>
      </c>
      <c r="I111" s="509">
        <f t="shared" si="47"/>
        <v>10</v>
      </c>
      <c r="J111" s="504">
        <f t="shared" si="47"/>
        <v>23</v>
      </c>
      <c r="K111" s="509">
        <f t="shared" si="47"/>
        <v>17</v>
      </c>
      <c r="L111" s="504">
        <f t="shared" si="47"/>
        <v>16</v>
      </c>
      <c r="M111" s="509">
        <f t="shared" si="47"/>
        <v>10</v>
      </c>
      <c r="N111" s="509">
        <f t="shared" si="47"/>
        <v>0</v>
      </c>
      <c r="O111" s="502">
        <f t="shared" si="47"/>
        <v>10</v>
      </c>
      <c r="P111" s="517">
        <f t="shared" si="47"/>
        <v>0</v>
      </c>
      <c r="Q111" s="501">
        <f t="shared" si="47"/>
        <v>23</v>
      </c>
      <c r="R111" s="509">
        <f t="shared" si="47"/>
        <v>23</v>
      </c>
      <c r="S111" s="502">
        <f t="shared" si="47"/>
        <v>0</v>
      </c>
      <c r="T111" s="545">
        <f t="shared" si="47"/>
        <v>0</v>
      </c>
      <c r="U111" s="505">
        <f t="shared" si="47"/>
        <v>0</v>
      </c>
      <c r="V111" s="505">
        <f t="shared" si="47"/>
        <v>0</v>
      </c>
      <c r="W111" s="501">
        <f t="shared" si="47"/>
        <v>0</v>
      </c>
      <c r="X111" s="504">
        <f t="shared" si="47"/>
        <v>23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56012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56454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abSelected="1" workbookViewId="0">
      <selection activeCell="F29" sqref="F29"/>
    </sheetView>
  </sheetViews>
  <sheetFormatPr baseColWidth="10" defaultRowHeight="10.5" x14ac:dyDescent="0.15"/>
  <cols>
    <col min="1" max="1" width="24.28515625" style="410" customWidth="1"/>
    <col min="2" max="2" width="15.7109375" style="410" customWidth="1"/>
    <col min="3" max="8" width="11.7109375" style="410" customWidth="1"/>
    <col min="9" max="11" width="8.7109375" style="410" customWidth="1"/>
    <col min="12" max="12" width="10.85546875" style="410" customWidth="1"/>
    <col min="13" max="20" width="8.7109375" style="410" customWidth="1"/>
    <col min="21" max="22" width="11.85546875" style="410" customWidth="1"/>
    <col min="23" max="23" width="9.42578125" style="410" customWidth="1"/>
    <col min="24" max="24" width="9.28515625" style="410" customWidth="1"/>
    <col min="25" max="25" width="11.42578125" style="410"/>
    <col min="26" max="26" width="9.7109375" style="410" customWidth="1"/>
    <col min="27" max="27" width="8.7109375" style="410" customWidth="1"/>
    <col min="28" max="28" width="13.140625" style="410" customWidth="1"/>
    <col min="29" max="29" width="10.7109375" style="429" customWidth="1"/>
    <col min="30" max="30" width="2" style="416" customWidth="1"/>
    <col min="31" max="31" width="12.140625" style="410" customWidth="1"/>
    <col min="32" max="32" width="10.7109375" style="410" customWidth="1"/>
    <col min="33" max="33" width="2.140625" style="416" customWidth="1"/>
    <col min="34" max="34" width="11.140625" style="150" customWidth="1"/>
    <col min="35" max="35" width="10.7109375" style="410" customWidth="1"/>
    <col min="36" max="36" width="2.140625" style="416" customWidth="1"/>
    <col min="37" max="38" width="10.7109375" style="410" customWidth="1"/>
    <col min="39" max="39" width="2.140625" style="408" customWidth="1"/>
    <col min="40" max="40" width="13.42578125" style="410" customWidth="1"/>
    <col min="41" max="41" width="1.7109375" style="416" customWidth="1"/>
    <col min="42" max="43" width="10.7109375" style="150" customWidth="1"/>
    <col min="44" max="45" width="14.28515625" style="424" customWidth="1"/>
    <col min="46" max="46" width="15.28515625" style="424" customWidth="1"/>
    <col min="47" max="47" width="12.85546875" style="424" customWidth="1"/>
    <col min="48" max="59" width="13" style="424" customWidth="1"/>
    <col min="60" max="65" width="12.42578125" style="424" customWidth="1"/>
    <col min="66" max="71" width="11.42578125" style="424"/>
    <col min="72" max="74" width="11.42578125" style="424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413" customFormat="1" ht="12.75" customHeight="1" x14ac:dyDescent="0.1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AC1" s="412"/>
      <c r="AD1" s="412"/>
      <c r="AG1" s="412"/>
      <c r="AJ1" s="412"/>
      <c r="AK1" s="412"/>
      <c r="AL1" s="412"/>
      <c r="AM1" s="412"/>
      <c r="AN1" s="412"/>
      <c r="AO1" s="412"/>
    </row>
    <row r="2" spans="1:108" s="413" customFormat="1" ht="12.75" customHeight="1" x14ac:dyDescent="0.15">
      <c r="A2" s="546" t="str">
        <f>CONCATENATE("COMUNA: ",[10]NOMBRE!B2," - ","( ",[10]NOMBRE!C2,[10]NOMBRE!D2,[10]NOMBRE!E2,[10]NOMBRE!F2,[10]NOMBRE!G2," )")</f>
        <v>COMUNA: LINARES  - ( 07401 )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AC2" s="412"/>
      <c r="AD2" s="412"/>
      <c r="AG2" s="412"/>
      <c r="AJ2" s="412"/>
      <c r="AK2" s="412"/>
      <c r="AL2" s="412"/>
      <c r="AM2" s="412"/>
      <c r="AN2" s="412"/>
      <c r="AO2" s="412"/>
    </row>
    <row r="3" spans="1:108" s="413" customFormat="1" ht="12.75" customHeight="1" x14ac:dyDescent="0.2">
      <c r="A3" s="546" t="str">
        <f>CONCATENATE("ESTABLECIMIENTO: ",[10]NOMBRE!B3," - ","( ",[10]NOMBRE!C3,[10]NOMBRE!D3,[10]NOMBRE!E3,[10]NOMBRE!F3,[10]NOMBRE!G3," )")</f>
        <v>ESTABLECIMIENTO: HOSPITAL DE LINARES  - ( 16108 )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AC3" s="412"/>
      <c r="AD3" s="412"/>
      <c r="AG3" s="412"/>
      <c r="AJ3" s="412"/>
      <c r="AK3" s="412"/>
      <c r="AL3" s="412"/>
      <c r="AM3" s="412"/>
      <c r="AN3" s="412"/>
      <c r="AO3" s="412"/>
    </row>
    <row r="4" spans="1:108" s="413" customFormat="1" ht="12.75" customHeight="1" x14ac:dyDescent="0.15">
      <c r="A4" s="546" t="str">
        <f>CONCATENATE("MES: ",[10]NOMBRE!B6," - ","( ",[10]NOMBRE!C6,[10]NOMBRE!D6," )")</f>
        <v>MES: OCTUBRE - ( 10 )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AC4" s="412"/>
      <c r="AD4" s="412"/>
      <c r="AG4" s="412"/>
      <c r="AJ4" s="412"/>
      <c r="AK4" s="412"/>
      <c r="AL4" s="412"/>
      <c r="AM4" s="412"/>
      <c r="AN4" s="412"/>
      <c r="AO4" s="412"/>
    </row>
    <row r="5" spans="1:108" s="413" customFormat="1" ht="12.75" customHeight="1" x14ac:dyDescent="0.15">
      <c r="A5" s="411" t="str">
        <f>CONCATENATE("AÑO: ",[10]NOMBRE!B7)</f>
        <v>AÑO: 2013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AC5" s="412"/>
      <c r="AD5" s="412"/>
      <c r="AG5" s="412"/>
      <c r="AJ5" s="412"/>
      <c r="AK5" s="412"/>
      <c r="AL5" s="412"/>
      <c r="AM5" s="412"/>
      <c r="AN5" s="412"/>
      <c r="AO5" s="412"/>
    </row>
    <row r="6" spans="1:108" s="408" customFormat="1" ht="39.950000000000003" customHeight="1" x14ac:dyDescent="0.1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E6" s="665" t="s">
        <v>2</v>
      </c>
      <c r="AF6" s="665"/>
      <c r="AG6" s="610"/>
      <c r="AH6" s="665" t="s">
        <v>3</v>
      </c>
      <c r="AI6" s="665"/>
      <c r="AJ6" s="610"/>
      <c r="AK6" s="665" t="s">
        <v>4</v>
      </c>
      <c r="AL6" s="665"/>
      <c r="AM6" s="609"/>
      <c r="AN6" s="667" t="s">
        <v>5</v>
      </c>
      <c r="AP6" s="665" t="s">
        <v>6</v>
      </c>
      <c r="AQ6" s="665"/>
      <c r="AR6" s="413"/>
      <c r="DC6" s="413"/>
      <c r="DD6" s="413"/>
    </row>
    <row r="7" spans="1:108" s="408" customFormat="1" ht="63" customHeight="1" x14ac:dyDescent="0.2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610"/>
      <c r="AK7" s="666"/>
      <c r="AL7" s="666"/>
      <c r="AM7" s="609"/>
      <c r="AN7" s="668"/>
      <c r="AO7" s="609"/>
      <c r="AP7" s="666"/>
      <c r="AQ7" s="666"/>
      <c r="AR7" s="413"/>
      <c r="DC7" s="413"/>
      <c r="DD7" s="413"/>
    </row>
    <row r="8" spans="1:108" s="410" customFormat="1" ht="34.5" customHeight="1" x14ac:dyDescent="0.1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DC8" s="422"/>
      <c r="DD8" s="422"/>
    </row>
    <row r="9" spans="1:108" s="410" customFormat="1" x14ac:dyDescent="0.1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DC9" s="422"/>
      <c r="DD9" s="422"/>
    </row>
    <row r="10" spans="1:108" s="410" customFormat="1" x14ac:dyDescent="0.1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DC10" s="422"/>
      <c r="DD10" s="422"/>
    </row>
    <row r="11" spans="1:108" s="410" customFormat="1" ht="34.5" customHeight="1" x14ac:dyDescent="0.1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612" t="s">
        <v>38</v>
      </c>
      <c r="L11" s="427" t="s">
        <v>39</v>
      </c>
      <c r="M11" s="611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615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DC11" s="422"/>
      <c r="DD11" s="422"/>
    </row>
    <row r="12" spans="1:108" s="410" customFormat="1" ht="12" customHeight="1" x14ac:dyDescent="0.15">
      <c r="A12" s="431" t="s">
        <v>46</v>
      </c>
      <c r="B12" s="519">
        <f>SUM(C12:H12)</f>
        <v>282</v>
      </c>
      <c r="C12" s="492">
        <v>212</v>
      </c>
      <c r="D12" s="493">
        <v>59</v>
      </c>
      <c r="E12" s="493">
        <v>11</v>
      </c>
      <c r="F12" s="493"/>
      <c r="G12" s="528"/>
      <c r="H12" s="528"/>
      <c r="I12" s="529">
        <v>271</v>
      </c>
      <c r="J12" s="506">
        <v>11</v>
      </c>
      <c r="K12" s="481">
        <v>166</v>
      </c>
      <c r="L12" s="478">
        <v>116</v>
      </c>
      <c r="M12" s="507">
        <f>SUM(N12:P12)</f>
        <v>52</v>
      </c>
      <c r="N12" s="481">
        <v>47</v>
      </c>
      <c r="O12" s="482">
        <v>5</v>
      </c>
      <c r="P12" s="478"/>
      <c r="Q12" s="521">
        <f>SUM(R12:T12)</f>
        <v>0</v>
      </c>
      <c r="R12" s="481"/>
      <c r="S12" s="482"/>
      <c r="T12" s="478"/>
      <c r="U12" s="492">
        <v>22</v>
      </c>
      <c r="V12" s="515">
        <v>0</v>
      </c>
      <c r="W12" s="529">
        <v>36</v>
      </c>
      <c r="X12" s="506"/>
      <c r="Y12" s="515">
        <v>10</v>
      </c>
      <c r="Z12" s="529"/>
      <c r="AA12" s="506"/>
      <c r="AB12" s="529">
        <v>31</v>
      </c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tr">
        <f t="shared" ref="AR12:AR49" si="0">$BT12&amp;" "&amp;$BU12&amp;""&amp;$BV12&amp;""&amp;$BW12&amp;""&amp;$BX12&amp;""&amp;$BY12&amp;""&amp;$BZ12</f>
        <v xml:space="preserve"> </v>
      </c>
      <c r="AS12" s="413"/>
      <c r="AT12" s="417"/>
      <c r="AU12" s="417"/>
      <c r="AV12" s="417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tr">
        <f>IF($B12&lt;&gt;($K12+$L12)," El número de consultas según sexo NO puede ser diferente al Total. ","")</f>
        <v/>
      </c>
      <c r="BU12" s="435" t="str">
        <f>IF($B12=0,"",IF(($I12+$J12)=0,IF($B12="",""," No olvide escribir la columna Beneficiarios. "),""))</f>
        <v/>
      </c>
      <c r="BV12" s="435" t="str">
        <f>IF($B12&lt;($I12+$J12)," El número de Beneficiarios NO puede ser mayor que el Total. ","")</f>
        <v/>
      </c>
      <c r="BW12" s="435" t="str">
        <f>IF($B12&lt;($AE12+$AF12)," Seccion A.2 NO puede ser mayor que sección A.1. ","")</f>
        <v/>
      </c>
      <c r="BX12" s="435" t="str">
        <f>IF($B12&lt;($AH12+$AI12)," Seccion A.3 NO puede ser mayor que sección A.1. ","")</f>
        <v/>
      </c>
      <c r="BY12" s="435" t="str">
        <f>IF($B12&gt;=($M12+$Q12),"","El total de Consulta Nuevas NO debe ser MAYOR que el total de las Consultas Médicas. ")</f>
        <v/>
      </c>
      <c r="BZ12" s="553" t="str">
        <f>IF(AND($N12+$R12&lt;&gt;0,OR($U12="",$V12="")),"No  olvide registrar datos en Pertinencia. ","")</f>
        <v/>
      </c>
      <c r="CA12" s="426"/>
      <c r="CB12" s="555">
        <f>IF($B12&lt;&gt;($K12+$L12),1,0)</f>
        <v>0</v>
      </c>
      <c r="CC12" s="555">
        <f>IF($B12&lt;($I12+$J12),1,0)</f>
        <v>0</v>
      </c>
      <c r="CD12" s="555">
        <f>IF($B12&lt;($AE12+$AF12),1,0)</f>
        <v>0</v>
      </c>
      <c r="CE12" s="555">
        <f>IF($B12&lt;($AH12+$AI12),1,0)</f>
        <v>0</v>
      </c>
      <c r="CF12" s="555">
        <f>IF($B12&gt;=($M12+$Q12),0,1)</f>
        <v>0</v>
      </c>
      <c r="CG12" s="555">
        <f>IF($B12=0,"",IF(($I12+$J12)=0,IF($B12="","",1),0))</f>
        <v>0</v>
      </c>
      <c r="CH12" s="555">
        <f>IF(AND($N12+$R12&lt;&gt;0,OR($U12="",$V12="")),1,0)</f>
        <v>0</v>
      </c>
      <c r="DC12" s="422"/>
      <c r="DD12" s="422"/>
    </row>
    <row r="13" spans="1:108" s="410" customFormat="1" ht="11.25" x14ac:dyDescent="0.15">
      <c r="A13" s="432" t="s">
        <v>47</v>
      </c>
      <c r="B13" s="519">
        <f t="shared" ref="B13:B56" si="1">SUM(C13:H13)</f>
        <v>188</v>
      </c>
      <c r="C13" s="481"/>
      <c r="D13" s="508">
        <v>1</v>
      </c>
      <c r="E13" s="508">
        <v>3</v>
      </c>
      <c r="F13" s="508">
        <v>1</v>
      </c>
      <c r="G13" s="483">
        <v>100</v>
      </c>
      <c r="H13" s="483">
        <v>83</v>
      </c>
      <c r="I13" s="481">
        <v>1</v>
      </c>
      <c r="J13" s="478">
        <v>187</v>
      </c>
      <c r="K13" s="481">
        <v>77</v>
      </c>
      <c r="L13" s="478">
        <v>111</v>
      </c>
      <c r="M13" s="507">
        <f t="shared" ref="M13:M56" si="2">SUM(N13:P13)</f>
        <v>0</v>
      </c>
      <c r="N13" s="481"/>
      <c r="O13" s="482"/>
      <c r="P13" s="478"/>
      <c r="Q13" s="521">
        <f t="shared" ref="Q13:Q56" si="3">SUM(R13:T13)</f>
        <v>80</v>
      </c>
      <c r="R13" s="481">
        <v>22</v>
      </c>
      <c r="S13" s="482">
        <v>58</v>
      </c>
      <c r="T13" s="478"/>
      <c r="U13" s="481">
        <v>11</v>
      </c>
      <c r="V13" s="515">
        <v>0</v>
      </c>
      <c r="W13" s="481"/>
      <c r="X13" s="478">
        <v>25</v>
      </c>
      <c r="Y13" s="515">
        <v>1</v>
      </c>
      <c r="Z13" s="529"/>
      <c r="AA13" s="478">
        <v>18</v>
      </c>
      <c r="AB13" s="529"/>
      <c r="AC13" s="478">
        <v>17</v>
      </c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tr">
        <f t="shared" si="0"/>
        <v xml:space="preserve"> </v>
      </c>
      <c r="AS13" s="408"/>
      <c r="AT13" s="408"/>
      <c r="AU13" s="408"/>
      <c r="AV13" s="408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tr">
        <f t="shared" ref="BT13:BT57" si="4">IF($B13&lt;&gt;($K13+$L13)," El número de consultas según sexo NO puede ser diferente al Total. ","")</f>
        <v/>
      </c>
      <c r="BU13" s="552" t="str">
        <f t="shared" ref="BU13:BU57" si="5">IF($B13=0,"",IF(($I13+$J13)=0,IF($B13="",""," No olvide escribir la columna Beneficiarios. "),""))</f>
        <v/>
      </c>
      <c r="BV13" s="552" t="str">
        <f t="shared" ref="BV13:BV57" si="6">IF($B13&lt;($I13+$J13)," El número de Beneficiarios NO puede ser mayor que el Total. ","")</f>
        <v/>
      </c>
      <c r="BW13" s="552" t="str">
        <f t="shared" ref="BW13:BW57" si="7">IF($B13&lt;($AE13+$AF13)," Seccion A.2 NO puede ser mayor que sección A.1. ","")</f>
        <v/>
      </c>
      <c r="BX13" s="552" t="str">
        <f t="shared" ref="BX13:BX57" si="8">IF($B13&lt;($AH13+$AI13)," Seccion A.3 NO puede ser mayor que sección A.1. ","")</f>
        <v/>
      </c>
      <c r="BY13" s="552" t="str">
        <f t="shared" ref="BY13:BY57" si="9">IF($B13&gt;=($M13+$Q13),"","El total de Consulta Nuevas NO debe ser MAYOR que el total de las Consultas Médicas. ")</f>
        <v/>
      </c>
      <c r="BZ13" s="430" t="str">
        <f t="shared" ref="BZ13:BZ57" si="10">IF(AND($N13+$R13&lt;&gt;0,OR($U13="",$V13="")),"No  olvide registrar datos en Pertinencia. ","")</f>
        <v/>
      </c>
      <c r="CA13" s="426"/>
      <c r="CB13" s="555">
        <f t="shared" ref="CB13:CB57" si="11">IF($B13&lt;&gt;($K13+$L13),1,0)</f>
        <v>0</v>
      </c>
      <c r="CC13" s="555">
        <f t="shared" ref="CC13:CC57" si="12">IF($B13&lt;($I13+$J13),1,0)</f>
        <v>0</v>
      </c>
      <c r="CD13" s="555">
        <f t="shared" ref="CD13:CD57" si="13">IF($B13&lt;($AE13+$AF13),1,0)</f>
        <v>0</v>
      </c>
      <c r="CE13" s="555">
        <f t="shared" ref="CE13:CE57" si="14">IF($B13&lt;($AH13+$AI13),1,0)</f>
        <v>0</v>
      </c>
      <c r="CF13" s="555">
        <f t="shared" ref="CF13:CF57" si="15">IF($B13&gt;=($M13+$Q13),0,1)</f>
        <v>0</v>
      </c>
      <c r="CG13" s="555">
        <f t="shared" ref="CG13:CG57" si="16">IF($B13=0,"",IF(($I13+$J13)=0,IF($B13="","",1),0))</f>
        <v>0</v>
      </c>
      <c r="CH13" s="555">
        <f t="shared" ref="CH13:CH57" si="17">IF(AND($N13+$R13&lt;&gt;0,OR($U13="",$V13="")),1,0)</f>
        <v>0</v>
      </c>
      <c r="DC13" s="422"/>
      <c r="DD13" s="422"/>
    </row>
    <row r="14" spans="1:108" s="410" customFormat="1" ht="11.25" x14ac:dyDescent="0.15">
      <c r="A14" s="432" t="s">
        <v>48</v>
      </c>
      <c r="B14" s="519">
        <f t="shared" si="1"/>
        <v>91</v>
      </c>
      <c r="C14" s="481">
        <v>91</v>
      </c>
      <c r="D14" s="490"/>
      <c r="E14" s="490"/>
      <c r="F14" s="490"/>
      <c r="G14" s="523"/>
      <c r="H14" s="523"/>
      <c r="I14" s="481">
        <v>91</v>
      </c>
      <c r="J14" s="491"/>
      <c r="K14" s="481">
        <v>47</v>
      </c>
      <c r="L14" s="478">
        <v>44</v>
      </c>
      <c r="M14" s="507">
        <f t="shared" si="2"/>
        <v>32</v>
      </c>
      <c r="N14" s="481"/>
      <c r="O14" s="482">
        <v>32</v>
      </c>
      <c r="P14" s="478"/>
      <c r="Q14" s="489"/>
      <c r="R14" s="489"/>
      <c r="S14" s="490"/>
      <c r="T14" s="491"/>
      <c r="U14" s="489"/>
      <c r="V14" s="531"/>
      <c r="W14" s="481">
        <v>5</v>
      </c>
      <c r="X14" s="491"/>
      <c r="Y14" s="515">
        <v>1</v>
      </c>
      <c r="Z14" s="529"/>
      <c r="AA14" s="491"/>
      <c r="AB14" s="529">
        <v>4</v>
      </c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tr">
        <f>$BT14&amp;" "&amp;$BU14&amp;""&amp;$BV14&amp;""&amp;$BW14&amp;""&amp;$BX14&amp;""&amp;$BY14</f>
        <v xml:space="preserve"> </v>
      </c>
      <c r="AS14" s="408"/>
      <c r="AT14" s="408"/>
      <c r="AU14" s="408"/>
      <c r="AV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tr">
        <f t="shared" si="4"/>
        <v/>
      </c>
      <c r="BU14" s="552" t="str">
        <f t="shared" si="5"/>
        <v/>
      </c>
      <c r="BV14" s="552" t="str">
        <f t="shared" si="6"/>
        <v/>
      </c>
      <c r="BW14" s="552" t="str">
        <f t="shared" si="7"/>
        <v/>
      </c>
      <c r="BX14" s="552" t="str">
        <f t="shared" si="8"/>
        <v/>
      </c>
      <c r="BY14" s="552" t="str">
        <f>IF($B14&gt;=($M14+$Q14),"","El total de Consulta Nuevas NO debe ser MAYOR que el total de las Consultas Médicas. ")</f>
        <v/>
      </c>
      <c r="BZ14" s="426"/>
      <c r="CA14" s="426"/>
      <c r="CB14" s="555">
        <f t="shared" si="11"/>
        <v>0</v>
      </c>
      <c r="CC14" s="555">
        <f t="shared" si="12"/>
        <v>0</v>
      </c>
      <c r="CD14" s="555">
        <f t="shared" si="13"/>
        <v>0</v>
      </c>
      <c r="CE14" s="555">
        <f t="shared" si="14"/>
        <v>0</v>
      </c>
      <c r="CF14" s="555">
        <f t="shared" si="15"/>
        <v>0</v>
      </c>
      <c r="CG14" s="555">
        <f t="shared" si="16"/>
        <v>0</v>
      </c>
      <c r="CH14" s="429"/>
      <c r="DC14" s="422"/>
      <c r="DD14" s="422"/>
    </row>
    <row r="15" spans="1:108" s="410" customFormat="1" ht="11.25" x14ac:dyDescent="0.15">
      <c r="A15" s="432" t="s">
        <v>49</v>
      </c>
      <c r="B15" s="519">
        <f t="shared" si="1"/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f t="shared" si="2"/>
        <v>0</v>
      </c>
      <c r="N15" s="481"/>
      <c r="O15" s="482"/>
      <c r="P15" s="478"/>
      <c r="Q15" s="521">
        <f t="shared" si="3"/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tr">
        <f t="shared" si="0"/>
        <v xml:space="preserve"> </v>
      </c>
      <c r="AS15" s="408"/>
      <c r="AT15" s="408"/>
      <c r="AU15" s="408"/>
      <c r="AV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tr">
        <f t="shared" si="4"/>
        <v/>
      </c>
      <c r="BU15" s="552" t="str">
        <f t="shared" si="5"/>
        <v/>
      </c>
      <c r="BV15" s="552" t="str">
        <f t="shared" si="6"/>
        <v/>
      </c>
      <c r="BW15" s="552" t="str">
        <f t="shared" si="7"/>
        <v/>
      </c>
      <c r="BX15" s="552" t="str">
        <f t="shared" si="8"/>
        <v/>
      </c>
      <c r="BY15" s="552" t="str">
        <f t="shared" si="9"/>
        <v/>
      </c>
      <c r="BZ15" s="430" t="str">
        <f t="shared" si="10"/>
        <v/>
      </c>
      <c r="CA15" s="426"/>
      <c r="CB15" s="555">
        <f t="shared" si="11"/>
        <v>0</v>
      </c>
      <c r="CC15" s="555">
        <f t="shared" si="12"/>
        <v>0</v>
      </c>
      <c r="CD15" s="555">
        <f t="shared" si="13"/>
        <v>0</v>
      </c>
      <c r="CE15" s="555">
        <f t="shared" si="14"/>
        <v>0</v>
      </c>
      <c r="CF15" s="555">
        <f t="shared" si="15"/>
        <v>0</v>
      </c>
      <c r="CG15" s="555" t="str">
        <f t="shared" si="16"/>
        <v/>
      </c>
      <c r="CH15" s="555">
        <f t="shared" si="17"/>
        <v>0</v>
      </c>
      <c r="DC15" s="422"/>
      <c r="DD15" s="422"/>
    </row>
    <row r="16" spans="1:108" s="410" customFormat="1" ht="11.25" x14ac:dyDescent="0.15">
      <c r="A16" s="432" t="s">
        <v>50</v>
      </c>
      <c r="B16" s="519">
        <f t="shared" si="1"/>
        <v>363</v>
      </c>
      <c r="C16" s="481">
        <v>33</v>
      </c>
      <c r="D16" s="482">
        <v>11</v>
      </c>
      <c r="E16" s="482">
        <v>4</v>
      </c>
      <c r="F16" s="482">
        <v>2</v>
      </c>
      <c r="G16" s="483">
        <v>117</v>
      </c>
      <c r="H16" s="483">
        <v>196</v>
      </c>
      <c r="I16" s="481">
        <v>44</v>
      </c>
      <c r="J16" s="478">
        <v>319</v>
      </c>
      <c r="K16" s="481">
        <v>182</v>
      </c>
      <c r="L16" s="478">
        <v>181</v>
      </c>
      <c r="M16" s="507">
        <f t="shared" si="2"/>
        <v>26</v>
      </c>
      <c r="N16" s="481">
        <v>7</v>
      </c>
      <c r="O16" s="482">
        <v>19</v>
      </c>
      <c r="P16" s="478"/>
      <c r="Q16" s="521">
        <f t="shared" si="3"/>
        <v>28</v>
      </c>
      <c r="R16" s="481">
        <v>10</v>
      </c>
      <c r="S16" s="482">
        <v>18</v>
      </c>
      <c r="T16" s="478"/>
      <c r="U16" s="481">
        <v>10</v>
      </c>
      <c r="V16" s="515">
        <v>15</v>
      </c>
      <c r="W16" s="481">
        <v>3</v>
      </c>
      <c r="X16" s="478">
        <v>49</v>
      </c>
      <c r="Y16" s="515">
        <v>227</v>
      </c>
      <c r="Z16" s="529"/>
      <c r="AA16" s="478">
        <v>18</v>
      </c>
      <c r="AB16" s="529"/>
      <c r="AC16" s="478">
        <v>16</v>
      </c>
      <c r="AD16" s="530"/>
      <c r="AE16" s="475">
        <v>44</v>
      </c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tr">
        <f t="shared" si="0"/>
        <v xml:space="preserve"> </v>
      </c>
      <c r="AS16" s="408"/>
      <c r="AT16" s="408"/>
      <c r="AU16" s="408"/>
      <c r="AV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tr">
        <f t="shared" si="4"/>
        <v/>
      </c>
      <c r="BU16" s="552" t="str">
        <f t="shared" si="5"/>
        <v/>
      </c>
      <c r="BV16" s="552" t="str">
        <f t="shared" si="6"/>
        <v/>
      </c>
      <c r="BW16" s="552" t="str">
        <f t="shared" si="7"/>
        <v/>
      </c>
      <c r="BX16" s="552" t="str">
        <f t="shared" si="8"/>
        <v/>
      </c>
      <c r="BY16" s="552" t="str">
        <f t="shared" si="9"/>
        <v/>
      </c>
      <c r="BZ16" s="430" t="str">
        <f t="shared" si="10"/>
        <v/>
      </c>
      <c r="CA16" s="426"/>
      <c r="CB16" s="555">
        <f t="shared" si="11"/>
        <v>0</v>
      </c>
      <c r="CC16" s="555">
        <f t="shared" si="12"/>
        <v>0</v>
      </c>
      <c r="CD16" s="555">
        <f t="shared" si="13"/>
        <v>0</v>
      </c>
      <c r="CE16" s="555">
        <f t="shared" si="14"/>
        <v>0</v>
      </c>
      <c r="CF16" s="555">
        <f t="shared" si="15"/>
        <v>0</v>
      </c>
      <c r="CG16" s="555">
        <f t="shared" si="16"/>
        <v>0</v>
      </c>
      <c r="CH16" s="555">
        <f t="shared" si="17"/>
        <v>0</v>
      </c>
      <c r="DC16" s="422"/>
      <c r="DD16" s="422"/>
    </row>
    <row r="17" spans="1:108" s="410" customFormat="1" ht="11.25" x14ac:dyDescent="0.15">
      <c r="A17" s="432" t="s">
        <v>51</v>
      </c>
      <c r="B17" s="519">
        <f t="shared" si="1"/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f t="shared" si="2"/>
        <v>0</v>
      </c>
      <c r="N17" s="481"/>
      <c r="O17" s="482"/>
      <c r="P17" s="478"/>
      <c r="Q17" s="521">
        <f t="shared" si="3"/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tr">
        <f t="shared" si="0"/>
        <v xml:space="preserve"> </v>
      </c>
      <c r="AS17" s="408"/>
      <c r="AT17" s="408"/>
      <c r="AU17" s="408"/>
      <c r="AV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tr">
        <f t="shared" si="4"/>
        <v/>
      </c>
      <c r="BU17" s="552" t="str">
        <f t="shared" si="5"/>
        <v/>
      </c>
      <c r="BV17" s="552" t="str">
        <f t="shared" si="6"/>
        <v/>
      </c>
      <c r="BW17" s="552" t="str">
        <f t="shared" si="7"/>
        <v/>
      </c>
      <c r="BX17" s="552" t="str">
        <f t="shared" si="8"/>
        <v/>
      </c>
      <c r="BY17" s="552" t="str">
        <f t="shared" si="9"/>
        <v/>
      </c>
      <c r="BZ17" s="430" t="str">
        <f t="shared" si="10"/>
        <v/>
      </c>
      <c r="CA17" s="426"/>
      <c r="CB17" s="555">
        <f t="shared" si="11"/>
        <v>0</v>
      </c>
      <c r="CC17" s="555">
        <f t="shared" si="12"/>
        <v>0</v>
      </c>
      <c r="CD17" s="555">
        <f t="shared" si="13"/>
        <v>0</v>
      </c>
      <c r="CE17" s="555">
        <f t="shared" si="14"/>
        <v>0</v>
      </c>
      <c r="CF17" s="555">
        <f t="shared" si="15"/>
        <v>0</v>
      </c>
      <c r="CG17" s="555" t="str">
        <f t="shared" si="16"/>
        <v/>
      </c>
      <c r="CH17" s="555">
        <f t="shared" si="17"/>
        <v>0</v>
      </c>
      <c r="DC17" s="422"/>
      <c r="DD17" s="422"/>
    </row>
    <row r="18" spans="1:108" s="410" customFormat="1" ht="11.25" x14ac:dyDescent="0.15">
      <c r="A18" s="432" t="s">
        <v>52</v>
      </c>
      <c r="B18" s="519">
        <f t="shared" si="1"/>
        <v>28</v>
      </c>
      <c r="C18" s="481"/>
      <c r="D18" s="482"/>
      <c r="E18" s="482"/>
      <c r="F18" s="482"/>
      <c r="G18" s="483">
        <v>20</v>
      </c>
      <c r="H18" s="483">
        <v>8</v>
      </c>
      <c r="I18" s="481"/>
      <c r="J18" s="478">
        <v>28</v>
      </c>
      <c r="K18" s="481">
        <v>16</v>
      </c>
      <c r="L18" s="478">
        <v>12</v>
      </c>
      <c r="M18" s="507">
        <f t="shared" si="2"/>
        <v>0</v>
      </c>
      <c r="N18" s="481"/>
      <c r="O18" s="482"/>
      <c r="P18" s="478"/>
      <c r="Q18" s="521">
        <f t="shared" si="3"/>
        <v>28</v>
      </c>
      <c r="R18" s="481"/>
      <c r="S18" s="482">
        <v>28</v>
      </c>
      <c r="T18" s="478"/>
      <c r="U18" s="481">
        <v>0</v>
      </c>
      <c r="V18" s="515">
        <v>0</v>
      </c>
      <c r="W18" s="481"/>
      <c r="X18" s="478">
        <v>8</v>
      </c>
      <c r="Y18" s="515"/>
      <c r="Z18" s="529"/>
      <c r="AA18" s="478"/>
      <c r="AB18" s="529"/>
      <c r="AC18" s="478">
        <v>1</v>
      </c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tr">
        <f t="shared" si="0"/>
        <v xml:space="preserve"> </v>
      </c>
      <c r="AS18" s="408"/>
      <c r="AT18" s="408"/>
      <c r="AU18" s="408"/>
      <c r="AV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tr">
        <f t="shared" si="4"/>
        <v/>
      </c>
      <c r="BU18" s="552" t="str">
        <f t="shared" si="5"/>
        <v/>
      </c>
      <c r="BV18" s="552" t="str">
        <f t="shared" si="6"/>
        <v/>
      </c>
      <c r="BW18" s="552" t="str">
        <f t="shared" si="7"/>
        <v/>
      </c>
      <c r="BX18" s="552" t="str">
        <f t="shared" si="8"/>
        <v/>
      </c>
      <c r="BY18" s="552" t="str">
        <f t="shared" si="9"/>
        <v/>
      </c>
      <c r="BZ18" s="430" t="str">
        <f t="shared" si="10"/>
        <v/>
      </c>
      <c r="CA18" s="426"/>
      <c r="CB18" s="555">
        <f t="shared" si="11"/>
        <v>0</v>
      </c>
      <c r="CC18" s="555">
        <f t="shared" si="12"/>
        <v>0</v>
      </c>
      <c r="CD18" s="555">
        <f t="shared" si="13"/>
        <v>0</v>
      </c>
      <c r="CE18" s="555">
        <f t="shared" si="14"/>
        <v>0</v>
      </c>
      <c r="CF18" s="555">
        <f t="shared" si="15"/>
        <v>0</v>
      </c>
      <c r="CG18" s="555">
        <f t="shared" si="16"/>
        <v>0</v>
      </c>
      <c r="CH18" s="555">
        <f t="shared" si="17"/>
        <v>0</v>
      </c>
      <c r="DC18" s="422"/>
      <c r="DD18" s="422"/>
    </row>
    <row r="19" spans="1:108" s="410" customFormat="1" ht="11.25" x14ac:dyDescent="0.15">
      <c r="A19" s="432" t="s">
        <v>53</v>
      </c>
      <c r="B19" s="519">
        <f t="shared" si="1"/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f t="shared" si="2"/>
        <v>0</v>
      </c>
      <c r="N19" s="481"/>
      <c r="O19" s="482"/>
      <c r="P19" s="478"/>
      <c r="Q19" s="521">
        <f t="shared" si="3"/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tr">
        <f>$BT19&amp;" "&amp;$BU19&amp;""&amp;$BV19&amp;""&amp;$BW19&amp;""&amp;$BX19&amp;""&amp;$BY19</f>
        <v xml:space="preserve"> </v>
      </c>
      <c r="AS19" s="408"/>
      <c r="AT19" s="408"/>
      <c r="AU19" s="408"/>
      <c r="AV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tr">
        <f t="shared" si="4"/>
        <v/>
      </c>
      <c r="BU19" s="552" t="str">
        <f t="shared" si="5"/>
        <v/>
      </c>
      <c r="BV19" s="552" t="str">
        <f t="shared" si="6"/>
        <v/>
      </c>
      <c r="BW19" s="552" t="str">
        <f t="shared" si="7"/>
        <v/>
      </c>
      <c r="BX19" s="552" t="str">
        <f t="shared" si="8"/>
        <v/>
      </c>
      <c r="BY19" s="552" t="str">
        <f t="shared" si="9"/>
        <v/>
      </c>
      <c r="BZ19" s="426"/>
      <c r="CA19" s="426"/>
      <c r="CB19" s="555">
        <f t="shared" si="11"/>
        <v>0</v>
      </c>
      <c r="CC19" s="555">
        <f t="shared" si="12"/>
        <v>0</v>
      </c>
      <c r="CD19" s="555">
        <f t="shared" si="13"/>
        <v>0</v>
      </c>
      <c r="CE19" s="555">
        <f t="shared" si="14"/>
        <v>0</v>
      </c>
      <c r="CF19" s="555">
        <f t="shared" si="15"/>
        <v>0</v>
      </c>
      <c r="CG19" s="555" t="str">
        <f t="shared" si="16"/>
        <v/>
      </c>
      <c r="CH19" s="429"/>
      <c r="DC19" s="422"/>
      <c r="DD19" s="422"/>
    </row>
    <row r="20" spans="1:108" s="410" customFormat="1" ht="11.25" x14ac:dyDescent="0.15">
      <c r="A20" s="432" t="s">
        <v>54</v>
      </c>
      <c r="B20" s="519">
        <f t="shared" si="1"/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f t="shared" si="2"/>
        <v>0</v>
      </c>
      <c r="N20" s="481"/>
      <c r="O20" s="482"/>
      <c r="P20" s="478"/>
      <c r="Q20" s="521">
        <f t="shared" si="3"/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tr">
        <f t="shared" si="0"/>
        <v xml:space="preserve"> </v>
      </c>
      <c r="AS20" s="408"/>
      <c r="AT20" s="408"/>
      <c r="AU20" s="408"/>
      <c r="AV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tr">
        <f t="shared" si="4"/>
        <v/>
      </c>
      <c r="BU20" s="552" t="str">
        <f t="shared" si="5"/>
        <v/>
      </c>
      <c r="BV20" s="552" t="str">
        <f t="shared" si="6"/>
        <v/>
      </c>
      <c r="BW20" s="552" t="str">
        <f t="shared" si="7"/>
        <v/>
      </c>
      <c r="BX20" s="552" t="str">
        <f t="shared" si="8"/>
        <v/>
      </c>
      <c r="BY20" s="552" t="str">
        <f t="shared" si="9"/>
        <v/>
      </c>
      <c r="BZ20" s="430" t="str">
        <f t="shared" si="10"/>
        <v/>
      </c>
      <c r="CA20" s="426"/>
      <c r="CB20" s="555">
        <f t="shared" si="11"/>
        <v>0</v>
      </c>
      <c r="CC20" s="555">
        <f t="shared" si="12"/>
        <v>0</v>
      </c>
      <c r="CD20" s="555">
        <f t="shared" si="13"/>
        <v>0</v>
      </c>
      <c r="CE20" s="555">
        <f t="shared" si="14"/>
        <v>0</v>
      </c>
      <c r="CF20" s="555">
        <f t="shared" si="15"/>
        <v>0</v>
      </c>
      <c r="CG20" s="555" t="str">
        <f t="shared" si="16"/>
        <v/>
      </c>
      <c r="CH20" s="555">
        <f t="shared" si="17"/>
        <v>0</v>
      </c>
      <c r="DC20" s="422"/>
      <c r="DD20" s="422"/>
    </row>
    <row r="21" spans="1:108" s="410" customFormat="1" ht="11.25" x14ac:dyDescent="0.15">
      <c r="A21" s="432" t="s">
        <v>55</v>
      </c>
      <c r="B21" s="519">
        <f t="shared" si="1"/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f t="shared" si="2"/>
        <v>0</v>
      </c>
      <c r="N21" s="481"/>
      <c r="O21" s="482"/>
      <c r="P21" s="478"/>
      <c r="Q21" s="521">
        <f t="shared" si="3"/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tr">
        <f>$BT21&amp;" "&amp;$BU21&amp;""&amp;$BV21&amp;""&amp;$BW21&amp;""&amp;$BX21&amp;""&amp;$BY21</f>
        <v xml:space="preserve"> </v>
      </c>
      <c r="AS21" s="408"/>
      <c r="AT21" s="408"/>
      <c r="AU21" s="408"/>
      <c r="AV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tr">
        <f t="shared" si="4"/>
        <v/>
      </c>
      <c r="BU21" s="552" t="str">
        <f t="shared" si="5"/>
        <v/>
      </c>
      <c r="BV21" s="552" t="str">
        <f t="shared" si="6"/>
        <v/>
      </c>
      <c r="BW21" s="552" t="str">
        <f t="shared" si="7"/>
        <v/>
      </c>
      <c r="BX21" s="552" t="str">
        <f t="shared" si="8"/>
        <v/>
      </c>
      <c r="BY21" s="552" t="str">
        <f>IF($B21&gt;=($M21+$Q21),"","El total de Consulta Nuevas NO debe ser MAYOR que el total de las Consultas Médicas. ")</f>
        <v/>
      </c>
      <c r="BZ21" s="426"/>
      <c r="CA21" s="426"/>
      <c r="CB21" s="555">
        <f t="shared" si="11"/>
        <v>0</v>
      </c>
      <c r="CC21" s="555">
        <f t="shared" si="12"/>
        <v>0</v>
      </c>
      <c r="CD21" s="555">
        <f t="shared" si="13"/>
        <v>0</v>
      </c>
      <c r="CE21" s="555">
        <f t="shared" si="14"/>
        <v>0</v>
      </c>
      <c r="CF21" s="555">
        <f t="shared" si="15"/>
        <v>0</v>
      </c>
      <c r="CG21" s="555" t="str">
        <f t="shared" si="16"/>
        <v/>
      </c>
      <c r="CH21" s="429"/>
      <c r="DC21" s="422"/>
      <c r="DD21" s="422"/>
    </row>
    <row r="22" spans="1:108" s="410" customFormat="1" ht="11.25" x14ac:dyDescent="0.15">
      <c r="A22" s="432" t="s">
        <v>56</v>
      </c>
      <c r="B22" s="519">
        <f t="shared" si="1"/>
        <v>12</v>
      </c>
      <c r="C22" s="481"/>
      <c r="D22" s="482"/>
      <c r="E22" s="482"/>
      <c r="F22" s="482"/>
      <c r="G22" s="483">
        <v>5</v>
      </c>
      <c r="H22" s="483">
        <v>7</v>
      </c>
      <c r="I22" s="481"/>
      <c r="J22" s="478">
        <v>12</v>
      </c>
      <c r="K22" s="481">
        <v>6</v>
      </c>
      <c r="L22" s="478">
        <v>6</v>
      </c>
      <c r="M22" s="507">
        <f t="shared" si="2"/>
        <v>0</v>
      </c>
      <c r="N22" s="481"/>
      <c r="O22" s="482"/>
      <c r="P22" s="478"/>
      <c r="Q22" s="521">
        <f t="shared" si="3"/>
        <v>6</v>
      </c>
      <c r="R22" s="481"/>
      <c r="S22" s="482">
        <v>6</v>
      </c>
      <c r="T22" s="478"/>
      <c r="U22" s="481">
        <v>0</v>
      </c>
      <c r="V22" s="515">
        <v>0</v>
      </c>
      <c r="W22" s="481"/>
      <c r="X22" s="478"/>
      <c r="Y22" s="515">
        <v>30</v>
      </c>
      <c r="Z22" s="529"/>
      <c r="AA22" s="478"/>
      <c r="AB22" s="529"/>
      <c r="AC22" s="478">
        <v>2</v>
      </c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tr">
        <f t="shared" si="0"/>
        <v xml:space="preserve"> </v>
      </c>
      <c r="AS22" s="408"/>
      <c r="AT22" s="408"/>
      <c r="AU22" s="408"/>
      <c r="AV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tr">
        <f t="shared" si="4"/>
        <v/>
      </c>
      <c r="BU22" s="552" t="str">
        <f t="shared" si="5"/>
        <v/>
      </c>
      <c r="BV22" s="552" t="str">
        <f t="shared" si="6"/>
        <v/>
      </c>
      <c r="BW22" s="552" t="str">
        <f t="shared" si="7"/>
        <v/>
      </c>
      <c r="BX22" s="552" t="str">
        <f t="shared" si="8"/>
        <v/>
      </c>
      <c r="BY22" s="552" t="str">
        <f t="shared" si="9"/>
        <v/>
      </c>
      <c r="BZ22" s="430" t="str">
        <f>IF(AND($N22+$R22&lt;&gt;0,OR($U22="",$V22="")),"No  olvide registrar datos en Pertinencia. ","")</f>
        <v/>
      </c>
      <c r="CA22" s="426"/>
      <c r="CB22" s="555">
        <f t="shared" si="11"/>
        <v>0</v>
      </c>
      <c r="CC22" s="555">
        <f t="shared" si="12"/>
        <v>0</v>
      </c>
      <c r="CD22" s="555">
        <f t="shared" si="13"/>
        <v>0</v>
      </c>
      <c r="CE22" s="555">
        <f t="shared" si="14"/>
        <v>0</v>
      </c>
      <c r="CF22" s="555">
        <f t="shared" si="15"/>
        <v>0</v>
      </c>
      <c r="CG22" s="555">
        <f t="shared" si="16"/>
        <v>0</v>
      </c>
      <c r="CH22" s="555">
        <f>IF(AND($N22+$R22&lt;&gt;0,OR($U22="",$V22="")),1,0)</f>
        <v>0</v>
      </c>
      <c r="DC22" s="422"/>
      <c r="DD22" s="422"/>
    </row>
    <row r="23" spans="1:108" s="410" customFormat="1" ht="11.25" x14ac:dyDescent="0.15">
      <c r="A23" s="432" t="s">
        <v>57</v>
      </c>
      <c r="B23" s="519">
        <f t="shared" si="1"/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f t="shared" si="2"/>
        <v>0</v>
      </c>
      <c r="N23" s="481"/>
      <c r="O23" s="482"/>
      <c r="P23" s="478"/>
      <c r="Q23" s="521">
        <f t="shared" si="3"/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tr">
        <f>$BT23&amp;" "&amp;$BU23&amp;""&amp;$BV23&amp;""&amp;$BW23&amp;""&amp;$BX23&amp;""&amp;$BY23</f>
        <v xml:space="preserve"> </v>
      </c>
      <c r="AS23" s="408"/>
      <c r="AT23" s="408"/>
      <c r="AU23" s="408"/>
      <c r="AV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tr">
        <f t="shared" si="4"/>
        <v/>
      </c>
      <c r="BU23" s="552" t="str">
        <f t="shared" si="5"/>
        <v/>
      </c>
      <c r="BV23" s="552" t="str">
        <f t="shared" si="6"/>
        <v/>
      </c>
      <c r="BW23" s="552" t="str">
        <f t="shared" si="7"/>
        <v/>
      </c>
      <c r="BX23" s="552" t="str">
        <f t="shared" si="8"/>
        <v/>
      </c>
      <c r="BY23" s="552" t="str">
        <f t="shared" si="9"/>
        <v/>
      </c>
      <c r="BZ23" s="426"/>
      <c r="CA23" s="426"/>
      <c r="CB23" s="555">
        <f t="shared" si="11"/>
        <v>0</v>
      </c>
      <c r="CC23" s="555">
        <f t="shared" si="12"/>
        <v>0</v>
      </c>
      <c r="CD23" s="555">
        <f t="shared" si="13"/>
        <v>0</v>
      </c>
      <c r="CE23" s="555">
        <f t="shared" si="14"/>
        <v>0</v>
      </c>
      <c r="CF23" s="555">
        <f t="shared" si="15"/>
        <v>0</v>
      </c>
      <c r="CG23" s="555" t="str">
        <f t="shared" si="16"/>
        <v/>
      </c>
      <c r="CH23" s="429"/>
      <c r="DC23" s="422"/>
      <c r="DD23" s="422"/>
    </row>
    <row r="24" spans="1:108" s="410" customFormat="1" ht="11.25" x14ac:dyDescent="0.15">
      <c r="A24" s="432" t="s">
        <v>58</v>
      </c>
      <c r="B24" s="519">
        <f t="shared" si="1"/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f t="shared" si="2"/>
        <v>0</v>
      </c>
      <c r="N24" s="481"/>
      <c r="O24" s="482"/>
      <c r="P24" s="478"/>
      <c r="Q24" s="521">
        <f t="shared" si="3"/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tr">
        <f t="shared" si="0"/>
        <v xml:space="preserve"> </v>
      </c>
      <c r="AS24" s="408"/>
      <c r="AT24" s="408"/>
      <c r="AU24" s="408"/>
      <c r="AV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tr">
        <f t="shared" si="4"/>
        <v/>
      </c>
      <c r="BU24" s="552" t="str">
        <f t="shared" si="5"/>
        <v/>
      </c>
      <c r="BV24" s="552" t="str">
        <f t="shared" si="6"/>
        <v/>
      </c>
      <c r="BW24" s="552" t="str">
        <f t="shared" si="7"/>
        <v/>
      </c>
      <c r="BX24" s="552" t="str">
        <f t="shared" si="8"/>
        <v/>
      </c>
      <c r="BY24" s="552" t="str">
        <f t="shared" si="9"/>
        <v/>
      </c>
      <c r="BZ24" s="430" t="str">
        <f t="shared" si="10"/>
        <v/>
      </c>
      <c r="CA24" s="426"/>
      <c r="CB24" s="555">
        <f t="shared" si="11"/>
        <v>0</v>
      </c>
      <c r="CC24" s="555">
        <f t="shared" si="12"/>
        <v>0</v>
      </c>
      <c r="CD24" s="555">
        <f t="shared" si="13"/>
        <v>0</v>
      </c>
      <c r="CE24" s="555">
        <f t="shared" si="14"/>
        <v>0</v>
      </c>
      <c r="CF24" s="555">
        <f t="shared" si="15"/>
        <v>0</v>
      </c>
      <c r="CG24" s="555" t="str">
        <f t="shared" si="16"/>
        <v/>
      </c>
      <c r="CH24" s="555">
        <f t="shared" si="17"/>
        <v>0</v>
      </c>
      <c r="DC24" s="422"/>
      <c r="DD24" s="422"/>
    </row>
    <row r="25" spans="1:108" s="410" customFormat="1" ht="11.25" x14ac:dyDescent="0.15">
      <c r="A25" s="432" t="s">
        <v>59</v>
      </c>
      <c r="B25" s="519">
        <f t="shared" si="1"/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f t="shared" si="2"/>
        <v>0</v>
      </c>
      <c r="N25" s="481"/>
      <c r="O25" s="482"/>
      <c r="P25" s="478"/>
      <c r="Q25" s="521">
        <f t="shared" si="3"/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tr">
        <f t="shared" si="0"/>
        <v xml:space="preserve"> </v>
      </c>
      <c r="AS25" s="408"/>
      <c r="AT25" s="408"/>
      <c r="AU25" s="408"/>
      <c r="AV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tr">
        <f t="shared" si="4"/>
        <v/>
      </c>
      <c r="BU25" s="552" t="str">
        <f t="shared" si="5"/>
        <v/>
      </c>
      <c r="BV25" s="552" t="str">
        <f t="shared" si="6"/>
        <v/>
      </c>
      <c r="BW25" s="552" t="str">
        <f t="shared" si="7"/>
        <v/>
      </c>
      <c r="BX25" s="552" t="str">
        <f t="shared" si="8"/>
        <v/>
      </c>
      <c r="BY25" s="552" t="str">
        <f t="shared" si="9"/>
        <v/>
      </c>
      <c r="BZ25" s="430" t="str">
        <f t="shared" si="10"/>
        <v/>
      </c>
      <c r="CA25" s="426"/>
      <c r="CB25" s="555">
        <f t="shared" si="11"/>
        <v>0</v>
      </c>
      <c r="CC25" s="555">
        <f t="shared" si="12"/>
        <v>0</v>
      </c>
      <c r="CD25" s="555">
        <f t="shared" si="13"/>
        <v>0</v>
      </c>
      <c r="CE25" s="555">
        <f t="shared" si="14"/>
        <v>0</v>
      </c>
      <c r="CF25" s="555">
        <f t="shared" si="15"/>
        <v>0</v>
      </c>
      <c r="CG25" s="555" t="str">
        <f t="shared" si="16"/>
        <v/>
      </c>
      <c r="CH25" s="555">
        <f t="shared" si="17"/>
        <v>0</v>
      </c>
      <c r="DC25" s="422"/>
      <c r="DD25" s="422"/>
    </row>
    <row r="26" spans="1:108" s="410" customFormat="1" ht="21" x14ac:dyDescent="0.15">
      <c r="A26" s="452" t="s">
        <v>60</v>
      </c>
      <c r="B26" s="519">
        <f t="shared" si="1"/>
        <v>52</v>
      </c>
      <c r="C26" s="481"/>
      <c r="D26" s="482"/>
      <c r="E26" s="482">
        <v>8</v>
      </c>
      <c r="F26" s="482">
        <v>11</v>
      </c>
      <c r="G26" s="483">
        <v>29</v>
      </c>
      <c r="H26" s="483">
        <v>4</v>
      </c>
      <c r="I26" s="481"/>
      <c r="J26" s="478">
        <v>52</v>
      </c>
      <c r="K26" s="481">
        <v>16</v>
      </c>
      <c r="L26" s="478">
        <v>36</v>
      </c>
      <c r="M26" s="507">
        <f t="shared" si="2"/>
        <v>0</v>
      </c>
      <c r="N26" s="481"/>
      <c r="O26" s="482"/>
      <c r="P26" s="478"/>
      <c r="Q26" s="521">
        <f t="shared" si="3"/>
        <v>9</v>
      </c>
      <c r="R26" s="481"/>
      <c r="S26" s="482">
        <v>9</v>
      </c>
      <c r="T26" s="478"/>
      <c r="U26" s="481">
        <v>0</v>
      </c>
      <c r="V26" s="515">
        <v>0</v>
      </c>
      <c r="W26" s="481"/>
      <c r="X26" s="478">
        <v>14</v>
      </c>
      <c r="Y26" s="515"/>
      <c r="Z26" s="529"/>
      <c r="AA26" s="478"/>
      <c r="AB26" s="529"/>
      <c r="AC26" s="478">
        <v>4</v>
      </c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tr">
        <f t="shared" si="0"/>
        <v xml:space="preserve"> </v>
      </c>
      <c r="AS26" s="408"/>
      <c r="AT26" s="408"/>
      <c r="AU26" s="408"/>
      <c r="AV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tr">
        <f t="shared" si="4"/>
        <v/>
      </c>
      <c r="BU26" s="552" t="str">
        <f t="shared" si="5"/>
        <v/>
      </c>
      <c r="BV26" s="552" t="str">
        <f t="shared" si="6"/>
        <v/>
      </c>
      <c r="BW26" s="552" t="str">
        <f t="shared" si="7"/>
        <v/>
      </c>
      <c r="BX26" s="552" t="str">
        <f t="shared" si="8"/>
        <v/>
      </c>
      <c r="BY26" s="552" t="str">
        <f t="shared" si="9"/>
        <v/>
      </c>
      <c r="BZ26" s="430" t="str">
        <f t="shared" si="10"/>
        <v/>
      </c>
      <c r="CA26" s="426"/>
      <c r="CB26" s="555">
        <f t="shared" si="11"/>
        <v>0</v>
      </c>
      <c r="CC26" s="555">
        <f t="shared" si="12"/>
        <v>0</v>
      </c>
      <c r="CD26" s="555">
        <f t="shared" si="13"/>
        <v>0</v>
      </c>
      <c r="CE26" s="555">
        <f t="shared" si="14"/>
        <v>0</v>
      </c>
      <c r="CF26" s="555">
        <f t="shared" si="15"/>
        <v>0</v>
      </c>
      <c r="CG26" s="555">
        <f t="shared" si="16"/>
        <v>0</v>
      </c>
      <c r="CH26" s="555">
        <f t="shared" si="17"/>
        <v>0</v>
      </c>
      <c r="DC26" s="422"/>
      <c r="DD26" s="422"/>
    </row>
    <row r="27" spans="1:108" s="410" customFormat="1" ht="11.25" x14ac:dyDescent="0.15">
      <c r="A27" s="432" t="s">
        <v>61</v>
      </c>
      <c r="B27" s="519">
        <f t="shared" si="1"/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f t="shared" si="2"/>
        <v>0</v>
      </c>
      <c r="N27" s="481"/>
      <c r="O27" s="482"/>
      <c r="P27" s="478"/>
      <c r="Q27" s="521">
        <f t="shared" si="3"/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tr">
        <f t="shared" si="0"/>
        <v xml:space="preserve"> </v>
      </c>
      <c r="AS27" s="408"/>
      <c r="AT27" s="408"/>
      <c r="AU27" s="408"/>
      <c r="AV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tr">
        <f t="shared" si="4"/>
        <v/>
      </c>
      <c r="BU27" s="552" t="str">
        <f t="shared" si="5"/>
        <v/>
      </c>
      <c r="BV27" s="552" t="str">
        <f t="shared" si="6"/>
        <v/>
      </c>
      <c r="BW27" s="552" t="str">
        <f t="shared" si="7"/>
        <v/>
      </c>
      <c r="BX27" s="552" t="str">
        <f t="shared" si="8"/>
        <v/>
      </c>
      <c r="BY27" s="552" t="str">
        <f t="shared" si="9"/>
        <v/>
      </c>
      <c r="BZ27" s="430" t="str">
        <f t="shared" si="10"/>
        <v/>
      </c>
      <c r="CA27" s="426"/>
      <c r="CB27" s="555">
        <f t="shared" si="11"/>
        <v>0</v>
      </c>
      <c r="CC27" s="555">
        <f t="shared" si="12"/>
        <v>0</v>
      </c>
      <c r="CD27" s="555">
        <f t="shared" si="13"/>
        <v>0</v>
      </c>
      <c r="CE27" s="555">
        <f t="shared" si="14"/>
        <v>0</v>
      </c>
      <c r="CF27" s="555">
        <f t="shared" si="15"/>
        <v>0</v>
      </c>
      <c r="CG27" s="555" t="str">
        <f t="shared" si="16"/>
        <v/>
      </c>
      <c r="CH27" s="555">
        <f t="shared" si="17"/>
        <v>0</v>
      </c>
      <c r="DC27" s="422"/>
      <c r="DD27" s="422"/>
    </row>
    <row r="28" spans="1:108" s="410" customFormat="1" ht="11.25" x14ac:dyDescent="0.15">
      <c r="A28" s="432" t="s">
        <v>62</v>
      </c>
      <c r="B28" s="519">
        <f t="shared" si="1"/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f t="shared" si="3"/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tr">
        <f t="shared" si="0"/>
        <v xml:space="preserve"> </v>
      </c>
      <c r="AS28" s="408"/>
      <c r="AT28" s="408"/>
      <c r="AU28" s="408"/>
      <c r="AV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tr">
        <f t="shared" si="4"/>
        <v/>
      </c>
      <c r="BU28" s="552" t="str">
        <f t="shared" si="5"/>
        <v/>
      </c>
      <c r="BV28" s="552" t="str">
        <f t="shared" si="6"/>
        <v/>
      </c>
      <c r="BW28" s="552" t="str">
        <f t="shared" si="7"/>
        <v/>
      </c>
      <c r="BX28" s="552" t="str">
        <f t="shared" si="8"/>
        <v/>
      </c>
      <c r="BY28" s="552" t="str">
        <f t="shared" si="9"/>
        <v/>
      </c>
      <c r="BZ28" s="430" t="str">
        <f t="shared" si="10"/>
        <v/>
      </c>
      <c r="CA28" s="426"/>
      <c r="CB28" s="555">
        <f t="shared" si="11"/>
        <v>0</v>
      </c>
      <c r="CC28" s="555">
        <f t="shared" si="12"/>
        <v>0</v>
      </c>
      <c r="CD28" s="555">
        <f t="shared" si="13"/>
        <v>0</v>
      </c>
      <c r="CE28" s="555">
        <f t="shared" si="14"/>
        <v>0</v>
      </c>
      <c r="CF28" s="555">
        <f t="shared" si="15"/>
        <v>0</v>
      </c>
      <c r="CG28" s="555" t="str">
        <f t="shared" si="16"/>
        <v/>
      </c>
      <c r="CH28" s="555">
        <f t="shared" si="17"/>
        <v>0</v>
      </c>
      <c r="DC28" s="422"/>
      <c r="DD28" s="422"/>
    </row>
    <row r="29" spans="1:108" s="410" customFormat="1" ht="11.25" x14ac:dyDescent="0.15">
      <c r="A29" s="432" t="s">
        <v>63</v>
      </c>
      <c r="B29" s="519">
        <f t="shared" si="1"/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f t="shared" si="2"/>
        <v>0</v>
      </c>
      <c r="N29" s="481"/>
      <c r="O29" s="482"/>
      <c r="P29" s="478"/>
      <c r="Q29" s="521">
        <f t="shared" si="3"/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tr">
        <f t="shared" si="0"/>
        <v xml:space="preserve"> </v>
      </c>
      <c r="AS29" s="408"/>
      <c r="AT29" s="408"/>
      <c r="AU29" s="408"/>
      <c r="AV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tr">
        <f t="shared" si="4"/>
        <v/>
      </c>
      <c r="BU29" s="552" t="str">
        <f t="shared" si="5"/>
        <v/>
      </c>
      <c r="BV29" s="552" t="str">
        <f t="shared" si="6"/>
        <v/>
      </c>
      <c r="BW29" s="552" t="str">
        <f t="shared" si="7"/>
        <v/>
      </c>
      <c r="BX29" s="552" t="str">
        <f t="shared" si="8"/>
        <v/>
      </c>
      <c r="BY29" s="552" t="str">
        <f t="shared" si="9"/>
        <v/>
      </c>
      <c r="BZ29" s="430" t="str">
        <f t="shared" si="10"/>
        <v/>
      </c>
      <c r="CA29" s="426"/>
      <c r="CB29" s="555">
        <f t="shared" si="11"/>
        <v>0</v>
      </c>
      <c r="CC29" s="555">
        <f t="shared" si="12"/>
        <v>0</v>
      </c>
      <c r="CD29" s="555">
        <f t="shared" si="13"/>
        <v>0</v>
      </c>
      <c r="CE29" s="555">
        <f t="shared" si="14"/>
        <v>0</v>
      </c>
      <c r="CF29" s="555">
        <f t="shared" si="15"/>
        <v>0</v>
      </c>
      <c r="CG29" s="555" t="str">
        <f t="shared" si="16"/>
        <v/>
      </c>
      <c r="CH29" s="555">
        <f t="shared" si="17"/>
        <v>0</v>
      </c>
      <c r="DC29" s="422"/>
      <c r="DD29" s="422"/>
    </row>
    <row r="30" spans="1:108" s="410" customFormat="1" ht="11.25" x14ac:dyDescent="0.15">
      <c r="A30" s="432" t="s">
        <v>64</v>
      </c>
      <c r="B30" s="519">
        <f t="shared" si="1"/>
        <v>115</v>
      </c>
      <c r="C30" s="481">
        <v>7</v>
      </c>
      <c r="D30" s="482">
        <v>8</v>
      </c>
      <c r="E30" s="482">
        <v>7</v>
      </c>
      <c r="F30" s="482">
        <v>4</v>
      </c>
      <c r="G30" s="483">
        <v>55</v>
      </c>
      <c r="H30" s="483">
        <v>34</v>
      </c>
      <c r="I30" s="481">
        <v>15</v>
      </c>
      <c r="J30" s="478">
        <v>100</v>
      </c>
      <c r="K30" s="481">
        <v>70</v>
      </c>
      <c r="L30" s="478">
        <v>45</v>
      </c>
      <c r="M30" s="507">
        <f t="shared" si="2"/>
        <v>2</v>
      </c>
      <c r="N30" s="481">
        <v>2</v>
      </c>
      <c r="O30" s="482"/>
      <c r="P30" s="478"/>
      <c r="Q30" s="521">
        <f t="shared" si="3"/>
        <v>43</v>
      </c>
      <c r="R30" s="481">
        <v>9</v>
      </c>
      <c r="S30" s="482">
        <v>34</v>
      </c>
      <c r="T30" s="478"/>
      <c r="U30" s="481">
        <v>2</v>
      </c>
      <c r="V30" s="515">
        <v>2</v>
      </c>
      <c r="W30" s="481"/>
      <c r="X30" s="478">
        <v>18</v>
      </c>
      <c r="Y30" s="515">
        <v>68</v>
      </c>
      <c r="Z30" s="529"/>
      <c r="AA30" s="478">
        <v>10</v>
      </c>
      <c r="AB30" s="529"/>
      <c r="AC30" s="478">
        <v>5</v>
      </c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tr">
        <f t="shared" si="0"/>
        <v xml:space="preserve"> </v>
      </c>
      <c r="AS30" s="408"/>
      <c r="AT30" s="408"/>
      <c r="AU30" s="408"/>
      <c r="AV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tr">
        <f t="shared" si="4"/>
        <v/>
      </c>
      <c r="BU30" s="552" t="str">
        <f t="shared" si="5"/>
        <v/>
      </c>
      <c r="BV30" s="552" t="str">
        <f t="shared" si="6"/>
        <v/>
      </c>
      <c r="BW30" s="552" t="str">
        <f t="shared" si="7"/>
        <v/>
      </c>
      <c r="BX30" s="552" t="str">
        <f t="shared" si="8"/>
        <v/>
      </c>
      <c r="BY30" s="552" t="str">
        <f t="shared" si="9"/>
        <v/>
      </c>
      <c r="BZ30" s="430" t="str">
        <f t="shared" si="10"/>
        <v/>
      </c>
      <c r="CA30" s="426"/>
      <c r="CB30" s="555">
        <f t="shared" si="11"/>
        <v>0</v>
      </c>
      <c r="CC30" s="555">
        <f t="shared" si="12"/>
        <v>0</v>
      </c>
      <c r="CD30" s="555">
        <f t="shared" si="13"/>
        <v>0</v>
      </c>
      <c r="CE30" s="555">
        <f t="shared" si="14"/>
        <v>0</v>
      </c>
      <c r="CF30" s="555">
        <f t="shared" si="15"/>
        <v>0</v>
      </c>
      <c r="CG30" s="555">
        <f t="shared" si="16"/>
        <v>0</v>
      </c>
      <c r="CH30" s="555">
        <f t="shared" si="17"/>
        <v>0</v>
      </c>
      <c r="DC30" s="422"/>
      <c r="DD30" s="422"/>
    </row>
    <row r="31" spans="1:108" s="410" customFormat="1" ht="11.25" x14ac:dyDescent="0.15">
      <c r="A31" s="432" t="s">
        <v>65</v>
      </c>
      <c r="B31" s="519">
        <f t="shared" si="1"/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f t="shared" si="2"/>
        <v>0</v>
      </c>
      <c r="N31" s="481"/>
      <c r="O31" s="482"/>
      <c r="P31" s="478"/>
      <c r="Q31" s="521">
        <f t="shared" si="3"/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tr">
        <f t="shared" si="0"/>
        <v xml:space="preserve"> </v>
      </c>
      <c r="AS31" s="408"/>
      <c r="AT31" s="408"/>
      <c r="AU31" s="408"/>
      <c r="AV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tr">
        <f t="shared" si="4"/>
        <v/>
      </c>
      <c r="BU31" s="552" t="str">
        <f t="shared" si="5"/>
        <v/>
      </c>
      <c r="BV31" s="552" t="str">
        <f t="shared" si="6"/>
        <v/>
      </c>
      <c r="BW31" s="552" t="str">
        <f t="shared" si="7"/>
        <v/>
      </c>
      <c r="BX31" s="552" t="str">
        <f t="shared" si="8"/>
        <v/>
      </c>
      <c r="BY31" s="552" t="str">
        <f t="shared" si="9"/>
        <v/>
      </c>
      <c r="BZ31" s="430" t="str">
        <f t="shared" si="10"/>
        <v/>
      </c>
      <c r="CA31" s="426"/>
      <c r="CB31" s="555">
        <f t="shared" si="11"/>
        <v>0</v>
      </c>
      <c r="CC31" s="555">
        <f t="shared" si="12"/>
        <v>0</v>
      </c>
      <c r="CD31" s="555">
        <f t="shared" si="13"/>
        <v>0</v>
      </c>
      <c r="CE31" s="555">
        <f t="shared" si="14"/>
        <v>0</v>
      </c>
      <c r="CF31" s="555">
        <f t="shared" si="15"/>
        <v>0</v>
      </c>
      <c r="CG31" s="555" t="str">
        <f t="shared" si="16"/>
        <v/>
      </c>
      <c r="CH31" s="555">
        <f t="shared" si="17"/>
        <v>0</v>
      </c>
      <c r="DC31" s="422"/>
      <c r="DD31" s="422"/>
    </row>
    <row r="32" spans="1:108" s="410" customFormat="1" ht="11.25" x14ac:dyDescent="0.15">
      <c r="A32" s="432" t="s">
        <v>66</v>
      </c>
      <c r="B32" s="519">
        <f t="shared" si="1"/>
        <v>213</v>
      </c>
      <c r="C32" s="481">
        <v>6</v>
      </c>
      <c r="D32" s="482">
        <v>6</v>
      </c>
      <c r="E32" s="482">
        <v>21</v>
      </c>
      <c r="F32" s="482">
        <v>11</v>
      </c>
      <c r="G32" s="483">
        <v>159</v>
      </c>
      <c r="H32" s="483">
        <v>10</v>
      </c>
      <c r="I32" s="481">
        <v>12</v>
      </c>
      <c r="J32" s="478">
        <v>201</v>
      </c>
      <c r="K32" s="481">
        <v>81</v>
      </c>
      <c r="L32" s="478">
        <v>132</v>
      </c>
      <c r="M32" s="507">
        <f t="shared" si="2"/>
        <v>9</v>
      </c>
      <c r="N32" s="481"/>
      <c r="O32" s="482">
        <v>9</v>
      </c>
      <c r="P32" s="478"/>
      <c r="Q32" s="521">
        <f t="shared" si="3"/>
        <v>23</v>
      </c>
      <c r="R32" s="481">
        <v>8</v>
      </c>
      <c r="S32" s="482">
        <v>15</v>
      </c>
      <c r="T32" s="478"/>
      <c r="U32" s="481">
        <v>0</v>
      </c>
      <c r="V32" s="515">
        <v>8</v>
      </c>
      <c r="W32" s="481">
        <v>4</v>
      </c>
      <c r="X32" s="478">
        <v>42</v>
      </c>
      <c r="Y32" s="515">
        <v>276</v>
      </c>
      <c r="Z32" s="529"/>
      <c r="AA32" s="478"/>
      <c r="AB32" s="529">
        <v>1</v>
      </c>
      <c r="AC32" s="478"/>
      <c r="AD32" s="530"/>
      <c r="AE32" s="475">
        <v>52</v>
      </c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tr">
        <f t="shared" si="0"/>
        <v xml:space="preserve"> </v>
      </c>
      <c r="AS32" s="408"/>
      <c r="AT32" s="408"/>
      <c r="AU32" s="408"/>
      <c r="AV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tr">
        <f t="shared" si="4"/>
        <v/>
      </c>
      <c r="BU32" s="552" t="str">
        <f t="shared" si="5"/>
        <v/>
      </c>
      <c r="BV32" s="552" t="str">
        <f t="shared" si="6"/>
        <v/>
      </c>
      <c r="BW32" s="552" t="str">
        <f t="shared" si="7"/>
        <v/>
      </c>
      <c r="BX32" s="552" t="str">
        <f t="shared" si="8"/>
        <v/>
      </c>
      <c r="BY32" s="552" t="str">
        <f t="shared" si="9"/>
        <v/>
      </c>
      <c r="BZ32" s="430" t="str">
        <f t="shared" si="10"/>
        <v/>
      </c>
      <c r="CA32" s="426"/>
      <c r="CB32" s="555">
        <f t="shared" si="11"/>
        <v>0</v>
      </c>
      <c r="CC32" s="555">
        <f t="shared" si="12"/>
        <v>0</v>
      </c>
      <c r="CD32" s="555">
        <f t="shared" si="13"/>
        <v>0</v>
      </c>
      <c r="CE32" s="555">
        <f t="shared" si="14"/>
        <v>0</v>
      </c>
      <c r="CF32" s="555">
        <f t="shared" si="15"/>
        <v>0</v>
      </c>
      <c r="CG32" s="555">
        <f t="shared" si="16"/>
        <v>0</v>
      </c>
      <c r="CH32" s="555">
        <f t="shared" si="17"/>
        <v>0</v>
      </c>
      <c r="DC32" s="422"/>
      <c r="DD32" s="422"/>
    </row>
    <row r="33" spans="1:108" s="410" customFormat="1" ht="11.25" x14ac:dyDescent="0.15">
      <c r="A33" s="432" t="s">
        <v>67</v>
      </c>
      <c r="B33" s="519">
        <f t="shared" si="1"/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f t="shared" si="2"/>
        <v>0</v>
      </c>
      <c r="N33" s="481"/>
      <c r="O33" s="482"/>
      <c r="P33" s="478"/>
      <c r="Q33" s="521">
        <f t="shared" si="3"/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tr">
        <f t="shared" si="0"/>
        <v xml:space="preserve"> </v>
      </c>
      <c r="AS33" s="408"/>
      <c r="AT33" s="408"/>
      <c r="AU33" s="408"/>
      <c r="AV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tr">
        <f t="shared" si="4"/>
        <v/>
      </c>
      <c r="BU33" s="552" t="str">
        <f t="shared" si="5"/>
        <v/>
      </c>
      <c r="BV33" s="552" t="str">
        <f t="shared" si="6"/>
        <v/>
      </c>
      <c r="BW33" s="552" t="str">
        <f t="shared" si="7"/>
        <v/>
      </c>
      <c r="BX33" s="552" t="str">
        <f t="shared" si="8"/>
        <v/>
      </c>
      <c r="BY33" s="552" t="str">
        <f t="shared" si="9"/>
        <v/>
      </c>
      <c r="BZ33" s="430" t="str">
        <f t="shared" si="10"/>
        <v/>
      </c>
      <c r="CA33" s="426"/>
      <c r="CB33" s="555">
        <f t="shared" si="11"/>
        <v>0</v>
      </c>
      <c r="CC33" s="555">
        <f t="shared" si="12"/>
        <v>0</v>
      </c>
      <c r="CD33" s="555">
        <f t="shared" si="13"/>
        <v>0</v>
      </c>
      <c r="CE33" s="555">
        <f t="shared" si="14"/>
        <v>0</v>
      </c>
      <c r="CF33" s="555">
        <f t="shared" si="15"/>
        <v>0</v>
      </c>
      <c r="CG33" s="555" t="str">
        <f t="shared" si="16"/>
        <v/>
      </c>
      <c r="CH33" s="555">
        <f t="shared" si="17"/>
        <v>0</v>
      </c>
      <c r="DC33" s="422"/>
      <c r="DD33" s="422"/>
    </row>
    <row r="34" spans="1:108" s="410" customFormat="1" ht="11.25" x14ac:dyDescent="0.15">
      <c r="A34" s="432" t="s">
        <v>68</v>
      </c>
      <c r="B34" s="519">
        <f t="shared" si="1"/>
        <v>73</v>
      </c>
      <c r="C34" s="481">
        <v>62</v>
      </c>
      <c r="D34" s="482">
        <v>11</v>
      </c>
      <c r="E34" s="482"/>
      <c r="F34" s="482"/>
      <c r="G34" s="523"/>
      <c r="H34" s="523"/>
      <c r="I34" s="529">
        <v>73</v>
      </c>
      <c r="J34" s="478"/>
      <c r="K34" s="481">
        <v>54</v>
      </c>
      <c r="L34" s="478">
        <v>19</v>
      </c>
      <c r="M34" s="507">
        <f t="shared" si="2"/>
        <v>47</v>
      </c>
      <c r="N34" s="481">
        <v>34</v>
      </c>
      <c r="O34" s="482">
        <v>13</v>
      </c>
      <c r="P34" s="478"/>
      <c r="Q34" s="521">
        <f t="shared" si="3"/>
        <v>0</v>
      </c>
      <c r="R34" s="481"/>
      <c r="S34" s="482"/>
      <c r="T34" s="478"/>
      <c r="U34" s="481">
        <v>34</v>
      </c>
      <c r="V34" s="515">
        <v>0</v>
      </c>
      <c r="W34" s="481">
        <v>4</v>
      </c>
      <c r="X34" s="494"/>
      <c r="Y34" s="515"/>
      <c r="Z34" s="529">
        <v>1</v>
      </c>
      <c r="AA34" s="478"/>
      <c r="AB34" s="529">
        <v>44</v>
      </c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tr">
        <f t="shared" si="0"/>
        <v xml:space="preserve"> </v>
      </c>
      <c r="AS34" s="408"/>
      <c r="AT34" s="408"/>
      <c r="AU34" s="408"/>
      <c r="AV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tr">
        <f t="shared" si="4"/>
        <v/>
      </c>
      <c r="BU34" s="552" t="str">
        <f t="shared" si="5"/>
        <v/>
      </c>
      <c r="BV34" s="552" t="str">
        <f t="shared" si="6"/>
        <v/>
      </c>
      <c r="BW34" s="552" t="str">
        <f t="shared" si="7"/>
        <v/>
      </c>
      <c r="BX34" s="552" t="str">
        <f t="shared" si="8"/>
        <v/>
      </c>
      <c r="BY34" s="552" t="str">
        <f t="shared" si="9"/>
        <v/>
      </c>
      <c r="BZ34" s="430" t="str">
        <f t="shared" si="10"/>
        <v/>
      </c>
      <c r="CA34" s="426"/>
      <c r="CB34" s="555">
        <f t="shared" si="11"/>
        <v>0</v>
      </c>
      <c r="CC34" s="555">
        <f t="shared" si="12"/>
        <v>0</v>
      </c>
      <c r="CD34" s="555">
        <f t="shared" si="13"/>
        <v>0</v>
      </c>
      <c r="CE34" s="555">
        <f t="shared" si="14"/>
        <v>0</v>
      </c>
      <c r="CF34" s="555">
        <f t="shared" si="15"/>
        <v>0</v>
      </c>
      <c r="CG34" s="555">
        <f t="shared" si="16"/>
        <v>0</v>
      </c>
      <c r="CH34" s="555">
        <f t="shared" si="17"/>
        <v>0</v>
      </c>
      <c r="DC34" s="422"/>
      <c r="DD34" s="422"/>
    </row>
    <row r="35" spans="1:108" s="410" customFormat="1" ht="11.25" x14ac:dyDescent="0.15">
      <c r="A35" s="432" t="s">
        <v>69</v>
      </c>
      <c r="B35" s="519">
        <f t="shared" si="1"/>
        <v>303</v>
      </c>
      <c r="C35" s="490"/>
      <c r="D35" s="490"/>
      <c r="E35" s="482">
        <v>5</v>
      </c>
      <c r="F35" s="482">
        <v>3</v>
      </c>
      <c r="G35" s="483">
        <v>190</v>
      </c>
      <c r="H35" s="483">
        <v>105</v>
      </c>
      <c r="I35" s="489"/>
      <c r="J35" s="478">
        <v>303</v>
      </c>
      <c r="K35" s="481">
        <v>117</v>
      </c>
      <c r="L35" s="478">
        <v>186</v>
      </c>
      <c r="M35" s="532"/>
      <c r="N35" s="489"/>
      <c r="O35" s="490"/>
      <c r="P35" s="491"/>
      <c r="Q35" s="521">
        <f t="shared" si="3"/>
        <v>263</v>
      </c>
      <c r="R35" s="481">
        <v>40</v>
      </c>
      <c r="S35" s="482">
        <v>214</v>
      </c>
      <c r="T35" s="478">
        <v>9</v>
      </c>
      <c r="U35" s="481">
        <v>20</v>
      </c>
      <c r="V35" s="515">
        <v>22</v>
      </c>
      <c r="W35" s="489"/>
      <c r="X35" s="494">
        <v>45</v>
      </c>
      <c r="Y35" s="494"/>
      <c r="Z35" s="532"/>
      <c r="AA35" s="478">
        <v>17</v>
      </c>
      <c r="AB35" s="532"/>
      <c r="AC35" s="478">
        <v>42</v>
      </c>
      <c r="AD35" s="530"/>
      <c r="AE35" s="475">
        <v>6</v>
      </c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tr">
        <f t="shared" si="0"/>
        <v xml:space="preserve"> </v>
      </c>
      <c r="AS35" s="408"/>
      <c r="AT35" s="408"/>
      <c r="AU35" s="408"/>
      <c r="AV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tr">
        <f t="shared" si="4"/>
        <v/>
      </c>
      <c r="BU35" s="552" t="str">
        <f t="shared" si="5"/>
        <v/>
      </c>
      <c r="BV35" s="552" t="str">
        <f t="shared" si="6"/>
        <v/>
      </c>
      <c r="BW35" s="552" t="str">
        <f t="shared" si="7"/>
        <v/>
      </c>
      <c r="BX35" s="552" t="str">
        <f t="shared" si="8"/>
        <v/>
      </c>
      <c r="BY35" s="552" t="str">
        <f t="shared" si="9"/>
        <v/>
      </c>
      <c r="BZ35" s="430" t="str">
        <f t="shared" si="10"/>
        <v/>
      </c>
      <c r="CA35" s="426"/>
      <c r="CB35" s="555">
        <f t="shared" si="11"/>
        <v>0</v>
      </c>
      <c r="CC35" s="555">
        <f t="shared" si="12"/>
        <v>0</v>
      </c>
      <c r="CD35" s="555">
        <f t="shared" si="13"/>
        <v>0</v>
      </c>
      <c r="CE35" s="555">
        <f t="shared" si="14"/>
        <v>0</v>
      </c>
      <c r="CF35" s="555">
        <f t="shared" si="15"/>
        <v>0</v>
      </c>
      <c r="CG35" s="555">
        <f t="shared" si="16"/>
        <v>0</v>
      </c>
      <c r="CH35" s="555">
        <f t="shared" si="17"/>
        <v>0</v>
      </c>
      <c r="DC35" s="422"/>
      <c r="DD35" s="422"/>
    </row>
    <row r="36" spans="1:108" s="410" customFormat="1" ht="11.25" x14ac:dyDescent="0.15">
      <c r="A36" s="432" t="s">
        <v>70</v>
      </c>
      <c r="B36" s="519">
        <f t="shared" si="1"/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f t="shared" si="2"/>
        <v>0</v>
      </c>
      <c r="N36" s="481"/>
      <c r="O36" s="482"/>
      <c r="P36" s="478"/>
      <c r="Q36" s="521">
        <f t="shared" si="3"/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tr">
        <f t="shared" si="0"/>
        <v xml:space="preserve"> </v>
      </c>
      <c r="AS36" s="408"/>
      <c r="AT36" s="408"/>
      <c r="AU36" s="408"/>
      <c r="AV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tr">
        <f t="shared" si="4"/>
        <v/>
      </c>
      <c r="BU36" s="552" t="str">
        <f t="shared" si="5"/>
        <v/>
      </c>
      <c r="BV36" s="552" t="str">
        <f t="shared" si="6"/>
        <v/>
      </c>
      <c r="BW36" s="552" t="str">
        <f t="shared" si="7"/>
        <v/>
      </c>
      <c r="BX36" s="552" t="str">
        <f t="shared" si="8"/>
        <v/>
      </c>
      <c r="BY36" s="552" t="str">
        <f t="shared" si="9"/>
        <v/>
      </c>
      <c r="BZ36" s="430" t="str">
        <f t="shared" si="10"/>
        <v/>
      </c>
      <c r="CA36" s="426"/>
      <c r="CB36" s="555">
        <f t="shared" si="11"/>
        <v>0</v>
      </c>
      <c r="CC36" s="555">
        <f t="shared" si="12"/>
        <v>0</v>
      </c>
      <c r="CD36" s="555">
        <f t="shared" si="13"/>
        <v>0</v>
      </c>
      <c r="CE36" s="555">
        <f t="shared" si="14"/>
        <v>0</v>
      </c>
      <c r="CF36" s="555">
        <f t="shared" si="15"/>
        <v>0</v>
      </c>
      <c r="CG36" s="555" t="str">
        <f t="shared" si="16"/>
        <v/>
      </c>
      <c r="CH36" s="555">
        <f t="shared" si="17"/>
        <v>0</v>
      </c>
      <c r="DC36" s="422"/>
      <c r="DD36" s="422"/>
    </row>
    <row r="37" spans="1:108" s="410" customFormat="1" ht="21" x14ac:dyDescent="0.15">
      <c r="A37" s="452" t="s">
        <v>71</v>
      </c>
      <c r="B37" s="519">
        <f t="shared" si="1"/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f t="shared" si="3"/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tr">
        <f t="shared" si="0"/>
        <v xml:space="preserve"> </v>
      </c>
      <c r="AS37" s="408"/>
      <c r="AT37" s="408"/>
      <c r="AU37" s="408"/>
      <c r="AV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tr">
        <f t="shared" si="4"/>
        <v/>
      </c>
      <c r="BU37" s="552" t="str">
        <f t="shared" si="5"/>
        <v/>
      </c>
      <c r="BV37" s="552" t="str">
        <f t="shared" si="6"/>
        <v/>
      </c>
      <c r="BW37" s="552" t="str">
        <f t="shared" si="7"/>
        <v/>
      </c>
      <c r="BX37" s="552" t="str">
        <f t="shared" si="8"/>
        <v/>
      </c>
      <c r="BY37" s="552" t="str">
        <f t="shared" si="9"/>
        <v/>
      </c>
      <c r="BZ37" s="430" t="str">
        <f t="shared" si="10"/>
        <v/>
      </c>
      <c r="CA37" s="426"/>
      <c r="CB37" s="555">
        <f t="shared" si="11"/>
        <v>0</v>
      </c>
      <c r="CC37" s="555">
        <f t="shared" si="12"/>
        <v>0</v>
      </c>
      <c r="CD37" s="555">
        <f t="shared" si="13"/>
        <v>0</v>
      </c>
      <c r="CE37" s="555">
        <f t="shared" si="14"/>
        <v>0</v>
      </c>
      <c r="CF37" s="555">
        <f t="shared" si="15"/>
        <v>0</v>
      </c>
      <c r="CG37" s="555" t="str">
        <f t="shared" si="16"/>
        <v/>
      </c>
      <c r="CH37" s="555">
        <f t="shared" si="17"/>
        <v>0</v>
      </c>
      <c r="DC37" s="422"/>
      <c r="DD37" s="422"/>
    </row>
    <row r="38" spans="1:108" s="410" customFormat="1" ht="21" x14ac:dyDescent="0.15">
      <c r="A38" s="452" t="s">
        <v>72</v>
      </c>
      <c r="B38" s="519">
        <f t="shared" si="1"/>
        <v>167</v>
      </c>
      <c r="C38" s="489"/>
      <c r="D38" s="490"/>
      <c r="E38" s="482">
        <v>2</v>
      </c>
      <c r="F38" s="482"/>
      <c r="G38" s="483">
        <v>129</v>
      </c>
      <c r="H38" s="483">
        <v>36</v>
      </c>
      <c r="I38" s="489"/>
      <c r="J38" s="478">
        <v>167</v>
      </c>
      <c r="K38" s="481">
        <v>3</v>
      </c>
      <c r="L38" s="478">
        <v>164</v>
      </c>
      <c r="M38" s="532"/>
      <c r="N38" s="489"/>
      <c r="O38" s="490"/>
      <c r="P38" s="491"/>
      <c r="Q38" s="521">
        <f t="shared" si="3"/>
        <v>54</v>
      </c>
      <c r="R38" s="481">
        <v>3</v>
      </c>
      <c r="S38" s="482">
        <v>51</v>
      </c>
      <c r="T38" s="478"/>
      <c r="U38" s="481">
        <v>1</v>
      </c>
      <c r="V38" s="515">
        <v>0</v>
      </c>
      <c r="W38" s="489"/>
      <c r="X38" s="478">
        <v>8</v>
      </c>
      <c r="Y38" s="515">
        <v>43</v>
      </c>
      <c r="Z38" s="532"/>
      <c r="AA38" s="478">
        <v>8</v>
      </c>
      <c r="AB38" s="532"/>
      <c r="AC38" s="478">
        <v>7</v>
      </c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tr">
        <f t="shared" si="0"/>
        <v xml:space="preserve"> </v>
      </c>
      <c r="AS38" s="408"/>
      <c r="AT38" s="408"/>
      <c r="AU38" s="408"/>
      <c r="AV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tr">
        <f t="shared" si="4"/>
        <v/>
      </c>
      <c r="BU38" s="552" t="str">
        <f t="shared" si="5"/>
        <v/>
      </c>
      <c r="BV38" s="552" t="str">
        <f t="shared" si="6"/>
        <v/>
      </c>
      <c r="BW38" s="552" t="str">
        <f t="shared" si="7"/>
        <v/>
      </c>
      <c r="BX38" s="552" t="str">
        <f t="shared" si="8"/>
        <v/>
      </c>
      <c r="BY38" s="552" t="str">
        <f t="shared" si="9"/>
        <v/>
      </c>
      <c r="BZ38" s="430" t="str">
        <f t="shared" si="10"/>
        <v/>
      </c>
      <c r="CA38" s="426"/>
      <c r="CB38" s="555">
        <f t="shared" si="11"/>
        <v>0</v>
      </c>
      <c r="CC38" s="555">
        <f t="shared" si="12"/>
        <v>0</v>
      </c>
      <c r="CD38" s="555">
        <f t="shared" si="13"/>
        <v>0</v>
      </c>
      <c r="CE38" s="555">
        <f t="shared" si="14"/>
        <v>0</v>
      </c>
      <c r="CF38" s="555">
        <f t="shared" si="15"/>
        <v>0</v>
      </c>
      <c r="CG38" s="555">
        <f t="shared" si="16"/>
        <v>0</v>
      </c>
      <c r="CH38" s="555">
        <f t="shared" si="17"/>
        <v>0</v>
      </c>
      <c r="DC38" s="422"/>
      <c r="DD38" s="422"/>
    </row>
    <row r="39" spans="1:108" s="410" customFormat="1" ht="11.25" x14ac:dyDescent="0.15">
      <c r="A39" s="432" t="s">
        <v>73</v>
      </c>
      <c r="B39" s="519">
        <f t="shared" si="1"/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f t="shared" si="2"/>
        <v>0</v>
      </c>
      <c r="N39" s="481"/>
      <c r="O39" s="482"/>
      <c r="P39" s="478"/>
      <c r="Q39" s="521">
        <f t="shared" si="3"/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tr">
        <f t="shared" si="0"/>
        <v xml:space="preserve"> </v>
      </c>
      <c r="AS39" s="408"/>
      <c r="AT39" s="408"/>
      <c r="AU39" s="408"/>
      <c r="AV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tr">
        <f t="shared" si="4"/>
        <v/>
      </c>
      <c r="BU39" s="552" t="str">
        <f t="shared" si="5"/>
        <v/>
      </c>
      <c r="BV39" s="552" t="str">
        <f t="shared" si="6"/>
        <v/>
      </c>
      <c r="BW39" s="552" t="str">
        <f t="shared" si="7"/>
        <v/>
      </c>
      <c r="BX39" s="552" t="str">
        <f t="shared" si="8"/>
        <v/>
      </c>
      <c r="BY39" s="552" t="str">
        <f t="shared" si="9"/>
        <v/>
      </c>
      <c r="BZ39" s="430" t="str">
        <f t="shared" si="10"/>
        <v/>
      </c>
      <c r="CA39" s="426"/>
      <c r="CB39" s="555">
        <f t="shared" si="11"/>
        <v>0</v>
      </c>
      <c r="CC39" s="555">
        <f t="shared" si="12"/>
        <v>0</v>
      </c>
      <c r="CD39" s="555">
        <f t="shared" si="13"/>
        <v>0</v>
      </c>
      <c r="CE39" s="555">
        <f t="shared" si="14"/>
        <v>0</v>
      </c>
      <c r="CF39" s="555">
        <f t="shared" si="15"/>
        <v>0</v>
      </c>
      <c r="CG39" s="555" t="str">
        <f t="shared" si="16"/>
        <v/>
      </c>
      <c r="CH39" s="555">
        <f t="shared" si="17"/>
        <v>0</v>
      </c>
      <c r="DC39" s="422"/>
      <c r="DD39" s="422"/>
    </row>
    <row r="40" spans="1:108" s="410" customFormat="1" ht="11.25" x14ac:dyDescent="0.15">
      <c r="A40" s="432" t="s">
        <v>74</v>
      </c>
      <c r="B40" s="519">
        <f t="shared" si="1"/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f t="shared" si="2"/>
        <v>0</v>
      </c>
      <c r="N40" s="481"/>
      <c r="O40" s="482"/>
      <c r="P40" s="478"/>
      <c r="Q40" s="521">
        <f t="shared" si="3"/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tr">
        <f t="shared" si="0"/>
        <v xml:space="preserve"> </v>
      </c>
      <c r="AS40" s="408"/>
      <c r="AT40" s="408"/>
      <c r="AU40" s="408"/>
      <c r="AV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tr">
        <f t="shared" si="4"/>
        <v/>
      </c>
      <c r="BU40" s="552" t="str">
        <f t="shared" si="5"/>
        <v/>
      </c>
      <c r="BV40" s="552" t="str">
        <f t="shared" si="6"/>
        <v/>
      </c>
      <c r="BW40" s="552" t="str">
        <f t="shared" si="7"/>
        <v/>
      </c>
      <c r="BX40" s="552" t="str">
        <f t="shared" si="8"/>
        <v/>
      </c>
      <c r="BY40" s="552" t="str">
        <f t="shared" si="9"/>
        <v/>
      </c>
      <c r="BZ40" s="430" t="str">
        <f t="shared" si="10"/>
        <v/>
      </c>
      <c r="CA40" s="426"/>
      <c r="CB40" s="555">
        <f t="shared" si="11"/>
        <v>0</v>
      </c>
      <c r="CC40" s="555">
        <f t="shared" si="12"/>
        <v>0</v>
      </c>
      <c r="CD40" s="555">
        <f t="shared" si="13"/>
        <v>0</v>
      </c>
      <c r="CE40" s="555">
        <f t="shared" si="14"/>
        <v>0</v>
      </c>
      <c r="CF40" s="555">
        <f t="shared" si="15"/>
        <v>0</v>
      </c>
      <c r="CG40" s="555" t="str">
        <f t="shared" si="16"/>
        <v/>
      </c>
      <c r="CH40" s="555">
        <f t="shared" si="17"/>
        <v>0</v>
      </c>
      <c r="DC40" s="422"/>
      <c r="DD40" s="422"/>
    </row>
    <row r="41" spans="1:108" s="410" customFormat="1" ht="11.25" x14ac:dyDescent="0.15">
      <c r="A41" s="432" t="s">
        <v>75</v>
      </c>
      <c r="B41" s="519">
        <f t="shared" si="1"/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f t="shared" si="3"/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tr">
        <f t="shared" si="0"/>
        <v xml:space="preserve"> </v>
      </c>
      <c r="AS41" s="408"/>
      <c r="AT41" s="408"/>
      <c r="AU41" s="408"/>
      <c r="AV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tr">
        <f t="shared" si="4"/>
        <v/>
      </c>
      <c r="BU41" s="552" t="str">
        <f t="shared" si="5"/>
        <v/>
      </c>
      <c r="BV41" s="552" t="str">
        <f t="shared" si="6"/>
        <v/>
      </c>
      <c r="BW41" s="552" t="str">
        <f t="shared" si="7"/>
        <v/>
      </c>
      <c r="BX41" s="552" t="str">
        <f t="shared" si="8"/>
        <v/>
      </c>
      <c r="BY41" s="552" t="str">
        <f t="shared" si="9"/>
        <v/>
      </c>
      <c r="BZ41" s="430" t="str">
        <f t="shared" si="10"/>
        <v/>
      </c>
      <c r="CA41" s="426"/>
      <c r="CB41" s="555">
        <f t="shared" si="11"/>
        <v>0</v>
      </c>
      <c r="CC41" s="555">
        <f t="shared" si="12"/>
        <v>0</v>
      </c>
      <c r="CD41" s="555">
        <f t="shared" si="13"/>
        <v>0</v>
      </c>
      <c r="CE41" s="555">
        <f t="shared" si="14"/>
        <v>0</v>
      </c>
      <c r="CF41" s="555">
        <f t="shared" si="15"/>
        <v>0</v>
      </c>
      <c r="CG41" s="555" t="str">
        <f t="shared" si="16"/>
        <v/>
      </c>
      <c r="CH41" s="555">
        <f t="shared" si="17"/>
        <v>0</v>
      </c>
      <c r="DC41" s="422"/>
      <c r="DD41" s="422"/>
    </row>
    <row r="42" spans="1:108" s="410" customFormat="1" ht="11.25" x14ac:dyDescent="0.15">
      <c r="A42" s="432" t="s">
        <v>76</v>
      </c>
      <c r="B42" s="519">
        <f t="shared" si="1"/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f t="shared" si="2"/>
        <v>0</v>
      </c>
      <c r="N42" s="481"/>
      <c r="O42" s="482"/>
      <c r="P42" s="478"/>
      <c r="Q42" s="521">
        <f t="shared" si="3"/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tr">
        <f t="shared" si="0"/>
        <v xml:space="preserve"> </v>
      </c>
      <c r="AS42" s="408"/>
      <c r="AT42" s="408"/>
      <c r="AU42" s="408"/>
      <c r="AV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tr">
        <f t="shared" si="4"/>
        <v/>
      </c>
      <c r="BU42" s="552" t="str">
        <f t="shared" si="5"/>
        <v/>
      </c>
      <c r="BV42" s="552" t="str">
        <f t="shared" si="6"/>
        <v/>
      </c>
      <c r="BW42" s="552" t="str">
        <f t="shared" si="7"/>
        <v/>
      </c>
      <c r="BX42" s="552" t="str">
        <f t="shared" si="8"/>
        <v/>
      </c>
      <c r="BY42" s="552" t="str">
        <f t="shared" si="9"/>
        <v/>
      </c>
      <c r="BZ42" s="430" t="str">
        <f t="shared" si="10"/>
        <v/>
      </c>
      <c r="CA42" s="426"/>
      <c r="CB42" s="555">
        <f t="shared" si="11"/>
        <v>0</v>
      </c>
      <c r="CC42" s="555">
        <f t="shared" si="12"/>
        <v>0</v>
      </c>
      <c r="CD42" s="555">
        <f t="shared" si="13"/>
        <v>0</v>
      </c>
      <c r="CE42" s="555">
        <f t="shared" si="14"/>
        <v>0</v>
      </c>
      <c r="CF42" s="555">
        <f t="shared" si="15"/>
        <v>0</v>
      </c>
      <c r="CG42" s="555" t="str">
        <f t="shared" si="16"/>
        <v/>
      </c>
      <c r="CH42" s="555">
        <f t="shared" si="17"/>
        <v>0</v>
      </c>
      <c r="DC42" s="422"/>
      <c r="DD42" s="422"/>
    </row>
    <row r="43" spans="1:108" s="410" customFormat="1" ht="11.25" x14ac:dyDescent="0.15">
      <c r="A43" s="432" t="s">
        <v>77</v>
      </c>
      <c r="B43" s="519">
        <f t="shared" si="1"/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f t="shared" si="3"/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tr">
        <f t="shared" si="0"/>
        <v xml:space="preserve"> </v>
      </c>
      <c r="AS43" s="408"/>
      <c r="AT43" s="408"/>
      <c r="AU43" s="408"/>
      <c r="AV43" s="408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tr">
        <f t="shared" si="4"/>
        <v/>
      </c>
      <c r="BU43" s="552" t="str">
        <f t="shared" si="5"/>
        <v/>
      </c>
      <c r="BV43" s="552" t="str">
        <f t="shared" si="6"/>
        <v/>
      </c>
      <c r="BW43" s="552" t="str">
        <f t="shared" si="7"/>
        <v/>
      </c>
      <c r="BX43" s="552" t="str">
        <f t="shared" si="8"/>
        <v/>
      </c>
      <c r="BY43" s="552" t="str">
        <f t="shared" si="9"/>
        <v/>
      </c>
      <c r="BZ43" s="430" t="str">
        <f t="shared" si="10"/>
        <v/>
      </c>
      <c r="CA43" s="426"/>
      <c r="CB43" s="555">
        <f t="shared" si="11"/>
        <v>0</v>
      </c>
      <c r="CC43" s="555">
        <f t="shared" si="12"/>
        <v>0</v>
      </c>
      <c r="CD43" s="555">
        <f t="shared" si="13"/>
        <v>0</v>
      </c>
      <c r="CE43" s="555">
        <f t="shared" si="14"/>
        <v>0</v>
      </c>
      <c r="CF43" s="555">
        <f t="shared" si="15"/>
        <v>0</v>
      </c>
      <c r="CG43" s="555" t="str">
        <f t="shared" si="16"/>
        <v/>
      </c>
      <c r="CH43" s="555">
        <f t="shared" si="17"/>
        <v>0</v>
      </c>
      <c r="DC43" s="422"/>
      <c r="DD43" s="422"/>
    </row>
    <row r="44" spans="1:108" s="410" customFormat="1" ht="11.25" x14ac:dyDescent="0.15">
      <c r="A44" s="432" t="s">
        <v>78</v>
      </c>
      <c r="B44" s="519">
        <f t="shared" si="1"/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f t="shared" si="2"/>
        <v>0</v>
      </c>
      <c r="N44" s="481"/>
      <c r="O44" s="482"/>
      <c r="P44" s="478"/>
      <c r="Q44" s="521">
        <f t="shared" si="3"/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tr">
        <f t="shared" si="0"/>
        <v xml:space="preserve"> </v>
      </c>
      <c r="AS44" s="408"/>
      <c r="AT44" s="408"/>
      <c r="AU44" s="408"/>
      <c r="AV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tr">
        <f t="shared" si="4"/>
        <v/>
      </c>
      <c r="BU44" s="552" t="str">
        <f t="shared" si="5"/>
        <v/>
      </c>
      <c r="BV44" s="552" t="str">
        <f t="shared" si="6"/>
        <v/>
      </c>
      <c r="BW44" s="552" t="str">
        <f t="shared" si="7"/>
        <v/>
      </c>
      <c r="BX44" s="552" t="str">
        <f t="shared" si="8"/>
        <v/>
      </c>
      <c r="BY44" s="552" t="str">
        <f t="shared" si="9"/>
        <v/>
      </c>
      <c r="BZ44" s="430" t="str">
        <f t="shared" si="10"/>
        <v/>
      </c>
      <c r="CA44" s="426"/>
      <c r="CB44" s="555">
        <f t="shared" si="11"/>
        <v>0</v>
      </c>
      <c r="CC44" s="555">
        <f t="shared" si="12"/>
        <v>0</v>
      </c>
      <c r="CD44" s="555">
        <f t="shared" si="13"/>
        <v>0</v>
      </c>
      <c r="CE44" s="555">
        <f t="shared" si="14"/>
        <v>0</v>
      </c>
      <c r="CF44" s="555">
        <f t="shared" si="15"/>
        <v>0</v>
      </c>
      <c r="CG44" s="555" t="str">
        <f t="shared" si="16"/>
        <v/>
      </c>
      <c r="CH44" s="555">
        <f t="shared" si="17"/>
        <v>0</v>
      </c>
      <c r="DC44" s="422"/>
      <c r="DD44" s="422"/>
    </row>
    <row r="45" spans="1:108" s="410" customFormat="1" ht="11.25" x14ac:dyDescent="0.15">
      <c r="A45" s="432" t="s">
        <v>79</v>
      </c>
      <c r="B45" s="519">
        <f t="shared" si="1"/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f t="shared" si="2"/>
        <v>0</v>
      </c>
      <c r="N45" s="481"/>
      <c r="O45" s="482"/>
      <c r="P45" s="478"/>
      <c r="Q45" s="521">
        <f t="shared" si="3"/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tr">
        <f t="shared" si="0"/>
        <v xml:space="preserve"> </v>
      </c>
      <c r="AS45" s="408"/>
      <c r="AT45" s="408"/>
      <c r="AU45" s="408"/>
      <c r="AV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tr">
        <f t="shared" si="4"/>
        <v/>
      </c>
      <c r="BU45" s="552" t="str">
        <f t="shared" si="5"/>
        <v/>
      </c>
      <c r="BV45" s="552" t="str">
        <f t="shared" si="6"/>
        <v/>
      </c>
      <c r="BW45" s="552" t="str">
        <f t="shared" si="7"/>
        <v/>
      </c>
      <c r="BX45" s="552" t="str">
        <f t="shared" si="8"/>
        <v/>
      </c>
      <c r="BY45" s="552" t="str">
        <f t="shared" si="9"/>
        <v/>
      </c>
      <c r="BZ45" s="430" t="str">
        <f>IF(AND($N45+$R45&lt;&gt;0,OR($U45="",$V45="")),"No  olvide registrar datos en Pertinencia. ","")</f>
        <v/>
      </c>
      <c r="CA45" s="426"/>
      <c r="CB45" s="555">
        <f t="shared" si="11"/>
        <v>0</v>
      </c>
      <c r="CC45" s="555">
        <f t="shared" si="12"/>
        <v>0</v>
      </c>
      <c r="CD45" s="555">
        <f t="shared" si="13"/>
        <v>0</v>
      </c>
      <c r="CE45" s="555">
        <f t="shared" si="14"/>
        <v>0</v>
      </c>
      <c r="CF45" s="555">
        <f t="shared" si="15"/>
        <v>0</v>
      </c>
      <c r="CG45" s="555" t="str">
        <f t="shared" si="16"/>
        <v/>
      </c>
      <c r="CH45" s="555">
        <f t="shared" si="17"/>
        <v>0</v>
      </c>
      <c r="DC45" s="422"/>
      <c r="DD45" s="422"/>
    </row>
    <row r="46" spans="1:108" s="410" customFormat="1" ht="11.25" x14ac:dyDescent="0.15">
      <c r="A46" s="432" t="s">
        <v>80</v>
      </c>
      <c r="B46" s="519">
        <f t="shared" si="1"/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f t="shared" si="2"/>
        <v>0</v>
      </c>
      <c r="N46" s="481"/>
      <c r="O46" s="482"/>
      <c r="P46" s="478"/>
      <c r="Q46" s="521">
        <f t="shared" si="3"/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tr">
        <f>$BT46&amp;" "&amp;$BU46&amp;""&amp;$BV46&amp;""&amp;$BW46&amp;""&amp;$BX46&amp;""&amp;$BY46</f>
        <v xml:space="preserve"> </v>
      </c>
      <c r="AS46" s="408"/>
      <c r="AT46" s="408"/>
      <c r="AU46" s="408"/>
      <c r="AV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tr">
        <f t="shared" si="4"/>
        <v/>
      </c>
      <c r="BU46" s="552" t="str">
        <f t="shared" si="5"/>
        <v/>
      </c>
      <c r="BV46" s="552" t="str">
        <f t="shared" si="6"/>
        <v/>
      </c>
      <c r="BW46" s="552" t="str">
        <f t="shared" si="7"/>
        <v/>
      </c>
      <c r="BX46" s="552" t="str">
        <f t="shared" si="8"/>
        <v/>
      </c>
      <c r="BY46" s="552" t="str">
        <f t="shared" si="9"/>
        <v/>
      </c>
      <c r="BZ46" s="426"/>
      <c r="CA46" s="426"/>
      <c r="CB46" s="555">
        <f t="shared" si="11"/>
        <v>0</v>
      </c>
      <c r="CC46" s="555">
        <f t="shared" si="12"/>
        <v>0</v>
      </c>
      <c r="CD46" s="555">
        <f t="shared" si="13"/>
        <v>0</v>
      </c>
      <c r="CE46" s="555">
        <f t="shared" si="14"/>
        <v>0</v>
      </c>
      <c r="CF46" s="555">
        <f t="shared" si="15"/>
        <v>0</v>
      </c>
      <c r="CG46" s="555" t="str">
        <f t="shared" si="16"/>
        <v/>
      </c>
      <c r="CH46" s="429"/>
      <c r="DC46" s="422"/>
      <c r="DD46" s="422"/>
    </row>
    <row r="47" spans="1:108" s="410" customFormat="1" ht="11.25" x14ac:dyDescent="0.15">
      <c r="A47" s="432" t="s">
        <v>81</v>
      </c>
      <c r="B47" s="519">
        <f t="shared" si="1"/>
        <v>215</v>
      </c>
      <c r="C47" s="481"/>
      <c r="D47" s="482">
        <v>1</v>
      </c>
      <c r="E47" s="482">
        <v>27</v>
      </c>
      <c r="F47" s="482">
        <v>22</v>
      </c>
      <c r="G47" s="483">
        <v>165</v>
      </c>
      <c r="H47" s="483"/>
      <c r="I47" s="481">
        <v>1</v>
      </c>
      <c r="J47" s="478">
        <v>214</v>
      </c>
      <c r="K47" s="489"/>
      <c r="L47" s="478">
        <v>215</v>
      </c>
      <c r="M47" s="507">
        <f t="shared" si="2"/>
        <v>0</v>
      </c>
      <c r="N47" s="481"/>
      <c r="O47" s="482"/>
      <c r="P47" s="478"/>
      <c r="Q47" s="521">
        <f t="shared" si="3"/>
        <v>72</v>
      </c>
      <c r="R47" s="481"/>
      <c r="S47" s="482">
        <v>72</v>
      </c>
      <c r="T47" s="478"/>
      <c r="U47" s="481">
        <v>0</v>
      </c>
      <c r="V47" s="515">
        <v>0</v>
      </c>
      <c r="W47" s="481"/>
      <c r="X47" s="478">
        <v>39</v>
      </c>
      <c r="Y47" s="515"/>
      <c r="Z47" s="529"/>
      <c r="AA47" s="478"/>
      <c r="AB47" s="529"/>
      <c r="AC47" s="478">
        <v>7</v>
      </c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tr">
        <f t="shared" si="0"/>
        <v xml:space="preserve"> </v>
      </c>
      <c r="AS47" s="408"/>
      <c r="AT47" s="408"/>
      <c r="AU47" s="408"/>
      <c r="AV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tr">
        <f t="shared" si="4"/>
        <v/>
      </c>
      <c r="BU47" s="552" t="str">
        <f t="shared" si="5"/>
        <v/>
      </c>
      <c r="BV47" s="552" t="str">
        <f t="shared" si="6"/>
        <v/>
      </c>
      <c r="BW47" s="552" t="str">
        <f t="shared" si="7"/>
        <v/>
      </c>
      <c r="BX47" s="552" t="str">
        <f t="shared" si="8"/>
        <v/>
      </c>
      <c r="BY47" s="552" t="str">
        <f t="shared" si="9"/>
        <v/>
      </c>
      <c r="BZ47" s="430" t="str">
        <f t="shared" si="10"/>
        <v/>
      </c>
      <c r="CA47" s="426"/>
      <c r="CB47" s="555">
        <f t="shared" si="11"/>
        <v>0</v>
      </c>
      <c r="CC47" s="555">
        <f t="shared" si="12"/>
        <v>0</v>
      </c>
      <c r="CD47" s="555">
        <f t="shared" si="13"/>
        <v>0</v>
      </c>
      <c r="CE47" s="555">
        <f t="shared" si="14"/>
        <v>0</v>
      </c>
      <c r="CF47" s="555">
        <f t="shared" si="15"/>
        <v>0</v>
      </c>
      <c r="CG47" s="555">
        <f t="shared" si="16"/>
        <v>0</v>
      </c>
      <c r="CH47" s="555">
        <f t="shared" si="17"/>
        <v>0</v>
      </c>
      <c r="DC47" s="422"/>
      <c r="DD47" s="422"/>
    </row>
    <row r="48" spans="1:108" s="410" customFormat="1" ht="21" x14ac:dyDescent="0.15">
      <c r="A48" s="452" t="s">
        <v>82</v>
      </c>
      <c r="B48" s="519">
        <f t="shared" si="1"/>
        <v>250</v>
      </c>
      <c r="C48" s="481"/>
      <c r="D48" s="482">
        <v>1</v>
      </c>
      <c r="E48" s="482">
        <v>10</v>
      </c>
      <c r="F48" s="482">
        <v>3</v>
      </c>
      <c r="G48" s="483">
        <v>216</v>
      </c>
      <c r="H48" s="483">
        <v>20</v>
      </c>
      <c r="I48" s="481">
        <v>1</v>
      </c>
      <c r="J48" s="478">
        <v>249</v>
      </c>
      <c r="K48" s="481"/>
      <c r="L48" s="478">
        <v>250</v>
      </c>
      <c r="M48" s="507">
        <f t="shared" si="2"/>
        <v>0</v>
      </c>
      <c r="N48" s="481"/>
      <c r="O48" s="482"/>
      <c r="P48" s="478"/>
      <c r="Q48" s="521">
        <f t="shared" si="3"/>
        <v>120</v>
      </c>
      <c r="R48" s="481">
        <v>42</v>
      </c>
      <c r="S48" s="482">
        <v>78</v>
      </c>
      <c r="T48" s="478"/>
      <c r="U48" s="481">
        <v>35</v>
      </c>
      <c r="V48" s="515">
        <v>0</v>
      </c>
      <c r="W48" s="481"/>
      <c r="X48" s="478">
        <v>60</v>
      </c>
      <c r="Y48" s="515"/>
      <c r="Z48" s="529"/>
      <c r="AA48" s="478">
        <v>4</v>
      </c>
      <c r="AB48" s="529"/>
      <c r="AC48" s="478">
        <v>44</v>
      </c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tr">
        <f t="shared" si="0"/>
        <v xml:space="preserve"> </v>
      </c>
      <c r="AS48" s="408"/>
      <c r="AT48" s="408"/>
      <c r="AU48" s="408"/>
      <c r="AV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tr">
        <f t="shared" si="4"/>
        <v/>
      </c>
      <c r="BU48" s="552" t="str">
        <f t="shared" si="5"/>
        <v/>
      </c>
      <c r="BV48" s="552" t="str">
        <f t="shared" si="6"/>
        <v/>
      </c>
      <c r="BW48" s="552" t="str">
        <f t="shared" si="7"/>
        <v/>
      </c>
      <c r="BX48" s="552" t="str">
        <f t="shared" si="8"/>
        <v/>
      </c>
      <c r="BY48" s="552" t="str">
        <f t="shared" si="9"/>
        <v/>
      </c>
      <c r="BZ48" s="430" t="str">
        <f t="shared" si="10"/>
        <v/>
      </c>
      <c r="CA48" s="426"/>
      <c r="CB48" s="555">
        <f t="shared" si="11"/>
        <v>0</v>
      </c>
      <c r="CC48" s="555">
        <f t="shared" si="12"/>
        <v>0</v>
      </c>
      <c r="CD48" s="555">
        <f t="shared" si="13"/>
        <v>0</v>
      </c>
      <c r="CE48" s="555">
        <f t="shared" si="14"/>
        <v>0</v>
      </c>
      <c r="CF48" s="555">
        <f t="shared" si="15"/>
        <v>0</v>
      </c>
      <c r="CG48" s="555">
        <f t="shared" si="16"/>
        <v>0</v>
      </c>
      <c r="CH48" s="555">
        <f t="shared" si="17"/>
        <v>0</v>
      </c>
      <c r="DC48" s="422"/>
      <c r="DD48" s="422"/>
    </row>
    <row r="49" spans="1:108" s="410" customFormat="1" ht="21" x14ac:dyDescent="0.15">
      <c r="A49" s="452" t="s">
        <v>83</v>
      </c>
      <c r="B49" s="519">
        <f t="shared" si="1"/>
        <v>158</v>
      </c>
      <c r="C49" s="481"/>
      <c r="D49" s="482"/>
      <c r="E49" s="482"/>
      <c r="F49" s="482">
        <v>10</v>
      </c>
      <c r="G49" s="483">
        <v>147</v>
      </c>
      <c r="H49" s="483">
        <v>1</v>
      </c>
      <c r="I49" s="481"/>
      <c r="J49" s="478">
        <v>158</v>
      </c>
      <c r="K49" s="489"/>
      <c r="L49" s="478">
        <v>158</v>
      </c>
      <c r="M49" s="507">
        <f t="shared" si="2"/>
        <v>0</v>
      </c>
      <c r="N49" s="481"/>
      <c r="O49" s="482"/>
      <c r="P49" s="478"/>
      <c r="Q49" s="521">
        <f t="shared" si="3"/>
        <v>73</v>
      </c>
      <c r="R49" s="481"/>
      <c r="S49" s="482">
        <v>73</v>
      </c>
      <c r="T49" s="478"/>
      <c r="U49" s="481">
        <v>0</v>
      </c>
      <c r="V49" s="515">
        <v>0</v>
      </c>
      <c r="W49" s="481"/>
      <c r="X49" s="478">
        <v>35</v>
      </c>
      <c r="Y49" s="515"/>
      <c r="Z49" s="529"/>
      <c r="AA49" s="478">
        <v>2</v>
      </c>
      <c r="AB49" s="529"/>
      <c r="AC49" s="478">
        <v>27</v>
      </c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tr">
        <f t="shared" si="0"/>
        <v xml:space="preserve"> </v>
      </c>
      <c r="AS49" s="408"/>
      <c r="AT49" s="408"/>
      <c r="AU49" s="408"/>
      <c r="AV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tr">
        <f t="shared" si="4"/>
        <v/>
      </c>
      <c r="BU49" s="552" t="str">
        <f t="shared" si="5"/>
        <v/>
      </c>
      <c r="BV49" s="552" t="str">
        <f t="shared" si="6"/>
        <v/>
      </c>
      <c r="BW49" s="552" t="str">
        <f t="shared" si="7"/>
        <v/>
      </c>
      <c r="BX49" s="552" t="str">
        <f t="shared" si="8"/>
        <v/>
      </c>
      <c r="BY49" s="552" t="str">
        <f t="shared" si="9"/>
        <v/>
      </c>
      <c r="BZ49" s="430" t="str">
        <f t="shared" si="10"/>
        <v/>
      </c>
      <c r="CA49" s="426"/>
      <c r="CB49" s="555">
        <f t="shared" si="11"/>
        <v>0</v>
      </c>
      <c r="CC49" s="555">
        <f t="shared" si="12"/>
        <v>0</v>
      </c>
      <c r="CD49" s="555">
        <f t="shared" si="13"/>
        <v>0</v>
      </c>
      <c r="CE49" s="555">
        <f t="shared" si="14"/>
        <v>0</v>
      </c>
      <c r="CF49" s="555">
        <f t="shared" si="15"/>
        <v>0</v>
      </c>
      <c r="CG49" s="555">
        <f t="shared" si="16"/>
        <v>0</v>
      </c>
      <c r="CH49" s="555">
        <f t="shared" si="17"/>
        <v>0</v>
      </c>
      <c r="DC49" s="422"/>
      <c r="DD49" s="422"/>
    </row>
    <row r="50" spans="1:108" s="410" customFormat="1" ht="11.25" customHeight="1" x14ac:dyDescent="0.15">
      <c r="A50" s="432" t="s">
        <v>84</v>
      </c>
      <c r="B50" s="519">
        <f t="shared" si="1"/>
        <v>478</v>
      </c>
      <c r="C50" s="481">
        <v>65</v>
      </c>
      <c r="D50" s="482">
        <v>13</v>
      </c>
      <c r="E50" s="482">
        <v>5</v>
      </c>
      <c r="F50" s="482">
        <v>2</v>
      </c>
      <c r="G50" s="483">
        <v>213</v>
      </c>
      <c r="H50" s="483">
        <v>180</v>
      </c>
      <c r="I50" s="481">
        <v>78</v>
      </c>
      <c r="J50" s="478">
        <v>400</v>
      </c>
      <c r="K50" s="481">
        <v>235</v>
      </c>
      <c r="L50" s="478">
        <v>243</v>
      </c>
      <c r="M50" s="507">
        <f t="shared" si="2"/>
        <v>27</v>
      </c>
      <c r="N50" s="481">
        <v>5</v>
      </c>
      <c r="O50" s="482">
        <v>20</v>
      </c>
      <c r="P50" s="478">
        <v>2</v>
      </c>
      <c r="Q50" s="521">
        <f t="shared" si="3"/>
        <v>161</v>
      </c>
      <c r="R50" s="481">
        <v>53</v>
      </c>
      <c r="S50" s="482">
        <v>54</v>
      </c>
      <c r="T50" s="478">
        <v>54</v>
      </c>
      <c r="U50" s="481">
        <v>53</v>
      </c>
      <c r="V50" s="515">
        <v>180</v>
      </c>
      <c r="W50" s="481">
        <v>41</v>
      </c>
      <c r="X50" s="478">
        <v>205</v>
      </c>
      <c r="Y50" s="515">
        <v>66</v>
      </c>
      <c r="Z50" s="529">
        <v>1</v>
      </c>
      <c r="AA50" s="478"/>
      <c r="AB50" s="529">
        <v>21</v>
      </c>
      <c r="AC50" s="478">
        <v>97</v>
      </c>
      <c r="AD50" s="530"/>
      <c r="AE50" s="475">
        <v>49</v>
      </c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tr">
        <f>$BT50&amp;" "&amp;$BU50&amp;""&amp;$BV50&amp;""&amp;$BW50&amp;""&amp;$BX50&amp;""&amp;$BY50&amp;""&amp;$BZ50&amp;""&amp;$CA50</f>
        <v xml:space="preserve"> </v>
      </c>
      <c r="AS50" s="408"/>
      <c r="AT50" s="408"/>
      <c r="AU50" s="408"/>
      <c r="AV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tr">
        <f t="shared" si="4"/>
        <v/>
      </c>
      <c r="BU50" s="552" t="str">
        <f t="shared" si="5"/>
        <v/>
      </c>
      <c r="BV50" s="552" t="str">
        <f t="shared" si="6"/>
        <v/>
      </c>
      <c r="BW50" s="552" t="str">
        <f t="shared" si="7"/>
        <v/>
      </c>
      <c r="BX50" s="552" t="str">
        <f t="shared" si="8"/>
        <v/>
      </c>
      <c r="BY50" s="552" t="str">
        <f t="shared" si="9"/>
        <v/>
      </c>
      <c r="BZ50" s="430" t="str">
        <f t="shared" si="10"/>
        <v/>
      </c>
      <c r="CA50" s="430" t="str">
        <f>IF(AND($AK50&lt;&gt;0,($B83="")),"No olvide registrar si algunas de estas compras de servicio corresponden al Programa de Resolutividad. ","")</f>
        <v/>
      </c>
      <c r="CB50" s="555">
        <f t="shared" si="11"/>
        <v>0</v>
      </c>
      <c r="CC50" s="555">
        <f t="shared" si="12"/>
        <v>0</v>
      </c>
      <c r="CD50" s="555">
        <f t="shared" si="13"/>
        <v>0</v>
      </c>
      <c r="CE50" s="555">
        <f t="shared" si="14"/>
        <v>0</v>
      </c>
      <c r="CF50" s="555">
        <f t="shared" si="15"/>
        <v>0</v>
      </c>
      <c r="CG50" s="555">
        <f t="shared" si="16"/>
        <v>0</v>
      </c>
      <c r="CH50" s="555">
        <f t="shared" si="17"/>
        <v>0</v>
      </c>
      <c r="CI50" s="555">
        <f>IF(AND($AK50&lt;&gt;0,($B83="")),1,0)</f>
        <v>0</v>
      </c>
      <c r="DC50" s="422"/>
      <c r="DD50" s="422"/>
    </row>
    <row r="51" spans="1:108" s="410" customFormat="1" ht="11.25" customHeight="1" x14ac:dyDescent="0.15">
      <c r="A51" s="432" t="s">
        <v>85</v>
      </c>
      <c r="B51" s="519">
        <f t="shared" si="1"/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f t="shared" si="2"/>
        <v>0</v>
      </c>
      <c r="N51" s="481"/>
      <c r="O51" s="482"/>
      <c r="P51" s="478"/>
      <c r="Q51" s="521">
        <f t="shared" si="3"/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tr">
        <f>$BT51&amp;" "&amp;$BU51&amp;""&amp;$BV51&amp;""&amp;$BW51&amp;""&amp;$BX51&amp;""&amp;$BY51&amp;""&amp;$BZ51&amp;""&amp;$CA51</f>
        <v xml:space="preserve"> </v>
      </c>
      <c r="AS51" s="408"/>
      <c r="AT51" s="408"/>
      <c r="AU51" s="408"/>
      <c r="AV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tr">
        <f t="shared" si="4"/>
        <v/>
      </c>
      <c r="BU51" s="552" t="str">
        <f t="shared" si="5"/>
        <v/>
      </c>
      <c r="BV51" s="552" t="str">
        <f t="shared" si="6"/>
        <v/>
      </c>
      <c r="BW51" s="552" t="str">
        <f t="shared" si="7"/>
        <v/>
      </c>
      <c r="BX51" s="552" t="str">
        <f t="shared" si="8"/>
        <v/>
      </c>
      <c r="BY51" s="552" t="str">
        <f t="shared" si="9"/>
        <v/>
      </c>
      <c r="BZ51" s="430" t="str">
        <f t="shared" si="10"/>
        <v/>
      </c>
      <c r="CA51" s="430" t="str">
        <f>IF(AND($AK51&lt;&gt;0,($B83="")),"No olvide registrar si algunas de estas compras de servicio corresponden al Programa de Resolutividad. ","")</f>
        <v/>
      </c>
      <c r="CB51" s="555">
        <f t="shared" si="11"/>
        <v>0</v>
      </c>
      <c r="CC51" s="555">
        <f t="shared" si="12"/>
        <v>0</v>
      </c>
      <c r="CD51" s="555">
        <f t="shared" si="13"/>
        <v>0</v>
      </c>
      <c r="CE51" s="555">
        <f t="shared" si="14"/>
        <v>0</v>
      </c>
      <c r="CF51" s="555">
        <f t="shared" si="15"/>
        <v>0</v>
      </c>
      <c r="CG51" s="555" t="str">
        <f t="shared" si="16"/>
        <v/>
      </c>
      <c r="CH51" s="555">
        <f t="shared" si="17"/>
        <v>0</v>
      </c>
      <c r="CI51" s="555">
        <f>IF(AND($AK51&lt;&gt;0,($B83="")),1,0)</f>
        <v>0</v>
      </c>
      <c r="DC51" s="422"/>
      <c r="DD51" s="422"/>
    </row>
    <row r="52" spans="1:108" s="410" customFormat="1" ht="11.25" customHeight="1" x14ac:dyDescent="0.15">
      <c r="A52" s="432" t="s">
        <v>86</v>
      </c>
      <c r="B52" s="519">
        <f t="shared" si="1"/>
        <v>293</v>
      </c>
      <c r="C52" s="481">
        <v>83</v>
      </c>
      <c r="D52" s="482">
        <v>30</v>
      </c>
      <c r="E52" s="482">
        <v>17</v>
      </c>
      <c r="F52" s="482">
        <v>9</v>
      </c>
      <c r="G52" s="483">
        <v>68</v>
      </c>
      <c r="H52" s="483">
        <v>86</v>
      </c>
      <c r="I52" s="481">
        <v>113</v>
      </c>
      <c r="J52" s="478">
        <v>180</v>
      </c>
      <c r="K52" s="481">
        <v>156</v>
      </c>
      <c r="L52" s="478">
        <v>137</v>
      </c>
      <c r="M52" s="507">
        <f t="shared" si="2"/>
        <v>24</v>
      </c>
      <c r="N52" s="481">
        <v>13</v>
      </c>
      <c r="O52" s="482">
        <v>9</v>
      </c>
      <c r="P52" s="478">
        <v>2</v>
      </c>
      <c r="Q52" s="521">
        <f t="shared" si="3"/>
        <v>54</v>
      </c>
      <c r="R52" s="481">
        <v>15</v>
      </c>
      <c r="S52" s="482">
        <v>32</v>
      </c>
      <c r="T52" s="478">
        <v>7</v>
      </c>
      <c r="U52" s="481">
        <v>0</v>
      </c>
      <c r="V52" s="515">
        <v>0</v>
      </c>
      <c r="W52" s="481">
        <v>13</v>
      </c>
      <c r="X52" s="478">
        <v>34</v>
      </c>
      <c r="Y52" s="515"/>
      <c r="Z52" s="529">
        <v>2</v>
      </c>
      <c r="AA52" s="478"/>
      <c r="AB52" s="529">
        <v>6</v>
      </c>
      <c r="AC52" s="478">
        <v>9</v>
      </c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tr">
        <f>$BT52&amp;" "&amp;$BU52&amp;""&amp;$BV52&amp;""&amp;$BW52&amp;""&amp;$BX52&amp;""&amp;$BY52&amp;""&amp;$BZ52&amp;""&amp;$CA52</f>
        <v xml:space="preserve"> </v>
      </c>
      <c r="AS52" s="408"/>
      <c r="AT52" s="408"/>
      <c r="AU52" s="408"/>
      <c r="AV52" s="408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tr">
        <f t="shared" si="4"/>
        <v/>
      </c>
      <c r="BU52" s="552" t="str">
        <f t="shared" si="5"/>
        <v/>
      </c>
      <c r="BV52" s="552" t="str">
        <f t="shared" si="6"/>
        <v/>
      </c>
      <c r="BW52" s="552" t="str">
        <f t="shared" si="7"/>
        <v/>
      </c>
      <c r="BX52" s="552" t="str">
        <f t="shared" si="8"/>
        <v/>
      </c>
      <c r="BY52" s="552" t="str">
        <f t="shared" si="9"/>
        <v/>
      </c>
      <c r="BZ52" s="430" t="str">
        <f t="shared" si="10"/>
        <v/>
      </c>
      <c r="CA52" s="430" t="str">
        <f>IF(AND($AK52&lt;&gt;0,($B84="")),"No olvide registrar si algunas de estas compras de servicio corresponden al Programa de Resolutividad. ","")</f>
        <v/>
      </c>
      <c r="CB52" s="555">
        <f t="shared" si="11"/>
        <v>0</v>
      </c>
      <c r="CC52" s="555">
        <f t="shared" si="12"/>
        <v>0</v>
      </c>
      <c r="CD52" s="555">
        <f t="shared" si="13"/>
        <v>0</v>
      </c>
      <c r="CE52" s="555">
        <f t="shared" si="14"/>
        <v>0</v>
      </c>
      <c r="CF52" s="555">
        <f t="shared" si="15"/>
        <v>0</v>
      </c>
      <c r="CG52" s="555">
        <f t="shared" si="16"/>
        <v>0</v>
      </c>
      <c r="CH52" s="555">
        <f t="shared" si="17"/>
        <v>0</v>
      </c>
      <c r="CI52" s="555">
        <f>IF(AND($AK52&lt;&gt;0,($B84="")),1,0)</f>
        <v>0</v>
      </c>
      <c r="DC52" s="422"/>
      <c r="DD52" s="422"/>
    </row>
    <row r="53" spans="1:108" s="410" customFormat="1" ht="11.25" x14ac:dyDescent="0.15">
      <c r="A53" s="432" t="s">
        <v>87</v>
      </c>
      <c r="B53" s="519">
        <f t="shared" si="1"/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f t="shared" si="3"/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tr">
        <f>$BT53&amp;" "&amp;$BU53&amp;""&amp;$BV53&amp;""&amp;$BW53&amp;""&amp;$BX53&amp;""&amp;$BY53&amp;""&amp;$BZ53</f>
        <v xml:space="preserve"> </v>
      </c>
      <c r="AS53" s="408"/>
      <c r="AT53" s="408"/>
      <c r="AU53" s="408"/>
      <c r="AV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tr">
        <f t="shared" si="4"/>
        <v/>
      </c>
      <c r="BU53" s="552" t="str">
        <f t="shared" si="5"/>
        <v/>
      </c>
      <c r="BV53" s="552" t="str">
        <f t="shared" si="6"/>
        <v/>
      </c>
      <c r="BW53" s="552" t="str">
        <f t="shared" si="7"/>
        <v/>
      </c>
      <c r="BX53" s="552" t="str">
        <f t="shared" si="8"/>
        <v/>
      </c>
      <c r="BY53" s="552" t="str">
        <f t="shared" si="9"/>
        <v/>
      </c>
      <c r="BZ53" s="430" t="str">
        <f t="shared" si="10"/>
        <v/>
      </c>
      <c r="CA53" s="426"/>
      <c r="CB53" s="555">
        <f t="shared" si="11"/>
        <v>0</v>
      </c>
      <c r="CC53" s="555">
        <f t="shared" si="12"/>
        <v>0</v>
      </c>
      <c r="CD53" s="555">
        <f t="shared" si="13"/>
        <v>0</v>
      </c>
      <c r="CE53" s="555">
        <f t="shared" si="14"/>
        <v>0</v>
      </c>
      <c r="CF53" s="555">
        <f t="shared" si="15"/>
        <v>0</v>
      </c>
      <c r="CG53" s="555" t="str">
        <f t="shared" si="16"/>
        <v/>
      </c>
      <c r="CH53" s="555">
        <f t="shared" si="17"/>
        <v>0</v>
      </c>
      <c r="DC53" s="422"/>
      <c r="DD53" s="422"/>
    </row>
    <row r="54" spans="1:108" s="410" customFormat="1" ht="11.25" x14ac:dyDescent="0.15">
      <c r="A54" s="432" t="s">
        <v>88</v>
      </c>
      <c r="B54" s="519">
        <f t="shared" si="1"/>
        <v>575</v>
      </c>
      <c r="C54" s="481">
        <v>122</v>
      </c>
      <c r="D54" s="482">
        <v>42</v>
      </c>
      <c r="E54" s="482">
        <v>30</v>
      </c>
      <c r="F54" s="482">
        <v>17</v>
      </c>
      <c r="G54" s="483">
        <v>278</v>
      </c>
      <c r="H54" s="483">
        <v>86</v>
      </c>
      <c r="I54" s="481">
        <v>164</v>
      </c>
      <c r="J54" s="478">
        <v>411</v>
      </c>
      <c r="K54" s="481">
        <v>265</v>
      </c>
      <c r="L54" s="478">
        <v>310</v>
      </c>
      <c r="M54" s="507">
        <f t="shared" si="2"/>
        <v>91</v>
      </c>
      <c r="N54" s="481">
        <v>10</v>
      </c>
      <c r="O54" s="482">
        <v>54</v>
      </c>
      <c r="P54" s="478">
        <v>27</v>
      </c>
      <c r="Q54" s="521">
        <f t="shared" si="3"/>
        <v>217</v>
      </c>
      <c r="R54" s="481">
        <v>54</v>
      </c>
      <c r="S54" s="482">
        <v>83</v>
      </c>
      <c r="T54" s="478">
        <v>80</v>
      </c>
      <c r="U54" s="481">
        <v>37</v>
      </c>
      <c r="V54" s="515">
        <v>286</v>
      </c>
      <c r="W54" s="481">
        <v>28</v>
      </c>
      <c r="X54" s="478">
        <v>84</v>
      </c>
      <c r="Y54" s="515"/>
      <c r="Z54" s="529"/>
      <c r="AA54" s="478">
        <v>43</v>
      </c>
      <c r="AB54" s="529">
        <v>72</v>
      </c>
      <c r="AC54" s="478">
        <v>95</v>
      </c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tr">
        <f>$BT54&amp;" "&amp;$BU54&amp;""&amp;$BV54&amp;""&amp;$BW54&amp;""&amp;$BX54&amp;""&amp;$BY54&amp;""&amp;$BZ54</f>
        <v xml:space="preserve"> </v>
      </c>
      <c r="AS54" s="408"/>
      <c r="AT54" s="408"/>
      <c r="AU54" s="408"/>
      <c r="AV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tr">
        <f t="shared" si="4"/>
        <v/>
      </c>
      <c r="BU54" s="552" t="str">
        <f t="shared" si="5"/>
        <v/>
      </c>
      <c r="BV54" s="552" t="str">
        <f t="shared" si="6"/>
        <v/>
      </c>
      <c r="BW54" s="552" t="str">
        <f t="shared" si="7"/>
        <v/>
      </c>
      <c r="BX54" s="552" t="str">
        <f t="shared" si="8"/>
        <v/>
      </c>
      <c r="BY54" s="552" t="str">
        <f t="shared" si="9"/>
        <v/>
      </c>
      <c r="BZ54" s="430" t="str">
        <f t="shared" si="10"/>
        <v/>
      </c>
      <c r="CA54" s="426"/>
      <c r="CB54" s="555">
        <f t="shared" si="11"/>
        <v>0</v>
      </c>
      <c r="CC54" s="555">
        <f t="shared" si="12"/>
        <v>0</v>
      </c>
      <c r="CD54" s="555">
        <f t="shared" si="13"/>
        <v>0</v>
      </c>
      <c r="CE54" s="555">
        <f t="shared" si="14"/>
        <v>0</v>
      </c>
      <c r="CF54" s="555">
        <f t="shared" si="15"/>
        <v>0</v>
      </c>
      <c r="CG54" s="555">
        <f t="shared" si="16"/>
        <v>0</v>
      </c>
      <c r="CH54" s="555">
        <f t="shared" si="17"/>
        <v>0</v>
      </c>
      <c r="DC54" s="422"/>
      <c r="DD54" s="422"/>
    </row>
    <row r="55" spans="1:108" s="410" customFormat="1" ht="11.25" x14ac:dyDescent="0.15">
      <c r="A55" s="432" t="s">
        <v>89</v>
      </c>
      <c r="B55" s="519">
        <f t="shared" si="1"/>
        <v>149</v>
      </c>
      <c r="C55" s="481"/>
      <c r="D55" s="482"/>
      <c r="E55" s="482">
        <v>3</v>
      </c>
      <c r="F55" s="482">
        <v>2</v>
      </c>
      <c r="G55" s="483">
        <v>51</v>
      </c>
      <c r="H55" s="483">
        <v>93</v>
      </c>
      <c r="I55" s="481"/>
      <c r="J55" s="478">
        <v>149</v>
      </c>
      <c r="K55" s="481">
        <v>132</v>
      </c>
      <c r="L55" s="478">
        <v>17</v>
      </c>
      <c r="M55" s="507">
        <f t="shared" si="2"/>
        <v>0</v>
      </c>
      <c r="N55" s="481"/>
      <c r="O55" s="482"/>
      <c r="P55" s="478"/>
      <c r="Q55" s="521">
        <f t="shared" si="3"/>
        <v>62</v>
      </c>
      <c r="R55" s="481">
        <v>29</v>
      </c>
      <c r="S55" s="482">
        <v>31</v>
      </c>
      <c r="T55" s="478">
        <v>2</v>
      </c>
      <c r="U55" s="481">
        <v>0</v>
      </c>
      <c r="V55" s="515">
        <v>14</v>
      </c>
      <c r="W55" s="481"/>
      <c r="X55" s="478">
        <v>18</v>
      </c>
      <c r="Y55" s="515">
        <v>25</v>
      </c>
      <c r="Z55" s="529"/>
      <c r="AA55" s="478">
        <v>16</v>
      </c>
      <c r="AB55" s="529"/>
      <c r="AC55" s="478">
        <v>2</v>
      </c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tr">
        <f>$BT55&amp;" "&amp;$BU55&amp;""&amp;$BV55&amp;""&amp;$BW55&amp;""&amp;$BX55&amp;""&amp;$BY55&amp;""&amp;$BZ55</f>
        <v xml:space="preserve"> </v>
      </c>
      <c r="AS55" s="408"/>
      <c r="AT55" s="408"/>
      <c r="AU55" s="408"/>
      <c r="AV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tr">
        <f t="shared" si="4"/>
        <v/>
      </c>
      <c r="BU55" s="552" t="str">
        <f t="shared" si="5"/>
        <v/>
      </c>
      <c r="BV55" s="552" t="str">
        <f t="shared" si="6"/>
        <v/>
      </c>
      <c r="BW55" s="552" t="str">
        <f t="shared" si="7"/>
        <v/>
      </c>
      <c r="BX55" s="552" t="str">
        <f t="shared" si="8"/>
        <v/>
      </c>
      <c r="BY55" s="552" t="str">
        <f t="shared" si="9"/>
        <v/>
      </c>
      <c r="BZ55" s="430" t="str">
        <f t="shared" si="10"/>
        <v/>
      </c>
      <c r="CA55" s="426"/>
      <c r="CB55" s="555">
        <f t="shared" si="11"/>
        <v>0</v>
      </c>
      <c r="CC55" s="555">
        <f t="shared" si="12"/>
        <v>0</v>
      </c>
      <c r="CD55" s="555">
        <f t="shared" si="13"/>
        <v>0</v>
      </c>
      <c r="CE55" s="555">
        <f t="shared" si="14"/>
        <v>0</v>
      </c>
      <c r="CF55" s="555">
        <f t="shared" si="15"/>
        <v>0</v>
      </c>
      <c r="CG55" s="555">
        <f t="shared" si="16"/>
        <v>0</v>
      </c>
      <c r="CH55" s="555">
        <f t="shared" si="17"/>
        <v>0</v>
      </c>
      <c r="DC55" s="422"/>
      <c r="DD55" s="422"/>
    </row>
    <row r="56" spans="1:108" s="410" customFormat="1" ht="11.25" x14ac:dyDescent="0.15">
      <c r="A56" s="453" t="s">
        <v>90</v>
      </c>
      <c r="B56" s="495">
        <f t="shared" si="1"/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f t="shared" si="2"/>
        <v>0</v>
      </c>
      <c r="N56" s="496"/>
      <c r="O56" s="497"/>
      <c r="P56" s="479"/>
      <c r="Q56" s="522">
        <f t="shared" si="3"/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tr">
        <f>$BT56&amp;" "&amp;$BU56&amp;""&amp;$BV56&amp;""&amp;$BW56&amp;""&amp;$BX56&amp;""&amp;$BY56&amp;""&amp;$BZ56</f>
        <v xml:space="preserve"> </v>
      </c>
      <c r="AS56" s="408"/>
      <c r="AT56" s="408"/>
      <c r="AU56" s="408"/>
      <c r="AV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tr">
        <f t="shared" si="4"/>
        <v/>
      </c>
      <c r="BU56" s="552" t="str">
        <f t="shared" si="5"/>
        <v/>
      </c>
      <c r="BV56" s="552" t="str">
        <f t="shared" si="6"/>
        <v/>
      </c>
      <c r="BW56" s="552" t="str">
        <f t="shared" si="7"/>
        <v/>
      </c>
      <c r="BX56" s="552" t="str">
        <f t="shared" si="8"/>
        <v/>
      </c>
      <c r="BY56" s="552" t="str">
        <f t="shared" si="9"/>
        <v/>
      </c>
      <c r="BZ56" s="430" t="str">
        <f t="shared" si="10"/>
        <v/>
      </c>
      <c r="CA56" s="426"/>
      <c r="CB56" s="555">
        <f t="shared" si="11"/>
        <v>0</v>
      </c>
      <c r="CC56" s="555">
        <f t="shared" si="12"/>
        <v>0</v>
      </c>
      <c r="CD56" s="555">
        <f t="shared" si="13"/>
        <v>0</v>
      </c>
      <c r="CE56" s="555">
        <f t="shared" si="14"/>
        <v>0</v>
      </c>
      <c r="CF56" s="555">
        <f t="shared" si="15"/>
        <v>0</v>
      </c>
      <c r="CG56" s="555" t="str">
        <f t="shared" si="16"/>
        <v/>
      </c>
      <c r="CH56" s="555">
        <f t="shared" si="17"/>
        <v>0</v>
      </c>
      <c r="DC56" s="422"/>
      <c r="DD56" s="422"/>
    </row>
    <row r="57" spans="1:108" s="410" customFormat="1" ht="15" customHeight="1" x14ac:dyDescent="0.15">
      <c r="A57" s="611" t="s">
        <v>40</v>
      </c>
      <c r="B57" s="500">
        <f>SUM(B12:B56)</f>
        <v>4005</v>
      </c>
      <c r="C57" s="509">
        <f t="shared" ref="C57:AC57" si="18">SUM(C12:C56)</f>
        <v>681</v>
      </c>
      <c r="D57" s="502">
        <f t="shared" si="18"/>
        <v>183</v>
      </c>
      <c r="E57" s="525">
        <f t="shared" si="18"/>
        <v>153</v>
      </c>
      <c r="F57" s="503">
        <f t="shared" si="18"/>
        <v>97</v>
      </c>
      <c r="G57" s="503">
        <f t="shared" si="18"/>
        <v>1942</v>
      </c>
      <c r="H57" s="503">
        <f t="shared" si="18"/>
        <v>949</v>
      </c>
      <c r="I57" s="509">
        <f t="shared" si="18"/>
        <v>864</v>
      </c>
      <c r="J57" s="504">
        <f t="shared" si="18"/>
        <v>3141</v>
      </c>
      <c r="K57" s="509">
        <f t="shared" si="18"/>
        <v>1623</v>
      </c>
      <c r="L57" s="504">
        <f t="shared" si="18"/>
        <v>2382</v>
      </c>
      <c r="M57" s="509">
        <f t="shared" si="18"/>
        <v>310</v>
      </c>
      <c r="N57" s="509">
        <f t="shared" si="18"/>
        <v>118</v>
      </c>
      <c r="O57" s="502">
        <f t="shared" si="18"/>
        <v>161</v>
      </c>
      <c r="P57" s="517">
        <f t="shared" si="18"/>
        <v>31</v>
      </c>
      <c r="Q57" s="501">
        <f t="shared" si="18"/>
        <v>1293</v>
      </c>
      <c r="R57" s="509">
        <f t="shared" si="18"/>
        <v>285</v>
      </c>
      <c r="S57" s="502">
        <f t="shared" si="18"/>
        <v>856</v>
      </c>
      <c r="T57" s="504">
        <f t="shared" si="18"/>
        <v>152</v>
      </c>
      <c r="U57" s="501">
        <f t="shared" si="18"/>
        <v>225</v>
      </c>
      <c r="V57" s="517">
        <f t="shared" si="18"/>
        <v>527</v>
      </c>
      <c r="W57" s="509">
        <f t="shared" si="18"/>
        <v>134</v>
      </c>
      <c r="X57" s="504">
        <f t="shared" si="18"/>
        <v>684</v>
      </c>
      <c r="Y57" s="517">
        <f t="shared" si="18"/>
        <v>747</v>
      </c>
      <c r="Z57" s="509">
        <f t="shared" si="18"/>
        <v>4</v>
      </c>
      <c r="AA57" s="504">
        <f t="shared" si="18"/>
        <v>136</v>
      </c>
      <c r="AB57" s="509">
        <f t="shared" si="18"/>
        <v>179</v>
      </c>
      <c r="AC57" s="504">
        <f t="shared" si="18"/>
        <v>375</v>
      </c>
      <c r="AD57" s="534"/>
      <c r="AE57" s="501">
        <f>SUM(AE12:AE56)</f>
        <v>151</v>
      </c>
      <c r="AF57" s="509">
        <f>SUM(AF12:AF56)</f>
        <v>0</v>
      </c>
      <c r="AG57" s="534"/>
      <c r="AH57" s="501">
        <f>SUM(AH12:AH56)</f>
        <v>0</v>
      </c>
      <c r="AI57" s="500">
        <f>SUM(AI12:AI56)</f>
        <v>0</v>
      </c>
      <c r="AJ57" s="537"/>
      <c r="AK57" s="501">
        <f>SUM(AK12:AK56)</f>
        <v>0</v>
      </c>
      <c r="AL57" s="500">
        <f>SUM(AL12:AL56)</f>
        <v>0</v>
      </c>
      <c r="AM57" s="534"/>
      <c r="AN57" s="501">
        <f>SUM(AN12:AN56)</f>
        <v>0</v>
      </c>
      <c r="AO57" s="534"/>
      <c r="AP57" s="525">
        <f>SUM(AP12:AP56)</f>
        <v>0</v>
      </c>
      <c r="AQ57" s="504">
        <f>SUM(AQ12:AQ56)</f>
        <v>0</v>
      </c>
      <c r="AR57" s="547" t="str">
        <f>$BT57&amp;" "&amp;$BU57&amp;""&amp;$BV57&amp;""&amp;$BW57&amp;""&amp;$BX57&amp;""&amp;$BY57&amp;""&amp;$BZ57</f>
        <v xml:space="preserve"> </v>
      </c>
      <c r="AS57" s="408"/>
      <c r="AT57" s="408"/>
      <c r="AU57" s="408"/>
      <c r="AV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tr">
        <f t="shared" si="4"/>
        <v/>
      </c>
      <c r="BU57" s="552" t="str">
        <f t="shared" si="5"/>
        <v/>
      </c>
      <c r="BV57" s="552" t="str">
        <f t="shared" si="6"/>
        <v/>
      </c>
      <c r="BW57" s="552" t="str">
        <f t="shared" si="7"/>
        <v/>
      </c>
      <c r="BX57" s="552" t="str">
        <f t="shared" si="8"/>
        <v/>
      </c>
      <c r="BY57" s="552" t="str">
        <f t="shared" si="9"/>
        <v/>
      </c>
      <c r="BZ57" s="430" t="str">
        <f t="shared" si="10"/>
        <v/>
      </c>
      <c r="CA57" s="426"/>
      <c r="CB57" s="555">
        <f t="shared" si="11"/>
        <v>0</v>
      </c>
      <c r="CC57" s="555">
        <f t="shared" si="12"/>
        <v>0</v>
      </c>
      <c r="CD57" s="555">
        <f t="shared" si="13"/>
        <v>0</v>
      </c>
      <c r="CE57" s="555">
        <f t="shared" si="14"/>
        <v>0</v>
      </c>
      <c r="CF57" s="555">
        <f t="shared" si="15"/>
        <v>0</v>
      </c>
      <c r="CG57" s="555">
        <f t="shared" si="16"/>
        <v>0</v>
      </c>
      <c r="CH57" s="555">
        <f t="shared" si="17"/>
        <v>0</v>
      </c>
      <c r="DC57" s="422"/>
      <c r="DD57" s="422"/>
    </row>
    <row r="58" spans="1:108" s="410" customFormat="1" ht="30" customHeight="1" x14ac:dyDescent="0.2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DC58" s="422"/>
      <c r="DD58" s="422"/>
    </row>
    <row r="59" spans="1:108" s="410" customFormat="1" ht="14.25" customHeight="1" x14ac:dyDescent="0.1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DC59" s="422"/>
      <c r="DD59" s="422"/>
    </row>
    <row r="60" spans="1:108" s="410" customFormat="1" x14ac:dyDescent="0.15">
      <c r="A60" s="659"/>
      <c r="B60" s="644"/>
      <c r="C60" s="613" t="s">
        <v>97</v>
      </c>
      <c r="D60" s="613" t="s">
        <v>30</v>
      </c>
      <c r="E60" s="613" t="s">
        <v>31</v>
      </c>
      <c r="F60" s="613" t="s">
        <v>32</v>
      </c>
      <c r="G60" s="613" t="s">
        <v>33</v>
      </c>
      <c r="H60" s="613" t="s">
        <v>34</v>
      </c>
      <c r="I60" s="613" t="s">
        <v>98</v>
      </c>
      <c r="J60" s="613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DC60" s="422"/>
      <c r="DD60" s="422"/>
    </row>
    <row r="61" spans="1:108" s="410" customFormat="1" ht="15" customHeight="1" x14ac:dyDescent="0.15">
      <c r="A61" s="456" t="s">
        <v>99</v>
      </c>
      <c r="B61" s="527">
        <f t="shared" ref="B61:B69" si="19">SUM(C61:H61)</f>
        <v>761</v>
      </c>
      <c r="C61" s="474">
        <v>13</v>
      </c>
      <c r="D61" s="474">
        <v>12</v>
      </c>
      <c r="E61" s="474">
        <v>14</v>
      </c>
      <c r="F61" s="474">
        <v>24</v>
      </c>
      <c r="G61" s="474">
        <v>373</v>
      </c>
      <c r="H61" s="474">
        <v>325</v>
      </c>
      <c r="I61" s="474">
        <v>369</v>
      </c>
      <c r="J61" s="474">
        <v>392</v>
      </c>
      <c r="K61" s="474">
        <v>761</v>
      </c>
      <c r="L61" s="474">
        <v>685</v>
      </c>
      <c r="M61" s="547" t="str">
        <f t="shared" ref="M61:M70" si="20">$BT61&amp;" "&amp;$BU61&amp;""&amp;$BV61&amp;""</f>
        <v xml:space="preserve"> 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tr">
        <f>IF($B61&lt;&gt;($I61+$J61)," El número de consultas según sexo NO puede ser diferente al Total.","")</f>
        <v/>
      </c>
      <c r="BU61" s="552" t="str">
        <f>IF($B61=0,"",IF(($K61)="",IF($B61="",""," No olvide escribir la columna Beneficiarios."),""))</f>
        <v/>
      </c>
      <c r="BV61" s="552" t="str">
        <f>IF($B61&lt;($K61)," El número de Beneficiarios NO puede ser mayor que el Total.","")</f>
        <v/>
      </c>
      <c r="BW61" s="408"/>
      <c r="BX61" s="408"/>
      <c r="BY61" s="408"/>
      <c r="BZ61" s="408"/>
      <c r="CA61" s="408"/>
      <c r="CB61" s="470">
        <f>IF($B61&lt;&gt;($I61+$J61),1,0)</f>
        <v>0</v>
      </c>
      <c r="CC61" s="470">
        <f>IF($B61&lt;($K61),1,0)</f>
        <v>0</v>
      </c>
      <c r="CD61" s="470">
        <f>IF($B61=0,"",IF(($K61)="",IF($B61="","",1),0))</f>
        <v>0</v>
      </c>
      <c r="CE61" s="408"/>
      <c r="CF61" s="408"/>
      <c r="DC61" s="422"/>
      <c r="DD61" s="422"/>
    </row>
    <row r="62" spans="1:108" s="410" customFormat="1" ht="15" customHeight="1" x14ac:dyDescent="0.15">
      <c r="A62" s="457" t="s">
        <v>100</v>
      </c>
      <c r="B62" s="487">
        <f t="shared" si="19"/>
        <v>373</v>
      </c>
      <c r="C62" s="475"/>
      <c r="D62" s="475">
        <v>4</v>
      </c>
      <c r="E62" s="475">
        <v>39</v>
      </c>
      <c r="F62" s="475">
        <v>40</v>
      </c>
      <c r="G62" s="475">
        <v>287</v>
      </c>
      <c r="H62" s="475">
        <v>3</v>
      </c>
      <c r="I62" s="475">
        <v>8</v>
      </c>
      <c r="J62" s="475">
        <v>365</v>
      </c>
      <c r="K62" s="475">
        <v>373</v>
      </c>
      <c r="L62" s="475">
        <v>355</v>
      </c>
      <c r="M62" s="547" t="str">
        <f t="shared" si="20"/>
        <v xml:space="preserve"> 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tr">
        <f t="shared" ref="BT62:BT70" si="21">IF($B62&lt;&gt;($I62+$J62)," El número de consultas según sexo NO puede ser diferente al Total.","")</f>
        <v/>
      </c>
      <c r="BU62" s="552" t="str">
        <f t="shared" ref="BU62:BU70" si="22">IF($B62=0,"",IF(($K62)="",IF($B62="",""," No olvide escribir la columna Beneficiarios."),""))</f>
        <v/>
      </c>
      <c r="BV62" s="552" t="str">
        <f t="shared" ref="BV62:BV70" si="23">IF($B62&lt;($K62)," El número de Beneficiarios NO puede ser mayor que el Total.","")</f>
        <v/>
      </c>
      <c r="BW62" s="408"/>
      <c r="BX62" s="408"/>
      <c r="BY62" s="408"/>
      <c r="BZ62" s="408"/>
      <c r="CA62" s="408"/>
      <c r="CB62" s="470">
        <f t="shared" ref="CB62:CB70" si="24">IF($B62&lt;&gt;($I62+$J62),1,0)</f>
        <v>0</v>
      </c>
      <c r="CC62" s="470">
        <f t="shared" ref="CC62:CC70" si="25">IF($B62&lt;($K62),1,0)</f>
        <v>0</v>
      </c>
      <c r="CD62" s="470">
        <f t="shared" ref="CD62:CD70" si="26">IF($B62=0,"",IF(($K62)="",IF($B62="","",1),0))</f>
        <v>0</v>
      </c>
      <c r="CE62" s="408"/>
      <c r="CF62" s="408"/>
      <c r="DC62" s="422"/>
      <c r="DD62" s="422"/>
    </row>
    <row r="63" spans="1:108" s="410" customFormat="1" ht="15" customHeight="1" x14ac:dyDescent="0.15">
      <c r="A63" s="457" t="s">
        <v>101</v>
      </c>
      <c r="B63" s="487">
        <f t="shared" si="19"/>
        <v>404</v>
      </c>
      <c r="C63" s="475">
        <v>98</v>
      </c>
      <c r="D63" s="475">
        <v>30</v>
      </c>
      <c r="E63" s="475">
        <v>16</v>
      </c>
      <c r="F63" s="475">
        <v>17</v>
      </c>
      <c r="G63" s="475">
        <v>139</v>
      </c>
      <c r="H63" s="475">
        <v>104</v>
      </c>
      <c r="I63" s="475">
        <v>152</v>
      </c>
      <c r="J63" s="475">
        <v>252</v>
      </c>
      <c r="K63" s="475">
        <v>404</v>
      </c>
      <c r="L63" s="475">
        <v>356</v>
      </c>
      <c r="M63" s="547" t="str">
        <f t="shared" si="20"/>
        <v xml:space="preserve"> 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tr">
        <f t="shared" si="21"/>
        <v/>
      </c>
      <c r="BU63" s="552" t="str">
        <f t="shared" si="22"/>
        <v/>
      </c>
      <c r="BV63" s="552" t="str">
        <f t="shared" si="23"/>
        <v/>
      </c>
      <c r="BW63" s="408"/>
      <c r="BX63" s="408"/>
      <c r="BY63" s="408"/>
      <c r="BZ63" s="408"/>
      <c r="CA63" s="408"/>
      <c r="CB63" s="470">
        <f t="shared" si="24"/>
        <v>0</v>
      </c>
      <c r="CC63" s="470">
        <f>IF($B63&lt;($K63),1,0)</f>
        <v>0</v>
      </c>
      <c r="CD63" s="470">
        <f t="shared" si="26"/>
        <v>0</v>
      </c>
      <c r="CE63" s="408"/>
      <c r="CF63" s="408"/>
      <c r="DC63" s="422"/>
      <c r="DD63" s="422"/>
    </row>
    <row r="64" spans="1:108" s="410" customFormat="1" ht="15" customHeight="1" x14ac:dyDescent="0.15">
      <c r="A64" s="433" t="s">
        <v>102</v>
      </c>
      <c r="B64" s="507">
        <f t="shared" si="19"/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tr">
        <f t="shared" si="20"/>
        <v xml:space="preserve"> 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tr">
        <f t="shared" si="21"/>
        <v/>
      </c>
      <c r="BU64" s="552" t="str">
        <f t="shared" si="22"/>
        <v/>
      </c>
      <c r="BV64" s="552" t="str">
        <f t="shared" si="23"/>
        <v/>
      </c>
      <c r="BW64" s="408"/>
      <c r="BX64" s="408"/>
      <c r="BY64" s="408"/>
      <c r="BZ64" s="408"/>
      <c r="CA64" s="408"/>
      <c r="CB64" s="470">
        <f t="shared" si="24"/>
        <v>0</v>
      </c>
      <c r="CC64" s="470">
        <f t="shared" si="25"/>
        <v>0</v>
      </c>
      <c r="CD64" s="470" t="str">
        <f t="shared" si="26"/>
        <v/>
      </c>
      <c r="CE64" s="408"/>
      <c r="CF64" s="408"/>
      <c r="DC64" s="422"/>
      <c r="DD64" s="422"/>
    </row>
    <row r="65" spans="1:108" s="410" customFormat="1" ht="15" customHeight="1" x14ac:dyDescent="0.15">
      <c r="A65" s="433" t="s">
        <v>103</v>
      </c>
      <c r="B65" s="487">
        <f t="shared" si="19"/>
        <v>50</v>
      </c>
      <c r="C65" s="475">
        <v>41</v>
      </c>
      <c r="D65" s="475">
        <v>5</v>
      </c>
      <c r="E65" s="475"/>
      <c r="F65" s="475"/>
      <c r="G65" s="475"/>
      <c r="H65" s="475">
        <v>4</v>
      </c>
      <c r="I65" s="475">
        <v>43</v>
      </c>
      <c r="J65" s="475">
        <v>7</v>
      </c>
      <c r="K65" s="475">
        <v>50</v>
      </c>
      <c r="L65" s="475">
        <v>41</v>
      </c>
      <c r="M65" s="547" t="str">
        <f t="shared" si="20"/>
        <v xml:space="preserve"> 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tr">
        <f t="shared" si="21"/>
        <v/>
      </c>
      <c r="BU65" s="552" t="str">
        <f t="shared" si="22"/>
        <v/>
      </c>
      <c r="BV65" s="552" t="str">
        <f t="shared" si="23"/>
        <v/>
      </c>
      <c r="BW65" s="408"/>
      <c r="BX65" s="408"/>
      <c r="BY65" s="408"/>
      <c r="BZ65" s="408"/>
      <c r="CA65" s="408"/>
      <c r="CB65" s="470">
        <f t="shared" si="24"/>
        <v>0</v>
      </c>
      <c r="CC65" s="470">
        <f t="shared" si="25"/>
        <v>0</v>
      </c>
      <c r="CD65" s="470">
        <f t="shared" si="26"/>
        <v>0</v>
      </c>
      <c r="CE65" s="408"/>
      <c r="CF65" s="408"/>
      <c r="DC65" s="422"/>
      <c r="DD65" s="422"/>
    </row>
    <row r="66" spans="1:108" s="410" customFormat="1" ht="15" customHeight="1" x14ac:dyDescent="0.15">
      <c r="A66" s="419" t="s">
        <v>104</v>
      </c>
      <c r="B66" s="507">
        <f t="shared" si="19"/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tr">
        <f t="shared" si="20"/>
        <v xml:space="preserve"> 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tr">
        <f t="shared" si="21"/>
        <v/>
      </c>
      <c r="BU66" s="552" t="str">
        <f t="shared" si="22"/>
        <v/>
      </c>
      <c r="BV66" s="552" t="str">
        <f t="shared" si="23"/>
        <v/>
      </c>
      <c r="BW66" s="408"/>
      <c r="BX66" s="408"/>
      <c r="BY66" s="408"/>
      <c r="BZ66" s="408"/>
      <c r="CA66" s="408"/>
      <c r="CB66" s="470">
        <f t="shared" si="24"/>
        <v>0</v>
      </c>
      <c r="CC66" s="470">
        <f t="shared" si="25"/>
        <v>0</v>
      </c>
      <c r="CD66" s="470" t="str">
        <f t="shared" si="26"/>
        <v/>
      </c>
      <c r="CE66" s="408"/>
      <c r="CF66" s="408"/>
      <c r="DC66" s="422"/>
      <c r="DD66" s="422"/>
    </row>
    <row r="67" spans="1:108" s="410" customFormat="1" ht="15" customHeight="1" x14ac:dyDescent="0.15">
      <c r="A67" s="433" t="s">
        <v>105</v>
      </c>
      <c r="B67" s="507">
        <f t="shared" si="19"/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tr">
        <f t="shared" si="20"/>
        <v xml:space="preserve"> 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tr">
        <f t="shared" si="21"/>
        <v/>
      </c>
      <c r="BU67" s="552" t="str">
        <f t="shared" si="22"/>
        <v/>
      </c>
      <c r="BV67" s="552" t="str">
        <f t="shared" si="23"/>
        <v/>
      </c>
      <c r="BW67" s="408"/>
      <c r="BX67" s="408"/>
      <c r="BY67" s="408"/>
      <c r="BZ67" s="408"/>
      <c r="CA67" s="408"/>
      <c r="CB67" s="470">
        <f t="shared" si="24"/>
        <v>0</v>
      </c>
      <c r="CC67" s="470">
        <f t="shared" si="25"/>
        <v>0</v>
      </c>
      <c r="CD67" s="470" t="str">
        <f t="shared" si="26"/>
        <v/>
      </c>
      <c r="CE67" s="408"/>
      <c r="CF67" s="408"/>
      <c r="DC67" s="422"/>
      <c r="DD67" s="422"/>
    </row>
    <row r="68" spans="1:108" s="410" customFormat="1" ht="15" customHeight="1" x14ac:dyDescent="0.15">
      <c r="A68" s="458" t="s">
        <v>106</v>
      </c>
      <c r="B68" s="507">
        <f t="shared" si="19"/>
        <v>306</v>
      </c>
      <c r="C68" s="475">
        <v>3</v>
      </c>
      <c r="D68" s="475"/>
      <c r="E68" s="475"/>
      <c r="F68" s="475"/>
      <c r="G68" s="475">
        <v>7</v>
      </c>
      <c r="H68" s="475">
        <v>296</v>
      </c>
      <c r="I68" s="475">
        <v>131</v>
      </c>
      <c r="J68" s="475">
        <v>175</v>
      </c>
      <c r="K68" s="475">
        <v>306</v>
      </c>
      <c r="L68" s="475">
        <v>8</v>
      </c>
      <c r="M68" s="547" t="str">
        <f t="shared" si="20"/>
        <v xml:space="preserve"> 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tr">
        <f t="shared" si="21"/>
        <v/>
      </c>
      <c r="BU68" s="552" t="str">
        <f t="shared" si="22"/>
        <v/>
      </c>
      <c r="BV68" s="552" t="str">
        <f t="shared" si="23"/>
        <v/>
      </c>
      <c r="BW68" s="408"/>
      <c r="BX68" s="408"/>
      <c r="BY68" s="408"/>
      <c r="BZ68" s="408"/>
      <c r="CA68" s="408"/>
      <c r="CB68" s="470">
        <f t="shared" si="24"/>
        <v>0</v>
      </c>
      <c r="CC68" s="470">
        <f t="shared" si="25"/>
        <v>0</v>
      </c>
      <c r="CD68" s="470">
        <f t="shared" si="26"/>
        <v>0</v>
      </c>
      <c r="CE68" s="408"/>
      <c r="CF68" s="408"/>
      <c r="DC68" s="422"/>
      <c r="DD68" s="422"/>
    </row>
    <row r="69" spans="1:108" s="410" customFormat="1" ht="15" customHeight="1" x14ac:dyDescent="0.15">
      <c r="A69" s="459" t="s">
        <v>107</v>
      </c>
      <c r="B69" s="488">
        <f t="shared" si="19"/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tr">
        <f t="shared" si="20"/>
        <v xml:space="preserve"> 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tr">
        <f t="shared" si="21"/>
        <v/>
      </c>
      <c r="BU69" s="552" t="str">
        <f t="shared" si="22"/>
        <v/>
      </c>
      <c r="BV69" s="552" t="str">
        <f t="shared" si="23"/>
        <v/>
      </c>
      <c r="BW69" s="408"/>
      <c r="BX69" s="408"/>
      <c r="BY69" s="408"/>
      <c r="BZ69" s="408"/>
      <c r="CA69" s="408"/>
      <c r="CB69" s="470">
        <f t="shared" si="24"/>
        <v>0</v>
      </c>
      <c r="CC69" s="470">
        <f t="shared" si="25"/>
        <v>0</v>
      </c>
      <c r="CD69" s="470" t="str">
        <f t="shared" si="26"/>
        <v/>
      </c>
      <c r="CE69" s="408"/>
      <c r="CF69" s="408"/>
      <c r="DC69" s="422"/>
      <c r="DD69" s="422"/>
    </row>
    <row r="70" spans="1:108" s="410" customFormat="1" ht="15" customHeight="1" x14ac:dyDescent="0.15">
      <c r="A70" s="460" t="s">
        <v>40</v>
      </c>
      <c r="B70" s="526">
        <f>SUM(B61:B69)</f>
        <v>1894</v>
      </c>
      <c r="C70" s="526">
        <f t="shared" ref="C70:K70" si="27">SUM(C61:C69)</f>
        <v>155</v>
      </c>
      <c r="D70" s="526">
        <f t="shared" si="27"/>
        <v>51</v>
      </c>
      <c r="E70" s="526">
        <f t="shared" si="27"/>
        <v>69</v>
      </c>
      <c r="F70" s="526">
        <f t="shared" si="27"/>
        <v>81</v>
      </c>
      <c r="G70" s="526">
        <f t="shared" si="27"/>
        <v>806</v>
      </c>
      <c r="H70" s="526">
        <f t="shared" si="27"/>
        <v>732</v>
      </c>
      <c r="I70" s="526">
        <f t="shared" si="27"/>
        <v>703</v>
      </c>
      <c r="J70" s="526">
        <f t="shared" si="27"/>
        <v>1191</v>
      </c>
      <c r="K70" s="526">
        <f t="shared" si="27"/>
        <v>1894</v>
      </c>
      <c r="L70" s="526">
        <f>SUM(L61:L69)</f>
        <v>1445</v>
      </c>
      <c r="M70" s="547" t="str">
        <f t="shared" si="20"/>
        <v xml:space="preserve"> 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tr">
        <f t="shared" si="21"/>
        <v/>
      </c>
      <c r="BU70" s="552" t="str">
        <f t="shared" si="22"/>
        <v/>
      </c>
      <c r="BV70" s="552" t="str">
        <f t="shared" si="23"/>
        <v/>
      </c>
      <c r="BW70" s="408"/>
      <c r="BX70" s="408"/>
      <c r="BY70" s="408"/>
      <c r="BZ70" s="408"/>
      <c r="CA70" s="408"/>
      <c r="CB70" s="470">
        <f t="shared" si="24"/>
        <v>0</v>
      </c>
      <c r="CC70" s="470">
        <f t="shared" si="25"/>
        <v>0</v>
      </c>
      <c r="CD70" s="470">
        <f t="shared" si="26"/>
        <v>0</v>
      </c>
      <c r="CE70" s="408"/>
      <c r="CF70" s="408"/>
      <c r="DC70" s="422"/>
      <c r="DD70" s="422"/>
    </row>
    <row r="71" spans="1:108" s="410" customFormat="1" ht="30" customHeight="1" x14ac:dyDescent="0.2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DC71" s="422"/>
      <c r="DD71" s="422"/>
    </row>
    <row r="72" spans="1:108" s="410" customFormat="1" ht="14.25" customHeight="1" x14ac:dyDescent="0.1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DC72" s="422"/>
      <c r="DD72" s="422"/>
    </row>
    <row r="73" spans="1:108" s="410" customFormat="1" x14ac:dyDescent="0.15">
      <c r="A73" s="659"/>
      <c r="B73" s="630"/>
      <c r="C73" s="644"/>
      <c r="D73" s="613" t="s">
        <v>97</v>
      </c>
      <c r="E73" s="613" t="s">
        <v>30</v>
      </c>
      <c r="F73" s="613" t="s">
        <v>31</v>
      </c>
      <c r="G73" s="613" t="s">
        <v>32</v>
      </c>
      <c r="H73" s="613" t="s">
        <v>33</v>
      </c>
      <c r="I73" s="613" t="s">
        <v>34</v>
      </c>
      <c r="J73" s="613" t="s">
        <v>98</v>
      </c>
      <c r="K73" s="613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DC73" s="422"/>
      <c r="DD73" s="422"/>
    </row>
    <row r="74" spans="1:108" s="410" customFormat="1" ht="22.5" customHeight="1" x14ac:dyDescent="0.15">
      <c r="A74" s="661" t="s">
        <v>110</v>
      </c>
      <c r="B74" s="456" t="s">
        <v>99</v>
      </c>
      <c r="C74" s="486">
        <f t="shared" ref="C74:C80" si="28">SUM(D74:I74)</f>
        <v>24</v>
      </c>
      <c r="D74" s="474"/>
      <c r="E74" s="474"/>
      <c r="F74" s="474">
        <v>3</v>
      </c>
      <c r="G74" s="474">
        <v>1</v>
      </c>
      <c r="H74" s="474">
        <v>19</v>
      </c>
      <c r="I74" s="474">
        <v>1</v>
      </c>
      <c r="J74" s="474">
        <v>5</v>
      </c>
      <c r="K74" s="474">
        <v>19</v>
      </c>
      <c r="L74" s="474">
        <v>24</v>
      </c>
      <c r="M74" s="471" t="str">
        <f>$BT74&amp;" "&amp;$BU74&amp;""&amp;$BV74&amp;""&amp;$BW74&amp;""</f>
        <v xml:space="preserve"> 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tr">
        <f t="shared" ref="BT74:BT80" si="29">IF($C74&lt;&gt;($J74+$K74)," El número atenciones según sexo NO puede ser diferente al Total.","")</f>
        <v/>
      </c>
      <c r="BU74" s="552" t="str">
        <f t="shared" ref="BU74:BU80" si="30">IF($C74=0,"",IF(($L74)="",IF($C74="",""," No olvide escribir la columna Beneficiarios."),""))</f>
        <v/>
      </c>
      <c r="BV74" s="552" t="str">
        <f t="shared" ref="BV74:BV80" si="31">IF($C74&lt;($L74)," El número de Beneficiarios NO puede ser mayor que el Total.","")</f>
        <v/>
      </c>
      <c r="BW74" s="552" t="str">
        <f>IF(C74+C76&lt;=B61,"","Las consultas por enfermera NO pueden ser mayor que el Total de consultas de sección B.")</f>
        <v/>
      </c>
      <c r="BX74" s="408"/>
      <c r="BY74" s="408"/>
      <c r="BZ74" s="408"/>
      <c r="CA74" s="408"/>
      <c r="CB74" s="470">
        <f>IF($C74&lt;&gt;($J74+$K74),1,0)</f>
        <v>0</v>
      </c>
      <c r="CC74" s="470">
        <f t="shared" ref="CC74:CC80" si="32">IF($C74&lt;($L74),1,0)</f>
        <v>0</v>
      </c>
      <c r="CD74" s="470">
        <f>IF($C74=0,"",IF(($L74)="",IF($C74="","",1),0))</f>
        <v>0</v>
      </c>
      <c r="CE74" s="470">
        <f>IF(C74+C76&lt;=B61,0,1)</f>
        <v>0</v>
      </c>
      <c r="CF74" s="408"/>
      <c r="DC74" s="422"/>
      <c r="DD74" s="422"/>
    </row>
    <row r="75" spans="1:108" s="410" customFormat="1" ht="19.5" customHeight="1" x14ac:dyDescent="0.15">
      <c r="A75" s="662"/>
      <c r="B75" s="463" t="s">
        <v>100</v>
      </c>
      <c r="C75" s="488">
        <f t="shared" si="28"/>
        <v>0</v>
      </c>
      <c r="D75" s="477"/>
      <c r="E75" s="477"/>
      <c r="F75" s="477"/>
      <c r="G75" s="477"/>
      <c r="H75" s="477"/>
      <c r="I75" s="477"/>
      <c r="J75" s="477"/>
      <c r="K75" s="477"/>
      <c r="L75" s="477"/>
      <c r="M75" s="556" t="str">
        <f>$BT75&amp;" "&amp;$BU75&amp;""&amp;$BV75&amp;""&amp;$BW75&amp;""</f>
        <v xml:space="preserve"> 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tr">
        <f t="shared" si="29"/>
        <v/>
      </c>
      <c r="BU75" s="552" t="str">
        <f t="shared" si="30"/>
        <v/>
      </c>
      <c r="BV75" s="552" t="str">
        <f t="shared" si="31"/>
        <v/>
      </c>
      <c r="BW75" s="552" t="str">
        <f>IF(C75+C77&lt;=B62,"","Las consultas por matrona NO pueden ser mayor que el Total de consultas de sección B.")</f>
        <v/>
      </c>
      <c r="BX75" s="408"/>
      <c r="BY75" s="408"/>
      <c r="BZ75" s="408"/>
      <c r="CA75" s="408"/>
      <c r="CB75" s="470">
        <f t="shared" ref="CB75:CB80" si="33">IF($C75&lt;&gt;($J75+$K75),1,0)</f>
        <v>0</v>
      </c>
      <c r="CC75" s="470">
        <f t="shared" si="32"/>
        <v>0</v>
      </c>
      <c r="CD75" s="470" t="str">
        <f t="shared" ref="CD75:CD80" si="34">IF($C75=0,"",IF(($L75)="",IF($C75="","",1),0))</f>
        <v/>
      </c>
      <c r="CE75" s="470">
        <f>IF(C75+C77&lt;=B62,0,1)</f>
        <v>0</v>
      </c>
      <c r="CF75" s="408"/>
      <c r="DC75" s="422"/>
      <c r="DD75" s="422"/>
    </row>
    <row r="76" spans="1:108" s="410" customFormat="1" ht="15" customHeight="1" x14ac:dyDescent="0.15">
      <c r="A76" s="655" t="s">
        <v>111</v>
      </c>
      <c r="B76" s="456" t="s">
        <v>99</v>
      </c>
      <c r="C76" s="486">
        <f t="shared" si="28"/>
        <v>41</v>
      </c>
      <c r="D76" s="474"/>
      <c r="E76" s="474"/>
      <c r="F76" s="474">
        <v>2</v>
      </c>
      <c r="G76" s="474">
        <v>5</v>
      </c>
      <c r="H76" s="474">
        <v>34</v>
      </c>
      <c r="I76" s="474"/>
      <c r="J76" s="474">
        <v>28</v>
      </c>
      <c r="K76" s="474">
        <v>13</v>
      </c>
      <c r="L76" s="474">
        <v>41</v>
      </c>
      <c r="M76" s="556" t="str">
        <f>$BT76&amp;" "&amp;$BU76&amp;""&amp;$BV76&amp;""&amp;$BW74&amp;""</f>
        <v xml:space="preserve"> 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tr">
        <f t="shared" si="29"/>
        <v/>
      </c>
      <c r="BU76" s="552" t="str">
        <f t="shared" si="30"/>
        <v/>
      </c>
      <c r="BV76" s="552" t="str">
        <f t="shared" si="31"/>
        <v/>
      </c>
      <c r="BW76" s="552" t="str">
        <f>IF(C78&lt;=B64,"","Las consultas por psicológo NO pueden ser mayor que el Total de consultas de sección B.")</f>
        <v/>
      </c>
      <c r="BX76" s="408"/>
      <c r="BY76" s="408"/>
      <c r="BZ76" s="408"/>
      <c r="CA76" s="408"/>
      <c r="CB76" s="470">
        <f t="shared" si="33"/>
        <v>0</v>
      </c>
      <c r="CC76" s="470">
        <f t="shared" si="32"/>
        <v>0</v>
      </c>
      <c r="CD76" s="470">
        <f t="shared" si="34"/>
        <v>0</v>
      </c>
      <c r="CE76" s="470">
        <f>IF(C78&lt;=B64,0,1)</f>
        <v>0</v>
      </c>
      <c r="CF76" s="408"/>
      <c r="DC76" s="422"/>
      <c r="DD76" s="422"/>
    </row>
    <row r="77" spans="1:108" s="410" customFormat="1" ht="15" customHeight="1" x14ac:dyDescent="0.15">
      <c r="A77" s="656"/>
      <c r="B77" s="457" t="s">
        <v>100</v>
      </c>
      <c r="C77" s="487">
        <f t="shared" si="28"/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tr">
        <f>$BT77&amp;" "&amp;$BU77&amp;""&amp;$BV77&amp;""&amp;$BW75&amp;""</f>
        <v xml:space="preserve"> 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tr">
        <f t="shared" si="29"/>
        <v/>
      </c>
      <c r="BU77" s="552" t="str">
        <f t="shared" si="30"/>
        <v/>
      </c>
      <c r="BV77" s="552" t="str">
        <f t="shared" si="31"/>
        <v/>
      </c>
      <c r="BW77" s="552" t="str">
        <f>IF(C79&lt;=L61,"","Los controles por enfermera NO pueden ser mayor que el Total de controles de sección B.")</f>
        <v/>
      </c>
      <c r="BX77" s="408"/>
      <c r="BY77" s="408"/>
      <c r="BZ77" s="408"/>
      <c r="CA77" s="408"/>
      <c r="CB77" s="470">
        <f t="shared" si="33"/>
        <v>0</v>
      </c>
      <c r="CC77" s="470">
        <f t="shared" si="32"/>
        <v>0</v>
      </c>
      <c r="CD77" s="470" t="str">
        <f t="shared" si="34"/>
        <v/>
      </c>
      <c r="CE77" s="470">
        <f>IF(C79&lt;=L61,0,1)</f>
        <v>0</v>
      </c>
      <c r="CF77" s="408"/>
      <c r="DC77" s="422"/>
      <c r="DD77" s="422"/>
    </row>
    <row r="78" spans="1:108" s="410" customFormat="1" ht="15" customHeight="1" x14ac:dyDescent="0.15">
      <c r="A78" s="657"/>
      <c r="B78" s="463" t="s">
        <v>112</v>
      </c>
      <c r="C78" s="488">
        <f t="shared" si="28"/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tr">
        <f>$BT78&amp;" "&amp;$BU78&amp;""&amp;$BV78&amp;""&amp;$BW76&amp;""</f>
        <v xml:space="preserve"> 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tr">
        <f t="shared" si="29"/>
        <v/>
      </c>
      <c r="BU78" s="552" t="str">
        <f t="shared" si="30"/>
        <v/>
      </c>
      <c r="BV78" s="552" t="str">
        <f t="shared" si="31"/>
        <v/>
      </c>
      <c r="BW78" s="552" t="str">
        <f>IF($C80&lt;=$L62,"","Los controles por matrona NO pueden ser mayor que el Total de controles de sección B.")</f>
        <v/>
      </c>
      <c r="BX78" s="408"/>
      <c r="BY78" s="408"/>
      <c r="BZ78" s="408"/>
      <c r="CA78" s="408"/>
      <c r="CB78" s="470">
        <f t="shared" si="33"/>
        <v>0</v>
      </c>
      <c r="CC78" s="470">
        <f t="shared" si="32"/>
        <v>0</v>
      </c>
      <c r="CD78" s="470" t="str">
        <f t="shared" si="34"/>
        <v/>
      </c>
      <c r="CE78" s="470">
        <f>IF(C80&lt;=L62,0,1)</f>
        <v>0</v>
      </c>
      <c r="CF78" s="408"/>
      <c r="DC78" s="422"/>
      <c r="DD78" s="422"/>
    </row>
    <row r="79" spans="1:108" s="410" customFormat="1" ht="21" customHeight="1" x14ac:dyDescent="0.15">
      <c r="A79" s="625" t="s">
        <v>113</v>
      </c>
      <c r="B79" s="456" t="s">
        <v>99</v>
      </c>
      <c r="C79" s="486">
        <f t="shared" si="28"/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tr">
        <f>$BT79&amp;" "&amp;$BU79&amp;""&amp;$BV79&amp;""&amp;$BW77&amp;""</f>
        <v xml:space="preserve"> 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tr">
        <f t="shared" si="29"/>
        <v/>
      </c>
      <c r="BU79" s="552" t="str">
        <f t="shared" si="30"/>
        <v/>
      </c>
      <c r="BV79" s="552" t="str">
        <f t="shared" si="31"/>
        <v/>
      </c>
      <c r="BX79" s="408"/>
      <c r="BY79" s="408"/>
      <c r="BZ79" s="408"/>
      <c r="CA79" s="408"/>
      <c r="CB79" s="470">
        <f t="shared" si="33"/>
        <v>0</v>
      </c>
      <c r="CC79" s="470">
        <f t="shared" si="32"/>
        <v>0</v>
      </c>
      <c r="CD79" s="470" t="str">
        <f t="shared" si="34"/>
        <v/>
      </c>
      <c r="CE79" s="408"/>
      <c r="CF79" s="408"/>
      <c r="DC79" s="422"/>
      <c r="DD79" s="422"/>
    </row>
    <row r="80" spans="1:108" s="410" customFormat="1" ht="21" customHeight="1" x14ac:dyDescent="0.15">
      <c r="A80" s="627"/>
      <c r="B80" s="463" t="s">
        <v>100</v>
      </c>
      <c r="C80" s="488">
        <f t="shared" si="28"/>
        <v>15</v>
      </c>
      <c r="D80" s="514"/>
      <c r="E80" s="514"/>
      <c r="F80" s="514"/>
      <c r="G80" s="514">
        <v>1</v>
      </c>
      <c r="H80" s="514">
        <v>14</v>
      </c>
      <c r="I80" s="514"/>
      <c r="J80" s="514"/>
      <c r="K80" s="514">
        <v>15</v>
      </c>
      <c r="L80" s="514">
        <v>15</v>
      </c>
      <c r="M80" s="556" t="str">
        <f>$BT80&amp;" "&amp;$BU80&amp;""&amp;$BV80&amp;""&amp;$BW78&amp;""</f>
        <v xml:space="preserve"> 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tr">
        <f t="shared" si="29"/>
        <v/>
      </c>
      <c r="BU80" s="552" t="str">
        <f t="shared" si="30"/>
        <v/>
      </c>
      <c r="BV80" s="552" t="str">
        <f t="shared" si="31"/>
        <v/>
      </c>
      <c r="BX80" s="408"/>
      <c r="BY80" s="408"/>
      <c r="BZ80" s="408"/>
      <c r="CA80" s="408"/>
      <c r="CB80" s="470">
        <f t="shared" si="33"/>
        <v>0</v>
      </c>
      <c r="CC80" s="470">
        <f t="shared" si="32"/>
        <v>0</v>
      </c>
      <c r="CD80" s="470">
        <f t="shared" si="34"/>
        <v>0</v>
      </c>
      <c r="CE80" s="408"/>
      <c r="CF80" s="408"/>
      <c r="DC80" s="422"/>
      <c r="DD80" s="422"/>
    </row>
    <row r="81" spans="1:108" s="408" customFormat="1" ht="30" customHeight="1" x14ac:dyDescent="0.2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AC81" s="416"/>
      <c r="AF81" s="416"/>
      <c r="AI81" s="416"/>
      <c r="AL81" s="416"/>
      <c r="AM81" s="416"/>
      <c r="AN81" s="416"/>
      <c r="CC81" s="408">
        <f>IF(C74+C76&lt;=B61,0,1)</f>
        <v>0</v>
      </c>
      <c r="DC81" s="413"/>
      <c r="DD81" s="413"/>
    </row>
    <row r="82" spans="1:108" s="410" customFormat="1" ht="57" customHeight="1" x14ac:dyDescent="0.15">
      <c r="A82" s="614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f>IF(C75+C77&lt;=B62,0,1)</f>
        <v>0</v>
      </c>
      <c r="CC82" s="408"/>
      <c r="CD82" s="408"/>
      <c r="CE82" s="408"/>
      <c r="CF82" s="408"/>
      <c r="DA82" s="422"/>
      <c r="DB82" s="422"/>
    </row>
    <row r="83" spans="1:108" s="410" customFormat="1" ht="15" customHeight="1" x14ac:dyDescent="0.15">
      <c r="A83" s="456" t="s">
        <v>117</v>
      </c>
      <c r="B83" s="512"/>
      <c r="C83" s="554" t="str">
        <f>$BT83</f>
        <v/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tr">
        <f>IF(AND(($B83&lt;&gt;0),$AK50+$AK51=0),"No olvidar que estas consultas resueltas deben estar incluidas en Sección A.4","")</f>
        <v/>
      </c>
      <c r="BV83" s="408"/>
      <c r="BW83" s="408"/>
      <c r="BX83" s="408"/>
      <c r="BY83" s="408"/>
      <c r="BZ83" s="408"/>
      <c r="CA83" s="408"/>
      <c r="CB83" s="470">
        <f>IF(AND($AK50+$AK51&lt;&gt;0,($B83="")),1,0)</f>
        <v>0</v>
      </c>
      <c r="CC83" s="408"/>
      <c r="CD83" s="408"/>
      <c r="CE83" s="408"/>
      <c r="CF83" s="408"/>
      <c r="DA83" s="422"/>
      <c r="DB83" s="422"/>
    </row>
    <row r="84" spans="1:108" s="410" customFormat="1" ht="15" customHeight="1" x14ac:dyDescent="0.15">
      <c r="A84" s="463" t="s">
        <v>86</v>
      </c>
      <c r="B84" s="473"/>
      <c r="C84" s="554" t="str">
        <f>$BT84</f>
        <v/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tr">
        <f>IF(AND(($B84&lt;&gt;0),$AK52=0),"No olvidar que estas consultas resueltas deben estar incluidas en Sección A.4","")</f>
        <v/>
      </c>
      <c r="BV84" s="408"/>
      <c r="BW84" s="408"/>
      <c r="BX84" s="408"/>
      <c r="BY84" s="408"/>
      <c r="BZ84" s="408"/>
      <c r="CA84" s="408"/>
      <c r="CB84" s="470">
        <f>IF(AND($AK52&lt;&gt;0,($B84="")),1,0)</f>
        <v>0</v>
      </c>
      <c r="CC84" s="408"/>
      <c r="CD84" s="408"/>
      <c r="CE84" s="408"/>
      <c r="CF84" s="408"/>
      <c r="DA84" s="422"/>
      <c r="DB84" s="422"/>
    </row>
    <row r="85" spans="1:108" s="408" customFormat="1" ht="30" customHeight="1" x14ac:dyDescent="0.2">
      <c r="A85" s="440" t="s">
        <v>118</v>
      </c>
      <c r="B85" s="441"/>
      <c r="C85" s="441"/>
      <c r="D85" s="441"/>
      <c r="E85" s="423"/>
      <c r="F85" s="423"/>
      <c r="Z85" s="416"/>
      <c r="AC85" s="416"/>
      <c r="AF85" s="416"/>
      <c r="AI85" s="416"/>
      <c r="AR85" s="413"/>
      <c r="CC85" s="410"/>
      <c r="DC85" s="413"/>
      <c r="DD85" s="413"/>
    </row>
    <row r="86" spans="1:108" s="410" customFormat="1" ht="52.5" x14ac:dyDescent="0.1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DC86" s="422"/>
      <c r="DD86" s="422"/>
    </row>
    <row r="87" spans="1:108" s="410" customFormat="1" ht="15" customHeight="1" x14ac:dyDescent="0.1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DC87" s="422"/>
      <c r="DD87" s="422"/>
    </row>
    <row r="88" spans="1:108" s="410" customFormat="1" ht="15" customHeight="1" x14ac:dyDescent="0.1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DC88" s="422"/>
      <c r="DD88" s="422"/>
    </row>
    <row r="89" spans="1:108" s="410" customFormat="1" ht="15" customHeight="1" x14ac:dyDescent="0.1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DC89" s="422"/>
      <c r="DD89" s="422"/>
    </row>
    <row r="90" spans="1:108" s="410" customFormat="1" ht="15" customHeight="1" x14ac:dyDescent="0.1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DC90" s="422"/>
      <c r="DD90" s="422"/>
    </row>
    <row r="91" spans="1:108" s="410" customFormat="1" ht="15" customHeight="1" x14ac:dyDescent="0.1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DC91" s="422"/>
      <c r="DD91" s="422"/>
    </row>
    <row r="92" spans="1:108" s="410" customFormat="1" ht="15" customHeight="1" x14ac:dyDescent="0.1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DC92" s="422"/>
      <c r="DD92" s="422"/>
    </row>
    <row r="93" spans="1:108" s="410" customFormat="1" ht="15" customHeight="1" x14ac:dyDescent="0.1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DC93" s="422"/>
      <c r="DD93" s="422"/>
    </row>
    <row r="94" spans="1:108" s="410" customFormat="1" ht="15" customHeight="1" x14ac:dyDescent="0.1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DC94" s="422"/>
      <c r="DD94" s="422"/>
    </row>
    <row r="95" spans="1:108" s="410" customFormat="1" ht="15" customHeight="1" x14ac:dyDescent="0.1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DC95" s="422"/>
      <c r="DD95" s="422"/>
    </row>
    <row r="96" spans="1:108" s="410" customFormat="1" ht="15" customHeight="1" x14ac:dyDescent="0.1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DC96" s="422"/>
      <c r="DD96" s="422"/>
    </row>
    <row r="97" spans="1:108" s="410" customFormat="1" ht="15" customHeight="1" x14ac:dyDescent="0.1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DC97" s="422"/>
      <c r="DD97" s="422"/>
    </row>
    <row r="98" spans="1:108" s="410" customFormat="1" ht="15" customHeight="1" x14ac:dyDescent="0.1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DC98" s="422"/>
      <c r="DD98" s="422"/>
    </row>
    <row r="99" spans="1:108" s="410" customFormat="1" ht="15" customHeight="1" x14ac:dyDescent="0.1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</row>
    <row r="100" spans="1:108" s="408" customFormat="1" ht="30" customHeight="1" x14ac:dyDescent="0.2">
      <c r="A100" s="467" t="s">
        <v>134</v>
      </c>
      <c r="M100" s="548"/>
      <c r="W100" s="436"/>
      <c r="AC100" s="416"/>
      <c r="AD100" s="416"/>
      <c r="AG100" s="416"/>
      <c r="AJ100" s="416"/>
      <c r="AO100" s="416"/>
    </row>
    <row r="101" spans="1:108" s="410" customFormat="1" ht="53.25" customHeight="1" x14ac:dyDescent="0.1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</row>
    <row r="102" spans="1:108" s="410" customFormat="1" ht="24.75" customHeight="1" x14ac:dyDescent="0.1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</row>
    <row r="103" spans="1:108" s="410" customFormat="1" ht="13.5" customHeight="1" x14ac:dyDescent="0.1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</row>
    <row r="104" spans="1:108" s="410" customFormat="1" ht="27.75" customHeight="1" x14ac:dyDescent="0.1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612" t="s">
        <v>38</v>
      </c>
      <c r="L104" s="427" t="s">
        <v>39</v>
      </c>
      <c r="M104" s="611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</row>
    <row r="105" spans="1:108" s="410" customFormat="1" ht="15" customHeight="1" x14ac:dyDescent="0.15">
      <c r="A105" s="432" t="s">
        <v>139</v>
      </c>
      <c r="B105" s="519">
        <f t="shared" ref="B105:B110" si="35">SUM(C105:H105)</f>
        <v>42</v>
      </c>
      <c r="C105" s="481"/>
      <c r="D105" s="482"/>
      <c r="E105" s="482">
        <v>1</v>
      </c>
      <c r="F105" s="482"/>
      <c r="G105" s="483">
        <v>27</v>
      </c>
      <c r="H105" s="483">
        <v>14</v>
      </c>
      <c r="I105" s="481"/>
      <c r="J105" s="478">
        <v>42</v>
      </c>
      <c r="K105" s="481">
        <v>23</v>
      </c>
      <c r="L105" s="478">
        <v>19</v>
      </c>
      <c r="M105" s="507">
        <f t="shared" ref="M105:M110" si="36">SUM(N105:P105)</f>
        <v>0</v>
      </c>
      <c r="N105" s="481"/>
      <c r="O105" s="482"/>
      <c r="P105" s="478"/>
      <c r="Q105" s="521">
        <f t="shared" ref="Q105:Q110" si="37">SUM(R105:T105)</f>
        <v>42</v>
      </c>
      <c r="R105" s="481">
        <v>42</v>
      </c>
      <c r="S105" s="482"/>
      <c r="T105" s="535"/>
      <c r="U105" s="524"/>
      <c r="V105" s="524"/>
      <c r="W105" s="557"/>
      <c r="X105" s="540">
        <v>42</v>
      </c>
      <c r="Y105" s="547" t="str">
        <f t="shared" ref="Y105:Y111" si="38">$BT105&amp;" "&amp;$BU105&amp;""&amp;$BV105&amp;""&amp;BW105</f>
        <v xml:space="preserve"> 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tr">
        <f>IF($B105&lt;&gt;($K105+$L105)," El número de consultas según sexo NO puede ser diferente al Total.","")</f>
        <v/>
      </c>
      <c r="BU105" s="552" t="str">
        <f>IF($B105=0,"",IF(($I105+$J105)=0,IF($B105="",""," No olvide escribir la columna Beneficiarios."),""))</f>
        <v/>
      </c>
      <c r="BV105" s="552" t="str">
        <f>IF($B105&lt;($I105+$J105)," El número de Beneficiarios NO puede ser mayor que el Total.","")</f>
        <v/>
      </c>
      <c r="BW105" s="552" t="str">
        <f>IF($B105&gt;=($M105+$Q105),"","La Suma de los totales de Consulta Nuevas debe ser MENOR O IGUAL al total de las Consultas Médicas.")</f>
        <v/>
      </c>
      <c r="CB105" s="470">
        <f t="shared" ref="CB105:CB111" si="39">IF($B105&lt;&gt;($K105+$L105),1,0)</f>
        <v>0</v>
      </c>
      <c r="CC105" s="470">
        <f t="shared" ref="CC105:CC111" si="40">IF($B105&lt;($I105+$J105),1,0)</f>
        <v>0</v>
      </c>
      <c r="CD105" s="470">
        <f t="shared" ref="CD105:CD111" si="41">IF($B105&gt;=($M105+$Q105),0,1)</f>
        <v>0</v>
      </c>
      <c r="CE105" s="470">
        <f t="shared" ref="CE105:CE111" si="42">IF($B105=0,"",IF(($I105+$J105)=0,IF($B105="","",1),0))</f>
        <v>0</v>
      </c>
      <c r="CF105" s="408"/>
    </row>
    <row r="106" spans="1:108" s="410" customFormat="1" ht="15" customHeight="1" x14ac:dyDescent="0.15">
      <c r="A106" s="432" t="s">
        <v>140</v>
      </c>
      <c r="B106" s="519">
        <f t="shared" si="35"/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f t="shared" si="36"/>
        <v>0</v>
      </c>
      <c r="N106" s="481"/>
      <c r="O106" s="482"/>
      <c r="P106" s="478"/>
      <c r="Q106" s="521">
        <f t="shared" si="37"/>
        <v>0</v>
      </c>
      <c r="R106" s="481"/>
      <c r="S106" s="482"/>
      <c r="T106" s="535"/>
      <c r="U106" s="524"/>
      <c r="V106" s="524"/>
      <c r="W106" s="558"/>
      <c r="X106" s="542"/>
      <c r="Y106" s="547" t="str">
        <f t="shared" si="38"/>
        <v xml:space="preserve"> 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tr">
        <f t="shared" ref="BT106:BT111" si="43">IF($B106&lt;&gt;($K106+$L106)," El número de consultas según sexo NO puede ser diferente al Total.","")</f>
        <v/>
      </c>
      <c r="BU106" s="552" t="str">
        <f t="shared" ref="BU106:BU111" si="44">IF($B106=0,"",IF(($I106+$J106)=0,IF($B106="",""," No olvide escribir la columna Beneficiarios."),""))</f>
        <v/>
      </c>
      <c r="BV106" s="552" t="str">
        <f t="shared" ref="BV106:BV111" si="45">IF($B106&lt;($I106+$J106)," El número de Beneficiarios NO puede ser mayor que el Total.","")</f>
        <v/>
      </c>
      <c r="BW106" s="552" t="str">
        <f t="shared" ref="BW106:BW111" si="46">IF($B106&gt;=($M106+$Q106),"","La Suma de los totales de Consulta Nuevas debe ser MENOR O IGUAL al total de las Consultas Médicas.")</f>
        <v/>
      </c>
      <c r="CB106" s="470">
        <f t="shared" si="39"/>
        <v>0</v>
      </c>
      <c r="CC106" s="470">
        <f t="shared" si="40"/>
        <v>0</v>
      </c>
      <c r="CD106" s="470">
        <f t="shared" si="41"/>
        <v>0</v>
      </c>
      <c r="CE106" s="470" t="str">
        <f t="shared" si="42"/>
        <v/>
      </c>
      <c r="CF106" s="408"/>
    </row>
    <row r="107" spans="1:108" s="410" customFormat="1" ht="15" customHeight="1" x14ac:dyDescent="0.15">
      <c r="A107" s="432" t="s">
        <v>141</v>
      </c>
      <c r="B107" s="519">
        <f t="shared" si="35"/>
        <v>10</v>
      </c>
      <c r="C107" s="481">
        <v>5</v>
      </c>
      <c r="D107" s="482">
        <v>4</v>
      </c>
      <c r="E107" s="482">
        <v>1</v>
      </c>
      <c r="F107" s="482"/>
      <c r="G107" s="483"/>
      <c r="H107" s="483"/>
      <c r="I107" s="481">
        <v>9</v>
      </c>
      <c r="J107" s="478">
        <v>1</v>
      </c>
      <c r="K107" s="481">
        <v>7</v>
      </c>
      <c r="L107" s="478">
        <v>3</v>
      </c>
      <c r="M107" s="507">
        <f t="shared" si="36"/>
        <v>9</v>
      </c>
      <c r="N107" s="481"/>
      <c r="O107" s="482">
        <v>9</v>
      </c>
      <c r="P107" s="478"/>
      <c r="Q107" s="521">
        <f t="shared" si="37"/>
        <v>0</v>
      </c>
      <c r="R107" s="481"/>
      <c r="S107" s="482"/>
      <c r="T107" s="535"/>
      <c r="U107" s="524"/>
      <c r="V107" s="524"/>
      <c r="W107" s="558"/>
      <c r="X107" s="542"/>
      <c r="Y107" s="547" t="str">
        <f t="shared" si="38"/>
        <v xml:space="preserve"> 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tr">
        <f t="shared" si="43"/>
        <v/>
      </c>
      <c r="BU107" s="552" t="str">
        <f t="shared" si="44"/>
        <v/>
      </c>
      <c r="BV107" s="552" t="str">
        <f t="shared" si="45"/>
        <v/>
      </c>
      <c r="BW107" s="552" t="str">
        <f t="shared" si="46"/>
        <v/>
      </c>
      <c r="CB107" s="470">
        <f t="shared" si="39"/>
        <v>0</v>
      </c>
      <c r="CC107" s="470">
        <f t="shared" si="40"/>
        <v>0</v>
      </c>
      <c r="CD107" s="470">
        <f t="shared" si="41"/>
        <v>0</v>
      </c>
      <c r="CE107" s="470">
        <f t="shared" si="42"/>
        <v>0</v>
      </c>
      <c r="CF107" s="408"/>
    </row>
    <row r="108" spans="1:108" s="410" customFormat="1" ht="15" customHeight="1" x14ac:dyDescent="0.15">
      <c r="A108" s="432" t="s">
        <v>142</v>
      </c>
      <c r="B108" s="519">
        <f t="shared" si="35"/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f t="shared" si="36"/>
        <v>0</v>
      </c>
      <c r="N108" s="481"/>
      <c r="O108" s="482"/>
      <c r="P108" s="478"/>
      <c r="Q108" s="521">
        <f t="shared" si="37"/>
        <v>0</v>
      </c>
      <c r="R108" s="481"/>
      <c r="S108" s="482"/>
      <c r="T108" s="535"/>
      <c r="U108" s="524"/>
      <c r="V108" s="524"/>
      <c r="W108" s="558"/>
      <c r="X108" s="542"/>
      <c r="Y108" s="547" t="str">
        <f t="shared" si="38"/>
        <v xml:space="preserve"> 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tr">
        <f t="shared" si="43"/>
        <v/>
      </c>
      <c r="BU108" s="552" t="str">
        <f t="shared" si="44"/>
        <v/>
      </c>
      <c r="BV108" s="552" t="str">
        <f t="shared" si="45"/>
        <v/>
      </c>
      <c r="BW108" s="552" t="str">
        <f t="shared" si="46"/>
        <v/>
      </c>
      <c r="CB108" s="470">
        <f t="shared" si="39"/>
        <v>0</v>
      </c>
      <c r="CC108" s="470">
        <f t="shared" si="40"/>
        <v>0</v>
      </c>
      <c r="CD108" s="470">
        <f t="shared" si="41"/>
        <v>0</v>
      </c>
      <c r="CE108" s="470" t="str">
        <f t="shared" si="42"/>
        <v/>
      </c>
      <c r="CF108" s="408"/>
    </row>
    <row r="109" spans="1:108" s="410" customFormat="1" ht="15" customHeight="1" x14ac:dyDescent="0.15">
      <c r="A109" s="432" t="s">
        <v>143</v>
      </c>
      <c r="B109" s="519">
        <f t="shared" si="35"/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f t="shared" si="36"/>
        <v>0</v>
      </c>
      <c r="N109" s="481"/>
      <c r="O109" s="482"/>
      <c r="P109" s="478"/>
      <c r="Q109" s="521">
        <f t="shared" si="37"/>
        <v>0</v>
      </c>
      <c r="R109" s="481"/>
      <c r="S109" s="482"/>
      <c r="T109" s="535"/>
      <c r="U109" s="524"/>
      <c r="V109" s="524"/>
      <c r="W109" s="558"/>
      <c r="X109" s="542"/>
      <c r="Y109" s="547" t="str">
        <f t="shared" si="38"/>
        <v xml:space="preserve"> 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tr">
        <f t="shared" si="43"/>
        <v/>
      </c>
      <c r="BU109" s="552" t="str">
        <f t="shared" si="44"/>
        <v/>
      </c>
      <c r="BV109" s="552" t="str">
        <f t="shared" si="45"/>
        <v/>
      </c>
      <c r="BW109" s="552" t="str">
        <f t="shared" si="46"/>
        <v/>
      </c>
      <c r="CB109" s="470">
        <f t="shared" si="39"/>
        <v>0</v>
      </c>
      <c r="CC109" s="470">
        <f t="shared" si="40"/>
        <v>0</v>
      </c>
      <c r="CD109" s="470">
        <f t="shared" si="41"/>
        <v>0</v>
      </c>
      <c r="CE109" s="470" t="str">
        <f t="shared" si="42"/>
        <v/>
      </c>
      <c r="CF109" s="408"/>
    </row>
    <row r="110" spans="1:108" s="410" customFormat="1" ht="15" customHeight="1" x14ac:dyDescent="0.15">
      <c r="A110" s="453" t="s">
        <v>144</v>
      </c>
      <c r="B110" s="495">
        <f t="shared" si="35"/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f t="shared" si="36"/>
        <v>0</v>
      </c>
      <c r="N110" s="496"/>
      <c r="O110" s="497"/>
      <c r="P110" s="479"/>
      <c r="Q110" s="522">
        <f t="shared" si="37"/>
        <v>0</v>
      </c>
      <c r="R110" s="496"/>
      <c r="S110" s="497"/>
      <c r="T110" s="536"/>
      <c r="U110" s="524"/>
      <c r="V110" s="524"/>
      <c r="W110" s="558"/>
      <c r="X110" s="542"/>
      <c r="Y110" s="547" t="str">
        <f t="shared" si="38"/>
        <v xml:space="preserve"> 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tr">
        <f t="shared" si="43"/>
        <v/>
      </c>
      <c r="BU110" s="552" t="str">
        <f t="shared" si="44"/>
        <v/>
      </c>
      <c r="BV110" s="552" t="str">
        <f t="shared" si="45"/>
        <v/>
      </c>
      <c r="BW110" s="552" t="str">
        <f t="shared" si="46"/>
        <v/>
      </c>
      <c r="CB110" s="470">
        <f t="shared" si="39"/>
        <v>0</v>
      </c>
      <c r="CC110" s="470">
        <f t="shared" si="40"/>
        <v>0</v>
      </c>
      <c r="CD110" s="470">
        <f t="shared" si="41"/>
        <v>0</v>
      </c>
      <c r="CE110" s="470" t="str">
        <f t="shared" si="42"/>
        <v/>
      </c>
      <c r="CF110" s="408"/>
    </row>
    <row r="111" spans="1:108" s="410" customFormat="1" ht="15" customHeight="1" x14ac:dyDescent="0.15">
      <c r="A111" s="611" t="s">
        <v>40</v>
      </c>
      <c r="B111" s="500">
        <f>SUM(B105:B110)</f>
        <v>52</v>
      </c>
      <c r="C111" s="509">
        <f t="shared" ref="C111:X111" si="47">SUM(C105:C110)</f>
        <v>5</v>
      </c>
      <c r="D111" s="502">
        <f t="shared" si="47"/>
        <v>4</v>
      </c>
      <c r="E111" s="525">
        <f t="shared" si="47"/>
        <v>2</v>
      </c>
      <c r="F111" s="503">
        <f t="shared" si="47"/>
        <v>0</v>
      </c>
      <c r="G111" s="503">
        <f t="shared" si="47"/>
        <v>27</v>
      </c>
      <c r="H111" s="503">
        <f t="shared" si="47"/>
        <v>14</v>
      </c>
      <c r="I111" s="509">
        <f t="shared" si="47"/>
        <v>9</v>
      </c>
      <c r="J111" s="504">
        <f t="shared" si="47"/>
        <v>43</v>
      </c>
      <c r="K111" s="509">
        <f t="shared" si="47"/>
        <v>30</v>
      </c>
      <c r="L111" s="504">
        <f t="shared" si="47"/>
        <v>22</v>
      </c>
      <c r="M111" s="509">
        <f t="shared" si="47"/>
        <v>9</v>
      </c>
      <c r="N111" s="509">
        <f t="shared" si="47"/>
        <v>0</v>
      </c>
      <c r="O111" s="502">
        <f t="shared" si="47"/>
        <v>9</v>
      </c>
      <c r="P111" s="517">
        <f t="shared" si="47"/>
        <v>0</v>
      </c>
      <c r="Q111" s="501">
        <f t="shared" si="47"/>
        <v>42</v>
      </c>
      <c r="R111" s="509">
        <f t="shared" si="47"/>
        <v>42</v>
      </c>
      <c r="S111" s="502">
        <f t="shared" si="47"/>
        <v>0</v>
      </c>
      <c r="T111" s="545">
        <f t="shared" si="47"/>
        <v>0</v>
      </c>
      <c r="U111" s="505">
        <f t="shared" si="47"/>
        <v>0</v>
      </c>
      <c r="V111" s="505">
        <f t="shared" si="47"/>
        <v>0</v>
      </c>
      <c r="W111" s="501">
        <f t="shared" si="47"/>
        <v>0</v>
      </c>
      <c r="X111" s="504">
        <f t="shared" si="47"/>
        <v>42</v>
      </c>
      <c r="Y111" s="547" t="str">
        <f t="shared" si="38"/>
        <v xml:space="preserve"> 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tr">
        <f t="shared" si="43"/>
        <v/>
      </c>
      <c r="BU111" s="552" t="str">
        <f t="shared" si="44"/>
        <v/>
      </c>
      <c r="BV111" s="552" t="str">
        <f t="shared" si="45"/>
        <v/>
      </c>
      <c r="BW111" s="552" t="str">
        <f t="shared" si="46"/>
        <v/>
      </c>
      <c r="CB111" s="470">
        <f t="shared" si="39"/>
        <v>0</v>
      </c>
      <c r="CC111" s="470">
        <f t="shared" si="40"/>
        <v>0</v>
      </c>
      <c r="CD111" s="470">
        <f t="shared" si="41"/>
        <v>0</v>
      </c>
      <c r="CE111" s="470">
        <f t="shared" si="42"/>
        <v>0</v>
      </c>
      <c r="CF111" s="408"/>
    </row>
    <row r="112" spans="1:108" s="408" customFormat="1" ht="21.75" customHeight="1" x14ac:dyDescent="0.15">
      <c r="A112" s="408" t="s">
        <v>145</v>
      </c>
      <c r="W112" s="551"/>
      <c r="AC112" s="416"/>
      <c r="AD112" s="416"/>
      <c r="AG112" s="416"/>
      <c r="AJ112" s="416"/>
      <c r="AO112" s="416"/>
    </row>
    <row r="113" spans="1:41" s="408" customFormat="1" ht="13.5" customHeight="1" x14ac:dyDescent="0.15">
      <c r="A113" s="408" t="s">
        <v>146</v>
      </c>
      <c r="AC113" s="416"/>
      <c r="AD113" s="416"/>
      <c r="AG113" s="416"/>
      <c r="AJ113" s="416"/>
      <c r="AO113" s="416"/>
    </row>
    <row r="114" spans="1:41" s="408" customFormat="1" x14ac:dyDescent="0.15">
      <c r="AC114" s="416"/>
      <c r="AD114" s="416"/>
      <c r="AG114" s="416"/>
      <c r="AJ114" s="416"/>
      <c r="AO114" s="416"/>
    </row>
    <row r="115" spans="1:41" s="408" customFormat="1" x14ac:dyDescent="0.15">
      <c r="AC115" s="416"/>
      <c r="AD115" s="416"/>
      <c r="AG115" s="416"/>
      <c r="AJ115" s="416"/>
      <c r="AO115" s="416"/>
    </row>
    <row r="116" spans="1:41" s="408" customFormat="1" x14ac:dyDescent="0.15">
      <c r="AC116" s="416"/>
      <c r="AD116" s="416"/>
      <c r="AG116" s="416"/>
      <c r="AJ116" s="416"/>
      <c r="AO116" s="416"/>
    </row>
    <row r="117" spans="1:41" s="408" customFormat="1" x14ac:dyDescent="0.15">
      <c r="AC117" s="416"/>
      <c r="AD117" s="416"/>
      <c r="AG117" s="416"/>
      <c r="AJ117" s="416"/>
      <c r="AO117" s="416"/>
    </row>
    <row r="118" spans="1:41" s="408" customFormat="1" x14ac:dyDescent="0.15">
      <c r="AC118" s="416"/>
      <c r="AD118" s="416"/>
      <c r="AG118" s="416"/>
      <c r="AJ118" s="416"/>
      <c r="AO118" s="416"/>
    </row>
    <row r="119" spans="1:41" s="408" customFormat="1" x14ac:dyDescent="0.15">
      <c r="AC119" s="416"/>
      <c r="AD119" s="416"/>
      <c r="AG119" s="416"/>
      <c r="AJ119" s="416"/>
      <c r="AO119" s="416"/>
    </row>
    <row r="120" spans="1:41" s="408" customFormat="1" x14ac:dyDescent="0.15">
      <c r="AC120" s="416"/>
      <c r="AD120" s="416"/>
      <c r="AG120" s="416"/>
      <c r="AJ120" s="416"/>
      <c r="AO120" s="416"/>
    </row>
    <row r="121" spans="1:41" s="408" customFormat="1" x14ac:dyDescent="0.15">
      <c r="AC121" s="416"/>
      <c r="AD121" s="416"/>
      <c r="AG121" s="416"/>
      <c r="AJ121" s="416"/>
      <c r="AO121" s="416"/>
    </row>
    <row r="122" spans="1:41" s="408" customFormat="1" x14ac:dyDescent="0.15">
      <c r="AC122" s="416"/>
      <c r="AD122" s="416"/>
      <c r="AG122" s="416"/>
      <c r="AJ122" s="416"/>
      <c r="AO122" s="416"/>
    </row>
    <row r="123" spans="1:41" s="408" customFormat="1" x14ac:dyDescent="0.15">
      <c r="AC123" s="416"/>
      <c r="AD123" s="416"/>
      <c r="AG123" s="416"/>
      <c r="AJ123" s="416"/>
      <c r="AO123" s="416"/>
    </row>
    <row r="124" spans="1:41" s="408" customFormat="1" x14ac:dyDescent="0.15">
      <c r="AC124" s="416"/>
      <c r="AD124" s="416"/>
      <c r="AG124" s="416"/>
      <c r="AJ124" s="416"/>
      <c r="AO124" s="416"/>
    </row>
    <row r="125" spans="1:41" s="408" customFormat="1" x14ac:dyDescent="0.15">
      <c r="AC125" s="416"/>
      <c r="AD125" s="416"/>
      <c r="AG125" s="416"/>
      <c r="AJ125" s="416"/>
      <c r="AO125" s="416"/>
    </row>
    <row r="126" spans="1:41" s="408" customFormat="1" x14ac:dyDescent="0.15">
      <c r="AC126" s="416"/>
      <c r="AD126" s="416"/>
      <c r="AG126" s="416"/>
      <c r="AJ126" s="416"/>
      <c r="AO126" s="416"/>
    </row>
    <row r="127" spans="1:41" s="408" customFormat="1" x14ac:dyDescent="0.15">
      <c r="AC127" s="416"/>
      <c r="AD127" s="416"/>
      <c r="AG127" s="416"/>
      <c r="AJ127" s="416"/>
      <c r="AO127" s="416"/>
    </row>
    <row r="128" spans="1:41" s="408" customFormat="1" x14ac:dyDescent="0.15">
      <c r="AC128" s="416"/>
      <c r="AD128" s="416"/>
      <c r="AG128" s="416"/>
      <c r="AJ128" s="416"/>
      <c r="AO128" s="416"/>
    </row>
    <row r="129" spans="29:41" s="408" customFormat="1" x14ac:dyDescent="0.15">
      <c r="AC129" s="416"/>
      <c r="AD129" s="416"/>
      <c r="AG129" s="416"/>
      <c r="AJ129" s="416"/>
      <c r="AO129" s="416"/>
    </row>
    <row r="130" spans="29:41" s="408" customFormat="1" x14ac:dyDescent="0.15">
      <c r="AC130" s="416"/>
      <c r="AD130" s="416"/>
      <c r="AG130" s="416"/>
      <c r="AJ130" s="416"/>
      <c r="AO130" s="416"/>
    </row>
    <row r="131" spans="29:41" s="408" customFormat="1" x14ac:dyDescent="0.15">
      <c r="AC131" s="416"/>
      <c r="AD131" s="416"/>
      <c r="AG131" s="416"/>
      <c r="AJ131" s="416"/>
      <c r="AO131" s="416"/>
    </row>
    <row r="132" spans="29:41" s="408" customFormat="1" x14ac:dyDescent="0.15">
      <c r="AC132" s="416"/>
      <c r="AD132" s="416"/>
      <c r="AG132" s="416"/>
      <c r="AJ132" s="416"/>
      <c r="AO132" s="416"/>
    </row>
    <row r="133" spans="29:41" s="408" customFormat="1" x14ac:dyDescent="0.15">
      <c r="AC133" s="416"/>
      <c r="AD133" s="416"/>
      <c r="AG133" s="416"/>
      <c r="AJ133" s="416"/>
      <c r="AO133" s="416"/>
    </row>
    <row r="134" spans="29:41" s="408" customFormat="1" x14ac:dyDescent="0.15">
      <c r="AC134" s="416"/>
      <c r="AD134" s="416"/>
      <c r="AG134" s="416"/>
      <c r="AJ134" s="416"/>
      <c r="AO134" s="416"/>
    </row>
    <row r="135" spans="29:41" s="408" customFormat="1" x14ac:dyDescent="0.15">
      <c r="AC135" s="416"/>
      <c r="AD135" s="416"/>
      <c r="AG135" s="416"/>
      <c r="AJ135" s="416"/>
      <c r="AO135" s="416"/>
    </row>
    <row r="136" spans="29:41" s="408" customFormat="1" x14ac:dyDescent="0.15">
      <c r="AC136" s="416"/>
      <c r="AD136" s="416"/>
      <c r="AG136" s="416"/>
      <c r="AJ136" s="416"/>
      <c r="AO136" s="416"/>
    </row>
    <row r="137" spans="29:41" s="408" customFormat="1" x14ac:dyDescent="0.15">
      <c r="AC137" s="416"/>
      <c r="AD137" s="416"/>
      <c r="AG137" s="416"/>
      <c r="AJ137" s="416"/>
      <c r="AO137" s="416"/>
    </row>
    <row r="138" spans="29:41" s="408" customFormat="1" x14ac:dyDescent="0.15">
      <c r="AC138" s="416"/>
      <c r="AD138" s="416"/>
      <c r="AG138" s="416"/>
      <c r="AJ138" s="416"/>
      <c r="AO138" s="416"/>
    </row>
    <row r="139" spans="29:41" s="408" customFormat="1" x14ac:dyDescent="0.15">
      <c r="AC139" s="416"/>
      <c r="AD139" s="416"/>
      <c r="AG139" s="416"/>
      <c r="AJ139" s="416"/>
      <c r="AO139" s="416"/>
    </row>
    <row r="140" spans="29:41" s="408" customFormat="1" x14ac:dyDescent="0.15">
      <c r="AC140" s="416"/>
      <c r="AD140" s="416"/>
      <c r="AG140" s="416"/>
      <c r="AJ140" s="416"/>
      <c r="AO140" s="416"/>
    </row>
    <row r="141" spans="29:41" s="408" customFormat="1" x14ac:dyDescent="0.15">
      <c r="AC141" s="416"/>
      <c r="AD141" s="416"/>
      <c r="AG141" s="416"/>
      <c r="AJ141" s="416"/>
      <c r="AO141" s="416"/>
    </row>
    <row r="142" spans="29:41" s="408" customFormat="1" x14ac:dyDescent="0.15">
      <c r="AC142" s="416"/>
      <c r="AD142" s="416"/>
      <c r="AG142" s="416"/>
      <c r="AJ142" s="416"/>
      <c r="AO142" s="416"/>
    </row>
    <row r="143" spans="29:41" s="408" customFormat="1" x14ac:dyDescent="0.15">
      <c r="AC143" s="416"/>
      <c r="AD143" s="416"/>
      <c r="AG143" s="416"/>
      <c r="AJ143" s="416"/>
      <c r="AO143" s="416"/>
    </row>
    <row r="144" spans="29:41" s="408" customFormat="1" x14ac:dyDescent="0.15">
      <c r="AC144" s="416"/>
      <c r="AD144" s="416"/>
      <c r="AG144" s="416"/>
      <c r="AJ144" s="416"/>
      <c r="AO144" s="416"/>
    </row>
    <row r="145" spans="29:41" s="408" customFormat="1" x14ac:dyDescent="0.15">
      <c r="AC145" s="416"/>
      <c r="AD145" s="416"/>
      <c r="AG145" s="416"/>
      <c r="AJ145" s="416"/>
      <c r="AO145" s="416"/>
    </row>
    <row r="146" spans="29:41" s="408" customFormat="1" x14ac:dyDescent="0.15">
      <c r="AC146" s="416"/>
      <c r="AD146" s="416"/>
      <c r="AG146" s="416"/>
      <c r="AJ146" s="416"/>
      <c r="AO146" s="416"/>
    </row>
    <row r="147" spans="29:41" s="408" customFormat="1" x14ac:dyDescent="0.15">
      <c r="AC147" s="416"/>
      <c r="AD147" s="416"/>
      <c r="AG147" s="416"/>
      <c r="AJ147" s="416"/>
      <c r="AO147" s="416"/>
    </row>
    <row r="148" spans="29:41" s="408" customFormat="1" x14ac:dyDescent="0.15">
      <c r="AC148" s="416"/>
      <c r="AD148" s="416"/>
      <c r="AG148" s="416"/>
      <c r="AJ148" s="416"/>
      <c r="AO148" s="416"/>
    </row>
    <row r="149" spans="29:41" s="408" customFormat="1" x14ac:dyDescent="0.15">
      <c r="AC149" s="416"/>
      <c r="AD149" s="416"/>
      <c r="AG149" s="416"/>
      <c r="AJ149" s="416"/>
      <c r="AO149" s="416"/>
    </row>
    <row r="150" spans="29:41" s="408" customFormat="1" x14ac:dyDescent="0.15">
      <c r="AC150" s="416"/>
      <c r="AD150" s="416"/>
      <c r="AG150" s="416"/>
      <c r="AJ150" s="416"/>
      <c r="AO150" s="416"/>
    </row>
    <row r="151" spans="29:41" s="408" customFormat="1" x14ac:dyDescent="0.15">
      <c r="AC151" s="416"/>
      <c r="AD151" s="416"/>
      <c r="AG151" s="416"/>
      <c r="AJ151" s="416"/>
      <c r="AO151" s="416"/>
    </row>
    <row r="152" spans="29:41" s="408" customFormat="1" x14ac:dyDescent="0.15">
      <c r="AC152" s="416"/>
      <c r="AD152" s="416"/>
      <c r="AG152" s="416"/>
      <c r="AJ152" s="416"/>
      <c r="AO152" s="416"/>
    </row>
    <row r="153" spans="29:41" s="408" customFormat="1" x14ac:dyDescent="0.15">
      <c r="AC153" s="416"/>
      <c r="AD153" s="416"/>
      <c r="AG153" s="416"/>
      <c r="AJ153" s="416"/>
      <c r="AO153" s="416"/>
    </row>
    <row r="154" spans="29:41" s="408" customFormat="1" x14ac:dyDescent="0.15">
      <c r="AC154" s="416"/>
      <c r="AD154" s="416"/>
      <c r="AG154" s="416"/>
      <c r="AJ154" s="416"/>
      <c r="AO154" s="416"/>
    </row>
    <row r="155" spans="29:41" s="408" customFormat="1" x14ac:dyDescent="0.15">
      <c r="AC155" s="416"/>
      <c r="AD155" s="416"/>
      <c r="AG155" s="416"/>
      <c r="AJ155" s="416"/>
      <c r="AO155" s="416"/>
    </row>
    <row r="156" spans="29:41" s="408" customFormat="1" x14ac:dyDescent="0.15">
      <c r="AC156" s="416"/>
      <c r="AD156" s="416"/>
      <c r="AG156" s="416"/>
      <c r="AJ156" s="416"/>
      <c r="AO156" s="416"/>
    </row>
    <row r="157" spans="29:41" s="408" customFormat="1" x14ac:dyDescent="0.15">
      <c r="AC157" s="416"/>
      <c r="AD157" s="416"/>
      <c r="AG157" s="416"/>
      <c r="AJ157" s="416"/>
      <c r="AO157" s="416"/>
    </row>
    <row r="158" spans="29:41" s="408" customFormat="1" x14ac:dyDescent="0.15">
      <c r="AC158" s="416"/>
      <c r="AD158" s="416"/>
      <c r="AG158" s="416"/>
      <c r="AJ158" s="416"/>
      <c r="AO158" s="416"/>
    </row>
    <row r="159" spans="29:41" s="408" customFormat="1" x14ac:dyDescent="0.15">
      <c r="AC159" s="416"/>
      <c r="AD159" s="416"/>
      <c r="AG159" s="416"/>
      <c r="AJ159" s="416"/>
      <c r="AO159" s="416"/>
    </row>
    <row r="160" spans="29:41" s="408" customFormat="1" x14ac:dyDescent="0.15">
      <c r="AC160" s="416"/>
      <c r="AD160" s="416"/>
      <c r="AG160" s="416"/>
      <c r="AJ160" s="416"/>
      <c r="AO160" s="416"/>
    </row>
    <row r="161" spans="1:58" s="408" customFormat="1" x14ac:dyDescent="0.15">
      <c r="AC161" s="416"/>
      <c r="AD161" s="416"/>
      <c r="AG161" s="416"/>
      <c r="AJ161" s="416"/>
      <c r="AO161" s="416"/>
    </row>
    <row r="162" spans="1:58" s="408" customFormat="1" x14ac:dyDescent="0.15">
      <c r="AC162" s="416"/>
      <c r="AD162" s="416"/>
      <c r="AG162" s="416"/>
      <c r="AJ162" s="416"/>
      <c r="AO162" s="416"/>
    </row>
    <row r="163" spans="1:58" s="408" customFormat="1" x14ac:dyDescent="0.15">
      <c r="AC163" s="416"/>
      <c r="AD163" s="416"/>
      <c r="AG163" s="416"/>
      <c r="AJ163" s="416"/>
      <c r="AO163" s="416"/>
    </row>
    <row r="164" spans="1:58" s="408" customFormat="1" x14ac:dyDescent="0.15">
      <c r="AC164" s="416"/>
      <c r="AD164" s="416"/>
      <c r="AG164" s="416"/>
      <c r="AJ164" s="416"/>
      <c r="AO164" s="416"/>
    </row>
    <row r="165" spans="1:58" s="408" customFormat="1" x14ac:dyDescent="0.15">
      <c r="AC165" s="416"/>
      <c r="AD165" s="416"/>
      <c r="AG165" s="416"/>
      <c r="AJ165" s="416"/>
      <c r="AO165" s="416"/>
    </row>
    <row r="166" spans="1:58" s="408" customFormat="1" x14ac:dyDescent="0.15">
      <c r="AC166" s="416"/>
      <c r="AD166" s="416"/>
      <c r="AG166" s="416"/>
      <c r="AJ166" s="416"/>
      <c r="AO166" s="416"/>
    </row>
    <row r="167" spans="1:58" s="408" customFormat="1" x14ac:dyDescent="0.15">
      <c r="AC167" s="416"/>
      <c r="AD167" s="416"/>
      <c r="AG167" s="416"/>
      <c r="AJ167" s="416"/>
      <c r="AO167" s="416"/>
    </row>
    <row r="168" spans="1:58" s="408" customFormat="1" x14ac:dyDescent="0.15">
      <c r="AC168" s="416"/>
      <c r="AD168" s="416"/>
      <c r="AG168" s="416"/>
      <c r="AJ168" s="416"/>
      <c r="AO168" s="416"/>
    </row>
    <row r="169" spans="1:58" s="408" customFormat="1" hidden="1" x14ac:dyDescent="0.15">
      <c r="A169" s="466">
        <f>SUM(A7:AQ99)</f>
        <v>63138</v>
      </c>
      <c r="AC169" s="416"/>
      <c r="AD169" s="416"/>
      <c r="AG169" s="416"/>
      <c r="AJ169" s="416"/>
      <c r="AO169" s="416"/>
    </row>
    <row r="170" spans="1:58" s="408" customFormat="1" hidden="1" x14ac:dyDescent="0.15">
      <c r="AC170" s="416"/>
      <c r="AD170" s="416"/>
      <c r="AG170" s="416"/>
      <c r="AJ170" s="416"/>
      <c r="AO170" s="416"/>
      <c r="BF170" s="408">
        <f>SUM(BE1:BH169)</f>
        <v>0</v>
      </c>
    </row>
    <row r="171" spans="1:58" s="408" customFormat="1" x14ac:dyDescent="0.15">
      <c r="AC171" s="416"/>
      <c r="AD171" s="416"/>
      <c r="AG171" s="416"/>
      <c r="AJ171" s="416"/>
      <c r="AO171" s="416"/>
    </row>
    <row r="172" spans="1:58" s="408" customFormat="1" x14ac:dyDescent="0.15">
      <c r="AC172" s="416"/>
      <c r="AD172" s="416"/>
      <c r="AG172" s="416"/>
      <c r="AJ172" s="416"/>
      <c r="AO172" s="416"/>
    </row>
    <row r="173" spans="1:58" s="408" customFormat="1" x14ac:dyDescent="0.15">
      <c r="AC173" s="416"/>
      <c r="AD173" s="416"/>
      <c r="AG173" s="416"/>
      <c r="AJ173" s="416"/>
      <c r="AO173" s="416"/>
    </row>
    <row r="174" spans="1:58" s="408" customFormat="1" x14ac:dyDescent="0.15">
      <c r="AC174" s="416"/>
      <c r="AD174" s="416"/>
      <c r="AG174" s="416"/>
      <c r="AJ174" s="416"/>
      <c r="AO174" s="416"/>
    </row>
    <row r="175" spans="1:58" x14ac:dyDescent="0.1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E175" s="408"/>
      <c r="AF175" s="408"/>
      <c r="AH175" s="424"/>
      <c r="AI175" s="408"/>
      <c r="AK175" s="408"/>
      <c r="AL175" s="408"/>
      <c r="AN175" s="408"/>
      <c r="AP175" s="424"/>
      <c r="AQ175" s="424"/>
    </row>
    <row r="176" spans="1:58" x14ac:dyDescent="0.1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E176" s="408"/>
      <c r="AF176" s="408"/>
      <c r="AH176" s="424"/>
      <c r="AI176" s="408"/>
      <c r="AK176" s="408"/>
      <c r="AL176" s="408"/>
      <c r="AN176" s="408"/>
      <c r="AP176" s="424"/>
      <c r="AQ176" s="424"/>
    </row>
    <row r="177" spans="1:41" s="424" customFormat="1" x14ac:dyDescent="0.1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I177" s="408"/>
      <c r="AJ177" s="416"/>
      <c r="AK177" s="408"/>
      <c r="AL177" s="408"/>
      <c r="AM177" s="408"/>
      <c r="AN177" s="408"/>
      <c r="AO177" s="416"/>
    </row>
    <row r="178" spans="1:41" s="424" customFormat="1" x14ac:dyDescent="0.1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I178" s="408"/>
      <c r="AJ178" s="416"/>
      <c r="AK178" s="408"/>
      <c r="AL178" s="408"/>
      <c r="AM178" s="408"/>
      <c r="AN178" s="408"/>
      <c r="AO178" s="416"/>
    </row>
    <row r="179" spans="1:41" s="424" customFormat="1" x14ac:dyDescent="0.1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I179" s="408"/>
      <c r="AJ179" s="416"/>
      <c r="AK179" s="408"/>
      <c r="AL179" s="408"/>
      <c r="AM179" s="408"/>
      <c r="AN179" s="408"/>
      <c r="AO179" s="416"/>
    </row>
    <row r="180" spans="1:41" s="424" customFormat="1" x14ac:dyDescent="0.1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I180" s="408"/>
      <c r="AJ180" s="416"/>
      <c r="AK180" s="408"/>
      <c r="AL180" s="408"/>
      <c r="AM180" s="408"/>
      <c r="AN180" s="408"/>
      <c r="AO180" s="416"/>
    </row>
    <row r="181" spans="1:41" s="424" customFormat="1" x14ac:dyDescent="0.1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I181" s="408"/>
      <c r="AJ181" s="416"/>
      <c r="AK181" s="408"/>
      <c r="AL181" s="408"/>
      <c r="AM181" s="408"/>
      <c r="AN181" s="408"/>
      <c r="AO181" s="416"/>
    </row>
    <row r="182" spans="1:41" s="424" customFormat="1" x14ac:dyDescent="0.1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I182" s="408"/>
      <c r="AJ182" s="416"/>
      <c r="AK182" s="408"/>
      <c r="AL182" s="408"/>
      <c r="AM182" s="408"/>
      <c r="AN182" s="408"/>
      <c r="AO182" s="416"/>
    </row>
    <row r="183" spans="1:41" s="424" customFormat="1" x14ac:dyDescent="0.1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I183" s="408"/>
      <c r="AJ183" s="416"/>
      <c r="AK183" s="408"/>
      <c r="AL183" s="408"/>
      <c r="AM183" s="408"/>
      <c r="AN183" s="408"/>
      <c r="AO183" s="416"/>
    </row>
    <row r="184" spans="1:41" s="424" customFormat="1" x14ac:dyDescent="0.1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I184" s="408"/>
      <c r="AJ184" s="416"/>
      <c r="AK184" s="408"/>
      <c r="AL184" s="408"/>
      <c r="AM184" s="408"/>
      <c r="AN184" s="408"/>
      <c r="AO184" s="416"/>
    </row>
    <row r="185" spans="1:41" s="424" customFormat="1" x14ac:dyDescent="0.1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I185" s="408"/>
      <c r="AJ185" s="416"/>
      <c r="AK185" s="408"/>
      <c r="AL185" s="408"/>
      <c r="AM185" s="408"/>
      <c r="AN185" s="408"/>
      <c r="AO185" s="416"/>
    </row>
    <row r="186" spans="1:41" s="424" customFormat="1" x14ac:dyDescent="0.1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I186" s="408"/>
      <c r="AJ186" s="416"/>
      <c r="AK186" s="408"/>
      <c r="AL186" s="408"/>
      <c r="AM186" s="408"/>
      <c r="AN186" s="408"/>
      <c r="AO186" s="416"/>
    </row>
    <row r="187" spans="1:41" s="424" customFormat="1" x14ac:dyDescent="0.1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I187" s="408"/>
      <c r="AJ187" s="416"/>
      <c r="AK187" s="408"/>
      <c r="AL187" s="408"/>
      <c r="AM187" s="408"/>
      <c r="AN187" s="408"/>
      <c r="AO187" s="416"/>
    </row>
    <row r="188" spans="1:41" s="424" customFormat="1" x14ac:dyDescent="0.1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I188" s="408"/>
      <c r="AJ188" s="416"/>
      <c r="AK188" s="408"/>
      <c r="AL188" s="408"/>
      <c r="AM188" s="408"/>
      <c r="AN188" s="408"/>
      <c r="AO188" s="416"/>
    </row>
    <row r="189" spans="1:41" s="424" customFormat="1" x14ac:dyDescent="0.1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I189" s="408"/>
      <c r="AJ189" s="416"/>
      <c r="AK189" s="408"/>
      <c r="AL189" s="408"/>
      <c r="AM189" s="408"/>
      <c r="AN189" s="408"/>
      <c r="AO189" s="416"/>
    </row>
    <row r="190" spans="1:41" s="424" customFormat="1" x14ac:dyDescent="0.1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I190" s="408"/>
      <c r="AJ190" s="416"/>
      <c r="AK190" s="408"/>
      <c r="AL190" s="408"/>
      <c r="AM190" s="408"/>
      <c r="AN190" s="408"/>
      <c r="AO190" s="416"/>
    </row>
    <row r="191" spans="1:41" s="424" customFormat="1" x14ac:dyDescent="0.1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I191" s="408"/>
      <c r="AJ191" s="416"/>
      <c r="AK191" s="408"/>
      <c r="AL191" s="408"/>
      <c r="AM191" s="408"/>
      <c r="AN191" s="408"/>
      <c r="AO191" s="416"/>
    </row>
    <row r="192" spans="1:41" s="424" customFormat="1" x14ac:dyDescent="0.1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I192" s="408"/>
      <c r="AJ192" s="416"/>
      <c r="AK192" s="408"/>
      <c r="AL192" s="408"/>
      <c r="AM192" s="408"/>
      <c r="AN192" s="408"/>
      <c r="AO192" s="416"/>
    </row>
    <row r="193" spans="1:80" s="424" customFormat="1" x14ac:dyDescent="0.1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I193" s="408"/>
      <c r="AJ193" s="416"/>
      <c r="AK193" s="408"/>
      <c r="AL193" s="408"/>
      <c r="AM193" s="408"/>
      <c r="AN193" s="408"/>
      <c r="AO193" s="416"/>
    </row>
    <row r="194" spans="1:80" s="424" customFormat="1" x14ac:dyDescent="0.1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I194" s="408"/>
      <c r="AJ194" s="416"/>
      <c r="AK194" s="408"/>
      <c r="AL194" s="408"/>
      <c r="AM194" s="408"/>
      <c r="AN194" s="408"/>
      <c r="AO194" s="416"/>
    </row>
    <row r="195" spans="1:80" s="424" customFormat="1" x14ac:dyDescent="0.1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I195" s="408"/>
      <c r="AJ195" s="416"/>
      <c r="AK195" s="408"/>
      <c r="AL195" s="408"/>
      <c r="AM195" s="408"/>
      <c r="AN195" s="408"/>
      <c r="AO195" s="416"/>
    </row>
    <row r="196" spans="1:80" s="424" customFormat="1" x14ac:dyDescent="0.1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I196" s="408"/>
      <c r="AJ196" s="416"/>
      <c r="AK196" s="408"/>
      <c r="AL196" s="408"/>
      <c r="AM196" s="408"/>
      <c r="AN196" s="408"/>
      <c r="AO196" s="416"/>
    </row>
    <row r="197" spans="1:80" s="424" customFormat="1" x14ac:dyDescent="0.1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I197" s="408"/>
      <c r="AJ197" s="416"/>
      <c r="AK197" s="408"/>
      <c r="AL197" s="408"/>
      <c r="AM197" s="408"/>
      <c r="AN197" s="408"/>
      <c r="AO197" s="416"/>
    </row>
    <row r="198" spans="1:80" s="424" customFormat="1" x14ac:dyDescent="0.1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I198" s="408"/>
      <c r="AJ198" s="416"/>
      <c r="AK198" s="408"/>
      <c r="AL198" s="408"/>
      <c r="AM198" s="408"/>
      <c r="AN198" s="408"/>
      <c r="AO198" s="416"/>
    </row>
    <row r="199" spans="1:80" s="424" customFormat="1" x14ac:dyDescent="0.1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I199" s="408"/>
      <c r="AJ199" s="416"/>
      <c r="AK199" s="408"/>
      <c r="AL199" s="408"/>
      <c r="AM199" s="408"/>
      <c r="AN199" s="408"/>
      <c r="AO199" s="416"/>
    </row>
    <row r="200" spans="1:80" s="424" customFormat="1" hidden="1" x14ac:dyDescent="0.15">
      <c r="A200" s="550">
        <f>SUM(A6:AQ111)</f>
        <v>63842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I200" s="408"/>
      <c r="AJ200" s="416"/>
      <c r="AK200" s="408"/>
      <c r="AL200" s="408"/>
      <c r="AM200" s="408"/>
      <c r="AN200" s="408"/>
      <c r="AO200" s="416"/>
      <c r="CB200" s="549">
        <v>0</v>
      </c>
    </row>
    <row r="201" spans="1:80" s="424" customFormat="1" x14ac:dyDescent="0.1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I201" s="408"/>
      <c r="AJ201" s="416"/>
      <c r="AK201" s="408"/>
      <c r="AL201" s="408"/>
      <c r="AM201" s="408"/>
      <c r="AN201" s="408"/>
      <c r="AO201" s="416"/>
    </row>
    <row r="202" spans="1:80" s="424" customFormat="1" x14ac:dyDescent="0.1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I202" s="408"/>
      <c r="AJ202" s="416"/>
      <c r="AK202" s="408"/>
      <c r="AL202" s="408"/>
      <c r="AM202" s="408"/>
      <c r="AN202" s="408"/>
      <c r="AO202" s="416"/>
    </row>
    <row r="203" spans="1:80" s="424" customFormat="1" x14ac:dyDescent="0.1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I203" s="408"/>
      <c r="AJ203" s="416"/>
      <c r="AK203" s="408"/>
      <c r="AL203" s="408"/>
      <c r="AM203" s="408"/>
      <c r="AN203" s="408"/>
      <c r="AO203" s="416"/>
    </row>
    <row r="204" spans="1:80" s="424" customFormat="1" x14ac:dyDescent="0.1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I204" s="408"/>
      <c r="AJ204" s="416"/>
      <c r="AK204" s="408"/>
      <c r="AL204" s="408"/>
      <c r="AM204" s="408"/>
      <c r="AN204" s="408"/>
      <c r="AO204" s="416"/>
    </row>
    <row r="205" spans="1:80" s="424" customFormat="1" x14ac:dyDescent="0.1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I205" s="408"/>
      <c r="AJ205" s="416"/>
      <c r="AK205" s="408"/>
      <c r="AL205" s="408"/>
      <c r="AM205" s="408"/>
      <c r="AN205" s="408"/>
      <c r="AO205" s="416"/>
    </row>
    <row r="206" spans="1:80" s="424" customFormat="1" x14ac:dyDescent="0.1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I206" s="408"/>
      <c r="AJ206" s="416"/>
      <c r="AK206" s="408"/>
      <c r="AL206" s="408"/>
      <c r="AM206" s="408"/>
      <c r="AN206" s="408"/>
      <c r="AO206" s="416"/>
    </row>
    <row r="207" spans="1:80" s="424" customFormat="1" x14ac:dyDescent="0.1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I207" s="408"/>
      <c r="AJ207" s="416"/>
      <c r="AK207" s="408"/>
      <c r="AL207" s="408"/>
      <c r="AM207" s="408"/>
      <c r="AN207" s="408"/>
      <c r="AO207" s="416"/>
    </row>
    <row r="208" spans="1:80" s="424" customFormat="1" x14ac:dyDescent="0.1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I208" s="408"/>
      <c r="AJ208" s="416"/>
      <c r="AK208" s="408"/>
      <c r="AL208" s="408"/>
      <c r="AM208" s="408"/>
      <c r="AN208" s="408"/>
      <c r="AO208" s="416"/>
    </row>
    <row r="209" spans="1:41" s="424" customFormat="1" x14ac:dyDescent="0.1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I209" s="408"/>
      <c r="AJ209" s="416"/>
      <c r="AK209" s="408"/>
      <c r="AL209" s="408"/>
      <c r="AM209" s="408"/>
      <c r="AN209" s="408"/>
      <c r="AO209" s="416"/>
    </row>
    <row r="210" spans="1:41" s="424" customFormat="1" x14ac:dyDescent="0.1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I210" s="408"/>
      <c r="AJ210" s="416"/>
      <c r="AK210" s="408"/>
      <c r="AL210" s="408"/>
      <c r="AM210" s="408"/>
      <c r="AN210" s="408"/>
      <c r="AO210" s="416"/>
    </row>
    <row r="211" spans="1:41" s="424" customFormat="1" x14ac:dyDescent="0.1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I211" s="408"/>
      <c r="AJ211" s="416"/>
      <c r="AK211" s="408"/>
      <c r="AL211" s="408"/>
      <c r="AM211" s="408"/>
      <c r="AN211" s="408"/>
      <c r="AO211" s="416"/>
    </row>
    <row r="212" spans="1:41" s="424" customFormat="1" x14ac:dyDescent="0.1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I212" s="408"/>
      <c r="AJ212" s="416"/>
      <c r="AK212" s="408"/>
      <c r="AL212" s="408"/>
      <c r="AM212" s="408"/>
      <c r="AN212" s="408"/>
      <c r="AO212" s="416"/>
    </row>
    <row r="213" spans="1:41" s="424" customFormat="1" x14ac:dyDescent="0.1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I213" s="408"/>
      <c r="AJ213" s="416"/>
      <c r="AK213" s="408"/>
      <c r="AL213" s="408"/>
      <c r="AM213" s="408"/>
      <c r="AN213" s="408"/>
      <c r="AO213" s="416"/>
    </row>
    <row r="214" spans="1:41" s="424" customFormat="1" x14ac:dyDescent="0.1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I214" s="408"/>
      <c r="AJ214" s="416"/>
      <c r="AK214" s="408"/>
      <c r="AL214" s="408"/>
      <c r="AM214" s="408"/>
      <c r="AN214" s="408"/>
      <c r="AO214" s="416"/>
    </row>
    <row r="215" spans="1:41" s="424" customFormat="1" x14ac:dyDescent="0.1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I215" s="408"/>
      <c r="AJ215" s="416"/>
      <c r="AK215" s="408"/>
      <c r="AL215" s="408"/>
      <c r="AM215" s="408"/>
      <c r="AN215" s="408"/>
      <c r="AO215" s="416"/>
    </row>
    <row r="216" spans="1:41" s="424" customFormat="1" x14ac:dyDescent="0.1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I216" s="408"/>
      <c r="AJ216" s="416"/>
      <c r="AK216" s="408"/>
      <c r="AL216" s="408"/>
      <c r="AM216" s="408"/>
      <c r="AN216" s="408"/>
      <c r="AO216" s="416"/>
    </row>
    <row r="217" spans="1:41" s="424" customFormat="1" x14ac:dyDescent="0.1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I217" s="408"/>
      <c r="AJ217" s="416"/>
      <c r="AK217" s="408"/>
      <c r="AL217" s="408"/>
      <c r="AM217" s="408"/>
      <c r="AN217" s="408"/>
      <c r="AO217" s="416"/>
    </row>
    <row r="218" spans="1:41" s="424" customFormat="1" x14ac:dyDescent="0.1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I218" s="408"/>
      <c r="AJ218" s="416"/>
      <c r="AK218" s="408"/>
      <c r="AL218" s="408"/>
      <c r="AM218" s="408"/>
      <c r="AN218" s="408"/>
      <c r="AO218" s="416"/>
    </row>
    <row r="219" spans="1:41" s="424" customFormat="1" x14ac:dyDescent="0.1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I219" s="408"/>
      <c r="AJ219" s="416"/>
      <c r="AK219" s="408"/>
      <c r="AL219" s="408"/>
      <c r="AM219" s="408"/>
      <c r="AN219" s="408"/>
      <c r="AO219" s="416"/>
    </row>
    <row r="220" spans="1:41" s="424" customFormat="1" x14ac:dyDescent="0.1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I220" s="408"/>
      <c r="AJ220" s="416"/>
      <c r="AK220" s="408"/>
      <c r="AL220" s="408"/>
      <c r="AM220" s="408"/>
      <c r="AN220" s="408"/>
      <c r="AO220" s="416"/>
    </row>
    <row r="221" spans="1:41" s="424" customFormat="1" x14ac:dyDescent="0.1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I221" s="408"/>
      <c r="AJ221" s="416"/>
      <c r="AK221" s="408"/>
      <c r="AL221" s="408"/>
      <c r="AM221" s="408"/>
      <c r="AN221" s="408"/>
      <c r="AO221" s="416"/>
    </row>
    <row r="222" spans="1:41" s="424" customFormat="1" x14ac:dyDescent="0.1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I222" s="408"/>
      <c r="AJ222" s="416"/>
      <c r="AK222" s="408"/>
      <c r="AL222" s="408"/>
      <c r="AM222" s="408"/>
      <c r="AN222" s="408"/>
      <c r="AO222" s="416"/>
    </row>
    <row r="223" spans="1:41" s="424" customFormat="1" x14ac:dyDescent="0.1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I223" s="408"/>
      <c r="AJ223" s="416"/>
      <c r="AK223" s="408"/>
      <c r="AL223" s="408"/>
      <c r="AM223" s="408"/>
      <c r="AN223" s="408"/>
      <c r="AO223" s="416"/>
    </row>
    <row r="224" spans="1:41" s="424" customFormat="1" x14ac:dyDescent="0.1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I224" s="408"/>
      <c r="AJ224" s="416"/>
      <c r="AK224" s="408"/>
      <c r="AL224" s="408"/>
      <c r="AM224" s="408"/>
      <c r="AN224" s="408"/>
      <c r="AO224" s="416"/>
    </row>
    <row r="225" spans="1:41" s="424" customFormat="1" x14ac:dyDescent="0.1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I225" s="408"/>
      <c r="AJ225" s="416"/>
      <c r="AK225" s="408"/>
      <c r="AL225" s="408"/>
      <c r="AM225" s="408"/>
      <c r="AN225" s="408"/>
      <c r="AO225" s="416"/>
    </row>
    <row r="226" spans="1:41" s="424" customFormat="1" x14ac:dyDescent="0.1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394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0"/>
      <c r="AD1" s="260"/>
      <c r="AE1" s="261"/>
      <c r="AF1" s="261"/>
      <c r="AG1" s="260"/>
      <c r="AH1" s="261"/>
      <c r="AI1" s="261"/>
      <c r="AJ1" s="260"/>
      <c r="AK1" s="260"/>
      <c r="AL1" s="260"/>
      <c r="AM1" s="260"/>
      <c r="AN1" s="260"/>
      <c r="AO1" s="260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</row>
    <row r="2" spans="1:108" x14ac:dyDescent="0.25">
      <c r="A2" s="394" t="s">
        <v>147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0"/>
      <c r="AD2" s="260"/>
      <c r="AE2" s="261"/>
      <c r="AF2" s="261"/>
      <c r="AG2" s="260"/>
      <c r="AH2" s="261"/>
      <c r="AI2" s="261"/>
      <c r="AJ2" s="260"/>
      <c r="AK2" s="260"/>
      <c r="AL2" s="260"/>
      <c r="AM2" s="260"/>
      <c r="AN2" s="260"/>
      <c r="AO2" s="260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</row>
    <row r="3" spans="1:108" x14ac:dyDescent="0.25">
      <c r="A3" s="394" t="s">
        <v>148</v>
      </c>
      <c r="B3" s="260"/>
      <c r="C3" s="260"/>
      <c r="D3" s="262"/>
      <c r="E3" s="260"/>
      <c r="F3" s="260"/>
      <c r="G3" s="260"/>
      <c r="H3" s="260"/>
      <c r="I3" s="260"/>
      <c r="J3" s="260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0"/>
      <c r="AD3" s="260"/>
      <c r="AE3" s="261"/>
      <c r="AF3" s="261"/>
      <c r="AG3" s="260"/>
      <c r="AH3" s="261"/>
      <c r="AI3" s="261"/>
      <c r="AJ3" s="260"/>
      <c r="AK3" s="260"/>
      <c r="AL3" s="260"/>
      <c r="AM3" s="260"/>
      <c r="AN3" s="260"/>
      <c r="AO3" s="260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</row>
    <row r="4" spans="1:108" x14ac:dyDescent="0.25">
      <c r="A4" s="394" t="s">
        <v>149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0"/>
      <c r="AD4" s="260"/>
      <c r="AE4" s="261"/>
      <c r="AF4" s="261"/>
      <c r="AG4" s="260"/>
      <c r="AH4" s="261"/>
      <c r="AI4" s="261"/>
      <c r="AJ4" s="260"/>
      <c r="AK4" s="260"/>
      <c r="AL4" s="260"/>
      <c r="AM4" s="260"/>
      <c r="AN4" s="260"/>
      <c r="AO4" s="260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</row>
    <row r="5" spans="1:108" x14ac:dyDescent="0.25">
      <c r="A5" s="259" t="s">
        <v>150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0"/>
      <c r="AD5" s="260"/>
      <c r="AE5" s="261"/>
      <c r="AF5" s="261"/>
      <c r="AG5" s="260"/>
      <c r="AH5" s="261"/>
      <c r="AI5" s="261"/>
      <c r="AJ5" s="260"/>
      <c r="AK5" s="260"/>
      <c r="AL5" s="260"/>
      <c r="AM5" s="260"/>
      <c r="AN5" s="260"/>
      <c r="AO5" s="260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</row>
    <row r="6" spans="1:108" ht="19.5" x14ac:dyDescent="0.2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D6" s="256"/>
      <c r="AE6" s="665" t="s">
        <v>2</v>
      </c>
      <c r="AF6" s="665"/>
      <c r="AG6" s="292"/>
      <c r="AH6" s="665" t="s">
        <v>3</v>
      </c>
      <c r="AI6" s="665"/>
      <c r="AJ6" s="292"/>
      <c r="AK6" s="665" t="s">
        <v>4</v>
      </c>
      <c r="AL6" s="665"/>
      <c r="AM6" s="291"/>
      <c r="AN6" s="667" t="s">
        <v>5</v>
      </c>
      <c r="AO6" s="256"/>
      <c r="AP6" s="665" t="s">
        <v>6</v>
      </c>
      <c r="AQ6" s="665"/>
      <c r="AR6" s="261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61"/>
      <c r="DD6" s="261"/>
    </row>
    <row r="7" spans="1:108" x14ac:dyDescent="0.25">
      <c r="A7" s="316" t="s">
        <v>7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396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73"/>
      <c r="AD7" s="294"/>
      <c r="AE7" s="666"/>
      <c r="AF7" s="666"/>
      <c r="AG7" s="294"/>
      <c r="AH7" s="666"/>
      <c r="AI7" s="666"/>
      <c r="AJ7" s="292"/>
      <c r="AK7" s="666"/>
      <c r="AL7" s="666"/>
      <c r="AM7" s="291"/>
      <c r="AN7" s="668"/>
      <c r="AO7" s="291"/>
      <c r="AP7" s="666"/>
      <c r="AQ7" s="666"/>
      <c r="AR7" s="261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61"/>
      <c r="DD7" s="261"/>
    </row>
    <row r="8" spans="1:108" x14ac:dyDescent="0.2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295"/>
      <c r="AE8" s="628" t="s">
        <v>15</v>
      </c>
      <c r="AF8" s="628" t="s">
        <v>16</v>
      </c>
      <c r="AG8" s="296"/>
      <c r="AH8" s="628" t="s">
        <v>17</v>
      </c>
      <c r="AI8" s="628" t="s">
        <v>18</v>
      </c>
      <c r="AJ8" s="276"/>
      <c r="AK8" s="628" t="s">
        <v>19</v>
      </c>
      <c r="AL8" s="628" t="s">
        <v>20</v>
      </c>
      <c r="AM8" s="296"/>
      <c r="AN8" s="625" t="s">
        <v>21</v>
      </c>
      <c r="AO8" s="296"/>
      <c r="AP8" s="674" t="s">
        <v>22</v>
      </c>
      <c r="AQ8" s="671" t="s">
        <v>23</v>
      </c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70"/>
      <c r="DD8" s="270"/>
    </row>
    <row r="9" spans="1:108" x14ac:dyDescent="0.25">
      <c r="A9" s="635"/>
      <c r="B9" s="628" t="s">
        <v>24</v>
      </c>
      <c r="C9" s="619" t="s">
        <v>25</v>
      </c>
      <c r="D9" s="646"/>
      <c r="E9" s="646"/>
      <c r="F9" s="646"/>
      <c r="G9" s="646"/>
      <c r="H9" s="286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273"/>
      <c r="AE9" s="629"/>
      <c r="AF9" s="629"/>
      <c r="AG9" s="273"/>
      <c r="AH9" s="629"/>
      <c r="AI9" s="629"/>
      <c r="AJ9" s="297"/>
      <c r="AK9" s="629"/>
      <c r="AL9" s="629"/>
      <c r="AM9" s="296"/>
      <c r="AN9" s="626"/>
      <c r="AO9" s="296"/>
      <c r="AP9" s="675"/>
      <c r="AQ9" s="672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70"/>
      <c r="DD9" s="270"/>
    </row>
    <row r="10" spans="1:108" x14ac:dyDescent="0.2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273"/>
      <c r="AE10" s="629"/>
      <c r="AF10" s="629"/>
      <c r="AG10" s="273"/>
      <c r="AH10" s="629"/>
      <c r="AI10" s="629"/>
      <c r="AJ10" s="299"/>
      <c r="AK10" s="629"/>
      <c r="AL10" s="629"/>
      <c r="AM10" s="296"/>
      <c r="AN10" s="626"/>
      <c r="AO10" s="296"/>
      <c r="AP10" s="675"/>
      <c r="AQ10" s="672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70"/>
      <c r="DD10" s="270"/>
    </row>
    <row r="11" spans="1:108" ht="31.5" x14ac:dyDescent="0.25">
      <c r="A11" s="636"/>
      <c r="B11" s="630"/>
      <c r="C11" s="651"/>
      <c r="D11" s="632"/>
      <c r="E11" s="632"/>
      <c r="F11" s="632"/>
      <c r="G11" s="632"/>
      <c r="H11" s="649"/>
      <c r="I11" s="263" t="s">
        <v>22</v>
      </c>
      <c r="J11" s="275" t="s">
        <v>37</v>
      </c>
      <c r="K11" s="287" t="s">
        <v>38</v>
      </c>
      <c r="L11" s="275" t="s">
        <v>39</v>
      </c>
      <c r="M11" s="298" t="s">
        <v>40</v>
      </c>
      <c r="N11" s="285" t="s">
        <v>41</v>
      </c>
      <c r="O11" s="266" t="s">
        <v>42</v>
      </c>
      <c r="P11" s="275" t="s">
        <v>43</v>
      </c>
      <c r="Q11" s="285" t="s">
        <v>40</v>
      </c>
      <c r="R11" s="285" t="s">
        <v>41</v>
      </c>
      <c r="S11" s="266" t="s">
        <v>42</v>
      </c>
      <c r="T11" s="275" t="s">
        <v>43</v>
      </c>
      <c r="U11" s="263" t="s">
        <v>44</v>
      </c>
      <c r="V11" s="317" t="s">
        <v>45</v>
      </c>
      <c r="W11" s="263" t="s">
        <v>22</v>
      </c>
      <c r="X11" s="275" t="s">
        <v>37</v>
      </c>
      <c r="Y11" s="679"/>
      <c r="Z11" s="263" t="s">
        <v>22</v>
      </c>
      <c r="AA11" s="275" t="s">
        <v>37</v>
      </c>
      <c r="AB11" s="263" t="s">
        <v>22</v>
      </c>
      <c r="AC11" s="275" t="s">
        <v>37</v>
      </c>
      <c r="AD11" s="282"/>
      <c r="AE11" s="630"/>
      <c r="AF11" s="630"/>
      <c r="AG11" s="282"/>
      <c r="AH11" s="630"/>
      <c r="AI11" s="630"/>
      <c r="AJ11" s="299"/>
      <c r="AK11" s="630"/>
      <c r="AL11" s="630"/>
      <c r="AM11" s="296"/>
      <c r="AN11" s="627"/>
      <c r="AO11" s="296"/>
      <c r="AP11" s="676"/>
      <c r="AQ11" s="673"/>
      <c r="AR11" s="268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70"/>
      <c r="DD11" s="270"/>
    </row>
    <row r="12" spans="1:108" x14ac:dyDescent="0.25">
      <c r="A12" s="279" t="s">
        <v>46</v>
      </c>
      <c r="B12" s="367">
        <v>0</v>
      </c>
      <c r="C12" s="340"/>
      <c r="D12" s="341"/>
      <c r="E12" s="341"/>
      <c r="F12" s="341"/>
      <c r="G12" s="376"/>
      <c r="H12" s="376"/>
      <c r="I12" s="377"/>
      <c r="J12" s="354"/>
      <c r="K12" s="329"/>
      <c r="L12" s="326"/>
      <c r="M12" s="355">
        <v>0</v>
      </c>
      <c r="N12" s="329"/>
      <c r="O12" s="330"/>
      <c r="P12" s="326"/>
      <c r="Q12" s="369">
        <v>0</v>
      </c>
      <c r="R12" s="329"/>
      <c r="S12" s="330"/>
      <c r="T12" s="326"/>
      <c r="U12" s="340"/>
      <c r="V12" s="363"/>
      <c r="W12" s="377"/>
      <c r="X12" s="354"/>
      <c r="Y12" s="363"/>
      <c r="Z12" s="377"/>
      <c r="AA12" s="354"/>
      <c r="AB12" s="377"/>
      <c r="AC12" s="354"/>
      <c r="AD12" s="378"/>
      <c r="AE12" s="328"/>
      <c r="AF12" s="328"/>
      <c r="AG12" s="378"/>
      <c r="AH12" s="328"/>
      <c r="AI12" s="328"/>
      <c r="AJ12" s="385"/>
      <c r="AK12" s="372"/>
      <c r="AL12" s="368"/>
      <c r="AM12" s="386"/>
      <c r="AN12" s="361"/>
      <c r="AO12" s="385"/>
      <c r="AP12" s="387"/>
      <c r="AQ12" s="388"/>
      <c r="AR12" s="395" t="s">
        <v>151</v>
      </c>
      <c r="AS12" s="261"/>
      <c r="AT12" s="265"/>
      <c r="AU12" s="265"/>
      <c r="AV12" s="265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400" t="s">
        <v>152</v>
      </c>
      <c r="BU12" s="283" t="s">
        <v>152</v>
      </c>
      <c r="BV12" s="283" t="s">
        <v>152</v>
      </c>
      <c r="BW12" s="283" t="s">
        <v>152</v>
      </c>
      <c r="BX12" s="283" t="s">
        <v>152</v>
      </c>
      <c r="BY12" s="283" t="s">
        <v>152</v>
      </c>
      <c r="BZ12" s="401" t="s">
        <v>152</v>
      </c>
      <c r="CA12" s="274"/>
      <c r="CB12" s="403">
        <v>0</v>
      </c>
      <c r="CC12" s="403">
        <v>0</v>
      </c>
      <c r="CD12" s="403">
        <v>0</v>
      </c>
      <c r="CE12" s="403">
        <v>0</v>
      </c>
      <c r="CF12" s="403">
        <v>0</v>
      </c>
      <c r="CG12" s="403" t="s">
        <v>152</v>
      </c>
      <c r="CH12" s="403">
        <v>0</v>
      </c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70"/>
      <c r="DD12" s="270"/>
    </row>
    <row r="13" spans="1:108" x14ac:dyDescent="0.25">
      <c r="A13" s="280" t="s">
        <v>47</v>
      </c>
      <c r="B13" s="367">
        <v>0</v>
      </c>
      <c r="C13" s="329"/>
      <c r="D13" s="356"/>
      <c r="E13" s="356"/>
      <c r="F13" s="356"/>
      <c r="G13" s="331"/>
      <c r="H13" s="331"/>
      <c r="I13" s="329"/>
      <c r="J13" s="326"/>
      <c r="K13" s="329"/>
      <c r="L13" s="326"/>
      <c r="M13" s="355">
        <v>0</v>
      </c>
      <c r="N13" s="329"/>
      <c r="O13" s="330"/>
      <c r="P13" s="326"/>
      <c r="Q13" s="369">
        <v>0</v>
      </c>
      <c r="R13" s="329"/>
      <c r="S13" s="330"/>
      <c r="T13" s="326"/>
      <c r="U13" s="329"/>
      <c r="V13" s="363"/>
      <c r="W13" s="329"/>
      <c r="X13" s="326"/>
      <c r="Y13" s="363"/>
      <c r="Z13" s="377"/>
      <c r="AA13" s="326"/>
      <c r="AB13" s="377"/>
      <c r="AC13" s="326"/>
      <c r="AD13" s="378"/>
      <c r="AE13" s="323"/>
      <c r="AF13" s="323"/>
      <c r="AG13" s="378"/>
      <c r="AH13" s="323"/>
      <c r="AI13" s="323"/>
      <c r="AJ13" s="385"/>
      <c r="AK13" s="372"/>
      <c r="AL13" s="368"/>
      <c r="AM13" s="386"/>
      <c r="AN13" s="342"/>
      <c r="AO13" s="385"/>
      <c r="AP13" s="389"/>
      <c r="AQ13" s="390"/>
      <c r="AR13" s="395" t="s">
        <v>151</v>
      </c>
      <c r="AS13" s="256"/>
      <c r="AT13" s="256"/>
      <c r="AU13" s="256"/>
      <c r="AV13" s="256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400" t="s">
        <v>152</v>
      </c>
      <c r="BU13" s="400" t="s">
        <v>152</v>
      </c>
      <c r="BV13" s="400" t="s">
        <v>152</v>
      </c>
      <c r="BW13" s="400" t="s">
        <v>152</v>
      </c>
      <c r="BX13" s="400" t="s">
        <v>152</v>
      </c>
      <c r="BY13" s="400" t="s">
        <v>152</v>
      </c>
      <c r="BZ13" s="278" t="s">
        <v>152</v>
      </c>
      <c r="CA13" s="274"/>
      <c r="CB13" s="403">
        <v>0</v>
      </c>
      <c r="CC13" s="403">
        <v>0</v>
      </c>
      <c r="CD13" s="403">
        <v>0</v>
      </c>
      <c r="CE13" s="403">
        <v>0</v>
      </c>
      <c r="CF13" s="403">
        <v>0</v>
      </c>
      <c r="CG13" s="403" t="s">
        <v>152</v>
      </c>
      <c r="CH13" s="403">
        <v>0</v>
      </c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70"/>
      <c r="DD13" s="270"/>
    </row>
    <row r="14" spans="1:108" x14ac:dyDescent="0.25">
      <c r="A14" s="280" t="s">
        <v>48</v>
      </c>
      <c r="B14" s="367">
        <v>0</v>
      </c>
      <c r="C14" s="329"/>
      <c r="D14" s="338"/>
      <c r="E14" s="338"/>
      <c r="F14" s="338"/>
      <c r="G14" s="371"/>
      <c r="H14" s="371"/>
      <c r="I14" s="329"/>
      <c r="J14" s="339"/>
      <c r="K14" s="329"/>
      <c r="L14" s="326"/>
      <c r="M14" s="355">
        <v>0</v>
      </c>
      <c r="N14" s="329"/>
      <c r="O14" s="330"/>
      <c r="P14" s="326"/>
      <c r="Q14" s="337"/>
      <c r="R14" s="337"/>
      <c r="S14" s="338"/>
      <c r="T14" s="339"/>
      <c r="U14" s="337"/>
      <c r="V14" s="379"/>
      <c r="W14" s="329"/>
      <c r="X14" s="339"/>
      <c r="Y14" s="363"/>
      <c r="Z14" s="377"/>
      <c r="AA14" s="339"/>
      <c r="AB14" s="377"/>
      <c r="AC14" s="339"/>
      <c r="AD14" s="378"/>
      <c r="AE14" s="323"/>
      <c r="AF14" s="323"/>
      <c r="AG14" s="378"/>
      <c r="AH14" s="323"/>
      <c r="AI14" s="323"/>
      <c r="AJ14" s="385"/>
      <c r="AK14" s="372"/>
      <c r="AL14" s="368"/>
      <c r="AM14" s="386"/>
      <c r="AN14" s="342"/>
      <c r="AO14" s="385"/>
      <c r="AP14" s="389"/>
      <c r="AQ14" s="339"/>
      <c r="AR14" s="395" t="s">
        <v>151</v>
      </c>
      <c r="AS14" s="256"/>
      <c r="AT14" s="256"/>
      <c r="AU14" s="256"/>
      <c r="AV14" s="256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400" t="s">
        <v>152</v>
      </c>
      <c r="BU14" s="400" t="s">
        <v>152</v>
      </c>
      <c r="BV14" s="400" t="s">
        <v>152</v>
      </c>
      <c r="BW14" s="400" t="s">
        <v>152</v>
      </c>
      <c r="BX14" s="400" t="s">
        <v>152</v>
      </c>
      <c r="BY14" s="400" t="s">
        <v>152</v>
      </c>
      <c r="BZ14" s="274"/>
      <c r="CA14" s="274"/>
      <c r="CB14" s="403">
        <v>0</v>
      </c>
      <c r="CC14" s="403">
        <v>0</v>
      </c>
      <c r="CD14" s="403">
        <v>0</v>
      </c>
      <c r="CE14" s="403">
        <v>0</v>
      </c>
      <c r="CF14" s="403">
        <v>0</v>
      </c>
      <c r="CG14" s="403" t="s">
        <v>152</v>
      </c>
      <c r="CH14" s="277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70"/>
      <c r="DD14" s="270"/>
    </row>
    <row r="15" spans="1:108" x14ac:dyDescent="0.25">
      <c r="A15" s="280" t="s">
        <v>49</v>
      </c>
      <c r="B15" s="367">
        <v>0</v>
      </c>
      <c r="C15" s="329"/>
      <c r="D15" s="330"/>
      <c r="E15" s="330"/>
      <c r="F15" s="330"/>
      <c r="G15" s="331"/>
      <c r="H15" s="331"/>
      <c r="I15" s="329"/>
      <c r="J15" s="326"/>
      <c r="K15" s="329"/>
      <c r="L15" s="326"/>
      <c r="M15" s="355">
        <v>0</v>
      </c>
      <c r="N15" s="329"/>
      <c r="O15" s="330"/>
      <c r="P15" s="326"/>
      <c r="Q15" s="369">
        <v>0</v>
      </c>
      <c r="R15" s="329"/>
      <c r="S15" s="330"/>
      <c r="T15" s="326"/>
      <c r="U15" s="329"/>
      <c r="V15" s="363"/>
      <c r="W15" s="329"/>
      <c r="X15" s="326"/>
      <c r="Y15" s="363"/>
      <c r="Z15" s="377"/>
      <c r="AA15" s="326"/>
      <c r="AB15" s="377"/>
      <c r="AC15" s="326"/>
      <c r="AD15" s="378"/>
      <c r="AE15" s="323"/>
      <c r="AF15" s="323"/>
      <c r="AG15" s="378"/>
      <c r="AH15" s="323"/>
      <c r="AI15" s="323"/>
      <c r="AJ15" s="385"/>
      <c r="AK15" s="372"/>
      <c r="AL15" s="368"/>
      <c r="AM15" s="386"/>
      <c r="AN15" s="342"/>
      <c r="AO15" s="385"/>
      <c r="AP15" s="389"/>
      <c r="AQ15" s="390"/>
      <c r="AR15" s="395" t="s">
        <v>151</v>
      </c>
      <c r="AS15" s="256"/>
      <c r="AT15" s="256"/>
      <c r="AU15" s="256"/>
      <c r="AV15" s="256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400" t="s">
        <v>152</v>
      </c>
      <c r="BU15" s="400" t="s">
        <v>152</v>
      </c>
      <c r="BV15" s="400" t="s">
        <v>152</v>
      </c>
      <c r="BW15" s="400" t="s">
        <v>152</v>
      </c>
      <c r="BX15" s="400" t="s">
        <v>152</v>
      </c>
      <c r="BY15" s="400" t="s">
        <v>152</v>
      </c>
      <c r="BZ15" s="278" t="s">
        <v>152</v>
      </c>
      <c r="CA15" s="274"/>
      <c r="CB15" s="403">
        <v>0</v>
      </c>
      <c r="CC15" s="403">
        <v>0</v>
      </c>
      <c r="CD15" s="403">
        <v>0</v>
      </c>
      <c r="CE15" s="403">
        <v>0</v>
      </c>
      <c r="CF15" s="403">
        <v>0</v>
      </c>
      <c r="CG15" s="403" t="s">
        <v>152</v>
      </c>
      <c r="CH15" s="403">
        <v>0</v>
      </c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70"/>
      <c r="DD15" s="270"/>
    </row>
    <row r="16" spans="1:108" x14ac:dyDescent="0.25">
      <c r="A16" s="280" t="s">
        <v>50</v>
      </c>
      <c r="B16" s="367">
        <v>0</v>
      </c>
      <c r="C16" s="329"/>
      <c r="D16" s="330"/>
      <c r="E16" s="330"/>
      <c r="F16" s="330"/>
      <c r="G16" s="331"/>
      <c r="H16" s="331"/>
      <c r="I16" s="329"/>
      <c r="J16" s="326"/>
      <c r="K16" s="329"/>
      <c r="L16" s="326"/>
      <c r="M16" s="355">
        <v>0</v>
      </c>
      <c r="N16" s="329"/>
      <c r="O16" s="330"/>
      <c r="P16" s="326"/>
      <c r="Q16" s="369">
        <v>0</v>
      </c>
      <c r="R16" s="329"/>
      <c r="S16" s="330"/>
      <c r="T16" s="326"/>
      <c r="U16" s="329"/>
      <c r="V16" s="363"/>
      <c r="W16" s="329"/>
      <c r="X16" s="326"/>
      <c r="Y16" s="363"/>
      <c r="Z16" s="377"/>
      <c r="AA16" s="326"/>
      <c r="AB16" s="377"/>
      <c r="AC16" s="326"/>
      <c r="AD16" s="378"/>
      <c r="AE16" s="323"/>
      <c r="AF16" s="323"/>
      <c r="AG16" s="378"/>
      <c r="AH16" s="323"/>
      <c r="AI16" s="323"/>
      <c r="AJ16" s="385"/>
      <c r="AK16" s="372"/>
      <c r="AL16" s="368"/>
      <c r="AM16" s="386"/>
      <c r="AN16" s="342"/>
      <c r="AO16" s="385"/>
      <c r="AP16" s="389"/>
      <c r="AQ16" s="390"/>
      <c r="AR16" s="395" t="s">
        <v>151</v>
      </c>
      <c r="AS16" s="256"/>
      <c r="AT16" s="256"/>
      <c r="AU16" s="256"/>
      <c r="AV16" s="256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400" t="s">
        <v>152</v>
      </c>
      <c r="BU16" s="400" t="s">
        <v>152</v>
      </c>
      <c r="BV16" s="400" t="s">
        <v>152</v>
      </c>
      <c r="BW16" s="400" t="s">
        <v>152</v>
      </c>
      <c r="BX16" s="400" t="s">
        <v>152</v>
      </c>
      <c r="BY16" s="400" t="s">
        <v>152</v>
      </c>
      <c r="BZ16" s="278" t="s">
        <v>152</v>
      </c>
      <c r="CA16" s="274"/>
      <c r="CB16" s="403">
        <v>0</v>
      </c>
      <c r="CC16" s="403">
        <v>0</v>
      </c>
      <c r="CD16" s="403">
        <v>0</v>
      </c>
      <c r="CE16" s="403">
        <v>0</v>
      </c>
      <c r="CF16" s="403">
        <v>0</v>
      </c>
      <c r="CG16" s="403" t="s">
        <v>152</v>
      </c>
      <c r="CH16" s="403">
        <v>0</v>
      </c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70"/>
      <c r="DD16" s="270"/>
    </row>
    <row r="17" spans="1:108" x14ac:dyDescent="0.25">
      <c r="A17" s="280" t="s">
        <v>51</v>
      </c>
      <c r="B17" s="367">
        <v>0</v>
      </c>
      <c r="C17" s="329"/>
      <c r="D17" s="330"/>
      <c r="E17" s="330"/>
      <c r="F17" s="330"/>
      <c r="G17" s="331"/>
      <c r="H17" s="331"/>
      <c r="I17" s="329"/>
      <c r="J17" s="326"/>
      <c r="K17" s="329"/>
      <c r="L17" s="326"/>
      <c r="M17" s="355">
        <v>0</v>
      </c>
      <c r="N17" s="329"/>
      <c r="O17" s="330"/>
      <c r="P17" s="326"/>
      <c r="Q17" s="369">
        <v>0</v>
      </c>
      <c r="R17" s="329"/>
      <c r="S17" s="330"/>
      <c r="T17" s="326"/>
      <c r="U17" s="329"/>
      <c r="V17" s="363"/>
      <c r="W17" s="329"/>
      <c r="X17" s="326"/>
      <c r="Y17" s="363"/>
      <c r="Z17" s="377"/>
      <c r="AA17" s="326"/>
      <c r="AB17" s="377"/>
      <c r="AC17" s="326"/>
      <c r="AD17" s="378"/>
      <c r="AE17" s="323"/>
      <c r="AF17" s="323"/>
      <c r="AG17" s="378"/>
      <c r="AH17" s="323"/>
      <c r="AI17" s="323"/>
      <c r="AJ17" s="385"/>
      <c r="AK17" s="372"/>
      <c r="AL17" s="368"/>
      <c r="AM17" s="386"/>
      <c r="AN17" s="342"/>
      <c r="AO17" s="385"/>
      <c r="AP17" s="389"/>
      <c r="AQ17" s="390"/>
      <c r="AR17" s="395" t="s">
        <v>151</v>
      </c>
      <c r="AS17" s="256"/>
      <c r="AT17" s="256"/>
      <c r="AU17" s="256"/>
      <c r="AV17" s="256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400" t="s">
        <v>152</v>
      </c>
      <c r="BU17" s="400" t="s">
        <v>152</v>
      </c>
      <c r="BV17" s="400" t="s">
        <v>152</v>
      </c>
      <c r="BW17" s="400" t="s">
        <v>152</v>
      </c>
      <c r="BX17" s="400" t="s">
        <v>152</v>
      </c>
      <c r="BY17" s="400" t="s">
        <v>152</v>
      </c>
      <c r="BZ17" s="278" t="s">
        <v>152</v>
      </c>
      <c r="CA17" s="274"/>
      <c r="CB17" s="403">
        <v>0</v>
      </c>
      <c r="CC17" s="403">
        <v>0</v>
      </c>
      <c r="CD17" s="403">
        <v>0</v>
      </c>
      <c r="CE17" s="403">
        <v>0</v>
      </c>
      <c r="CF17" s="403">
        <v>0</v>
      </c>
      <c r="CG17" s="403" t="s">
        <v>152</v>
      </c>
      <c r="CH17" s="403">
        <v>0</v>
      </c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70"/>
      <c r="DD17" s="270"/>
    </row>
    <row r="18" spans="1:108" x14ac:dyDescent="0.25">
      <c r="A18" s="280" t="s">
        <v>52</v>
      </c>
      <c r="B18" s="367">
        <v>0</v>
      </c>
      <c r="C18" s="329"/>
      <c r="D18" s="330"/>
      <c r="E18" s="330"/>
      <c r="F18" s="330"/>
      <c r="G18" s="331"/>
      <c r="H18" s="331"/>
      <c r="I18" s="329"/>
      <c r="J18" s="326"/>
      <c r="K18" s="329"/>
      <c r="L18" s="326"/>
      <c r="M18" s="355">
        <v>0</v>
      </c>
      <c r="N18" s="329"/>
      <c r="O18" s="330"/>
      <c r="P18" s="326"/>
      <c r="Q18" s="369">
        <v>0</v>
      </c>
      <c r="R18" s="329"/>
      <c r="S18" s="330"/>
      <c r="T18" s="326"/>
      <c r="U18" s="329"/>
      <c r="V18" s="363"/>
      <c r="W18" s="329"/>
      <c r="X18" s="326"/>
      <c r="Y18" s="363"/>
      <c r="Z18" s="377"/>
      <c r="AA18" s="326"/>
      <c r="AB18" s="377"/>
      <c r="AC18" s="326"/>
      <c r="AD18" s="378"/>
      <c r="AE18" s="323"/>
      <c r="AF18" s="323"/>
      <c r="AG18" s="378"/>
      <c r="AH18" s="323"/>
      <c r="AI18" s="323"/>
      <c r="AJ18" s="385"/>
      <c r="AK18" s="372"/>
      <c r="AL18" s="368"/>
      <c r="AM18" s="386"/>
      <c r="AN18" s="342"/>
      <c r="AO18" s="385"/>
      <c r="AP18" s="389"/>
      <c r="AQ18" s="390"/>
      <c r="AR18" s="395" t="s">
        <v>151</v>
      </c>
      <c r="AS18" s="256"/>
      <c r="AT18" s="256"/>
      <c r="AU18" s="256"/>
      <c r="AV18" s="256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400" t="s">
        <v>152</v>
      </c>
      <c r="BU18" s="400" t="s">
        <v>152</v>
      </c>
      <c r="BV18" s="400" t="s">
        <v>152</v>
      </c>
      <c r="BW18" s="400" t="s">
        <v>152</v>
      </c>
      <c r="BX18" s="400" t="s">
        <v>152</v>
      </c>
      <c r="BY18" s="400" t="s">
        <v>152</v>
      </c>
      <c r="BZ18" s="278" t="s">
        <v>152</v>
      </c>
      <c r="CA18" s="274"/>
      <c r="CB18" s="403">
        <v>0</v>
      </c>
      <c r="CC18" s="403">
        <v>0</v>
      </c>
      <c r="CD18" s="403">
        <v>0</v>
      </c>
      <c r="CE18" s="403">
        <v>0</v>
      </c>
      <c r="CF18" s="403">
        <v>0</v>
      </c>
      <c r="CG18" s="403" t="s">
        <v>152</v>
      </c>
      <c r="CH18" s="403">
        <v>0</v>
      </c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70"/>
      <c r="DD18" s="270"/>
    </row>
    <row r="19" spans="1:108" x14ac:dyDescent="0.25">
      <c r="A19" s="280" t="s">
        <v>53</v>
      </c>
      <c r="B19" s="367">
        <v>0</v>
      </c>
      <c r="C19" s="329"/>
      <c r="D19" s="330"/>
      <c r="E19" s="330"/>
      <c r="F19" s="330"/>
      <c r="G19" s="331"/>
      <c r="H19" s="331"/>
      <c r="I19" s="329"/>
      <c r="J19" s="326"/>
      <c r="K19" s="329"/>
      <c r="L19" s="326"/>
      <c r="M19" s="355">
        <v>0</v>
      </c>
      <c r="N19" s="329"/>
      <c r="O19" s="330"/>
      <c r="P19" s="326"/>
      <c r="Q19" s="369">
        <v>0</v>
      </c>
      <c r="R19" s="329"/>
      <c r="S19" s="330"/>
      <c r="T19" s="326"/>
      <c r="U19" s="337"/>
      <c r="V19" s="379"/>
      <c r="W19" s="329"/>
      <c r="X19" s="326"/>
      <c r="Y19" s="363"/>
      <c r="Z19" s="377"/>
      <c r="AA19" s="326"/>
      <c r="AB19" s="377"/>
      <c r="AC19" s="326"/>
      <c r="AD19" s="378"/>
      <c r="AE19" s="323"/>
      <c r="AF19" s="323"/>
      <c r="AG19" s="378"/>
      <c r="AH19" s="323"/>
      <c r="AI19" s="323"/>
      <c r="AJ19" s="385"/>
      <c r="AK19" s="372"/>
      <c r="AL19" s="368"/>
      <c r="AM19" s="386"/>
      <c r="AN19" s="342"/>
      <c r="AO19" s="385"/>
      <c r="AP19" s="389"/>
      <c r="AQ19" s="390"/>
      <c r="AR19" s="395" t="s">
        <v>151</v>
      </c>
      <c r="AS19" s="256"/>
      <c r="AT19" s="256"/>
      <c r="AU19" s="256"/>
      <c r="AV19" s="256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400" t="s">
        <v>152</v>
      </c>
      <c r="BU19" s="400" t="s">
        <v>152</v>
      </c>
      <c r="BV19" s="400" t="s">
        <v>152</v>
      </c>
      <c r="BW19" s="400" t="s">
        <v>152</v>
      </c>
      <c r="BX19" s="400" t="s">
        <v>152</v>
      </c>
      <c r="BY19" s="400" t="s">
        <v>152</v>
      </c>
      <c r="BZ19" s="274"/>
      <c r="CA19" s="274"/>
      <c r="CB19" s="403">
        <v>0</v>
      </c>
      <c r="CC19" s="403">
        <v>0</v>
      </c>
      <c r="CD19" s="403">
        <v>0</v>
      </c>
      <c r="CE19" s="403">
        <v>0</v>
      </c>
      <c r="CF19" s="403">
        <v>0</v>
      </c>
      <c r="CG19" s="403" t="s">
        <v>152</v>
      </c>
      <c r="CH19" s="277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70"/>
      <c r="DD19" s="270"/>
    </row>
    <row r="20" spans="1:108" x14ac:dyDescent="0.25">
      <c r="A20" s="280" t="s">
        <v>54</v>
      </c>
      <c r="B20" s="367">
        <v>0</v>
      </c>
      <c r="C20" s="329"/>
      <c r="D20" s="330"/>
      <c r="E20" s="330"/>
      <c r="F20" s="330"/>
      <c r="G20" s="331"/>
      <c r="H20" s="331"/>
      <c r="I20" s="329"/>
      <c r="J20" s="326"/>
      <c r="K20" s="329"/>
      <c r="L20" s="326"/>
      <c r="M20" s="355">
        <v>0</v>
      </c>
      <c r="N20" s="329"/>
      <c r="O20" s="330"/>
      <c r="P20" s="326"/>
      <c r="Q20" s="369">
        <v>0</v>
      </c>
      <c r="R20" s="329"/>
      <c r="S20" s="330"/>
      <c r="T20" s="326"/>
      <c r="U20" s="329"/>
      <c r="V20" s="363"/>
      <c r="W20" s="329"/>
      <c r="X20" s="326"/>
      <c r="Y20" s="363"/>
      <c r="Z20" s="377"/>
      <c r="AA20" s="326"/>
      <c r="AB20" s="377"/>
      <c r="AC20" s="326"/>
      <c r="AD20" s="378"/>
      <c r="AE20" s="323"/>
      <c r="AF20" s="323"/>
      <c r="AG20" s="378"/>
      <c r="AH20" s="323"/>
      <c r="AI20" s="323"/>
      <c r="AJ20" s="385"/>
      <c r="AK20" s="372"/>
      <c r="AL20" s="368"/>
      <c r="AM20" s="386"/>
      <c r="AN20" s="342"/>
      <c r="AO20" s="385"/>
      <c r="AP20" s="389"/>
      <c r="AQ20" s="390"/>
      <c r="AR20" s="395" t="s">
        <v>151</v>
      </c>
      <c r="AS20" s="256"/>
      <c r="AT20" s="256"/>
      <c r="AU20" s="256"/>
      <c r="AV20" s="256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400" t="s">
        <v>152</v>
      </c>
      <c r="BU20" s="400" t="s">
        <v>152</v>
      </c>
      <c r="BV20" s="400" t="s">
        <v>152</v>
      </c>
      <c r="BW20" s="400" t="s">
        <v>152</v>
      </c>
      <c r="BX20" s="400" t="s">
        <v>152</v>
      </c>
      <c r="BY20" s="400" t="s">
        <v>152</v>
      </c>
      <c r="BZ20" s="278" t="s">
        <v>152</v>
      </c>
      <c r="CA20" s="274"/>
      <c r="CB20" s="403">
        <v>0</v>
      </c>
      <c r="CC20" s="403">
        <v>0</v>
      </c>
      <c r="CD20" s="403">
        <v>0</v>
      </c>
      <c r="CE20" s="403">
        <v>0</v>
      </c>
      <c r="CF20" s="403">
        <v>0</v>
      </c>
      <c r="CG20" s="403" t="s">
        <v>152</v>
      </c>
      <c r="CH20" s="403">
        <v>0</v>
      </c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70"/>
      <c r="DD20" s="270"/>
    </row>
    <row r="21" spans="1:108" x14ac:dyDescent="0.25">
      <c r="A21" s="280" t="s">
        <v>55</v>
      </c>
      <c r="B21" s="367">
        <v>0</v>
      </c>
      <c r="C21" s="329"/>
      <c r="D21" s="330"/>
      <c r="E21" s="330"/>
      <c r="F21" s="330"/>
      <c r="G21" s="331"/>
      <c r="H21" s="331"/>
      <c r="I21" s="329"/>
      <c r="J21" s="326"/>
      <c r="K21" s="329"/>
      <c r="L21" s="326"/>
      <c r="M21" s="355">
        <v>0</v>
      </c>
      <c r="N21" s="329"/>
      <c r="O21" s="330"/>
      <c r="P21" s="326"/>
      <c r="Q21" s="369">
        <v>0</v>
      </c>
      <c r="R21" s="329"/>
      <c r="S21" s="330"/>
      <c r="T21" s="326"/>
      <c r="U21" s="337"/>
      <c r="V21" s="379"/>
      <c r="W21" s="329"/>
      <c r="X21" s="326"/>
      <c r="Y21" s="363"/>
      <c r="Z21" s="377"/>
      <c r="AA21" s="326"/>
      <c r="AB21" s="377"/>
      <c r="AC21" s="326"/>
      <c r="AD21" s="378"/>
      <c r="AE21" s="323"/>
      <c r="AF21" s="323"/>
      <c r="AG21" s="378"/>
      <c r="AH21" s="323"/>
      <c r="AI21" s="323"/>
      <c r="AJ21" s="385"/>
      <c r="AK21" s="372"/>
      <c r="AL21" s="368"/>
      <c r="AM21" s="386"/>
      <c r="AN21" s="342"/>
      <c r="AO21" s="385"/>
      <c r="AP21" s="389"/>
      <c r="AQ21" s="390"/>
      <c r="AR21" s="395" t="s">
        <v>151</v>
      </c>
      <c r="AS21" s="256"/>
      <c r="AT21" s="256"/>
      <c r="AU21" s="256"/>
      <c r="AV21" s="256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400" t="s">
        <v>152</v>
      </c>
      <c r="BU21" s="400" t="s">
        <v>152</v>
      </c>
      <c r="BV21" s="400" t="s">
        <v>152</v>
      </c>
      <c r="BW21" s="400" t="s">
        <v>152</v>
      </c>
      <c r="BX21" s="400" t="s">
        <v>152</v>
      </c>
      <c r="BY21" s="400" t="s">
        <v>152</v>
      </c>
      <c r="BZ21" s="274"/>
      <c r="CA21" s="274"/>
      <c r="CB21" s="403">
        <v>0</v>
      </c>
      <c r="CC21" s="403">
        <v>0</v>
      </c>
      <c r="CD21" s="403">
        <v>0</v>
      </c>
      <c r="CE21" s="403">
        <v>0</v>
      </c>
      <c r="CF21" s="403">
        <v>0</v>
      </c>
      <c r="CG21" s="403" t="s">
        <v>152</v>
      </c>
      <c r="CH21" s="277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70"/>
      <c r="DD21" s="270"/>
    </row>
    <row r="22" spans="1:108" x14ac:dyDescent="0.25">
      <c r="A22" s="280" t="s">
        <v>56</v>
      </c>
      <c r="B22" s="367">
        <v>0</v>
      </c>
      <c r="C22" s="329"/>
      <c r="D22" s="330"/>
      <c r="E22" s="330"/>
      <c r="F22" s="330"/>
      <c r="G22" s="331"/>
      <c r="H22" s="331"/>
      <c r="I22" s="329"/>
      <c r="J22" s="326"/>
      <c r="K22" s="329"/>
      <c r="L22" s="326"/>
      <c r="M22" s="355">
        <v>0</v>
      </c>
      <c r="N22" s="329"/>
      <c r="O22" s="330"/>
      <c r="P22" s="326"/>
      <c r="Q22" s="369">
        <v>0</v>
      </c>
      <c r="R22" s="329"/>
      <c r="S22" s="330"/>
      <c r="T22" s="326"/>
      <c r="U22" s="329"/>
      <c r="V22" s="363"/>
      <c r="W22" s="329"/>
      <c r="X22" s="326"/>
      <c r="Y22" s="363"/>
      <c r="Z22" s="377"/>
      <c r="AA22" s="326"/>
      <c r="AB22" s="377"/>
      <c r="AC22" s="326"/>
      <c r="AD22" s="378"/>
      <c r="AE22" s="323"/>
      <c r="AF22" s="323"/>
      <c r="AG22" s="378"/>
      <c r="AH22" s="323"/>
      <c r="AI22" s="323"/>
      <c r="AJ22" s="385"/>
      <c r="AK22" s="372"/>
      <c r="AL22" s="368"/>
      <c r="AM22" s="386"/>
      <c r="AN22" s="342"/>
      <c r="AO22" s="385"/>
      <c r="AP22" s="389"/>
      <c r="AQ22" s="390"/>
      <c r="AR22" s="395" t="s">
        <v>151</v>
      </c>
      <c r="AS22" s="256"/>
      <c r="AT22" s="256"/>
      <c r="AU22" s="256"/>
      <c r="AV22" s="256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400" t="s">
        <v>152</v>
      </c>
      <c r="BU22" s="400" t="s">
        <v>152</v>
      </c>
      <c r="BV22" s="400" t="s">
        <v>152</v>
      </c>
      <c r="BW22" s="400" t="s">
        <v>152</v>
      </c>
      <c r="BX22" s="400" t="s">
        <v>152</v>
      </c>
      <c r="BY22" s="400" t="s">
        <v>152</v>
      </c>
      <c r="BZ22" s="278" t="s">
        <v>152</v>
      </c>
      <c r="CA22" s="274"/>
      <c r="CB22" s="403">
        <v>0</v>
      </c>
      <c r="CC22" s="403">
        <v>0</v>
      </c>
      <c r="CD22" s="403">
        <v>0</v>
      </c>
      <c r="CE22" s="403">
        <v>0</v>
      </c>
      <c r="CF22" s="403">
        <v>0</v>
      </c>
      <c r="CG22" s="403" t="s">
        <v>152</v>
      </c>
      <c r="CH22" s="403">
        <v>0</v>
      </c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70"/>
      <c r="DD22" s="270"/>
    </row>
    <row r="23" spans="1:108" x14ac:dyDescent="0.25">
      <c r="A23" s="280" t="s">
        <v>57</v>
      </c>
      <c r="B23" s="367">
        <v>0</v>
      </c>
      <c r="C23" s="329"/>
      <c r="D23" s="330"/>
      <c r="E23" s="330"/>
      <c r="F23" s="330"/>
      <c r="G23" s="331"/>
      <c r="H23" s="331"/>
      <c r="I23" s="329"/>
      <c r="J23" s="326"/>
      <c r="K23" s="329"/>
      <c r="L23" s="326"/>
      <c r="M23" s="355">
        <v>0</v>
      </c>
      <c r="N23" s="329"/>
      <c r="O23" s="330"/>
      <c r="P23" s="326"/>
      <c r="Q23" s="369">
        <v>0</v>
      </c>
      <c r="R23" s="329"/>
      <c r="S23" s="330"/>
      <c r="T23" s="326"/>
      <c r="U23" s="337"/>
      <c r="V23" s="379"/>
      <c r="W23" s="329"/>
      <c r="X23" s="326"/>
      <c r="Y23" s="363"/>
      <c r="Z23" s="377"/>
      <c r="AA23" s="326"/>
      <c r="AB23" s="377"/>
      <c r="AC23" s="326"/>
      <c r="AD23" s="378"/>
      <c r="AE23" s="323"/>
      <c r="AF23" s="323"/>
      <c r="AG23" s="378"/>
      <c r="AH23" s="323"/>
      <c r="AI23" s="323"/>
      <c r="AJ23" s="385"/>
      <c r="AK23" s="372"/>
      <c r="AL23" s="368"/>
      <c r="AM23" s="386"/>
      <c r="AN23" s="342"/>
      <c r="AO23" s="385"/>
      <c r="AP23" s="389"/>
      <c r="AQ23" s="390"/>
      <c r="AR23" s="395" t="s">
        <v>151</v>
      </c>
      <c r="AS23" s="256"/>
      <c r="AT23" s="256"/>
      <c r="AU23" s="256"/>
      <c r="AV23" s="256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400" t="s">
        <v>152</v>
      </c>
      <c r="BU23" s="400" t="s">
        <v>152</v>
      </c>
      <c r="BV23" s="400" t="s">
        <v>152</v>
      </c>
      <c r="BW23" s="400" t="s">
        <v>152</v>
      </c>
      <c r="BX23" s="400" t="s">
        <v>152</v>
      </c>
      <c r="BY23" s="400" t="s">
        <v>152</v>
      </c>
      <c r="BZ23" s="274"/>
      <c r="CA23" s="274"/>
      <c r="CB23" s="403">
        <v>0</v>
      </c>
      <c r="CC23" s="403">
        <v>0</v>
      </c>
      <c r="CD23" s="403">
        <v>0</v>
      </c>
      <c r="CE23" s="403">
        <v>0</v>
      </c>
      <c r="CF23" s="403">
        <v>0</v>
      </c>
      <c r="CG23" s="403" t="s">
        <v>152</v>
      </c>
      <c r="CH23" s="277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70"/>
      <c r="DD23" s="270"/>
    </row>
    <row r="24" spans="1:108" x14ac:dyDescent="0.25">
      <c r="A24" s="280" t="s">
        <v>58</v>
      </c>
      <c r="B24" s="367">
        <v>0</v>
      </c>
      <c r="C24" s="329"/>
      <c r="D24" s="330"/>
      <c r="E24" s="330"/>
      <c r="F24" s="330"/>
      <c r="G24" s="331"/>
      <c r="H24" s="331"/>
      <c r="I24" s="329"/>
      <c r="J24" s="326"/>
      <c r="K24" s="329"/>
      <c r="L24" s="326"/>
      <c r="M24" s="355">
        <v>0</v>
      </c>
      <c r="N24" s="329"/>
      <c r="O24" s="330"/>
      <c r="P24" s="326"/>
      <c r="Q24" s="369">
        <v>0</v>
      </c>
      <c r="R24" s="329"/>
      <c r="S24" s="330"/>
      <c r="T24" s="326"/>
      <c r="U24" s="329"/>
      <c r="V24" s="363"/>
      <c r="W24" s="329"/>
      <c r="X24" s="326"/>
      <c r="Y24" s="363"/>
      <c r="Z24" s="377"/>
      <c r="AA24" s="326"/>
      <c r="AB24" s="377"/>
      <c r="AC24" s="326"/>
      <c r="AD24" s="378"/>
      <c r="AE24" s="323"/>
      <c r="AF24" s="323"/>
      <c r="AG24" s="378"/>
      <c r="AH24" s="323"/>
      <c r="AI24" s="323"/>
      <c r="AJ24" s="385"/>
      <c r="AK24" s="372"/>
      <c r="AL24" s="368"/>
      <c r="AM24" s="386"/>
      <c r="AN24" s="342"/>
      <c r="AO24" s="385"/>
      <c r="AP24" s="389"/>
      <c r="AQ24" s="390"/>
      <c r="AR24" s="395" t="s">
        <v>151</v>
      </c>
      <c r="AS24" s="256"/>
      <c r="AT24" s="256"/>
      <c r="AU24" s="256"/>
      <c r="AV24" s="256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400" t="s">
        <v>152</v>
      </c>
      <c r="BU24" s="400" t="s">
        <v>152</v>
      </c>
      <c r="BV24" s="400" t="s">
        <v>152</v>
      </c>
      <c r="BW24" s="400" t="s">
        <v>152</v>
      </c>
      <c r="BX24" s="400" t="s">
        <v>152</v>
      </c>
      <c r="BY24" s="400" t="s">
        <v>152</v>
      </c>
      <c r="BZ24" s="278" t="s">
        <v>152</v>
      </c>
      <c r="CA24" s="274"/>
      <c r="CB24" s="403">
        <v>0</v>
      </c>
      <c r="CC24" s="403">
        <v>0</v>
      </c>
      <c r="CD24" s="403">
        <v>0</v>
      </c>
      <c r="CE24" s="403">
        <v>0</v>
      </c>
      <c r="CF24" s="403">
        <v>0</v>
      </c>
      <c r="CG24" s="403" t="s">
        <v>152</v>
      </c>
      <c r="CH24" s="403">
        <v>0</v>
      </c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70"/>
      <c r="DD24" s="270"/>
    </row>
    <row r="25" spans="1:108" x14ac:dyDescent="0.25">
      <c r="A25" s="280" t="s">
        <v>59</v>
      </c>
      <c r="B25" s="367">
        <v>0</v>
      </c>
      <c r="C25" s="329"/>
      <c r="D25" s="330"/>
      <c r="E25" s="330"/>
      <c r="F25" s="330"/>
      <c r="G25" s="331"/>
      <c r="H25" s="331"/>
      <c r="I25" s="329"/>
      <c r="J25" s="326"/>
      <c r="K25" s="329"/>
      <c r="L25" s="326"/>
      <c r="M25" s="355">
        <v>0</v>
      </c>
      <c r="N25" s="329"/>
      <c r="O25" s="330"/>
      <c r="P25" s="326"/>
      <c r="Q25" s="369">
        <v>0</v>
      </c>
      <c r="R25" s="329"/>
      <c r="S25" s="330"/>
      <c r="T25" s="326"/>
      <c r="U25" s="329"/>
      <c r="V25" s="363"/>
      <c r="W25" s="329"/>
      <c r="X25" s="326"/>
      <c r="Y25" s="363"/>
      <c r="Z25" s="377"/>
      <c r="AA25" s="326"/>
      <c r="AB25" s="377"/>
      <c r="AC25" s="326"/>
      <c r="AD25" s="378"/>
      <c r="AE25" s="323"/>
      <c r="AF25" s="323"/>
      <c r="AG25" s="378"/>
      <c r="AH25" s="323"/>
      <c r="AI25" s="323"/>
      <c r="AJ25" s="385"/>
      <c r="AK25" s="372"/>
      <c r="AL25" s="368"/>
      <c r="AM25" s="386"/>
      <c r="AN25" s="342"/>
      <c r="AO25" s="385"/>
      <c r="AP25" s="389"/>
      <c r="AQ25" s="390"/>
      <c r="AR25" s="395" t="s">
        <v>151</v>
      </c>
      <c r="AS25" s="256"/>
      <c r="AT25" s="256"/>
      <c r="AU25" s="256"/>
      <c r="AV25" s="256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400" t="s">
        <v>152</v>
      </c>
      <c r="BU25" s="400" t="s">
        <v>152</v>
      </c>
      <c r="BV25" s="400" t="s">
        <v>152</v>
      </c>
      <c r="BW25" s="400" t="s">
        <v>152</v>
      </c>
      <c r="BX25" s="400" t="s">
        <v>152</v>
      </c>
      <c r="BY25" s="400" t="s">
        <v>152</v>
      </c>
      <c r="BZ25" s="278" t="s">
        <v>152</v>
      </c>
      <c r="CA25" s="274"/>
      <c r="CB25" s="403">
        <v>0</v>
      </c>
      <c r="CC25" s="403">
        <v>0</v>
      </c>
      <c r="CD25" s="403">
        <v>0</v>
      </c>
      <c r="CE25" s="403">
        <v>0</v>
      </c>
      <c r="CF25" s="403">
        <v>0</v>
      </c>
      <c r="CG25" s="403" t="s">
        <v>152</v>
      </c>
      <c r="CH25" s="403">
        <v>0</v>
      </c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70"/>
      <c r="DD25" s="270"/>
    </row>
    <row r="26" spans="1:108" ht="54" x14ac:dyDescent="0.25">
      <c r="A26" s="300" t="s">
        <v>60</v>
      </c>
      <c r="B26" s="367">
        <v>0</v>
      </c>
      <c r="C26" s="329"/>
      <c r="D26" s="330"/>
      <c r="E26" s="330"/>
      <c r="F26" s="330"/>
      <c r="G26" s="331"/>
      <c r="H26" s="331"/>
      <c r="I26" s="329"/>
      <c r="J26" s="326"/>
      <c r="K26" s="329"/>
      <c r="L26" s="326"/>
      <c r="M26" s="355">
        <v>0</v>
      </c>
      <c r="N26" s="329"/>
      <c r="O26" s="330"/>
      <c r="P26" s="326"/>
      <c r="Q26" s="369">
        <v>0</v>
      </c>
      <c r="R26" s="329"/>
      <c r="S26" s="330"/>
      <c r="T26" s="326"/>
      <c r="U26" s="329"/>
      <c r="V26" s="363"/>
      <c r="W26" s="329"/>
      <c r="X26" s="326"/>
      <c r="Y26" s="363"/>
      <c r="Z26" s="377"/>
      <c r="AA26" s="326"/>
      <c r="AB26" s="377"/>
      <c r="AC26" s="326"/>
      <c r="AD26" s="378"/>
      <c r="AE26" s="323"/>
      <c r="AF26" s="323"/>
      <c r="AG26" s="378"/>
      <c r="AH26" s="323"/>
      <c r="AI26" s="323"/>
      <c r="AJ26" s="385"/>
      <c r="AK26" s="372"/>
      <c r="AL26" s="368"/>
      <c r="AM26" s="386"/>
      <c r="AN26" s="342"/>
      <c r="AO26" s="385"/>
      <c r="AP26" s="389"/>
      <c r="AQ26" s="390"/>
      <c r="AR26" s="395" t="s">
        <v>151</v>
      </c>
      <c r="AS26" s="256"/>
      <c r="AT26" s="256"/>
      <c r="AU26" s="256"/>
      <c r="AV26" s="256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400" t="s">
        <v>152</v>
      </c>
      <c r="BU26" s="400" t="s">
        <v>152</v>
      </c>
      <c r="BV26" s="400" t="s">
        <v>152</v>
      </c>
      <c r="BW26" s="400" t="s">
        <v>152</v>
      </c>
      <c r="BX26" s="400" t="s">
        <v>152</v>
      </c>
      <c r="BY26" s="400" t="s">
        <v>152</v>
      </c>
      <c r="BZ26" s="278" t="s">
        <v>152</v>
      </c>
      <c r="CA26" s="274"/>
      <c r="CB26" s="403">
        <v>0</v>
      </c>
      <c r="CC26" s="403">
        <v>0</v>
      </c>
      <c r="CD26" s="403">
        <v>0</v>
      </c>
      <c r="CE26" s="403">
        <v>0</v>
      </c>
      <c r="CF26" s="403">
        <v>0</v>
      </c>
      <c r="CG26" s="403" t="s">
        <v>152</v>
      </c>
      <c r="CH26" s="403">
        <v>0</v>
      </c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70"/>
      <c r="DD26" s="270"/>
    </row>
    <row r="27" spans="1:108" x14ac:dyDescent="0.25">
      <c r="A27" s="280" t="s">
        <v>61</v>
      </c>
      <c r="B27" s="367">
        <v>0</v>
      </c>
      <c r="C27" s="329"/>
      <c r="D27" s="330"/>
      <c r="E27" s="330"/>
      <c r="F27" s="330"/>
      <c r="G27" s="331"/>
      <c r="H27" s="331"/>
      <c r="I27" s="329"/>
      <c r="J27" s="326"/>
      <c r="K27" s="329"/>
      <c r="L27" s="326"/>
      <c r="M27" s="355">
        <v>0</v>
      </c>
      <c r="N27" s="329"/>
      <c r="O27" s="330"/>
      <c r="P27" s="326"/>
      <c r="Q27" s="369">
        <v>0</v>
      </c>
      <c r="R27" s="329"/>
      <c r="S27" s="330"/>
      <c r="T27" s="326"/>
      <c r="U27" s="329"/>
      <c r="V27" s="363"/>
      <c r="W27" s="329"/>
      <c r="X27" s="326"/>
      <c r="Y27" s="363"/>
      <c r="Z27" s="377"/>
      <c r="AA27" s="326"/>
      <c r="AB27" s="377"/>
      <c r="AC27" s="326"/>
      <c r="AD27" s="378"/>
      <c r="AE27" s="323"/>
      <c r="AF27" s="323"/>
      <c r="AG27" s="378"/>
      <c r="AH27" s="323"/>
      <c r="AI27" s="323"/>
      <c r="AJ27" s="385"/>
      <c r="AK27" s="372"/>
      <c r="AL27" s="368"/>
      <c r="AM27" s="386"/>
      <c r="AN27" s="342"/>
      <c r="AO27" s="385"/>
      <c r="AP27" s="389"/>
      <c r="AQ27" s="390"/>
      <c r="AR27" s="395" t="s">
        <v>151</v>
      </c>
      <c r="AS27" s="256"/>
      <c r="AT27" s="256"/>
      <c r="AU27" s="256"/>
      <c r="AV27" s="256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400" t="s">
        <v>152</v>
      </c>
      <c r="BU27" s="400" t="s">
        <v>152</v>
      </c>
      <c r="BV27" s="400" t="s">
        <v>152</v>
      </c>
      <c r="BW27" s="400" t="s">
        <v>152</v>
      </c>
      <c r="BX27" s="400" t="s">
        <v>152</v>
      </c>
      <c r="BY27" s="400" t="s">
        <v>152</v>
      </c>
      <c r="BZ27" s="278" t="s">
        <v>152</v>
      </c>
      <c r="CA27" s="274"/>
      <c r="CB27" s="403">
        <v>0</v>
      </c>
      <c r="CC27" s="403">
        <v>0</v>
      </c>
      <c r="CD27" s="403">
        <v>0</v>
      </c>
      <c r="CE27" s="403">
        <v>0</v>
      </c>
      <c r="CF27" s="403">
        <v>0</v>
      </c>
      <c r="CG27" s="403" t="s">
        <v>152</v>
      </c>
      <c r="CH27" s="403">
        <v>0</v>
      </c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70"/>
      <c r="DD27" s="270"/>
    </row>
    <row r="28" spans="1:108" x14ac:dyDescent="0.25">
      <c r="A28" s="280" t="s">
        <v>62</v>
      </c>
      <c r="B28" s="367">
        <v>0</v>
      </c>
      <c r="C28" s="337"/>
      <c r="D28" s="338"/>
      <c r="E28" s="338"/>
      <c r="F28" s="338"/>
      <c r="G28" s="331"/>
      <c r="H28" s="331"/>
      <c r="I28" s="337"/>
      <c r="J28" s="326"/>
      <c r="K28" s="329"/>
      <c r="L28" s="326"/>
      <c r="M28" s="380"/>
      <c r="N28" s="337"/>
      <c r="O28" s="338"/>
      <c r="P28" s="339"/>
      <c r="Q28" s="369">
        <v>0</v>
      </c>
      <c r="R28" s="329"/>
      <c r="S28" s="330"/>
      <c r="T28" s="326"/>
      <c r="U28" s="329"/>
      <c r="V28" s="363"/>
      <c r="W28" s="337"/>
      <c r="X28" s="326"/>
      <c r="Y28" s="363"/>
      <c r="Z28" s="380"/>
      <c r="AA28" s="326"/>
      <c r="AB28" s="380"/>
      <c r="AC28" s="326"/>
      <c r="AD28" s="378"/>
      <c r="AE28" s="323"/>
      <c r="AF28" s="323"/>
      <c r="AG28" s="378"/>
      <c r="AH28" s="323"/>
      <c r="AI28" s="323"/>
      <c r="AJ28" s="385"/>
      <c r="AK28" s="372"/>
      <c r="AL28" s="368"/>
      <c r="AM28" s="386"/>
      <c r="AN28" s="342"/>
      <c r="AO28" s="385"/>
      <c r="AP28" s="380"/>
      <c r="AQ28" s="339"/>
      <c r="AR28" s="395" t="s">
        <v>151</v>
      </c>
      <c r="AS28" s="256"/>
      <c r="AT28" s="256"/>
      <c r="AU28" s="256"/>
      <c r="AV28" s="256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400" t="s">
        <v>152</v>
      </c>
      <c r="BU28" s="400" t="s">
        <v>152</v>
      </c>
      <c r="BV28" s="400" t="s">
        <v>152</v>
      </c>
      <c r="BW28" s="400" t="s">
        <v>152</v>
      </c>
      <c r="BX28" s="400" t="s">
        <v>152</v>
      </c>
      <c r="BY28" s="400" t="s">
        <v>152</v>
      </c>
      <c r="BZ28" s="278" t="s">
        <v>152</v>
      </c>
      <c r="CA28" s="274"/>
      <c r="CB28" s="403">
        <v>0</v>
      </c>
      <c r="CC28" s="403">
        <v>0</v>
      </c>
      <c r="CD28" s="403">
        <v>0</v>
      </c>
      <c r="CE28" s="403">
        <v>0</v>
      </c>
      <c r="CF28" s="403">
        <v>0</v>
      </c>
      <c r="CG28" s="403" t="s">
        <v>152</v>
      </c>
      <c r="CH28" s="403">
        <v>0</v>
      </c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70"/>
      <c r="DD28" s="270"/>
    </row>
    <row r="29" spans="1:108" x14ac:dyDescent="0.25">
      <c r="A29" s="280" t="s">
        <v>63</v>
      </c>
      <c r="B29" s="367">
        <v>0</v>
      </c>
      <c r="C29" s="329"/>
      <c r="D29" s="330"/>
      <c r="E29" s="330"/>
      <c r="F29" s="330"/>
      <c r="G29" s="331"/>
      <c r="H29" s="331"/>
      <c r="I29" s="329"/>
      <c r="J29" s="326"/>
      <c r="K29" s="329"/>
      <c r="L29" s="326"/>
      <c r="M29" s="355">
        <v>0</v>
      </c>
      <c r="N29" s="329"/>
      <c r="O29" s="330"/>
      <c r="P29" s="326"/>
      <c r="Q29" s="369">
        <v>0</v>
      </c>
      <c r="R29" s="329"/>
      <c r="S29" s="330"/>
      <c r="T29" s="326"/>
      <c r="U29" s="329"/>
      <c r="V29" s="363"/>
      <c r="W29" s="329"/>
      <c r="X29" s="326"/>
      <c r="Y29" s="363"/>
      <c r="Z29" s="377"/>
      <c r="AA29" s="326"/>
      <c r="AB29" s="377"/>
      <c r="AC29" s="326"/>
      <c r="AD29" s="378"/>
      <c r="AE29" s="323"/>
      <c r="AF29" s="323"/>
      <c r="AG29" s="378"/>
      <c r="AH29" s="323"/>
      <c r="AI29" s="323"/>
      <c r="AJ29" s="385"/>
      <c r="AK29" s="372"/>
      <c r="AL29" s="368"/>
      <c r="AM29" s="386"/>
      <c r="AN29" s="342"/>
      <c r="AO29" s="385"/>
      <c r="AP29" s="389"/>
      <c r="AQ29" s="390"/>
      <c r="AR29" s="395" t="s">
        <v>151</v>
      </c>
      <c r="AS29" s="256"/>
      <c r="AT29" s="256"/>
      <c r="AU29" s="256"/>
      <c r="AV29" s="256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400" t="s">
        <v>152</v>
      </c>
      <c r="BU29" s="400" t="s">
        <v>152</v>
      </c>
      <c r="BV29" s="400" t="s">
        <v>152</v>
      </c>
      <c r="BW29" s="400" t="s">
        <v>152</v>
      </c>
      <c r="BX29" s="400" t="s">
        <v>152</v>
      </c>
      <c r="BY29" s="400" t="s">
        <v>152</v>
      </c>
      <c r="BZ29" s="278" t="s">
        <v>152</v>
      </c>
      <c r="CA29" s="274"/>
      <c r="CB29" s="403">
        <v>0</v>
      </c>
      <c r="CC29" s="403">
        <v>0</v>
      </c>
      <c r="CD29" s="403">
        <v>0</v>
      </c>
      <c r="CE29" s="403">
        <v>0</v>
      </c>
      <c r="CF29" s="403">
        <v>0</v>
      </c>
      <c r="CG29" s="403" t="s">
        <v>152</v>
      </c>
      <c r="CH29" s="403">
        <v>0</v>
      </c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70"/>
      <c r="DD29" s="270"/>
    </row>
    <row r="30" spans="1:108" x14ac:dyDescent="0.25">
      <c r="A30" s="280" t="s">
        <v>64</v>
      </c>
      <c r="B30" s="367">
        <v>0</v>
      </c>
      <c r="C30" s="329"/>
      <c r="D30" s="330"/>
      <c r="E30" s="330"/>
      <c r="F30" s="330"/>
      <c r="G30" s="331"/>
      <c r="H30" s="331"/>
      <c r="I30" s="329"/>
      <c r="J30" s="326"/>
      <c r="K30" s="329"/>
      <c r="L30" s="326"/>
      <c r="M30" s="355">
        <v>0</v>
      </c>
      <c r="N30" s="329"/>
      <c r="O30" s="330"/>
      <c r="P30" s="326"/>
      <c r="Q30" s="369">
        <v>0</v>
      </c>
      <c r="R30" s="329"/>
      <c r="S30" s="330"/>
      <c r="T30" s="326"/>
      <c r="U30" s="329"/>
      <c r="V30" s="363"/>
      <c r="W30" s="329"/>
      <c r="X30" s="326"/>
      <c r="Y30" s="363"/>
      <c r="Z30" s="377"/>
      <c r="AA30" s="326"/>
      <c r="AB30" s="377"/>
      <c r="AC30" s="326"/>
      <c r="AD30" s="378"/>
      <c r="AE30" s="323"/>
      <c r="AF30" s="323"/>
      <c r="AG30" s="378"/>
      <c r="AH30" s="323"/>
      <c r="AI30" s="323"/>
      <c r="AJ30" s="385"/>
      <c r="AK30" s="372"/>
      <c r="AL30" s="368"/>
      <c r="AM30" s="386"/>
      <c r="AN30" s="342"/>
      <c r="AO30" s="385"/>
      <c r="AP30" s="389"/>
      <c r="AQ30" s="390"/>
      <c r="AR30" s="395" t="s">
        <v>151</v>
      </c>
      <c r="AS30" s="256"/>
      <c r="AT30" s="256"/>
      <c r="AU30" s="256"/>
      <c r="AV30" s="256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400" t="s">
        <v>152</v>
      </c>
      <c r="BU30" s="400" t="s">
        <v>152</v>
      </c>
      <c r="BV30" s="400" t="s">
        <v>152</v>
      </c>
      <c r="BW30" s="400" t="s">
        <v>152</v>
      </c>
      <c r="BX30" s="400" t="s">
        <v>152</v>
      </c>
      <c r="BY30" s="400" t="s">
        <v>152</v>
      </c>
      <c r="BZ30" s="278" t="s">
        <v>152</v>
      </c>
      <c r="CA30" s="274"/>
      <c r="CB30" s="403">
        <v>0</v>
      </c>
      <c r="CC30" s="403">
        <v>0</v>
      </c>
      <c r="CD30" s="403">
        <v>0</v>
      </c>
      <c r="CE30" s="403">
        <v>0</v>
      </c>
      <c r="CF30" s="403">
        <v>0</v>
      </c>
      <c r="CG30" s="403" t="s">
        <v>152</v>
      </c>
      <c r="CH30" s="403">
        <v>0</v>
      </c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70"/>
      <c r="DD30" s="270"/>
    </row>
    <row r="31" spans="1:108" x14ac:dyDescent="0.25">
      <c r="A31" s="280" t="s">
        <v>65</v>
      </c>
      <c r="B31" s="367">
        <v>0</v>
      </c>
      <c r="C31" s="329"/>
      <c r="D31" s="330"/>
      <c r="E31" s="330"/>
      <c r="F31" s="330"/>
      <c r="G31" s="331"/>
      <c r="H31" s="331"/>
      <c r="I31" s="329"/>
      <c r="J31" s="326"/>
      <c r="K31" s="329"/>
      <c r="L31" s="326"/>
      <c r="M31" s="355">
        <v>0</v>
      </c>
      <c r="N31" s="329"/>
      <c r="O31" s="330"/>
      <c r="P31" s="326"/>
      <c r="Q31" s="369">
        <v>0</v>
      </c>
      <c r="R31" s="329"/>
      <c r="S31" s="330"/>
      <c r="T31" s="326"/>
      <c r="U31" s="329"/>
      <c r="V31" s="363"/>
      <c r="W31" s="329"/>
      <c r="X31" s="326"/>
      <c r="Y31" s="363"/>
      <c r="Z31" s="377"/>
      <c r="AA31" s="326"/>
      <c r="AB31" s="377"/>
      <c r="AC31" s="326"/>
      <c r="AD31" s="378"/>
      <c r="AE31" s="323"/>
      <c r="AF31" s="323"/>
      <c r="AG31" s="378"/>
      <c r="AH31" s="323"/>
      <c r="AI31" s="323"/>
      <c r="AJ31" s="385"/>
      <c r="AK31" s="372"/>
      <c r="AL31" s="368"/>
      <c r="AM31" s="386"/>
      <c r="AN31" s="342"/>
      <c r="AO31" s="385"/>
      <c r="AP31" s="389"/>
      <c r="AQ31" s="390"/>
      <c r="AR31" s="395" t="s">
        <v>151</v>
      </c>
      <c r="AS31" s="256"/>
      <c r="AT31" s="256"/>
      <c r="AU31" s="256"/>
      <c r="AV31" s="256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400" t="s">
        <v>152</v>
      </c>
      <c r="BU31" s="400" t="s">
        <v>152</v>
      </c>
      <c r="BV31" s="400" t="s">
        <v>152</v>
      </c>
      <c r="BW31" s="400" t="s">
        <v>152</v>
      </c>
      <c r="BX31" s="400" t="s">
        <v>152</v>
      </c>
      <c r="BY31" s="400" t="s">
        <v>152</v>
      </c>
      <c r="BZ31" s="278" t="s">
        <v>152</v>
      </c>
      <c r="CA31" s="274"/>
      <c r="CB31" s="403">
        <v>0</v>
      </c>
      <c r="CC31" s="403">
        <v>0</v>
      </c>
      <c r="CD31" s="403">
        <v>0</v>
      </c>
      <c r="CE31" s="403">
        <v>0</v>
      </c>
      <c r="CF31" s="403">
        <v>0</v>
      </c>
      <c r="CG31" s="403" t="s">
        <v>152</v>
      </c>
      <c r="CH31" s="403">
        <v>0</v>
      </c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70"/>
      <c r="DD31" s="270"/>
    </row>
    <row r="32" spans="1:108" x14ac:dyDescent="0.25">
      <c r="A32" s="280" t="s">
        <v>66</v>
      </c>
      <c r="B32" s="367">
        <v>0</v>
      </c>
      <c r="C32" s="329"/>
      <c r="D32" s="330"/>
      <c r="E32" s="330"/>
      <c r="F32" s="330"/>
      <c r="G32" s="331"/>
      <c r="H32" s="331"/>
      <c r="I32" s="329"/>
      <c r="J32" s="326"/>
      <c r="K32" s="329"/>
      <c r="L32" s="326"/>
      <c r="M32" s="355">
        <v>0</v>
      </c>
      <c r="N32" s="329"/>
      <c r="O32" s="330"/>
      <c r="P32" s="326"/>
      <c r="Q32" s="369">
        <v>0</v>
      </c>
      <c r="R32" s="329"/>
      <c r="S32" s="330"/>
      <c r="T32" s="326"/>
      <c r="U32" s="329"/>
      <c r="V32" s="363"/>
      <c r="W32" s="329"/>
      <c r="X32" s="326"/>
      <c r="Y32" s="363"/>
      <c r="Z32" s="377"/>
      <c r="AA32" s="326"/>
      <c r="AB32" s="377"/>
      <c r="AC32" s="326"/>
      <c r="AD32" s="378"/>
      <c r="AE32" s="323"/>
      <c r="AF32" s="323"/>
      <c r="AG32" s="378"/>
      <c r="AH32" s="323"/>
      <c r="AI32" s="323"/>
      <c r="AJ32" s="385"/>
      <c r="AK32" s="372"/>
      <c r="AL32" s="368"/>
      <c r="AM32" s="386"/>
      <c r="AN32" s="342"/>
      <c r="AO32" s="385"/>
      <c r="AP32" s="389"/>
      <c r="AQ32" s="390"/>
      <c r="AR32" s="395" t="s">
        <v>151</v>
      </c>
      <c r="AS32" s="256"/>
      <c r="AT32" s="256"/>
      <c r="AU32" s="256"/>
      <c r="AV32" s="256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400" t="s">
        <v>152</v>
      </c>
      <c r="BU32" s="400" t="s">
        <v>152</v>
      </c>
      <c r="BV32" s="400" t="s">
        <v>152</v>
      </c>
      <c r="BW32" s="400" t="s">
        <v>152</v>
      </c>
      <c r="BX32" s="400" t="s">
        <v>152</v>
      </c>
      <c r="BY32" s="400" t="s">
        <v>152</v>
      </c>
      <c r="BZ32" s="278" t="s">
        <v>152</v>
      </c>
      <c r="CA32" s="274"/>
      <c r="CB32" s="403">
        <v>0</v>
      </c>
      <c r="CC32" s="403">
        <v>0</v>
      </c>
      <c r="CD32" s="403">
        <v>0</v>
      </c>
      <c r="CE32" s="403">
        <v>0</v>
      </c>
      <c r="CF32" s="403">
        <v>0</v>
      </c>
      <c r="CG32" s="403" t="s">
        <v>152</v>
      </c>
      <c r="CH32" s="403">
        <v>0</v>
      </c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70"/>
      <c r="DD32" s="270"/>
    </row>
    <row r="33" spans="1:108" x14ac:dyDescent="0.25">
      <c r="A33" s="280" t="s">
        <v>67</v>
      </c>
      <c r="B33" s="367">
        <v>0</v>
      </c>
      <c r="C33" s="329"/>
      <c r="D33" s="330"/>
      <c r="E33" s="330"/>
      <c r="F33" s="330"/>
      <c r="G33" s="331"/>
      <c r="H33" s="331"/>
      <c r="I33" s="329"/>
      <c r="J33" s="327"/>
      <c r="K33" s="329"/>
      <c r="L33" s="326"/>
      <c r="M33" s="355">
        <v>0</v>
      </c>
      <c r="N33" s="329"/>
      <c r="O33" s="330"/>
      <c r="P33" s="326"/>
      <c r="Q33" s="369">
        <v>0</v>
      </c>
      <c r="R33" s="329"/>
      <c r="S33" s="330"/>
      <c r="T33" s="326"/>
      <c r="U33" s="329"/>
      <c r="V33" s="363"/>
      <c r="W33" s="329"/>
      <c r="X33" s="326"/>
      <c r="Y33" s="363"/>
      <c r="Z33" s="377"/>
      <c r="AA33" s="326"/>
      <c r="AB33" s="377"/>
      <c r="AC33" s="326"/>
      <c r="AD33" s="378"/>
      <c r="AE33" s="323"/>
      <c r="AF33" s="323"/>
      <c r="AG33" s="378"/>
      <c r="AH33" s="323"/>
      <c r="AI33" s="323"/>
      <c r="AJ33" s="385"/>
      <c r="AK33" s="372"/>
      <c r="AL33" s="368"/>
      <c r="AM33" s="386"/>
      <c r="AN33" s="342"/>
      <c r="AO33" s="385"/>
      <c r="AP33" s="389"/>
      <c r="AQ33" s="390"/>
      <c r="AR33" s="395" t="s">
        <v>151</v>
      </c>
      <c r="AS33" s="256"/>
      <c r="AT33" s="256"/>
      <c r="AU33" s="256"/>
      <c r="AV33" s="256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400" t="s">
        <v>152</v>
      </c>
      <c r="BU33" s="400" t="s">
        <v>152</v>
      </c>
      <c r="BV33" s="400" t="s">
        <v>152</v>
      </c>
      <c r="BW33" s="400" t="s">
        <v>152</v>
      </c>
      <c r="BX33" s="400" t="s">
        <v>152</v>
      </c>
      <c r="BY33" s="400" t="s">
        <v>152</v>
      </c>
      <c r="BZ33" s="278" t="s">
        <v>152</v>
      </c>
      <c r="CA33" s="274"/>
      <c r="CB33" s="403">
        <v>0</v>
      </c>
      <c r="CC33" s="403">
        <v>0</v>
      </c>
      <c r="CD33" s="403">
        <v>0</v>
      </c>
      <c r="CE33" s="403">
        <v>0</v>
      </c>
      <c r="CF33" s="403">
        <v>0</v>
      </c>
      <c r="CG33" s="403" t="s">
        <v>152</v>
      </c>
      <c r="CH33" s="403">
        <v>0</v>
      </c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70"/>
      <c r="DD33" s="270"/>
    </row>
    <row r="34" spans="1:108" x14ac:dyDescent="0.25">
      <c r="A34" s="280" t="s">
        <v>68</v>
      </c>
      <c r="B34" s="367">
        <v>0</v>
      </c>
      <c r="C34" s="329"/>
      <c r="D34" s="330"/>
      <c r="E34" s="330"/>
      <c r="F34" s="330"/>
      <c r="G34" s="371"/>
      <c r="H34" s="371"/>
      <c r="I34" s="377"/>
      <c r="J34" s="326"/>
      <c r="K34" s="329"/>
      <c r="L34" s="326"/>
      <c r="M34" s="355">
        <v>0</v>
      </c>
      <c r="N34" s="329"/>
      <c r="O34" s="330"/>
      <c r="P34" s="326"/>
      <c r="Q34" s="369">
        <v>0</v>
      </c>
      <c r="R34" s="329"/>
      <c r="S34" s="330"/>
      <c r="T34" s="326"/>
      <c r="U34" s="329"/>
      <c r="V34" s="363"/>
      <c r="W34" s="329"/>
      <c r="X34" s="342"/>
      <c r="Y34" s="363"/>
      <c r="Z34" s="377"/>
      <c r="AA34" s="326"/>
      <c r="AB34" s="377"/>
      <c r="AC34" s="326"/>
      <c r="AD34" s="378"/>
      <c r="AE34" s="323"/>
      <c r="AF34" s="323"/>
      <c r="AG34" s="378"/>
      <c r="AH34" s="323"/>
      <c r="AI34" s="323"/>
      <c r="AJ34" s="385"/>
      <c r="AK34" s="372"/>
      <c r="AL34" s="368"/>
      <c r="AM34" s="386"/>
      <c r="AN34" s="342"/>
      <c r="AO34" s="385"/>
      <c r="AP34" s="389"/>
      <c r="AQ34" s="390"/>
      <c r="AR34" s="395" t="s">
        <v>151</v>
      </c>
      <c r="AS34" s="256"/>
      <c r="AT34" s="256"/>
      <c r="AU34" s="256"/>
      <c r="AV34" s="256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400" t="s">
        <v>152</v>
      </c>
      <c r="BU34" s="400" t="s">
        <v>152</v>
      </c>
      <c r="BV34" s="400" t="s">
        <v>152</v>
      </c>
      <c r="BW34" s="400" t="s">
        <v>152</v>
      </c>
      <c r="BX34" s="400" t="s">
        <v>152</v>
      </c>
      <c r="BY34" s="400" t="s">
        <v>152</v>
      </c>
      <c r="BZ34" s="278" t="s">
        <v>152</v>
      </c>
      <c r="CA34" s="274"/>
      <c r="CB34" s="403">
        <v>0</v>
      </c>
      <c r="CC34" s="403">
        <v>0</v>
      </c>
      <c r="CD34" s="403">
        <v>0</v>
      </c>
      <c r="CE34" s="403">
        <v>0</v>
      </c>
      <c r="CF34" s="403">
        <v>0</v>
      </c>
      <c r="CG34" s="403" t="s">
        <v>152</v>
      </c>
      <c r="CH34" s="403">
        <v>0</v>
      </c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70"/>
      <c r="DD34" s="270"/>
    </row>
    <row r="35" spans="1:108" x14ac:dyDescent="0.25">
      <c r="A35" s="280" t="s">
        <v>69</v>
      </c>
      <c r="B35" s="367">
        <v>0</v>
      </c>
      <c r="C35" s="338"/>
      <c r="D35" s="338"/>
      <c r="E35" s="330"/>
      <c r="F35" s="330"/>
      <c r="G35" s="331"/>
      <c r="H35" s="331"/>
      <c r="I35" s="337"/>
      <c r="J35" s="326"/>
      <c r="K35" s="329"/>
      <c r="L35" s="326"/>
      <c r="M35" s="380"/>
      <c r="N35" s="337"/>
      <c r="O35" s="338"/>
      <c r="P35" s="339"/>
      <c r="Q35" s="369">
        <v>0</v>
      </c>
      <c r="R35" s="329"/>
      <c r="S35" s="330"/>
      <c r="T35" s="326"/>
      <c r="U35" s="329"/>
      <c r="V35" s="363"/>
      <c r="W35" s="337"/>
      <c r="X35" s="342"/>
      <c r="Y35" s="342"/>
      <c r="Z35" s="380"/>
      <c r="AA35" s="326"/>
      <c r="AB35" s="380"/>
      <c r="AC35" s="326"/>
      <c r="AD35" s="378"/>
      <c r="AE35" s="323"/>
      <c r="AF35" s="323"/>
      <c r="AG35" s="378"/>
      <c r="AH35" s="323"/>
      <c r="AI35" s="323"/>
      <c r="AJ35" s="385"/>
      <c r="AK35" s="372"/>
      <c r="AL35" s="368"/>
      <c r="AM35" s="386"/>
      <c r="AN35" s="342"/>
      <c r="AO35" s="378"/>
      <c r="AP35" s="371"/>
      <c r="AQ35" s="390"/>
      <c r="AR35" s="395" t="s">
        <v>151</v>
      </c>
      <c r="AS35" s="256"/>
      <c r="AT35" s="256"/>
      <c r="AU35" s="256"/>
      <c r="AV35" s="256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400" t="s">
        <v>152</v>
      </c>
      <c r="BU35" s="400" t="s">
        <v>152</v>
      </c>
      <c r="BV35" s="400" t="s">
        <v>152</v>
      </c>
      <c r="BW35" s="400" t="s">
        <v>152</v>
      </c>
      <c r="BX35" s="400" t="s">
        <v>152</v>
      </c>
      <c r="BY35" s="400" t="s">
        <v>152</v>
      </c>
      <c r="BZ35" s="278" t="s">
        <v>152</v>
      </c>
      <c r="CA35" s="274"/>
      <c r="CB35" s="403">
        <v>0</v>
      </c>
      <c r="CC35" s="403">
        <v>0</v>
      </c>
      <c r="CD35" s="403">
        <v>0</v>
      </c>
      <c r="CE35" s="403">
        <v>0</v>
      </c>
      <c r="CF35" s="403">
        <v>0</v>
      </c>
      <c r="CG35" s="403" t="s">
        <v>152</v>
      </c>
      <c r="CH35" s="403">
        <v>0</v>
      </c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70"/>
      <c r="DD35" s="270"/>
    </row>
    <row r="36" spans="1:108" x14ac:dyDescent="0.25">
      <c r="A36" s="280" t="s">
        <v>70</v>
      </c>
      <c r="B36" s="367">
        <v>0</v>
      </c>
      <c r="C36" s="329"/>
      <c r="D36" s="330"/>
      <c r="E36" s="330"/>
      <c r="F36" s="330"/>
      <c r="G36" s="331"/>
      <c r="H36" s="331"/>
      <c r="I36" s="329"/>
      <c r="J36" s="326"/>
      <c r="K36" s="329"/>
      <c r="L36" s="326"/>
      <c r="M36" s="355">
        <v>0</v>
      </c>
      <c r="N36" s="329"/>
      <c r="O36" s="330"/>
      <c r="P36" s="326"/>
      <c r="Q36" s="369">
        <v>0</v>
      </c>
      <c r="R36" s="329"/>
      <c r="S36" s="330"/>
      <c r="T36" s="326"/>
      <c r="U36" s="329"/>
      <c r="V36" s="363"/>
      <c r="W36" s="329"/>
      <c r="X36" s="326"/>
      <c r="Y36" s="363"/>
      <c r="Z36" s="377"/>
      <c r="AA36" s="326"/>
      <c r="AB36" s="377"/>
      <c r="AC36" s="326"/>
      <c r="AD36" s="378"/>
      <c r="AE36" s="323"/>
      <c r="AF36" s="323"/>
      <c r="AG36" s="378"/>
      <c r="AH36" s="323"/>
      <c r="AI36" s="323"/>
      <c r="AJ36" s="385"/>
      <c r="AK36" s="372"/>
      <c r="AL36" s="368"/>
      <c r="AM36" s="386"/>
      <c r="AN36" s="342"/>
      <c r="AO36" s="385"/>
      <c r="AP36" s="389"/>
      <c r="AQ36" s="390"/>
      <c r="AR36" s="395" t="s">
        <v>151</v>
      </c>
      <c r="AS36" s="256"/>
      <c r="AT36" s="256"/>
      <c r="AU36" s="256"/>
      <c r="AV36" s="256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400" t="s">
        <v>152</v>
      </c>
      <c r="BU36" s="400" t="s">
        <v>152</v>
      </c>
      <c r="BV36" s="400" t="s">
        <v>152</v>
      </c>
      <c r="BW36" s="400" t="s">
        <v>152</v>
      </c>
      <c r="BX36" s="400" t="s">
        <v>152</v>
      </c>
      <c r="BY36" s="400" t="s">
        <v>152</v>
      </c>
      <c r="BZ36" s="278" t="s">
        <v>152</v>
      </c>
      <c r="CA36" s="274"/>
      <c r="CB36" s="403">
        <v>0</v>
      </c>
      <c r="CC36" s="403">
        <v>0</v>
      </c>
      <c r="CD36" s="403">
        <v>0</v>
      </c>
      <c r="CE36" s="403">
        <v>0</v>
      </c>
      <c r="CF36" s="403">
        <v>0</v>
      </c>
      <c r="CG36" s="403" t="s">
        <v>152</v>
      </c>
      <c r="CH36" s="403">
        <v>0</v>
      </c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70"/>
      <c r="DD36" s="270"/>
    </row>
    <row r="37" spans="1:108" ht="54" x14ac:dyDescent="0.25">
      <c r="A37" s="300" t="s">
        <v>71</v>
      </c>
      <c r="B37" s="367">
        <v>0</v>
      </c>
      <c r="C37" s="337"/>
      <c r="D37" s="338"/>
      <c r="E37" s="330"/>
      <c r="F37" s="330"/>
      <c r="G37" s="331"/>
      <c r="H37" s="331"/>
      <c r="I37" s="337"/>
      <c r="J37" s="326"/>
      <c r="K37" s="329"/>
      <c r="L37" s="326"/>
      <c r="M37" s="380"/>
      <c r="N37" s="337"/>
      <c r="O37" s="338"/>
      <c r="P37" s="339"/>
      <c r="Q37" s="369">
        <v>0</v>
      </c>
      <c r="R37" s="329"/>
      <c r="S37" s="330"/>
      <c r="T37" s="326"/>
      <c r="U37" s="329"/>
      <c r="V37" s="363"/>
      <c r="W37" s="337"/>
      <c r="X37" s="326"/>
      <c r="Y37" s="363"/>
      <c r="Z37" s="380"/>
      <c r="AA37" s="326"/>
      <c r="AB37" s="380"/>
      <c r="AC37" s="326"/>
      <c r="AD37" s="378"/>
      <c r="AE37" s="323"/>
      <c r="AF37" s="323"/>
      <c r="AG37" s="378"/>
      <c r="AH37" s="323"/>
      <c r="AI37" s="323"/>
      <c r="AJ37" s="385"/>
      <c r="AK37" s="372"/>
      <c r="AL37" s="368"/>
      <c r="AM37" s="386"/>
      <c r="AN37" s="342"/>
      <c r="AO37" s="385"/>
      <c r="AP37" s="380"/>
      <c r="AQ37" s="390"/>
      <c r="AR37" s="395" t="s">
        <v>151</v>
      </c>
      <c r="AS37" s="256"/>
      <c r="AT37" s="256"/>
      <c r="AU37" s="256"/>
      <c r="AV37" s="256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400" t="s">
        <v>152</v>
      </c>
      <c r="BU37" s="400" t="s">
        <v>152</v>
      </c>
      <c r="BV37" s="400" t="s">
        <v>152</v>
      </c>
      <c r="BW37" s="400" t="s">
        <v>152</v>
      </c>
      <c r="BX37" s="400" t="s">
        <v>152</v>
      </c>
      <c r="BY37" s="400" t="s">
        <v>152</v>
      </c>
      <c r="BZ37" s="278" t="s">
        <v>152</v>
      </c>
      <c r="CA37" s="274"/>
      <c r="CB37" s="403">
        <v>0</v>
      </c>
      <c r="CC37" s="403">
        <v>0</v>
      </c>
      <c r="CD37" s="403">
        <v>0</v>
      </c>
      <c r="CE37" s="403">
        <v>0</v>
      </c>
      <c r="CF37" s="403">
        <v>0</v>
      </c>
      <c r="CG37" s="403" t="s">
        <v>152</v>
      </c>
      <c r="CH37" s="403">
        <v>0</v>
      </c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70"/>
      <c r="DD37" s="270"/>
    </row>
    <row r="38" spans="1:108" ht="43.5" x14ac:dyDescent="0.25">
      <c r="A38" s="300" t="s">
        <v>72</v>
      </c>
      <c r="B38" s="367">
        <v>0</v>
      </c>
      <c r="C38" s="337"/>
      <c r="D38" s="338"/>
      <c r="E38" s="330"/>
      <c r="F38" s="330"/>
      <c r="G38" s="331"/>
      <c r="H38" s="331"/>
      <c r="I38" s="337"/>
      <c r="J38" s="326"/>
      <c r="K38" s="329"/>
      <c r="L38" s="326"/>
      <c r="M38" s="380"/>
      <c r="N38" s="337"/>
      <c r="O38" s="338"/>
      <c r="P38" s="339"/>
      <c r="Q38" s="369">
        <v>0</v>
      </c>
      <c r="R38" s="329"/>
      <c r="S38" s="330"/>
      <c r="T38" s="326"/>
      <c r="U38" s="329"/>
      <c r="V38" s="363"/>
      <c r="W38" s="337"/>
      <c r="X38" s="326"/>
      <c r="Y38" s="363"/>
      <c r="Z38" s="380"/>
      <c r="AA38" s="326"/>
      <c r="AB38" s="380"/>
      <c r="AC38" s="326"/>
      <c r="AD38" s="378"/>
      <c r="AE38" s="323"/>
      <c r="AF38" s="323"/>
      <c r="AG38" s="378"/>
      <c r="AH38" s="323"/>
      <c r="AI38" s="323"/>
      <c r="AJ38" s="385"/>
      <c r="AK38" s="372"/>
      <c r="AL38" s="368"/>
      <c r="AM38" s="386"/>
      <c r="AN38" s="342"/>
      <c r="AO38" s="385"/>
      <c r="AP38" s="380"/>
      <c r="AQ38" s="390"/>
      <c r="AR38" s="395" t="s">
        <v>151</v>
      </c>
      <c r="AS38" s="256"/>
      <c r="AT38" s="256"/>
      <c r="AU38" s="256"/>
      <c r="AV38" s="256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400" t="s">
        <v>152</v>
      </c>
      <c r="BU38" s="400" t="s">
        <v>152</v>
      </c>
      <c r="BV38" s="400" t="s">
        <v>152</v>
      </c>
      <c r="BW38" s="400" t="s">
        <v>152</v>
      </c>
      <c r="BX38" s="400" t="s">
        <v>152</v>
      </c>
      <c r="BY38" s="400" t="s">
        <v>152</v>
      </c>
      <c r="BZ38" s="278" t="s">
        <v>152</v>
      </c>
      <c r="CA38" s="274"/>
      <c r="CB38" s="403">
        <v>0</v>
      </c>
      <c r="CC38" s="403">
        <v>0</v>
      </c>
      <c r="CD38" s="403">
        <v>0</v>
      </c>
      <c r="CE38" s="403">
        <v>0</v>
      </c>
      <c r="CF38" s="403">
        <v>0</v>
      </c>
      <c r="CG38" s="403" t="s">
        <v>152</v>
      </c>
      <c r="CH38" s="403">
        <v>0</v>
      </c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70"/>
      <c r="DD38" s="270"/>
    </row>
    <row r="39" spans="1:108" x14ac:dyDescent="0.25">
      <c r="A39" s="280" t="s">
        <v>73</v>
      </c>
      <c r="B39" s="367">
        <v>0</v>
      </c>
      <c r="C39" s="329"/>
      <c r="D39" s="330"/>
      <c r="E39" s="330"/>
      <c r="F39" s="330"/>
      <c r="G39" s="331"/>
      <c r="H39" s="331"/>
      <c r="I39" s="329"/>
      <c r="J39" s="326"/>
      <c r="K39" s="329"/>
      <c r="L39" s="326"/>
      <c r="M39" s="355">
        <v>0</v>
      </c>
      <c r="N39" s="329"/>
      <c r="O39" s="330"/>
      <c r="P39" s="326"/>
      <c r="Q39" s="369">
        <v>0</v>
      </c>
      <c r="R39" s="329"/>
      <c r="S39" s="330"/>
      <c r="T39" s="326"/>
      <c r="U39" s="329"/>
      <c r="V39" s="363"/>
      <c r="W39" s="329"/>
      <c r="X39" s="326"/>
      <c r="Y39" s="363"/>
      <c r="Z39" s="377"/>
      <c r="AA39" s="326"/>
      <c r="AB39" s="377"/>
      <c r="AC39" s="326"/>
      <c r="AD39" s="378"/>
      <c r="AE39" s="323"/>
      <c r="AF39" s="323"/>
      <c r="AG39" s="378"/>
      <c r="AH39" s="323"/>
      <c r="AI39" s="323"/>
      <c r="AJ39" s="385"/>
      <c r="AK39" s="372"/>
      <c r="AL39" s="368"/>
      <c r="AM39" s="386"/>
      <c r="AN39" s="342"/>
      <c r="AO39" s="385"/>
      <c r="AP39" s="389"/>
      <c r="AQ39" s="390"/>
      <c r="AR39" s="395" t="s">
        <v>151</v>
      </c>
      <c r="AS39" s="256"/>
      <c r="AT39" s="256"/>
      <c r="AU39" s="256"/>
      <c r="AV39" s="256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400" t="s">
        <v>152</v>
      </c>
      <c r="BU39" s="400" t="s">
        <v>152</v>
      </c>
      <c r="BV39" s="400" t="s">
        <v>152</v>
      </c>
      <c r="BW39" s="400" t="s">
        <v>152</v>
      </c>
      <c r="BX39" s="400" t="s">
        <v>152</v>
      </c>
      <c r="BY39" s="400" t="s">
        <v>152</v>
      </c>
      <c r="BZ39" s="278" t="s">
        <v>152</v>
      </c>
      <c r="CA39" s="274"/>
      <c r="CB39" s="403">
        <v>0</v>
      </c>
      <c r="CC39" s="403">
        <v>0</v>
      </c>
      <c r="CD39" s="403">
        <v>0</v>
      </c>
      <c r="CE39" s="403">
        <v>0</v>
      </c>
      <c r="CF39" s="403">
        <v>0</v>
      </c>
      <c r="CG39" s="403" t="s">
        <v>152</v>
      </c>
      <c r="CH39" s="403">
        <v>0</v>
      </c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70"/>
      <c r="DD39" s="270"/>
    </row>
    <row r="40" spans="1:108" x14ac:dyDescent="0.25">
      <c r="A40" s="280" t="s">
        <v>74</v>
      </c>
      <c r="B40" s="367">
        <v>0</v>
      </c>
      <c r="C40" s="329"/>
      <c r="D40" s="330"/>
      <c r="E40" s="330"/>
      <c r="F40" s="330"/>
      <c r="G40" s="331"/>
      <c r="H40" s="331"/>
      <c r="I40" s="329"/>
      <c r="J40" s="326"/>
      <c r="K40" s="329"/>
      <c r="L40" s="326"/>
      <c r="M40" s="355">
        <v>0</v>
      </c>
      <c r="N40" s="329"/>
      <c r="O40" s="330"/>
      <c r="P40" s="326"/>
      <c r="Q40" s="369">
        <v>0</v>
      </c>
      <c r="R40" s="329"/>
      <c r="S40" s="330"/>
      <c r="T40" s="326"/>
      <c r="U40" s="329"/>
      <c r="V40" s="363"/>
      <c r="W40" s="329"/>
      <c r="X40" s="326"/>
      <c r="Y40" s="363"/>
      <c r="Z40" s="377"/>
      <c r="AA40" s="326"/>
      <c r="AB40" s="377"/>
      <c r="AC40" s="326"/>
      <c r="AD40" s="378"/>
      <c r="AE40" s="323"/>
      <c r="AF40" s="323"/>
      <c r="AG40" s="378"/>
      <c r="AH40" s="323"/>
      <c r="AI40" s="323"/>
      <c r="AJ40" s="385"/>
      <c r="AK40" s="372"/>
      <c r="AL40" s="368"/>
      <c r="AM40" s="386"/>
      <c r="AN40" s="342"/>
      <c r="AO40" s="385"/>
      <c r="AP40" s="389"/>
      <c r="AQ40" s="390"/>
      <c r="AR40" s="395" t="s">
        <v>151</v>
      </c>
      <c r="AS40" s="256"/>
      <c r="AT40" s="256"/>
      <c r="AU40" s="256"/>
      <c r="AV40" s="256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400" t="s">
        <v>152</v>
      </c>
      <c r="BU40" s="400" t="s">
        <v>152</v>
      </c>
      <c r="BV40" s="400" t="s">
        <v>152</v>
      </c>
      <c r="BW40" s="400" t="s">
        <v>152</v>
      </c>
      <c r="BX40" s="400" t="s">
        <v>152</v>
      </c>
      <c r="BY40" s="400" t="s">
        <v>152</v>
      </c>
      <c r="BZ40" s="278" t="s">
        <v>152</v>
      </c>
      <c r="CA40" s="274"/>
      <c r="CB40" s="403">
        <v>0</v>
      </c>
      <c r="CC40" s="403">
        <v>0</v>
      </c>
      <c r="CD40" s="403">
        <v>0</v>
      </c>
      <c r="CE40" s="403">
        <v>0</v>
      </c>
      <c r="CF40" s="403">
        <v>0</v>
      </c>
      <c r="CG40" s="403" t="s">
        <v>152</v>
      </c>
      <c r="CH40" s="403">
        <v>0</v>
      </c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70"/>
      <c r="DD40" s="270"/>
    </row>
    <row r="41" spans="1:108" x14ac:dyDescent="0.25">
      <c r="A41" s="280" t="s">
        <v>75</v>
      </c>
      <c r="B41" s="367">
        <v>0</v>
      </c>
      <c r="C41" s="337"/>
      <c r="D41" s="338"/>
      <c r="E41" s="330"/>
      <c r="F41" s="330"/>
      <c r="G41" s="331"/>
      <c r="H41" s="331"/>
      <c r="I41" s="337"/>
      <c r="J41" s="326"/>
      <c r="K41" s="329"/>
      <c r="L41" s="326"/>
      <c r="M41" s="380"/>
      <c r="N41" s="337"/>
      <c r="O41" s="338"/>
      <c r="P41" s="339"/>
      <c r="Q41" s="369">
        <v>0</v>
      </c>
      <c r="R41" s="329"/>
      <c r="S41" s="330"/>
      <c r="T41" s="326"/>
      <c r="U41" s="329"/>
      <c r="V41" s="363"/>
      <c r="W41" s="337"/>
      <c r="X41" s="326"/>
      <c r="Y41" s="363"/>
      <c r="Z41" s="380"/>
      <c r="AA41" s="326"/>
      <c r="AB41" s="380"/>
      <c r="AC41" s="326"/>
      <c r="AD41" s="378"/>
      <c r="AE41" s="323"/>
      <c r="AF41" s="323"/>
      <c r="AG41" s="378"/>
      <c r="AH41" s="323"/>
      <c r="AI41" s="323"/>
      <c r="AJ41" s="385"/>
      <c r="AK41" s="372"/>
      <c r="AL41" s="368"/>
      <c r="AM41" s="386"/>
      <c r="AN41" s="342"/>
      <c r="AO41" s="385"/>
      <c r="AP41" s="380"/>
      <c r="AQ41" s="390"/>
      <c r="AR41" s="395" t="s">
        <v>151</v>
      </c>
      <c r="AS41" s="256"/>
      <c r="AT41" s="256"/>
      <c r="AU41" s="256"/>
      <c r="AV41" s="256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400" t="s">
        <v>152</v>
      </c>
      <c r="BU41" s="400" t="s">
        <v>152</v>
      </c>
      <c r="BV41" s="400" t="s">
        <v>152</v>
      </c>
      <c r="BW41" s="400" t="s">
        <v>152</v>
      </c>
      <c r="BX41" s="400" t="s">
        <v>152</v>
      </c>
      <c r="BY41" s="400" t="s">
        <v>152</v>
      </c>
      <c r="BZ41" s="278" t="s">
        <v>152</v>
      </c>
      <c r="CA41" s="274"/>
      <c r="CB41" s="403">
        <v>0</v>
      </c>
      <c r="CC41" s="403">
        <v>0</v>
      </c>
      <c r="CD41" s="403">
        <v>0</v>
      </c>
      <c r="CE41" s="403">
        <v>0</v>
      </c>
      <c r="CF41" s="403">
        <v>0</v>
      </c>
      <c r="CG41" s="403" t="s">
        <v>152</v>
      </c>
      <c r="CH41" s="403">
        <v>0</v>
      </c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70"/>
      <c r="DD41" s="270"/>
    </row>
    <row r="42" spans="1:108" x14ac:dyDescent="0.25">
      <c r="A42" s="280" t="s">
        <v>76</v>
      </c>
      <c r="B42" s="367">
        <v>0</v>
      </c>
      <c r="C42" s="329"/>
      <c r="D42" s="330"/>
      <c r="E42" s="330"/>
      <c r="F42" s="330"/>
      <c r="G42" s="331"/>
      <c r="H42" s="331"/>
      <c r="I42" s="329"/>
      <c r="J42" s="326"/>
      <c r="K42" s="329"/>
      <c r="L42" s="326"/>
      <c r="M42" s="355">
        <v>0</v>
      </c>
      <c r="N42" s="329"/>
      <c r="O42" s="330"/>
      <c r="P42" s="326"/>
      <c r="Q42" s="369">
        <v>0</v>
      </c>
      <c r="R42" s="329"/>
      <c r="S42" s="330"/>
      <c r="T42" s="326"/>
      <c r="U42" s="329"/>
      <c r="V42" s="363"/>
      <c r="W42" s="329"/>
      <c r="X42" s="326"/>
      <c r="Y42" s="363"/>
      <c r="Z42" s="377"/>
      <c r="AA42" s="326"/>
      <c r="AB42" s="377"/>
      <c r="AC42" s="326"/>
      <c r="AD42" s="378"/>
      <c r="AE42" s="323"/>
      <c r="AF42" s="323"/>
      <c r="AG42" s="378"/>
      <c r="AH42" s="323"/>
      <c r="AI42" s="323"/>
      <c r="AJ42" s="385"/>
      <c r="AK42" s="372"/>
      <c r="AL42" s="368"/>
      <c r="AM42" s="386"/>
      <c r="AN42" s="342"/>
      <c r="AO42" s="385"/>
      <c r="AP42" s="389"/>
      <c r="AQ42" s="390"/>
      <c r="AR42" s="395" t="s">
        <v>151</v>
      </c>
      <c r="AS42" s="256"/>
      <c r="AT42" s="256"/>
      <c r="AU42" s="256"/>
      <c r="AV42" s="256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400" t="s">
        <v>152</v>
      </c>
      <c r="BU42" s="400" t="s">
        <v>152</v>
      </c>
      <c r="BV42" s="400" t="s">
        <v>152</v>
      </c>
      <c r="BW42" s="400" t="s">
        <v>152</v>
      </c>
      <c r="BX42" s="400" t="s">
        <v>152</v>
      </c>
      <c r="BY42" s="400" t="s">
        <v>152</v>
      </c>
      <c r="BZ42" s="278" t="s">
        <v>152</v>
      </c>
      <c r="CA42" s="274"/>
      <c r="CB42" s="403">
        <v>0</v>
      </c>
      <c r="CC42" s="403">
        <v>0</v>
      </c>
      <c r="CD42" s="403">
        <v>0</v>
      </c>
      <c r="CE42" s="403">
        <v>0</v>
      </c>
      <c r="CF42" s="403">
        <v>0</v>
      </c>
      <c r="CG42" s="403" t="s">
        <v>152</v>
      </c>
      <c r="CH42" s="403">
        <v>0</v>
      </c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70"/>
      <c r="DD42" s="270"/>
    </row>
    <row r="43" spans="1:108" x14ac:dyDescent="0.25">
      <c r="A43" s="280" t="s">
        <v>77</v>
      </c>
      <c r="B43" s="367">
        <v>0</v>
      </c>
      <c r="C43" s="337"/>
      <c r="D43" s="338"/>
      <c r="E43" s="330"/>
      <c r="F43" s="330"/>
      <c r="G43" s="331"/>
      <c r="H43" s="331"/>
      <c r="I43" s="337"/>
      <c r="J43" s="326"/>
      <c r="K43" s="329"/>
      <c r="L43" s="326"/>
      <c r="M43" s="380"/>
      <c r="N43" s="337"/>
      <c r="O43" s="338"/>
      <c r="P43" s="339"/>
      <c r="Q43" s="369">
        <v>0</v>
      </c>
      <c r="R43" s="329"/>
      <c r="S43" s="330"/>
      <c r="T43" s="326"/>
      <c r="U43" s="329"/>
      <c r="V43" s="363"/>
      <c r="W43" s="337"/>
      <c r="X43" s="326"/>
      <c r="Y43" s="363"/>
      <c r="Z43" s="380"/>
      <c r="AA43" s="326"/>
      <c r="AB43" s="380"/>
      <c r="AC43" s="326"/>
      <c r="AD43" s="378"/>
      <c r="AE43" s="323"/>
      <c r="AF43" s="323"/>
      <c r="AG43" s="378"/>
      <c r="AH43" s="323"/>
      <c r="AI43" s="323"/>
      <c r="AJ43" s="385"/>
      <c r="AK43" s="372"/>
      <c r="AL43" s="368"/>
      <c r="AM43" s="386"/>
      <c r="AN43" s="342"/>
      <c r="AO43" s="385"/>
      <c r="AP43" s="380"/>
      <c r="AQ43" s="390"/>
      <c r="AR43" s="395" t="s">
        <v>151</v>
      </c>
      <c r="AS43" s="256"/>
      <c r="AT43" s="256"/>
      <c r="AU43" s="256"/>
      <c r="AV43" s="256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400" t="s">
        <v>152</v>
      </c>
      <c r="BU43" s="400" t="s">
        <v>152</v>
      </c>
      <c r="BV43" s="400" t="s">
        <v>152</v>
      </c>
      <c r="BW43" s="400" t="s">
        <v>152</v>
      </c>
      <c r="BX43" s="400" t="s">
        <v>152</v>
      </c>
      <c r="BY43" s="400" t="s">
        <v>152</v>
      </c>
      <c r="BZ43" s="278" t="s">
        <v>152</v>
      </c>
      <c r="CA43" s="274"/>
      <c r="CB43" s="403">
        <v>0</v>
      </c>
      <c r="CC43" s="403">
        <v>0</v>
      </c>
      <c r="CD43" s="403">
        <v>0</v>
      </c>
      <c r="CE43" s="403">
        <v>0</v>
      </c>
      <c r="CF43" s="403">
        <v>0</v>
      </c>
      <c r="CG43" s="403" t="s">
        <v>152</v>
      </c>
      <c r="CH43" s="403">
        <v>0</v>
      </c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70"/>
      <c r="DD43" s="270"/>
    </row>
    <row r="44" spans="1:108" x14ac:dyDescent="0.25">
      <c r="A44" s="280" t="s">
        <v>78</v>
      </c>
      <c r="B44" s="367">
        <v>0</v>
      </c>
      <c r="C44" s="329"/>
      <c r="D44" s="330"/>
      <c r="E44" s="330"/>
      <c r="F44" s="330"/>
      <c r="G44" s="331"/>
      <c r="H44" s="331"/>
      <c r="I44" s="329"/>
      <c r="J44" s="326"/>
      <c r="K44" s="329"/>
      <c r="L44" s="326"/>
      <c r="M44" s="355">
        <v>0</v>
      </c>
      <c r="N44" s="329"/>
      <c r="O44" s="330"/>
      <c r="P44" s="326"/>
      <c r="Q44" s="369">
        <v>0</v>
      </c>
      <c r="R44" s="329"/>
      <c r="S44" s="330"/>
      <c r="T44" s="326"/>
      <c r="U44" s="329"/>
      <c r="V44" s="363"/>
      <c r="W44" s="329"/>
      <c r="X44" s="326"/>
      <c r="Y44" s="363"/>
      <c r="Z44" s="377"/>
      <c r="AA44" s="326"/>
      <c r="AB44" s="377"/>
      <c r="AC44" s="326"/>
      <c r="AD44" s="378"/>
      <c r="AE44" s="323"/>
      <c r="AF44" s="323"/>
      <c r="AG44" s="378"/>
      <c r="AH44" s="323"/>
      <c r="AI44" s="323"/>
      <c r="AJ44" s="385"/>
      <c r="AK44" s="372"/>
      <c r="AL44" s="368"/>
      <c r="AM44" s="386"/>
      <c r="AN44" s="342"/>
      <c r="AO44" s="385"/>
      <c r="AP44" s="389"/>
      <c r="AQ44" s="390"/>
      <c r="AR44" s="395" t="s">
        <v>151</v>
      </c>
      <c r="AS44" s="256"/>
      <c r="AT44" s="256"/>
      <c r="AU44" s="256"/>
      <c r="AV44" s="256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400" t="s">
        <v>152</v>
      </c>
      <c r="BU44" s="400" t="s">
        <v>152</v>
      </c>
      <c r="BV44" s="400" t="s">
        <v>152</v>
      </c>
      <c r="BW44" s="400" t="s">
        <v>152</v>
      </c>
      <c r="BX44" s="400" t="s">
        <v>152</v>
      </c>
      <c r="BY44" s="400" t="s">
        <v>152</v>
      </c>
      <c r="BZ44" s="278" t="s">
        <v>152</v>
      </c>
      <c r="CA44" s="274"/>
      <c r="CB44" s="403">
        <v>0</v>
      </c>
      <c r="CC44" s="403">
        <v>0</v>
      </c>
      <c r="CD44" s="403">
        <v>0</v>
      </c>
      <c r="CE44" s="403">
        <v>0</v>
      </c>
      <c r="CF44" s="403">
        <v>0</v>
      </c>
      <c r="CG44" s="403" t="s">
        <v>152</v>
      </c>
      <c r="CH44" s="403">
        <v>0</v>
      </c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70"/>
      <c r="DD44" s="270"/>
    </row>
    <row r="45" spans="1:108" x14ac:dyDescent="0.25">
      <c r="A45" s="280" t="s">
        <v>79</v>
      </c>
      <c r="B45" s="367">
        <v>0</v>
      </c>
      <c r="C45" s="329"/>
      <c r="D45" s="330"/>
      <c r="E45" s="330"/>
      <c r="F45" s="330"/>
      <c r="G45" s="331"/>
      <c r="H45" s="331"/>
      <c r="I45" s="329"/>
      <c r="J45" s="326"/>
      <c r="K45" s="329"/>
      <c r="L45" s="326"/>
      <c r="M45" s="355">
        <v>0</v>
      </c>
      <c r="N45" s="329"/>
      <c r="O45" s="330"/>
      <c r="P45" s="326"/>
      <c r="Q45" s="369">
        <v>0</v>
      </c>
      <c r="R45" s="329"/>
      <c r="S45" s="330"/>
      <c r="T45" s="326"/>
      <c r="U45" s="329"/>
      <c r="V45" s="363"/>
      <c r="W45" s="329"/>
      <c r="X45" s="326"/>
      <c r="Y45" s="363"/>
      <c r="Z45" s="377"/>
      <c r="AA45" s="326"/>
      <c r="AB45" s="377"/>
      <c r="AC45" s="326"/>
      <c r="AD45" s="378"/>
      <c r="AE45" s="323"/>
      <c r="AF45" s="323"/>
      <c r="AG45" s="378"/>
      <c r="AH45" s="323"/>
      <c r="AI45" s="323"/>
      <c r="AJ45" s="385"/>
      <c r="AK45" s="372"/>
      <c r="AL45" s="368"/>
      <c r="AM45" s="386"/>
      <c r="AN45" s="342"/>
      <c r="AO45" s="385"/>
      <c r="AP45" s="389"/>
      <c r="AQ45" s="390"/>
      <c r="AR45" s="395" t="s">
        <v>151</v>
      </c>
      <c r="AS45" s="256"/>
      <c r="AT45" s="256"/>
      <c r="AU45" s="256"/>
      <c r="AV45" s="256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400" t="s">
        <v>152</v>
      </c>
      <c r="BU45" s="400" t="s">
        <v>152</v>
      </c>
      <c r="BV45" s="400" t="s">
        <v>152</v>
      </c>
      <c r="BW45" s="400" t="s">
        <v>152</v>
      </c>
      <c r="BX45" s="400" t="s">
        <v>152</v>
      </c>
      <c r="BY45" s="400" t="s">
        <v>152</v>
      </c>
      <c r="BZ45" s="278" t="s">
        <v>152</v>
      </c>
      <c r="CA45" s="274"/>
      <c r="CB45" s="403">
        <v>0</v>
      </c>
      <c r="CC45" s="403">
        <v>0</v>
      </c>
      <c r="CD45" s="403">
        <v>0</v>
      </c>
      <c r="CE45" s="403">
        <v>0</v>
      </c>
      <c r="CF45" s="403">
        <v>0</v>
      </c>
      <c r="CG45" s="403" t="s">
        <v>152</v>
      </c>
      <c r="CH45" s="403">
        <v>0</v>
      </c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70"/>
      <c r="DD45" s="270"/>
    </row>
    <row r="46" spans="1:108" x14ac:dyDescent="0.25">
      <c r="A46" s="280" t="s">
        <v>80</v>
      </c>
      <c r="B46" s="367">
        <v>0</v>
      </c>
      <c r="C46" s="329"/>
      <c r="D46" s="330"/>
      <c r="E46" s="330"/>
      <c r="F46" s="330"/>
      <c r="G46" s="331"/>
      <c r="H46" s="331"/>
      <c r="I46" s="329"/>
      <c r="J46" s="326"/>
      <c r="K46" s="329"/>
      <c r="L46" s="326"/>
      <c r="M46" s="355">
        <v>0</v>
      </c>
      <c r="N46" s="329"/>
      <c r="O46" s="330"/>
      <c r="P46" s="326"/>
      <c r="Q46" s="369">
        <v>0</v>
      </c>
      <c r="R46" s="329"/>
      <c r="S46" s="330"/>
      <c r="T46" s="326"/>
      <c r="U46" s="337"/>
      <c r="V46" s="379"/>
      <c r="W46" s="329"/>
      <c r="X46" s="326"/>
      <c r="Y46" s="363"/>
      <c r="Z46" s="377"/>
      <c r="AA46" s="326"/>
      <c r="AB46" s="377"/>
      <c r="AC46" s="326"/>
      <c r="AD46" s="378"/>
      <c r="AE46" s="323"/>
      <c r="AF46" s="323"/>
      <c r="AG46" s="378"/>
      <c r="AH46" s="323"/>
      <c r="AI46" s="323"/>
      <c r="AJ46" s="385"/>
      <c r="AK46" s="372"/>
      <c r="AL46" s="368"/>
      <c r="AM46" s="386"/>
      <c r="AN46" s="342"/>
      <c r="AO46" s="385"/>
      <c r="AP46" s="389"/>
      <c r="AQ46" s="390"/>
      <c r="AR46" s="395" t="s">
        <v>151</v>
      </c>
      <c r="AS46" s="256"/>
      <c r="AT46" s="256"/>
      <c r="AU46" s="256"/>
      <c r="AV46" s="256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400" t="s">
        <v>152</v>
      </c>
      <c r="BU46" s="400" t="s">
        <v>152</v>
      </c>
      <c r="BV46" s="400" t="s">
        <v>152</v>
      </c>
      <c r="BW46" s="400" t="s">
        <v>152</v>
      </c>
      <c r="BX46" s="400" t="s">
        <v>152</v>
      </c>
      <c r="BY46" s="400" t="s">
        <v>152</v>
      </c>
      <c r="BZ46" s="274"/>
      <c r="CA46" s="274"/>
      <c r="CB46" s="403">
        <v>0</v>
      </c>
      <c r="CC46" s="403">
        <v>0</v>
      </c>
      <c r="CD46" s="403">
        <v>0</v>
      </c>
      <c r="CE46" s="403">
        <v>0</v>
      </c>
      <c r="CF46" s="403">
        <v>0</v>
      </c>
      <c r="CG46" s="403" t="s">
        <v>152</v>
      </c>
      <c r="CH46" s="277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70"/>
      <c r="DD46" s="270"/>
    </row>
    <row r="47" spans="1:108" x14ac:dyDescent="0.25">
      <c r="A47" s="280" t="s">
        <v>81</v>
      </c>
      <c r="B47" s="367">
        <v>0</v>
      </c>
      <c r="C47" s="329"/>
      <c r="D47" s="330"/>
      <c r="E47" s="330"/>
      <c r="F47" s="330"/>
      <c r="G47" s="331"/>
      <c r="H47" s="331"/>
      <c r="I47" s="329"/>
      <c r="J47" s="326"/>
      <c r="K47" s="337"/>
      <c r="L47" s="326"/>
      <c r="M47" s="355">
        <v>0</v>
      </c>
      <c r="N47" s="329"/>
      <c r="O47" s="330"/>
      <c r="P47" s="326"/>
      <c r="Q47" s="369">
        <v>0</v>
      </c>
      <c r="R47" s="329"/>
      <c r="S47" s="330"/>
      <c r="T47" s="326"/>
      <c r="U47" s="329"/>
      <c r="V47" s="363"/>
      <c r="W47" s="329"/>
      <c r="X47" s="326"/>
      <c r="Y47" s="363"/>
      <c r="Z47" s="377"/>
      <c r="AA47" s="326"/>
      <c r="AB47" s="377"/>
      <c r="AC47" s="326"/>
      <c r="AD47" s="378"/>
      <c r="AE47" s="323"/>
      <c r="AF47" s="323"/>
      <c r="AG47" s="378"/>
      <c r="AH47" s="323"/>
      <c r="AI47" s="323"/>
      <c r="AJ47" s="385"/>
      <c r="AK47" s="372"/>
      <c r="AL47" s="368"/>
      <c r="AM47" s="386"/>
      <c r="AN47" s="342"/>
      <c r="AO47" s="385"/>
      <c r="AP47" s="389"/>
      <c r="AQ47" s="390"/>
      <c r="AR47" s="395" t="s">
        <v>151</v>
      </c>
      <c r="AS47" s="256"/>
      <c r="AT47" s="256"/>
      <c r="AU47" s="256"/>
      <c r="AV47" s="256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400" t="s">
        <v>152</v>
      </c>
      <c r="BU47" s="400" t="s">
        <v>152</v>
      </c>
      <c r="BV47" s="400" t="s">
        <v>152</v>
      </c>
      <c r="BW47" s="400" t="s">
        <v>152</v>
      </c>
      <c r="BX47" s="400" t="s">
        <v>152</v>
      </c>
      <c r="BY47" s="400" t="s">
        <v>152</v>
      </c>
      <c r="BZ47" s="278" t="s">
        <v>152</v>
      </c>
      <c r="CA47" s="274"/>
      <c r="CB47" s="403">
        <v>0</v>
      </c>
      <c r="CC47" s="403">
        <v>0</v>
      </c>
      <c r="CD47" s="403">
        <v>0</v>
      </c>
      <c r="CE47" s="403">
        <v>0</v>
      </c>
      <c r="CF47" s="403">
        <v>0</v>
      </c>
      <c r="CG47" s="403" t="s">
        <v>152</v>
      </c>
      <c r="CH47" s="403">
        <v>0</v>
      </c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70"/>
      <c r="DD47" s="270"/>
    </row>
    <row r="48" spans="1:108" ht="43.5" x14ac:dyDescent="0.25">
      <c r="A48" s="300" t="s">
        <v>82</v>
      </c>
      <c r="B48" s="367">
        <v>0</v>
      </c>
      <c r="C48" s="329"/>
      <c r="D48" s="330"/>
      <c r="E48" s="330"/>
      <c r="F48" s="330"/>
      <c r="G48" s="331"/>
      <c r="H48" s="331"/>
      <c r="I48" s="329"/>
      <c r="J48" s="326"/>
      <c r="K48" s="329"/>
      <c r="L48" s="326"/>
      <c r="M48" s="355">
        <v>0</v>
      </c>
      <c r="N48" s="329"/>
      <c r="O48" s="330"/>
      <c r="P48" s="326"/>
      <c r="Q48" s="369">
        <v>0</v>
      </c>
      <c r="R48" s="329"/>
      <c r="S48" s="330"/>
      <c r="T48" s="326"/>
      <c r="U48" s="329"/>
      <c r="V48" s="363"/>
      <c r="W48" s="329"/>
      <c r="X48" s="326"/>
      <c r="Y48" s="363"/>
      <c r="Z48" s="377"/>
      <c r="AA48" s="326"/>
      <c r="AB48" s="377"/>
      <c r="AC48" s="326"/>
      <c r="AD48" s="378"/>
      <c r="AE48" s="323"/>
      <c r="AF48" s="323"/>
      <c r="AG48" s="378"/>
      <c r="AH48" s="323"/>
      <c r="AI48" s="323"/>
      <c r="AJ48" s="385"/>
      <c r="AK48" s="372"/>
      <c r="AL48" s="368"/>
      <c r="AM48" s="386"/>
      <c r="AN48" s="342"/>
      <c r="AO48" s="385"/>
      <c r="AP48" s="389"/>
      <c r="AQ48" s="390"/>
      <c r="AR48" s="395" t="s">
        <v>151</v>
      </c>
      <c r="AS48" s="256"/>
      <c r="AT48" s="256"/>
      <c r="AU48" s="256"/>
      <c r="AV48" s="256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400" t="s">
        <v>152</v>
      </c>
      <c r="BU48" s="400" t="s">
        <v>152</v>
      </c>
      <c r="BV48" s="400" t="s">
        <v>152</v>
      </c>
      <c r="BW48" s="400" t="s">
        <v>152</v>
      </c>
      <c r="BX48" s="400" t="s">
        <v>152</v>
      </c>
      <c r="BY48" s="400" t="s">
        <v>152</v>
      </c>
      <c r="BZ48" s="278" t="s">
        <v>152</v>
      </c>
      <c r="CA48" s="274"/>
      <c r="CB48" s="403">
        <v>0</v>
      </c>
      <c r="CC48" s="403">
        <v>0</v>
      </c>
      <c r="CD48" s="403">
        <v>0</v>
      </c>
      <c r="CE48" s="403">
        <v>0</v>
      </c>
      <c r="CF48" s="403">
        <v>0</v>
      </c>
      <c r="CG48" s="403" t="s">
        <v>152</v>
      </c>
      <c r="CH48" s="403">
        <v>0</v>
      </c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70"/>
      <c r="DD48" s="270"/>
    </row>
    <row r="49" spans="1:108" ht="43.5" x14ac:dyDescent="0.25">
      <c r="A49" s="300" t="s">
        <v>83</v>
      </c>
      <c r="B49" s="367">
        <v>0</v>
      </c>
      <c r="C49" s="329"/>
      <c r="D49" s="330"/>
      <c r="E49" s="330"/>
      <c r="F49" s="330"/>
      <c r="G49" s="331"/>
      <c r="H49" s="331"/>
      <c r="I49" s="329"/>
      <c r="J49" s="326"/>
      <c r="K49" s="337"/>
      <c r="L49" s="326"/>
      <c r="M49" s="355">
        <v>0</v>
      </c>
      <c r="N49" s="329"/>
      <c r="O49" s="330"/>
      <c r="P49" s="326"/>
      <c r="Q49" s="369">
        <v>0</v>
      </c>
      <c r="R49" s="329"/>
      <c r="S49" s="330"/>
      <c r="T49" s="326"/>
      <c r="U49" s="329"/>
      <c r="V49" s="363"/>
      <c r="W49" s="329"/>
      <c r="X49" s="326"/>
      <c r="Y49" s="363"/>
      <c r="Z49" s="377"/>
      <c r="AA49" s="326"/>
      <c r="AB49" s="377"/>
      <c r="AC49" s="326"/>
      <c r="AD49" s="378"/>
      <c r="AE49" s="323"/>
      <c r="AF49" s="323"/>
      <c r="AG49" s="378"/>
      <c r="AH49" s="323"/>
      <c r="AI49" s="323"/>
      <c r="AJ49" s="385"/>
      <c r="AK49" s="372"/>
      <c r="AL49" s="368"/>
      <c r="AM49" s="386"/>
      <c r="AN49" s="342"/>
      <c r="AO49" s="385"/>
      <c r="AP49" s="389"/>
      <c r="AQ49" s="390"/>
      <c r="AR49" s="395" t="s">
        <v>151</v>
      </c>
      <c r="AS49" s="256"/>
      <c r="AT49" s="256"/>
      <c r="AU49" s="256"/>
      <c r="AV49" s="256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400" t="s">
        <v>152</v>
      </c>
      <c r="BU49" s="400" t="s">
        <v>152</v>
      </c>
      <c r="BV49" s="400" t="s">
        <v>152</v>
      </c>
      <c r="BW49" s="400" t="s">
        <v>152</v>
      </c>
      <c r="BX49" s="400" t="s">
        <v>152</v>
      </c>
      <c r="BY49" s="400" t="s">
        <v>152</v>
      </c>
      <c r="BZ49" s="278" t="s">
        <v>152</v>
      </c>
      <c r="CA49" s="274"/>
      <c r="CB49" s="403">
        <v>0</v>
      </c>
      <c r="CC49" s="403">
        <v>0</v>
      </c>
      <c r="CD49" s="403">
        <v>0</v>
      </c>
      <c r="CE49" s="403">
        <v>0</v>
      </c>
      <c r="CF49" s="403">
        <v>0</v>
      </c>
      <c r="CG49" s="403" t="s">
        <v>152</v>
      </c>
      <c r="CH49" s="403">
        <v>0</v>
      </c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70"/>
      <c r="DD49" s="270"/>
    </row>
    <row r="50" spans="1:108" x14ac:dyDescent="0.25">
      <c r="A50" s="280" t="s">
        <v>84</v>
      </c>
      <c r="B50" s="367">
        <v>0</v>
      </c>
      <c r="C50" s="329"/>
      <c r="D50" s="330"/>
      <c r="E50" s="330"/>
      <c r="F50" s="330"/>
      <c r="G50" s="331"/>
      <c r="H50" s="331"/>
      <c r="I50" s="329"/>
      <c r="J50" s="326"/>
      <c r="K50" s="329"/>
      <c r="L50" s="326"/>
      <c r="M50" s="355">
        <v>0</v>
      </c>
      <c r="N50" s="329"/>
      <c r="O50" s="330"/>
      <c r="P50" s="326"/>
      <c r="Q50" s="369">
        <v>0</v>
      </c>
      <c r="R50" s="329"/>
      <c r="S50" s="330"/>
      <c r="T50" s="326"/>
      <c r="U50" s="329"/>
      <c r="V50" s="363"/>
      <c r="W50" s="329"/>
      <c r="X50" s="326"/>
      <c r="Y50" s="363"/>
      <c r="Z50" s="377"/>
      <c r="AA50" s="326"/>
      <c r="AB50" s="377"/>
      <c r="AC50" s="326"/>
      <c r="AD50" s="378"/>
      <c r="AE50" s="323"/>
      <c r="AF50" s="323"/>
      <c r="AG50" s="378"/>
      <c r="AH50" s="323"/>
      <c r="AI50" s="323"/>
      <c r="AJ50" s="385"/>
      <c r="AK50" s="372"/>
      <c r="AL50" s="368"/>
      <c r="AM50" s="386"/>
      <c r="AN50" s="342"/>
      <c r="AO50" s="385"/>
      <c r="AP50" s="389"/>
      <c r="AQ50" s="390"/>
      <c r="AR50" s="395" t="s">
        <v>151</v>
      </c>
      <c r="AS50" s="256"/>
      <c r="AT50" s="256"/>
      <c r="AU50" s="256"/>
      <c r="AV50" s="25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400" t="s">
        <v>152</v>
      </c>
      <c r="BU50" s="400" t="s">
        <v>152</v>
      </c>
      <c r="BV50" s="400" t="s">
        <v>152</v>
      </c>
      <c r="BW50" s="400" t="s">
        <v>152</v>
      </c>
      <c r="BX50" s="400" t="s">
        <v>152</v>
      </c>
      <c r="BY50" s="400" t="s">
        <v>152</v>
      </c>
      <c r="BZ50" s="278" t="s">
        <v>152</v>
      </c>
      <c r="CA50" s="278" t="s">
        <v>152</v>
      </c>
      <c r="CB50" s="403">
        <v>0</v>
      </c>
      <c r="CC50" s="403">
        <v>0</v>
      </c>
      <c r="CD50" s="403">
        <v>0</v>
      </c>
      <c r="CE50" s="403">
        <v>0</v>
      </c>
      <c r="CF50" s="403">
        <v>0</v>
      </c>
      <c r="CG50" s="403" t="s">
        <v>152</v>
      </c>
      <c r="CH50" s="403">
        <v>0</v>
      </c>
      <c r="CI50" s="403">
        <v>0</v>
      </c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70"/>
      <c r="DD50" s="270"/>
    </row>
    <row r="51" spans="1:108" x14ac:dyDescent="0.25">
      <c r="A51" s="280" t="s">
        <v>85</v>
      </c>
      <c r="B51" s="367">
        <v>0</v>
      </c>
      <c r="C51" s="329"/>
      <c r="D51" s="330"/>
      <c r="E51" s="330"/>
      <c r="F51" s="330"/>
      <c r="G51" s="331"/>
      <c r="H51" s="331"/>
      <c r="I51" s="329"/>
      <c r="J51" s="326"/>
      <c r="K51" s="329"/>
      <c r="L51" s="326"/>
      <c r="M51" s="355">
        <v>0</v>
      </c>
      <c r="N51" s="329"/>
      <c r="O51" s="330"/>
      <c r="P51" s="326"/>
      <c r="Q51" s="369">
        <v>0</v>
      </c>
      <c r="R51" s="329"/>
      <c r="S51" s="330"/>
      <c r="T51" s="326"/>
      <c r="U51" s="329"/>
      <c r="V51" s="363"/>
      <c r="W51" s="329"/>
      <c r="X51" s="326"/>
      <c r="Y51" s="363"/>
      <c r="Z51" s="377"/>
      <c r="AA51" s="326"/>
      <c r="AB51" s="377"/>
      <c r="AC51" s="326"/>
      <c r="AD51" s="378"/>
      <c r="AE51" s="323"/>
      <c r="AF51" s="323"/>
      <c r="AG51" s="378"/>
      <c r="AH51" s="323"/>
      <c r="AI51" s="323"/>
      <c r="AJ51" s="385"/>
      <c r="AK51" s="372"/>
      <c r="AL51" s="368"/>
      <c r="AM51" s="386"/>
      <c r="AN51" s="342"/>
      <c r="AO51" s="385"/>
      <c r="AP51" s="389"/>
      <c r="AQ51" s="390"/>
      <c r="AR51" s="395" t="s">
        <v>151</v>
      </c>
      <c r="AS51" s="256"/>
      <c r="AT51" s="256"/>
      <c r="AU51" s="256"/>
      <c r="AV51" s="256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400" t="s">
        <v>152</v>
      </c>
      <c r="BU51" s="400" t="s">
        <v>152</v>
      </c>
      <c r="BV51" s="400" t="s">
        <v>152</v>
      </c>
      <c r="BW51" s="400" t="s">
        <v>152</v>
      </c>
      <c r="BX51" s="400" t="s">
        <v>152</v>
      </c>
      <c r="BY51" s="400" t="s">
        <v>152</v>
      </c>
      <c r="BZ51" s="278" t="s">
        <v>152</v>
      </c>
      <c r="CA51" s="278" t="s">
        <v>152</v>
      </c>
      <c r="CB51" s="403">
        <v>0</v>
      </c>
      <c r="CC51" s="403">
        <v>0</v>
      </c>
      <c r="CD51" s="403">
        <v>0</v>
      </c>
      <c r="CE51" s="403">
        <v>0</v>
      </c>
      <c r="CF51" s="403">
        <v>0</v>
      </c>
      <c r="CG51" s="403" t="s">
        <v>152</v>
      </c>
      <c r="CH51" s="403">
        <v>0</v>
      </c>
      <c r="CI51" s="403">
        <v>0</v>
      </c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70"/>
      <c r="DD51" s="270"/>
    </row>
    <row r="52" spans="1:108" x14ac:dyDescent="0.25">
      <c r="A52" s="280" t="s">
        <v>86</v>
      </c>
      <c r="B52" s="367">
        <v>0</v>
      </c>
      <c r="C52" s="329"/>
      <c r="D52" s="330"/>
      <c r="E52" s="330"/>
      <c r="F52" s="330"/>
      <c r="G52" s="331"/>
      <c r="H52" s="331"/>
      <c r="I52" s="329"/>
      <c r="J52" s="326"/>
      <c r="K52" s="329"/>
      <c r="L52" s="326"/>
      <c r="M52" s="355">
        <v>0</v>
      </c>
      <c r="N52" s="329"/>
      <c r="O52" s="330"/>
      <c r="P52" s="326"/>
      <c r="Q52" s="369">
        <v>0</v>
      </c>
      <c r="R52" s="329"/>
      <c r="S52" s="330"/>
      <c r="T52" s="326"/>
      <c r="U52" s="329"/>
      <c r="V52" s="363"/>
      <c r="W52" s="329"/>
      <c r="X52" s="326"/>
      <c r="Y52" s="363"/>
      <c r="Z52" s="377"/>
      <c r="AA52" s="326"/>
      <c r="AB52" s="377"/>
      <c r="AC52" s="326"/>
      <c r="AD52" s="378"/>
      <c r="AE52" s="323"/>
      <c r="AF52" s="323"/>
      <c r="AG52" s="378"/>
      <c r="AH52" s="323"/>
      <c r="AI52" s="323"/>
      <c r="AJ52" s="385"/>
      <c r="AK52" s="372"/>
      <c r="AL52" s="368"/>
      <c r="AM52" s="386"/>
      <c r="AN52" s="342"/>
      <c r="AO52" s="385"/>
      <c r="AP52" s="389"/>
      <c r="AQ52" s="390"/>
      <c r="AR52" s="395" t="s">
        <v>151</v>
      </c>
      <c r="AS52" s="256"/>
      <c r="AT52" s="256"/>
      <c r="AU52" s="256"/>
      <c r="AV52" s="256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400" t="s">
        <v>152</v>
      </c>
      <c r="BU52" s="400" t="s">
        <v>152</v>
      </c>
      <c r="BV52" s="400" t="s">
        <v>152</v>
      </c>
      <c r="BW52" s="400" t="s">
        <v>152</v>
      </c>
      <c r="BX52" s="400" t="s">
        <v>152</v>
      </c>
      <c r="BY52" s="400" t="s">
        <v>152</v>
      </c>
      <c r="BZ52" s="278" t="s">
        <v>152</v>
      </c>
      <c r="CA52" s="278" t="s">
        <v>152</v>
      </c>
      <c r="CB52" s="403">
        <v>0</v>
      </c>
      <c r="CC52" s="403">
        <v>0</v>
      </c>
      <c r="CD52" s="403">
        <v>0</v>
      </c>
      <c r="CE52" s="403">
        <v>0</v>
      </c>
      <c r="CF52" s="403">
        <v>0</v>
      </c>
      <c r="CG52" s="403" t="s">
        <v>152</v>
      </c>
      <c r="CH52" s="403">
        <v>0</v>
      </c>
      <c r="CI52" s="403">
        <v>0</v>
      </c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70"/>
      <c r="DD52" s="270"/>
    </row>
    <row r="53" spans="1:108" x14ac:dyDescent="0.25">
      <c r="A53" s="280" t="s">
        <v>87</v>
      </c>
      <c r="B53" s="367">
        <v>0</v>
      </c>
      <c r="C53" s="337"/>
      <c r="D53" s="338"/>
      <c r="E53" s="330"/>
      <c r="F53" s="330"/>
      <c r="G53" s="331"/>
      <c r="H53" s="331"/>
      <c r="I53" s="337"/>
      <c r="J53" s="326"/>
      <c r="K53" s="329"/>
      <c r="L53" s="326"/>
      <c r="M53" s="380"/>
      <c r="N53" s="337"/>
      <c r="O53" s="338"/>
      <c r="P53" s="339"/>
      <c r="Q53" s="369">
        <v>0</v>
      </c>
      <c r="R53" s="329"/>
      <c r="S53" s="330"/>
      <c r="T53" s="326"/>
      <c r="U53" s="329"/>
      <c r="V53" s="363"/>
      <c r="W53" s="337"/>
      <c r="X53" s="326"/>
      <c r="Y53" s="363"/>
      <c r="Z53" s="380"/>
      <c r="AA53" s="326"/>
      <c r="AB53" s="380"/>
      <c r="AC53" s="326"/>
      <c r="AD53" s="378"/>
      <c r="AE53" s="323"/>
      <c r="AF53" s="323"/>
      <c r="AG53" s="378"/>
      <c r="AH53" s="323"/>
      <c r="AI53" s="323"/>
      <c r="AJ53" s="385"/>
      <c r="AK53" s="372"/>
      <c r="AL53" s="368"/>
      <c r="AM53" s="386"/>
      <c r="AN53" s="342"/>
      <c r="AO53" s="385"/>
      <c r="AP53" s="380"/>
      <c r="AQ53" s="390"/>
      <c r="AR53" s="395" t="s">
        <v>151</v>
      </c>
      <c r="AS53" s="256"/>
      <c r="AT53" s="256"/>
      <c r="AU53" s="256"/>
      <c r="AV53" s="256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400" t="s">
        <v>152</v>
      </c>
      <c r="BU53" s="400" t="s">
        <v>152</v>
      </c>
      <c r="BV53" s="400" t="s">
        <v>152</v>
      </c>
      <c r="BW53" s="400" t="s">
        <v>152</v>
      </c>
      <c r="BX53" s="400" t="s">
        <v>152</v>
      </c>
      <c r="BY53" s="400" t="s">
        <v>152</v>
      </c>
      <c r="BZ53" s="278" t="s">
        <v>152</v>
      </c>
      <c r="CA53" s="274"/>
      <c r="CB53" s="403">
        <v>0</v>
      </c>
      <c r="CC53" s="403">
        <v>0</v>
      </c>
      <c r="CD53" s="403">
        <v>0</v>
      </c>
      <c r="CE53" s="403">
        <v>0</v>
      </c>
      <c r="CF53" s="403">
        <v>0</v>
      </c>
      <c r="CG53" s="403" t="s">
        <v>152</v>
      </c>
      <c r="CH53" s="403">
        <v>0</v>
      </c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70"/>
      <c r="DD53" s="270"/>
    </row>
    <row r="54" spans="1:108" x14ac:dyDescent="0.25">
      <c r="A54" s="280" t="s">
        <v>88</v>
      </c>
      <c r="B54" s="367">
        <v>0</v>
      </c>
      <c r="C54" s="329"/>
      <c r="D54" s="330"/>
      <c r="E54" s="330"/>
      <c r="F54" s="330"/>
      <c r="G54" s="331"/>
      <c r="H54" s="331"/>
      <c r="I54" s="329"/>
      <c r="J54" s="326"/>
      <c r="K54" s="329"/>
      <c r="L54" s="326"/>
      <c r="M54" s="355">
        <v>0</v>
      </c>
      <c r="N54" s="329"/>
      <c r="O54" s="330"/>
      <c r="P54" s="326"/>
      <c r="Q54" s="369">
        <v>0</v>
      </c>
      <c r="R54" s="329"/>
      <c r="S54" s="330"/>
      <c r="T54" s="326"/>
      <c r="U54" s="329"/>
      <c r="V54" s="363"/>
      <c r="W54" s="329"/>
      <c r="X54" s="326"/>
      <c r="Y54" s="363"/>
      <c r="Z54" s="377"/>
      <c r="AA54" s="326"/>
      <c r="AB54" s="377"/>
      <c r="AC54" s="326"/>
      <c r="AD54" s="378"/>
      <c r="AE54" s="323"/>
      <c r="AF54" s="323"/>
      <c r="AG54" s="378"/>
      <c r="AH54" s="323"/>
      <c r="AI54" s="323"/>
      <c r="AJ54" s="385"/>
      <c r="AK54" s="372"/>
      <c r="AL54" s="368"/>
      <c r="AM54" s="386"/>
      <c r="AN54" s="342"/>
      <c r="AO54" s="385"/>
      <c r="AP54" s="389"/>
      <c r="AQ54" s="390"/>
      <c r="AR54" s="395" t="s">
        <v>151</v>
      </c>
      <c r="AS54" s="256"/>
      <c r="AT54" s="256"/>
      <c r="AU54" s="256"/>
      <c r="AV54" s="256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400" t="s">
        <v>152</v>
      </c>
      <c r="BU54" s="400" t="s">
        <v>152</v>
      </c>
      <c r="BV54" s="400" t="s">
        <v>152</v>
      </c>
      <c r="BW54" s="400" t="s">
        <v>152</v>
      </c>
      <c r="BX54" s="400" t="s">
        <v>152</v>
      </c>
      <c r="BY54" s="400" t="s">
        <v>152</v>
      </c>
      <c r="BZ54" s="278" t="s">
        <v>152</v>
      </c>
      <c r="CA54" s="274"/>
      <c r="CB54" s="403">
        <v>0</v>
      </c>
      <c r="CC54" s="403">
        <v>0</v>
      </c>
      <c r="CD54" s="403">
        <v>0</v>
      </c>
      <c r="CE54" s="403">
        <v>0</v>
      </c>
      <c r="CF54" s="403">
        <v>0</v>
      </c>
      <c r="CG54" s="403" t="s">
        <v>152</v>
      </c>
      <c r="CH54" s="403">
        <v>0</v>
      </c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70"/>
      <c r="DD54" s="270"/>
    </row>
    <row r="55" spans="1:108" x14ac:dyDescent="0.25">
      <c r="A55" s="280" t="s">
        <v>89</v>
      </c>
      <c r="B55" s="367">
        <v>0</v>
      </c>
      <c r="C55" s="329"/>
      <c r="D55" s="330"/>
      <c r="E55" s="330"/>
      <c r="F55" s="330"/>
      <c r="G55" s="331"/>
      <c r="H55" s="331"/>
      <c r="I55" s="329"/>
      <c r="J55" s="326"/>
      <c r="K55" s="329"/>
      <c r="L55" s="326"/>
      <c r="M55" s="355">
        <v>0</v>
      </c>
      <c r="N55" s="329"/>
      <c r="O55" s="330"/>
      <c r="P55" s="326"/>
      <c r="Q55" s="369">
        <v>0</v>
      </c>
      <c r="R55" s="329"/>
      <c r="S55" s="330"/>
      <c r="T55" s="326"/>
      <c r="U55" s="329"/>
      <c r="V55" s="363"/>
      <c r="W55" s="329"/>
      <c r="X55" s="326"/>
      <c r="Y55" s="363"/>
      <c r="Z55" s="377"/>
      <c r="AA55" s="326"/>
      <c r="AB55" s="377"/>
      <c r="AC55" s="326"/>
      <c r="AD55" s="378"/>
      <c r="AE55" s="323"/>
      <c r="AF55" s="323"/>
      <c r="AG55" s="378"/>
      <c r="AH55" s="323"/>
      <c r="AI55" s="323"/>
      <c r="AJ55" s="385"/>
      <c r="AK55" s="372"/>
      <c r="AL55" s="368"/>
      <c r="AM55" s="386"/>
      <c r="AN55" s="342"/>
      <c r="AO55" s="385"/>
      <c r="AP55" s="389"/>
      <c r="AQ55" s="390"/>
      <c r="AR55" s="395" t="s">
        <v>151</v>
      </c>
      <c r="AS55" s="256"/>
      <c r="AT55" s="256"/>
      <c r="AU55" s="256"/>
      <c r="AV55" s="256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400" t="s">
        <v>152</v>
      </c>
      <c r="BU55" s="400" t="s">
        <v>152</v>
      </c>
      <c r="BV55" s="400" t="s">
        <v>152</v>
      </c>
      <c r="BW55" s="400" t="s">
        <v>152</v>
      </c>
      <c r="BX55" s="400" t="s">
        <v>152</v>
      </c>
      <c r="BY55" s="400" t="s">
        <v>152</v>
      </c>
      <c r="BZ55" s="278" t="s">
        <v>152</v>
      </c>
      <c r="CA55" s="274"/>
      <c r="CB55" s="403">
        <v>0</v>
      </c>
      <c r="CC55" s="403">
        <v>0</v>
      </c>
      <c r="CD55" s="403">
        <v>0</v>
      </c>
      <c r="CE55" s="403">
        <v>0</v>
      </c>
      <c r="CF55" s="403">
        <v>0</v>
      </c>
      <c r="CG55" s="403" t="s">
        <v>152</v>
      </c>
      <c r="CH55" s="403">
        <v>0</v>
      </c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70"/>
      <c r="DD55" s="270"/>
    </row>
    <row r="56" spans="1:108" x14ac:dyDescent="0.25">
      <c r="A56" s="301" t="s">
        <v>90</v>
      </c>
      <c r="B56" s="343">
        <v>0</v>
      </c>
      <c r="C56" s="344"/>
      <c r="D56" s="345"/>
      <c r="E56" s="345"/>
      <c r="F56" s="345"/>
      <c r="G56" s="346"/>
      <c r="H56" s="346"/>
      <c r="I56" s="344"/>
      <c r="J56" s="327"/>
      <c r="K56" s="366"/>
      <c r="L56" s="358"/>
      <c r="M56" s="381">
        <v>0</v>
      </c>
      <c r="N56" s="344"/>
      <c r="O56" s="345"/>
      <c r="P56" s="327"/>
      <c r="Q56" s="370">
        <v>0</v>
      </c>
      <c r="R56" s="344"/>
      <c r="S56" s="345"/>
      <c r="T56" s="327"/>
      <c r="U56" s="344"/>
      <c r="V56" s="364"/>
      <c r="W56" s="332"/>
      <c r="X56" s="333"/>
      <c r="Y56" s="364"/>
      <c r="Z56" s="359"/>
      <c r="AA56" s="333"/>
      <c r="AB56" s="359"/>
      <c r="AC56" s="333"/>
      <c r="AD56" s="378"/>
      <c r="AE56" s="324"/>
      <c r="AF56" s="324"/>
      <c r="AG56" s="378"/>
      <c r="AH56" s="324"/>
      <c r="AI56" s="324"/>
      <c r="AJ56" s="385"/>
      <c r="AK56" s="372"/>
      <c r="AL56" s="368"/>
      <c r="AM56" s="386"/>
      <c r="AN56" s="347"/>
      <c r="AO56" s="385"/>
      <c r="AP56" s="391"/>
      <c r="AQ56" s="392"/>
      <c r="AR56" s="395" t="s">
        <v>151</v>
      </c>
      <c r="AS56" s="256"/>
      <c r="AT56" s="256"/>
      <c r="AU56" s="256"/>
      <c r="AV56" s="256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400" t="s">
        <v>152</v>
      </c>
      <c r="BU56" s="400" t="s">
        <v>152</v>
      </c>
      <c r="BV56" s="400" t="s">
        <v>152</v>
      </c>
      <c r="BW56" s="400" t="s">
        <v>152</v>
      </c>
      <c r="BX56" s="400" t="s">
        <v>152</v>
      </c>
      <c r="BY56" s="400" t="s">
        <v>152</v>
      </c>
      <c r="BZ56" s="278" t="s">
        <v>152</v>
      </c>
      <c r="CA56" s="274"/>
      <c r="CB56" s="403">
        <v>0</v>
      </c>
      <c r="CC56" s="403">
        <v>0</v>
      </c>
      <c r="CD56" s="403">
        <v>0</v>
      </c>
      <c r="CE56" s="403">
        <v>0</v>
      </c>
      <c r="CF56" s="403">
        <v>0</v>
      </c>
      <c r="CG56" s="403" t="s">
        <v>152</v>
      </c>
      <c r="CH56" s="403">
        <v>0</v>
      </c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70"/>
      <c r="DD56" s="270"/>
    </row>
    <row r="57" spans="1:108" x14ac:dyDescent="0.25">
      <c r="A57" s="298" t="s">
        <v>40</v>
      </c>
      <c r="B57" s="348">
        <v>0</v>
      </c>
      <c r="C57" s="357">
        <v>0</v>
      </c>
      <c r="D57" s="350">
        <v>0</v>
      </c>
      <c r="E57" s="373">
        <v>0</v>
      </c>
      <c r="F57" s="351">
        <v>0</v>
      </c>
      <c r="G57" s="351">
        <v>0</v>
      </c>
      <c r="H57" s="351">
        <v>0</v>
      </c>
      <c r="I57" s="357">
        <v>0</v>
      </c>
      <c r="J57" s="352">
        <v>0</v>
      </c>
      <c r="K57" s="357">
        <v>0</v>
      </c>
      <c r="L57" s="352">
        <v>0</v>
      </c>
      <c r="M57" s="357">
        <v>0</v>
      </c>
      <c r="N57" s="357">
        <v>0</v>
      </c>
      <c r="O57" s="350">
        <v>0</v>
      </c>
      <c r="P57" s="365">
        <v>0</v>
      </c>
      <c r="Q57" s="349">
        <v>0</v>
      </c>
      <c r="R57" s="357">
        <v>0</v>
      </c>
      <c r="S57" s="350">
        <v>0</v>
      </c>
      <c r="T57" s="352">
        <v>0</v>
      </c>
      <c r="U57" s="349">
        <v>0</v>
      </c>
      <c r="V57" s="365">
        <v>0</v>
      </c>
      <c r="W57" s="357">
        <v>0</v>
      </c>
      <c r="X57" s="352">
        <v>0</v>
      </c>
      <c r="Y57" s="365">
        <v>0</v>
      </c>
      <c r="Z57" s="357">
        <v>0</v>
      </c>
      <c r="AA57" s="352">
        <v>0</v>
      </c>
      <c r="AB57" s="357">
        <v>0</v>
      </c>
      <c r="AC57" s="352">
        <v>0</v>
      </c>
      <c r="AD57" s="382"/>
      <c r="AE57" s="349">
        <v>0</v>
      </c>
      <c r="AF57" s="357">
        <v>0</v>
      </c>
      <c r="AG57" s="382"/>
      <c r="AH57" s="349">
        <v>0</v>
      </c>
      <c r="AI57" s="348">
        <v>0</v>
      </c>
      <c r="AJ57" s="385"/>
      <c r="AK57" s="349">
        <v>0</v>
      </c>
      <c r="AL57" s="348">
        <v>0</v>
      </c>
      <c r="AM57" s="382"/>
      <c r="AN57" s="349">
        <v>0</v>
      </c>
      <c r="AO57" s="382"/>
      <c r="AP57" s="373">
        <v>0</v>
      </c>
      <c r="AQ57" s="352">
        <v>0</v>
      </c>
      <c r="AR57" s="395" t="s">
        <v>151</v>
      </c>
      <c r="AS57" s="256"/>
      <c r="AT57" s="256"/>
      <c r="AU57" s="256"/>
      <c r="AV57" s="256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400" t="s">
        <v>152</v>
      </c>
      <c r="BU57" s="400" t="s">
        <v>152</v>
      </c>
      <c r="BV57" s="400" t="s">
        <v>152</v>
      </c>
      <c r="BW57" s="400" t="s">
        <v>152</v>
      </c>
      <c r="BX57" s="400" t="s">
        <v>152</v>
      </c>
      <c r="BY57" s="400" t="s">
        <v>152</v>
      </c>
      <c r="BZ57" s="278" t="s">
        <v>152</v>
      </c>
      <c r="CA57" s="274"/>
      <c r="CB57" s="403">
        <v>0</v>
      </c>
      <c r="CC57" s="403">
        <v>0</v>
      </c>
      <c r="CD57" s="403">
        <v>0</v>
      </c>
      <c r="CE57" s="403">
        <v>0</v>
      </c>
      <c r="CF57" s="403">
        <v>0</v>
      </c>
      <c r="CG57" s="403" t="s">
        <v>152</v>
      </c>
      <c r="CH57" s="403">
        <v>0</v>
      </c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70"/>
      <c r="DD57" s="270"/>
    </row>
    <row r="58" spans="1:108" x14ac:dyDescent="0.25">
      <c r="A58" s="302" t="s">
        <v>91</v>
      </c>
      <c r="B58" s="302"/>
      <c r="C58" s="302"/>
      <c r="D58" s="302"/>
      <c r="E58" s="302"/>
      <c r="F58" s="302"/>
      <c r="G58" s="302"/>
      <c r="H58" s="302"/>
      <c r="I58" s="302"/>
      <c r="J58" s="277"/>
      <c r="K58" s="277"/>
      <c r="L58" s="277"/>
      <c r="M58" s="264"/>
      <c r="N58" s="264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64"/>
      <c r="AD58" s="256"/>
      <c r="AE58" s="256"/>
      <c r="AF58" s="264"/>
      <c r="AG58" s="256"/>
      <c r="AH58" s="256"/>
      <c r="AI58" s="264"/>
      <c r="AJ58" s="256"/>
      <c r="AK58" s="256"/>
      <c r="AL58" s="264"/>
      <c r="AM58" s="264"/>
      <c r="AN58" s="264"/>
      <c r="AO58" s="256"/>
      <c r="AP58" s="256"/>
      <c r="AQ58" s="256"/>
      <c r="AR58" s="256"/>
      <c r="AS58" s="256"/>
      <c r="AT58" s="256"/>
      <c r="AU58" s="256"/>
      <c r="AV58" s="256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70"/>
      <c r="DD58" s="270"/>
    </row>
    <row r="59" spans="1:108" x14ac:dyDescent="0.2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64"/>
      <c r="AB59" s="256"/>
      <c r="AC59" s="256"/>
      <c r="AD59" s="264"/>
      <c r="AE59" s="256"/>
      <c r="AF59" s="256"/>
      <c r="AG59" s="264"/>
      <c r="AH59" s="256"/>
      <c r="AI59" s="256"/>
      <c r="AJ59" s="264"/>
      <c r="AK59" s="256"/>
      <c r="AL59" s="256"/>
      <c r="AM59" s="256"/>
      <c r="AN59" s="256"/>
      <c r="AO59" s="256"/>
      <c r="AP59" s="256"/>
      <c r="AQ59" s="256"/>
      <c r="AR59" s="261"/>
      <c r="AS59" s="256"/>
      <c r="AT59" s="256"/>
      <c r="AU59" s="256"/>
      <c r="AV59" s="256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8"/>
      <c r="CY59" s="258"/>
      <c r="CZ59" s="258"/>
      <c r="DA59" s="258"/>
      <c r="DB59" s="258"/>
      <c r="DC59" s="270"/>
      <c r="DD59" s="270"/>
    </row>
    <row r="60" spans="1:108" x14ac:dyDescent="0.25">
      <c r="A60" s="659"/>
      <c r="B60" s="644"/>
      <c r="C60" s="269" t="s">
        <v>97</v>
      </c>
      <c r="D60" s="269" t="s">
        <v>30</v>
      </c>
      <c r="E60" s="269" t="s">
        <v>31</v>
      </c>
      <c r="F60" s="269" t="s">
        <v>32</v>
      </c>
      <c r="G60" s="269" t="s">
        <v>33</v>
      </c>
      <c r="H60" s="269" t="s">
        <v>34</v>
      </c>
      <c r="I60" s="269" t="s">
        <v>98</v>
      </c>
      <c r="J60" s="269" t="s">
        <v>39</v>
      </c>
      <c r="K60" s="660"/>
      <c r="L60" s="660"/>
      <c r="M60" s="261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60"/>
      <c r="AB60" s="256"/>
      <c r="AC60" s="256"/>
      <c r="AD60" s="264"/>
      <c r="AE60" s="256"/>
      <c r="AF60" s="256"/>
      <c r="AG60" s="264"/>
      <c r="AH60" s="256"/>
      <c r="AI60" s="256"/>
      <c r="AJ60" s="264"/>
      <c r="AK60" s="256"/>
      <c r="AL60" s="256"/>
      <c r="AM60" s="256"/>
      <c r="AN60" s="256"/>
      <c r="AO60" s="261"/>
      <c r="AP60" s="261"/>
      <c r="AQ60" s="261"/>
      <c r="AR60" s="261"/>
      <c r="AS60" s="256"/>
      <c r="AT60" s="256"/>
      <c r="AU60" s="256"/>
      <c r="AV60" s="256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70"/>
      <c r="DD60" s="270"/>
    </row>
    <row r="61" spans="1:108" x14ac:dyDescent="0.25">
      <c r="A61" s="304" t="s">
        <v>99</v>
      </c>
      <c r="B61" s="375">
        <v>0</v>
      </c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95" t="s">
        <v>151</v>
      </c>
      <c r="N61" s="256"/>
      <c r="O61" s="261"/>
      <c r="P61" s="256"/>
      <c r="Q61" s="261"/>
      <c r="R61" s="261"/>
      <c r="S61" s="261"/>
      <c r="T61" s="261"/>
      <c r="U61" s="261"/>
      <c r="V61" s="261"/>
      <c r="W61" s="261"/>
      <c r="X61" s="261"/>
      <c r="Y61" s="265"/>
      <c r="Z61" s="256"/>
      <c r="AA61" s="256"/>
      <c r="AB61" s="256"/>
      <c r="AC61" s="260"/>
      <c r="AD61" s="260"/>
      <c r="AE61" s="261"/>
      <c r="AF61" s="261"/>
      <c r="AG61" s="260"/>
      <c r="AH61" s="268"/>
      <c r="AI61" s="261"/>
      <c r="AJ61" s="260"/>
      <c r="AK61" s="268"/>
      <c r="AL61" s="261"/>
      <c r="AM61" s="261"/>
      <c r="AN61" s="261"/>
      <c r="AO61" s="260"/>
      <c r="AP61" s="261"/>
      <c r="AQ61" s="261"/>
      <c r="AR61" s="261"/>
      <c r="AS61" s="261"/>
      <c r="AT61" s="261"/>
      <c r="AU61" s="261"/>
      <c r="AV61" s="256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400" t="s">
        <v>152</v>
      </c>
      <c r="BU61" s="400" t="s">
        <v>152</v>
      </c>
      <c r="BV61" s="400" t="s">
        <v>152</v>
      </c>
      <c r="BW61" s="256"/>
      <c r="BX61" s="256"/>
      <c r="BY61" s="256"/>
      <c r="BZ61" s="256"/>
      <c r="CA61" s="256"/>
      <c r="CB61" s="318">
        <v>0</v>
      </c>
      <c r="CC61" s="318">
        <v>0</v>
      </c>
      <c r="CD61" s="318" t="s">
        <v>152</v>
      </c>
      <c r="CE61" s="256"/>
      <c r="CF61" s="256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  <c r="CU61" s="258"/>
      <c r="CV61" s="258"/>
      <c r="CW61" s="258"/>
      <c r="CX61" s="258"/>
      <c r="CY61" s="258"/>
      <c r="CZ61" s="258"/>
      <c r="DA61" s="258"/>
      <c r="DB61" s="258"/>
      <c r="DC61" s="270"/>
      <c r="DD61" s="270"/>
    </row>
    <row r="62" spans="1:108" x14ac:dyDescent="0.25">
      <c r="A62" s="305" t="s">
        <v>100</v>
      </c>
      <c r="B62" s="335">
        <v>0</v>
      </c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95" t="s">
        <v>151</v>
      </c>
      <c r="N62" s="256"/>
      <c r="O62" s="261"/>
      <c r="P62" s="256"/>
      <c r="Q62" s="261"/>
      <c r="R62" s="261"/>
      <c r="S62" s="261"/>
      <c r="T62" s="261"/>
      <c r="U62" s="261"/>
      <c r="V62" s="261"/>
      <c r="W62" s="261"/>
      <c r="X62" s="261"/>
      <c r="Y62" s="265"/>
      <c r="Z62" s="256"/>
      <c r="AA62" s="256"/>
      <c r="AB62" s="256"/>
      <c r="AC62" s="260"/>
      <c r="AD62" s="260"/>
      <c r="AE62" s="261"/>
      <c r="AF62" s="261"/>
      <c r="AG62" s="260"/>
      <c r="AH62" s="268"/>
      <c r="AI62" s="261"/>
      <c r="AJ62" s="260"/>
      <c r="AK62" s="268"/>
      <c r="AL62" s="261"/>
      <c r="AM62" s="261"/>
      <c r="AN62" s="261"/>
      <c r="AO62" s="260"/>
      <c r="AP62" s="261"/>
      <c r="AQ62" s="261"/>
      <c r="AR62" s="261"/>
      <c r="AS62" s="261"/>
      <c r="AT62" s="261"/>
      <c r="AU62" s="261"/>
      <c r="AV62" s="256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400" t="s">
        <v>152</v>
      </c>
      <c r="BU62" s="400" t="s">
        <v>152</v>
      </c>
      <c r="BV62" s="400" t="s">
        <v>152</v>
      </c>
      <c r="BW62" s="256"/>
      <c r="BX62" s="256"/>
      <c r="BY62" s="256"/>
      <c r="BZ62" s="256"/>
      <c r="CA62" s="256"/>
      <c r="CB62" s="318">
        <v>0</v>
      </c>
      <c r="CC62" s="318">
        <v>0</v>
      </c>
      <c r="CD62" s="318" t="s">
        <v>152</v>
      </c>
      <c r="CE62" s="256"/>
      <c r="CF62" s="256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58"/>
      <c r="DA62" s="258"/>
      <c r="DB62" s="258"/>
      <c r="DC62" s="270"/>
      <c r="DD62" s="270"/>
    </row>
    <row r="63" spans="1:108" x14ac:dyDescent="0.25">
      <c r="A63" s="305" t="s">
        <v>101</v>
      </c>
      <c r="B63" s="335">
        <v>0</v>
      </c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95" t="s">
        <v>151</v>
      </c>
      <c r="N63" s="256"/>
      <c r="O63" s="261"/>
      <c r="P63" s="256"/>
      <c r="Q63" s="261"/>
      <c r="R63" s="261"/>
      <c r="S63" s="261"/>
      <c r="T63" s="261"/>
      <c r="U63" s="261"/>
      <c r="V63" s="261"/>
      <c r="W63" s="261"/>
      <c r="X63" s="261"/>
      <c r="Y63" s="265"/>
      <c r="Z63" s="256"/>
      <c r="AA63" s="256"/>
      <c r="AB63" s="256"/>
      <c r="AC63" s="260"/>
      <c r="AD63" s="260"/>
      <c r="AE63" s="261"/>
      <c r="AF63" s="261"/>
      <c r="AG63" s="260"/>
      <c r="AH63" s="268"/>
      <c r="AI63" s="261"/>
      <c r="AJ63" s="260"/>
      <c r="AK63" s="268"/>
      <c r="AL63" s="261"/>
      <c r="AM63" s="261"/>
      <c r="AN63" s="261"/>
      <c r="AO63" s="260"/>
      <c r="AP63" s="261"/>
      <c r="AQ63" s="261"/>
      <c r="AR63" s="261"/>
      <c r="AS63" s="261"/>
      <c r="AT63" s="261"/>
      <c r="AU63" s="261"/>
      <c r="AV63" s="256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400" t="s">
        <v>152</v>
      </c>
      <c r="BU63" s="400" t="s">
        <v>152</v>
      </c>
      <c r="BV63" s="400" t="s">
        <v>152</v>
      </c>
      <c r="BW63" s="256"/>
      <c r="BX63" s="256"/>
      <c r="BY63" s="256"/>
      <c r="BZ63" s="256"/>
      <c r="CA63" s="256"/>
      <c r="CB63" s="318">
        <v>0</v>
      </c>
      <c r="CC63" s="318">
        <v>0</v>
      </c>
      <c r="CD63" s="318" t="s">
        <v>152</v>
      </c>
      <c r="CE63" s="256"/>
      <c r="CF63" s="256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  <c r="CY63" s="258"/>
      <c r="CZ63" s="258"/>
      <c r="DA63" s="258"/>
      <c r="DB63" s="258"/>
      <c r="DC63" s="270"/>
      <c r="DD63" s="270"/>
    </row>
    <row r="64" spans="1:108" x14ac:dyDescent="0.25">
      <c r="A64" s="281" t="s">
        <v>102</v>
      </c>
      <c r="B64" s="355">
        <v>0</v>
      </c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95" t="s">
        <v>151</v>
      </c>
      <c r="N64" s="256"/>
      <c r="O64" s="261"/>
      <c r="P64" s="256"/>
      <c r="Q64" s="261"/>
      <c r="R64" s="261"/>
      <c r="S64" s="261"/>
      <c r="T64" s="261"/>
      <c r="U64" s="261"/>
      <c r="V64" s="261"/>
      <c r="W64" s="261"/>
      <c r="X64" s="261"/>
      <c r="Y64" s="265"/>
      <c r="Z64" s="256"/>
      <c r="AA64" s="256"/>
      <c r="AB64" s="256"/>
      <c r="AC64" s="260"/>
      <c r="AD64" s="260"/>
      <c r="AE64" s="261"/>
      <c r="AF64" s="261"/>
      <c r="AG64" s="260"/>
      <c r="AH64" s="268"/>
      <c r="AI64" s="261"/>
      <c r="AJ64" s="260"/>
      <c r="AK64" s="268"/>
      <c r="AL64" s="261"/>
      <c r="AM64" s="261"/>
      <c r="AN64" s="261"/>
      <c r="AO64" s="260"/>
      <c r="AP64" s="261"/>
      <c r="AQ64" s="261"/>
      <c r="AR64" s="261"/>
      <c r="AS64" s="261"/>
      <c r="AT64" s="261"/>
      <c r="AU64" s="261"/>
      <c r="AV64" s="256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400" t="s">
        <v>152</v>
      </c>
      <c r="BU64" s="400" t="s">
        <v>152</v>
      </c>
      <c r="BV64" s="400" t="s">
        <v>152</v>
      </c>
      <c r="BW64" s="256"/>
      <c r="BX64" s="256"/>
      <c r="BY64" s="256"/>
      <c r="BZ64" s="256"/>
      <c r="CA64" s="256"/>
      <c r="CB64" s="318">
        <v>0</v>
      </c>
      <c r="CC64" s="318">
        <v>0</v>
      </c>
      <c r="CD64" s="318" t="s">
        <v>152</v>
      </c>
      <c r="CE64" s="256"/>
      <c r="CF64" s="256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70"/>
      <c r="DD64" s="270"/>
    </row>
    <row r="65" spans="1:108" x14ac:dyDescent="0.25">
      <c r="A65" s="281" t="s">
        <v>103</v>
      </c>
      <c r="B65" s="335">
        <v>0</v>
      </c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95" t="s">
        <v>151</v>
      </c>
      <c r="N65" s="256"/>
      <c r="O65" s="261"/>
      <c r="P65" s="256"/>
      <c r="Q65" s="261"/>
      <c r="R65" s="261"/>
      <c r="S65" s="261"/>
      <c r="T65" s="261"/>
      <c r="U65" s="261"/>
      <c r="V65" s="261"/>
      <c r="W65" s="261"/>
      <c r="X65" s="261"/>
      <c r="Y65" s="265"/>
      <c r="Z65" s="256"/>
      <c r="AA65" s="256"/>
      <c r="AB65" s="256"/>
      <c r="AC65" s="260"/>
      <c r="AD65" s="260"/>
      <c r="AE65" s="261"/>
      <c r="AF65" s="261"/>
      <c r="AG65" s="260"/>
      <c r="AH65" s="268"/>
      <c r="AI65" s="261"/>
      <c r="AJ65" s="260"/>
      <c r="AK65" s="268"/>
      <c r="AL65" s="261"/>
      <c r="AM65" s="261"/>
      <c r="AN65" s="261"/>
      <c r="AO65" s="260"/>
      <c r="AP65" s="261"/>
      <c r="AQ65" s="261"/>
      <c r="AR65" s="261"/>
      <c r="AS65" s="261"/>
      <c r="AT65" s="261"/>
      <c r="AU65" s="261"/>
      <c r="AV65" s="256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400" t="s">
        <v>152</v>
      </c>
      <c r="BU65" s="400" t="s">
        <v>152</v>
      </c>
      <c r="BV65" s="400" t="s">
        <v>152</v>
      </c>
      <c r="BW65" s="256"/>
      <c r="BX65" s="256"/>
      <c r="BY65" s="256"/>
      <c r="BZ65" s="256"/>
      <c r="CA65" s="256"/>
      <c r="CB65" s="318">
        <v>0</v>
      </c>
      <c r="CC65" s="318">
        <v>0</v>
      </c>
      <c r="CD65" s="318" t="s">
        <v>152</v>
      </c>
      <c r="CE65" s="256"/>
      <c r="CF65" s="256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70"/>
      <c r="DD65" s="270"/>
    </row>
    <row r="66" spans="1:108" x14ac:dyDescent="0.25">
      <c r="A66" s="267" t="s">
        <v>104</v>
      </c>
      <c r="B66" s="355">
        <v>0</v>
      </c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95" t="s">
        <v>151</v>
      </c>
      <c r="N66" s="256"/>
      <c r="O66" s="261"/>
      <c r="P66" s="256"/>
      <c r="Q66" s="261"/>
      <c r="R66" s="261"/>
      <c r="S66" s="261"/>
      <c r="T66" s="261"/>
      <c r="U66" s="261"/>
      <c r="V66" s="261"/>
      <c r="W66" s="261"/>
      <c r="X66" s="261"/>
      <c r="Y66" s="265"/>
      <c r="Z66" s="256"/>
      <c r="AA66" s="256"/>
      <c r="AB66" s="256"/>
      <c r="AC66" s="260"/>
      <c r="AD66" s="260"/>
      <c r="AE66" s="261"/>
      <c r="AF66" s="261"/>
      <c r="AG66" s="260"/>
      <c r="AH66" s="268"/>
      <c r="AI66" s="261"/>
      <c r="AJ66" s="260"/>
      <c r="AK66" s="268"/>
      <c r="AL66" s="261"/>
      <c r="AM66" s="261"/>
      <c r="AN66" s="261"/>
      <c r="AO66" s="260"/>
      <c r="AP66" s="261"/>
      <c r="AQ66" s="261"/>
      <c r="AR66" s="261"/>
      <c r="AS66" s="261"/>
      <c r="AT66" s="261"/>
      <c r="AU66" s="261"/>
      <c r="AV66" s="256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400" t="s">
        <v>152</v>
      </c>
      <c r="BU66" s="400" t="s">
        <v>152</v>
      </c>
      <c r="BV66" s="400" t="s">
        <v>152</v>
      </c>
      <c r="BW66" s="256"/>
      <c r="BX66" s="256"/>
      <c r="BY66" s="256"/>
      <c r="BZ66" s="256"/>
      <c r="CA66" s="256"/>
      <c r="CB66" s="318">
        <v>0</v>
      </c>
      <c r="CC66" s="318">
        <v>0</v>
      </c>
      <c r="CD66" s="318" t="s">
        <v>152</v>
      </c>
      <c r="CE66" s="256"/>
      <c r="CF66" s="256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70"/>
      <c r="DD66" s="270"/>
    </row>
    <row r="67" spans="1:108" x14ac:dyDescent="0.25">
      <c r="A67" s="281" t="s">
        <v>105</v>
      </c>
      <c r="B67" s="355">
        <v>0</v>
      </c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95" t="s">
        <v>151</v>
      </c>
      <c r="N67" s="256"/>
      <c r="O67" s="261"/>
      <c r="P67" s="256"/>
      <c r="Q67" s="261"/>
      <c r="R67" s="261"/>
      <c r="S67" s="261"/>
      <c r="T67" s="261"/>
      <c r="U67" s="261"/>
      <c r="V67" s="261"/>
      <c r="W67" s="261"/>
      <c r="X67" s="261"/>
      <c r="Y67" s="265"/>
      <c r="Z67" s="256"/>
      <c r="AA67" s="256"/>
      <c r="AB67" s="256"/>
      <c r="AC67" s="260"/>
      <c r="AD67" s="260"/>
      <c r="AE67" s="261"/>
      <c r="AF67" s="261"/>
      <c r="AG67" s="260"/>
      <c r="AH67" s="268"/>
      <c r="AI67" s="261"/>
      <c r="AJ67" s="260"/>
      <c r="AK67" s="268"/>
      <c r="AL67" s="261"/>
      <c r="AM67" s="261"/>
      <c r="AN67" s="261"/>
      <c r="AO67" s="260"/>
      <c r="AP67" s="261"/>
      <c r="AQ67" s="261"/>
      <c r="AR67" s="261"/>
      <c r="AS67" s="261"/>
      <c r="AT67" s="261"/>
      <c r="AU67" s="261"/>
      <c r="AV67" s="256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400" t="s">
        <v>152</v>
      </c>
      <c r="BU67" s="400" t="s">
        <v>152</v>
      </c>
      <c r="BV67" s="400" t="s">
        <v>152</v>
      </c>
      <c r="BW67" s="256"/>
      <c r="BX67" s="256"/>
      <c r="BY67" s="256"/>
      <c r="BZ67" s="256"/>
      <c r="CA67" s="256"/>
      <c r="CB67" s="318">
        <v>0</v>
      </c>
      <c r="CC67" s="318">
        <v>0</v>
      </c>
      <c r="CD67" s="318" t="s">
        <v>152</v>
      </c>
      <c r="CE67" s="256"/>
      <c r="CF67" s="256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58"/>
      <c r="DA67" s="258"/>
      <c r="DB67" s="258"/>
      <c r="DC67" s="270"/>
      <c r="DD67" s="270"/>
    </row>
    <row r="68" spans="1:108" x14ac:dyDescent="0.25">
      <c r="A68" s="306" t="s">
        <v>106</v>
      </c>
      <c r="B68" s="355">
        <v>0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95" t="s">
        <v>151</v>
      </c>
      <c r="N68" s="256"/>
      <c r="O68" s="261"/>
      <c r="P68" s="256"/>
      <c r="Q68" s="261"/>
      <c r="R68" s="261"/>
      <c r="S68" s="261"/>
      <c r="T68" s="261"/>
      <c r="U68" s="261"/>
      <c r="V68" s="261"/>
      <c r="W68" s="261"/>
      <c r="X68" s="261"/>
      <c r="Y68" s="265"/>
      <c r="Z68" s="256"/>
      <c r="AA68" s="256"/>
      <c r="AB68" s="256"/>
      <c r="AC68" s="260"/>
      <c r="AD68" s="260"/>
      <c r="AE68" s="261"/>
      <c r="AF68" s="261"/>
      <c r="AG68" s="260"/>
      <c r="AH68" s="268"/>
      <c r="AI68" s="261"/>
      <c r="AJ68" s="260"/>
      <c r="AK68" s="268"/>
      <c r="AL68" s="261"/>
      <c r="AM68" s="261"/>
      <c r="AN68" s="261"/>
      <c r="AO68" s="260"/>
      <c r="AP68" s="261"/>
      <c r="AQ68" s="261"/>
      <c r="AR68" s="261"/>
      <c r="AS68" s="261"/>
      <c r="AT68" s="261"/>
      <c r="AU68" s="261"/>
      <c r="AV68" s="256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400" t="s">
        <v>152</v>
      </c>
      <c r="BU68" s="400" t="s">
        <v>152</v>
      </c>
      <c r="BV68" s="400" t="s">
        <v>152</v>
      </c>
      <c r="BW68" s="256"/>
      <c r="BX68" s="256"/>
      <c r="BY68" s="256"/>
      <c r="BZ68" s="256"/>
      <c r="CA68" s="256"/>
      <c r="CB68" s="318">
        <v>0</v>
      </c>
      <c r="CC68" s="318">
        <v>0</v>
      </c>
      <c r="CD68" s="318" t="s">
        <v>152</v>
      </c>
      <c r="CE68" s="256"/>
      <c r="CF68" s="256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70"/>
      <c r="DD68" s="270"/>
    </row>
    <row r="69" spans="1:108" x14ac:dyDescent="0.25">
      <c r="A69" s="307" t="s">
        <v>107</v>
      </c>
      <c r="B69" s="336">
        <v>0</v>
      </c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95" t="s">
        <v>151</v>
      </c>
      <c r="N69" s="256"/>
      <c r="O69" s="261"/>
      <c r="P69" s="256"/>
      <c r="Q69" s="261"/>
      <c r="R69" s="261"/>
      <c r="S69" s="261"/>
      <c r="T69" s="261"/>
      <c r="U69" s="261"/>
      <c r="V69" s="261"/>
      <c r="W69" s="261"/>
      <c r="X69" s="261"/>
      <c r="Y69" s="265"/>
      <c r="Z69" s="256"/>
      <c r="AA69" s="256"/>
      <c r="AB69" s="256"/>
      <c r="AC69" s="260"/>
      <c r="AD69" s="260"/>
      <c r="AE69" s="261"/>
      <c r="AF69" s="261"/>
      <c r="AG69" s="260"/>
      <c r="AH69" s="268"/>
      <c r="AI69" s="261"/>
      <c r="AJ69" s="260"/>
      <c r="AK69" s="268"/>
      <c r="AL69" s="261"/>
      <c r="AM69" s="261"/>
      <c r="AN69" s="261"/>
      <c r="AO69" s="260"/>
      <c r="AP69" s="261"/>
      <c r="AQ69" s="261"/>
      <c r="AR69" s="261"/>
      <c r="AS69" s="261"/>
      <c r="AT69" s="261"/>
      <c r="AU69" s="261"/>
      <c r="AV69" s="256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400" t="s">
        <v>152</v>
      </c>
      <c r="BU69" s="400" t="s">
        <v>152</v>
      </c>
      <c r="BV69" s="400" t="s">
        <v>152</v>
      </c>
      <c r="BW69" s="256"/>
      <c r="BX69" s="256"/>
      <c r="BY69" s="256"/>
      <c r="BZ69" s="256"/>
      <c r="CA69" s="256"/>
      <c r="CB69" s="318">
        <v>0</v>
      </c>
      <c r="CC69" s="318">
        <v>0</v>
      </c>
      <c r="CD69" s="318" t="s">
        <v>152</v>
      </c>
      <c r="CE69" s="256"/>
      <c r="CF69" s="256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70"/>
      <c r="DD69" s="270"/>
    </row>
    <row r="70" spans="1:108" x14ac:dyDescent="0.25">
      <c r="A70" s="308" t="s">
        <v>40</v>
      </c>
      <c r="B70" s="374">
        <v>0</v>
      </c>
      <c r="C70" s="374">
        <v>0</v>
      </c>
      <c r="D70" s="374">
        <v>0</v>
      </c>
      <c r="E70" s="374">
        <v>0</v>
      </c>
      <c r="F70" s="374">
        <v>0</v>
      </c>
      <c r="G70" s="374">
        <v>0</v>
      </c>
      <c r="H70" s="374">
        <v>0</v>
      </c>
      <c r="I70" s="374">
        <v>0</v>
      </c>
      <c r="J70" s="374">
        <v>0</v>
      </c>
      <c r="K70" s="374">
        <v>0</v>
      </c>
      <c r="L70" s="374">
        <v>0</v>
      </c>
      <c r="M70" s="395" t="s">
        <v>151</v>
      </c>
      <c r="N70" s="256"/>
      <c r="O70" s="261"/>
      <c r="P70" s="256"/>
      <c r="Q70" s="261"/>
      <c r="R70" s="261"/>
      <c r="S70" s="261"/>
      <c r="T70" s="261"/>
      <c r="U70" s="261"/>
      <c r="V70" s="261"/>
      <c r="W70" s="261"/>
      <c r="X70" s="261"/>
      <c r="Y70" s="265"/>
      <c r="Z70" s="256"/>
      <c r="AA70" s="256"/>
      <c r="AB70" s="256"/>
      <c r="AC70" s="260"/>
      <c r="AD70" s="260"/>
      <c r="AE70" s="261"/>
      <c r="AF70" s="261"/>
      <c r="AG70" s="260"/>
      <c r="AH70" s="268"/>
      <c r="AI70" s="261"/>
      <c r="AJ70" s="260"/>
      <c r="AK70" s="268"/>
      <c r="AL70" s="261"/>
      <c r="AM70" s="261"/>
      <c r="AN70" s="261"/>
      <c r="AO70" s="260"/>
      <c r="AP70" s="261"/>
      <c r="AQ70" s="261"/>
      <c r="AR70" s="261"/>
      <c r="AS70" s="261"/>
      <c r="AT70" s="261"/>
      <c r="AU70" s="261"/>
      <c r="AV70" s="256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400" t="s">
        <v>152</v>
      </c>
      <c r="BU70" s="400" t="s">
        <v>152</v>
      </c>
      <c r="BV70" s="400" t="s">
        <v>152</v>
      </c>
      <c r="BW70" s="256"/>
      <c r="BX70" s="256"/>
      <c r="BY70" s="256"/>
      <c r="BZ70" s="256"/>
      <c r="CA70" s="256"/>
      <c r="CB70" s="318">
        <v>0</v>
      </c>
      <c r="CC70" s="318">
        <v>0</v>
      </c>
      <c r="CD70" s="318" t="s">
        <v>152</v>
      </c>
      <c r="CE70" s="256"/>
      <c r="CF70" s="256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58"/>
      <c r="DA70" s="258"/>
      <c r="DB70" s="258"/>
      <c r="DC70" s="270"/>
      <c r="DD70" s="270"/>
    </row>
    <row r="71" spans="1:108" x14ac:dyDescent="0.25">
      <c r="A71" s="309" t="s">
        <v>108</v>
      </c>
      <c r="B71" s="309"/>
      <c r="C71" s="309"/>
      <c r="D71" s="309"/>
      <c r="E71" s="309"/>
      <c r="F71" s="310"/>
      <c r="G71" s="310"/>
      <c r="H71" s="310"/>
      <c r="I71" s="310"/>
      <c r="J71" s="277"/>
      <c r="K71" s="277"/>
      <c r="L71" s="258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64"/>
      <c r="AD71" s="256"/>
      <c r="AE71" s="256"/>
      <c r="AF71" s="264"/>
      <c r="AG71" s="256"/>
      <c r="AH71" s="256"/>
      <c r="AI71" s="264"/>
      <c r="AJ71" s="256"/>
      <c r="AK71" s="256"/>
      <c r="AL71" s="264"/>
      <c r="AM71" s="264"/>
      <c r="AN71" s="264"/>
      <c r="AO71" s="256"/>
      <c r="AP71" s="256"/>
      <c r="AQ71" s="256"/>
      <c r="AR71" s="256"/>
      <c r="AS71" s="256"/>
      <c r="AT71" s="256"/>
      <c r="AU71" s="256"/>
      <c r="AV71" s="256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  <c r="CY71" s="258"/>
      <c r="CZ71" s="258"/>
      <c r="DA71" s="258"/>
      <c r="DB71" s="258"/>
      <c r="DC71" s="270"/>
      <c r="DD71" s="270"/>
    </row>
    <row r="72" spans="1:108" x14ac:dyDescent="0.2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256"/>
      <c r="N72" s="256"/>
      <c r="O72" s="264"/>
      <c r="P72" s="256"/>
      <c r="Q72" s="256"/>
      <c r="R72" s="264"/>
      <c r="S72" s="256"/>
      <c r="T72" s="256"/>
      <c r="U72" s="256"/>
      <c r="V72" s="256"/>
      <c r="W72" s="264"/>
      <c r="X72" s="256"/>
      <c r="Y72" s="256"/>
      <c r="Z72" s="264"/>
      <c r="AA72" s="256"/>
      <c r="AB72" s="256"/>
      <c r="AC72" s="256"/>
      <c r="AD72" s="256"/>
      <c r="AE72" s="256"/>
      <c r="AF72" s="256"/>
      <c r="AG72" s="256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56"/>
      <c r="AT72" s="256"/>
      <c r="AU72" s="256"/>
      <c r="AV72" s="256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70"/>
      <c r="DD72" s="270"/>
    </row>
    <row r="73" spans="1:108" x14ac:dyDescent="0.25">
      <c r="A73" s="659"/>
      <c r="B73" s="630"/>
      <c r="C73" s="644"/>
      <c r="D73" s="269" t="s">
        <v>97</v>
      </c>
      <c r="E73" s="269" t="s">
        <v>30</v>
      </c>
      <c r="F73" s="269" t="s">
        <v>31</v>
      </c>
      <c r="G73" s="269" t="s">
        <v>32</v>
      </c>
      <c r="H73" s="269" t="s">
        <v>33</v>
      </c>
      <c r="I73" s="269" t="s">
        <v>34</v>
      </c>
      <c r="J73" s="269" t="s">
        <v>98</v>
      </c>
      <c r="K73" s="269" t="s">
        <v>39</v>
      </c>
      <c r="L73" s="660"/>
      <c r="M73" s="256"/>
      <c r="N73" s="256"/>
      <c r="O73" s="264"/>
      <c r="P73" s="256"/>
      <c r="Q73" s="256"/>
      <c r="R73" s="264"/>
      <c r="S73" s="256"/>
      <c r="T73" s="256"/>
      <c r="U73" s="256"/>
      <c r="V73" s="256"/>
      <c r="W73" s="264"/>
      <c r="X73" s="256"/>
      <c r="Y73" s="256"/>
      <c r="Z73" s="264"/>
      <c r="AA73" s="256"/>
      <c r="AB73" s="256"/>
      <c r="AC73" s="256"/>
      <c r="AD73" s="256"/>
      <c r="AE73" s="256"/>
      <c r="AF73" s="256"/>
      <c r="AG73" s="256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56"/>
      <c r="AT73" s="256"/>
      <c r="AU73" s="256"/>
      <c r="AV73" s="256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  <c r="CU73" s="258"/>
      <c r="CV73" s="258"/>
      <c r="CW73" s="258"/>
      <c r="CX73" s="258"/>
      <c r="CY73" s="258"/>
      <c r="CZ73" s="258"/>
      <c r="DA73" s="258"/>
      <c r="DB73" s="258"/>
      <c r="DC73" s="270"/>
      <c r="DD73" s="270"/>
    </row>
    <row r="74" spans="1:108" x14ac:dyDescent="0.25">
      <c r="A74" s="661" t="s">
        <v>110</v>
      </c>
      <c r="B74" s="304" t="s">
        <v>99</v>
      </c>
      <c r="C74" s="334">
        <v>0</v>
      </c>
      <c r="D74" s="322"/>
      <c r="E74" s="322"/>
      <c r="F74" s="322"/>
      <c r="G74" s="322"/>
      <c r="H74" s="322"/>
      <c r="I74" s="322"/>
      <c r="J74" s="322"/>
      <c r="K74" s="322"/>
      <c r="L74" s="322"/>
      <c r="M74" s="319" t="s">
        <v>151</v>
      </c>
      <c r="N74" s="256"/>
      <c r="O74" s="264"/>
      <c r="P74" s="256"/>
      <c r="Q74" s="256"/>
      <c r="R74" s="264"/>
      <c r="S74" s="256"/>
      <c r="T74" s="256"/>
      <c r="U74" s="256"/>
      <c r="V74" s="256"/>
      <c r="W74" s="264"/>
      <c r="X74" s="256"/>
      <c r="Y74" s="256"/>
      <c r="Z74" s="264"/>
      <c r="AA74" s="256"/>
      <c r="AB74" s="256"/>
      <c r="AC74" s="256"/>
      <c r="AD74" s="256"/>
      <c r="AE74" s="256"/>
      <c r="AF74" s="256"/>
      <c r="AG74" s="256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56"/>
      <c r="AT74" s="256"/>
      <c r="AU74" s="256"/>
      <c r="AV74" s="256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400" t="s">
        <v>152</v>
      </c>
      <c r="BU74" s="400" t="s">
        <v>152</v>
      </c>
      <c r="BV74" s="400" t="s">
        <v>152</v>
      </c>
      <c r="BW74" s="400" t="s">
        <v>152</v>
      </c>
      <c r="BX74" s="256"/>
      <c r="BY74" s="256"/>
      <c r="BZ74" s="256"/>
      <c r="CA74" s="256"/>
      <c r="CB74" s="318">
        <v>0</v>
      </c>
      <c r="CC74" s="318">
        <v>0</v>
      </c>
      <c r="CD74" s="318" t="s">
        <v>152</v>
      </c>
      <c r="CE74" s="318">
        <v>0</v>
      </c>
      <c r="CF74" s="256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70"/>
      <c r="DD74" s="270"/>
    </row>
    <row r="75" spans="1:108" x14ac:dyDescent="0.25">
      <c r="A75" s="662"/>
      <c r="B75" s="311" t="s">
        <v>100</v>
      </c>
      <c r="C75" s="336">
        <v>0</v>
      </c>
      <c r="D75" s="325"/>
      <c r="E75" s="325"/>
      <c r="F75" s="325"/>
      <c r="G75" s="325"/>
      <c r="H75" s="325"/>
      <c r="I75" s="325"/>
      <c r="J75" s="325"/>
      <c r="K75" s="325"/>
      <c r="L75" s="325"/>
      <c r="M75" s="404" t="s">
        <v>151</v>
      </c>
      <c r="N75" s="256"/>
      <c r="O75" s="264"/>
      <c r="P75" s="256"/>
      <c r="Q75" s="256"/>
      <c r="R75" s="264"/>
      <c r="S75" s="256"/>
      <c r="T75" s="256"/>
      <c r="U75" s="256"/>
      <c r="V75" s="256"/>
      <c r="W75" s="264"/>
      <c r="X75" s="256"/>
      <c r="Y75" s="256"/>
      <c r="Z75" s="264"/>
      <c r="AA75" s="256"/>
      <c r="AB75" s="256"/>
      <c r="AC75" s="256"/>
      <c r="AD75" s="256"/>
      <c r="AE75" s="256"/>
      <c r="AF75" s="256"/>
      <c r="AG75" s="256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56"/>
      <c r="AT75" s="256"/>
      <c r="AU75" s="256"/>
      <c r="AV75" s="256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400" t="s">
        <v>152</v>
      </c>
      <c r="BU75" s="400" t="s">
        <v>152</v>
      </c>
      <c r="BV75" s="400" t="s">
        <v>152</v>
      </c>
      <c r="BW75" s="400" t="s">
        <v>152</v>
      </c>
      <c r="BX75" s="256"/>
      <c r="BY75" s="256"/>
      <c r="BZ75" s="256"/>
      <c r="CA75" s="256"/>
      <c r="CB75" s="318">
        <v>0</v>
      </c>
      <c r="CC75" s="318">
        <v>0</v>
      </c>
      <c r="CD75" s="318" t="s">
        <v>152</v>
      </c>
      <c r="CE75" s="318">
        <v>0</v>
      </c>
      <c r="CF75" s="256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58"/>
      <c r="DA75" s="258"/>
      <c r="DB75" s="258"/>
      <c r="DC75" s="270"/>
      <c r="DD75" s="270"/>
    </row>
    <row r="76" spans="1:108" x14ac:dyDescent="0.25">
      <c r="A76" s="655" t="s">
        <v>111</v>
      </c>
      <c r="B76" s="304" t="s">
        <v>99</v>
      </c>
      <c r="C76" s="334">
        <v>0</v>
      </c>
      <c r="D76" s="322"/>
      <c r="E76" s="322"/>
      <c r="F76" s="322"/>
      <c r="G76" s="322"/>
      <c r="H76" s="322"/>
      <c r="I76" s="322"/>
      <c r="J76" s="322"/>
      <c r="K76" s="322"/>
      <c r="L76" s="322"/>
      <c r="M76" s="404" t="s">
        <v>151</v>
      </c>
      <c r="N76" s="256"/>
      <c r="O76" s="264"/>
      <c r="P76" s="256"/>
      <c r="Q76" s="256"/>
      <c r="R76" s="264"/>
      <c r="S76" s="256"/>
      <c r="T76" s="256"/>
      <c r="U76" s="256"/>
      <c r="V76" s="256"/>
      <c r="W76" s="264"/>
      <c r="X76" s="256"/>
      <c r="Y76" s="256"/>
      <c r="Z76" s="264"/>
      <c r="AA76" s="256"/>
      <c r="AB76" s="256"/>
      <c r="AC76" s="256"/>
      <c r="AD76" s="256"/>
      <c r="AE76" s="256"/>
      <c r="AF76" s="256"/>
      <c r="AG76" s="256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56"/>
      <c r="AT76" s="256"/>
      <c r="AU76" s="256"/>
      <c r="AV76" s="256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400" t="s">
        <v>152</v>
      </c>
      <c r="BU76" s="400" t="s">
        <v>152</v>
      </c>
      <c r="BV76" s="400" t="s">
        <v>152</v>
      </c>
      <c r="BW76" s="400" t="s">
        <v>152</v>
      </c>
      <c r="BX76" s="256"/>
      <c r="BY76" s="256"/>
      <c r="BZ76" s="256"/>
      <c r="CA76" s="256"/>
      <c r="CB76" s="318">
        <v>0</v>
      </c>
      <c r="CC76" s="318">
        <v>0</v>
      </c>
      <c r="CD76" s="318" t="s">
        <v>152</v>
      </c>
      <c r="CE76" s="318">
        <v>0</v>
      </c>
      <c r="CF76" s="256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70"/>
      <c r="DD76" s="270"/>
    </row>
    <row r="77" spans="1:108" x14ac:dyDescent="0.25">
      <c r="A77" s="656"/>
      <c r="B77" s="305" t="s">
        <v>100</v>
      </c>
      <c r="C77" s="335">
        <v>0</v>
      </c>
      <c r="D77" s="323"/>
      <c r="E77" s="323"/>
      <c r="F77" s="323"/>
      <c r="G77" s="323"/>
      <c r="H77" s="323"/>
      <c r="I77" s="323"/>
      <c r="J77" s="323"/>
      <c r="K77" s="323"/>
      <c r="L77" s="323"/>
      <c r="M77" s="404" t="s">
        <v>151</v>
      </c>
      <c r="N77" s="256"/>
      <c r="O77" s="264"/>
      <c r="P77" s="256"/>
      <c r="Q77" s="256"/>
      <c r="R77" s="264"/>
      <c r="S77" s="256"/>
      <c r="T77" s="256"/>
      <c r="U77" s="256"/>
      <c r="V77" s="256"/>
      <c r="W77" s="264"/>
      <c r="X77" s="256"/>
      <c r="Y77" s="256"/>
      <c r="Z77" s="264"/>
      <c r="AA77" s="256"/>
      <c r="AB77" s="256"/>
      <c r="AC77" s="256"/>
      <c r="AD77" s="256"/>
      <c r="AE77" s="256"/>
      <c r="AF77" s="256"/>
      <c r="AG77" s="256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56"/>
      <c r="AT77" s="256"/>
      <c r="AU77" s="256"/>
      <c r="AV77" s="256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400" t="s">
        <v>152</v>
      </c>
      <c r="BU77" s="400" t="s">
        <v>152</v>
      </c>
      <c r="BV77" s="400" t="s">
        <v>152</v>
      </c>
      <c r="BW77" s="400" t="s">
        <v>152</v>
      </c>
      <c r="BX77" s="256"/>
      <c r="BY77" s="256"/>
      <c r="BZ77" s="256"/>
      <c r="CA77" s="256"/>
      <c r="CB77" s="318">
        <v>0</v>
      </c>
      <c r="CC77" s="318">
        <v>0</v>
      </c>
      <c r="CD77" s="318" t="s">
        <v>152</v>
      </c>
      <c r="CE77" s="318">
        <v>0</v>
      </c>
      <c r="CF77" s="256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258"/>
      <c r="DA77" s="258"/>
      <c r="DB77" s="258"/>
      <c r="DC77" s="270"/>
      <c r="DD77" s="270"/>
    </row>
    <row r="78" spans="1:108" x14ac:dyDescent="0.25">
      <c r="A78" s="657"/>
      <c r="B78" s="311" t="s">
        <v>112</v>
      </c>
      <c r="C78" s="336">
        <v>0</v>
      </c>
      <c r="D78" s="325"/>
      <c r="E78" s="325"/>
      <c r="F78" s="325"/>
      <c r="G78" s="325"/>
      <c r="H78" s="325"/>
      <c r="I78" s="325"/>
      <c r="J78" s="325"/>
      <c r="K78" s="325"/>
      <c r="L78" s="325"/>
      <c r="M78" s="404" t="s">
        <v>151</v>
      </c>
      <c r="N78" s="256"/>
      <c r="O78" s="264"/>
      <c r="P78" s="256"/>
      <c r="Q78" s="256"/>
      <c r="R78" s="264"/>
      <c r="S78" s="256"/>
      <c r="T78" s="256"/>
      <c r="U78" s="256"/>
      <c r="V78" s="256"/>
      <c r="W78" s="264"/>
      <c r="X78" s="256"/>
      <c r="Y78" s="256"/>
      <c r="Z78" s="264"/>
      <c r="AA78" s="256"/>
      <c r="AB78" s="256"/>
      <c r="AC78" s="256"/>
      <c r="AD78" s="256"/>
      <c r="AE78" s="256"/>
      <c r="AF78" s="256"/>
      <c r="AG78" s="256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56"/>
      <c r="AT78" s="256"/>
      <c r="AU78" s="256"/>
      <c r="AV78" s="256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400" t="s">
        <v>152</v>
      </c>
      <c r="BU78" s="400" t="s">
        <v>152</v>
      </c>
      <c r="BV78" s="400" t="s">
        <v>152</v>
      </c>
      <c r="BW78" s="400" t="s">
        <v>152</v>
      </c>
      <c r="BX78" s="256"/>
      <c r="BY78" s="256"/>
      <c r="BZ78" s="256"/>
      <c r="CA78" s="256"/>
      <c r="CB78" s="318">
        <v>0</v>
      </c>
      <c r="CC78" s="318">
        <v>0</v>
      </c>
      <c r="CD78" s="318" t="s">
        <v>152</v>
      </c>
      <c r="CE78" s="318">
        <v>0</v>
      </c>
      <c r="CF78" s="256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  <c r="CY78" s="258"/>
      <c r="CZ78" s="258"/>
      <c r="DA78" s="258"/>
      <c r="DB78" s="258"/>
      <c r="DC78" s="270"/>
      <c r="DD78" s="270"/>
    </row>
    <row r="79" spans="1:108" x14ac:dyDescent="0.25">
      <c r="A79" s="625" t="s">
        <v>113</v>
      </c>
      <c r="B79" s="304" t="s">
        <v>99</v>
      </c>
      <c r="C79" s="334">
        <v>0</v>
      </c>
      <c r="D79" s="322"/>
      <c r="E79" s="322"/>
      <c r="F79" s="322"/>
      <c r="G79" s="322"/>
      <c r="H79" s="322"/>
      <c r="I79" s="322"/>
      <c r="J79" s="322"/>
      <c r="K79" s="322"/>
      <c r="L79" s="322"/>
      <c r="M79" s="404" t="s">
        <v>151</v>
      </c>
      <c r="N79" s="256"/>
      <c r="O79" s="264"/>
      <c r="P79" s="256"/>
      <c r="Q79" s="256"/>
      <c r="R79" s="264"/>
      <c r="S79" s="256"/>
      <c r="T79" s="256"/>
      <c r="U79" s="256"/>
      <c r="V79" s="256"/>
      <c r="W79" s="264"/>
      <c r="X79" s="256"/>
      <c r="Y79" s="256"/>
      <c r="Z79" s="264"/>
      <c r="AA79" s="256"/>
      <c r="AB79" s="256"/>
      <c r="AC79" s="256"/>
      <c r="AD79" s="256"/>
      <c r="AE79" s="256"/>
      <c r="AF79" s="256"/>
      <c r="AG79" s="256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56"/>
      <c r="AT79" s="256"/>
      <c r="AU79" s="256"/>
      <c r="AV79" s="256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400" t="s">
        <v>152</v>
      </c>
      <c r="BU79" s="400" t="s">
        <v>152</v>
      </c>
      <c r="BV79" s="400" t="s">
        <v>152</v>
      </c>
      <c r="BW79" s="258"/>
      <c r="BX79" s="256"/>
      <c r="BY79" s="256"/>
      <c r="BZ79" s="256"/>
      <c r="CA79" s="256"/>
      <c r="CB79" s="318">
        <v>0</v>
      </c>
      <c r="CC79" s="318">
        <v>0</v>
      </c>
      <c r="CD79" s="318" t="s">
        <v>152</v>
      </c>
      <c r="CE79" s="256"/>
      <c r="CF79" s="256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70"/>
      <c r="DD79" s="270"/>
    </row>
    <row r="80" spans="1:108" x14ac:dyDescent="0.25">
      <c r="A80" s="627"/>
      <c r="B80" s="311" t="s">
        <v>100</v>
      </c>
      <c r="C80" s="336">
        <v>0</v>
      </c>
      <c r="D80" s="362"/>
      <c r="E80" s="362"/>
      <c r="F80" s="362"/>
      <c r="G80" s="362"/>
      <c r="H80" s="362"/>
      <c r="I80" s="362"/>
      <c r="J80" s="362"/>
      <c r="K80" s="362"/>
      <c r="L80" s="362"/>
      <c r="M80" s="404" t="s">
        <v>151</v>
      </c>
      <c r="N80" s="256"/>
      <c r="O80" s="264"/>
      <c r="P80" s="256"/>
      <c r="Q80" s="256"/>
      <c r="R80" s="264"/>
      <c r="S80" s="256"/>
      <c r="T80" s="256"/>
      <c r="U80" s="256"/>
      <c r="V80" s="256"/>
      <c r="W80" s="264"/>
      <c r="X80" s="256"/>
      <c r="Y80" s="256"/>
      <c r="Z80" s="264"/>
      <c r="AA80" s="256"/>
      <c r="AB80" s="256"/>
      <c r="AC80" s="256"/>
      <c r="AD80" s="256"/>
      <c r="AE80" s="256"/>
      <c r="AF80" s="256"/>
      <c r="AG80" s="256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56"/>
      <c r="AT80" s="256"/>
      <c r="AU80" s="256"/>
      <c r="AV80" s="256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400" t="s">
        <v>152</v>
      </c>
      <c r="BU80" s="400" t="s">
        <v>152</v>
      </c>
      <c r="BV80" s="400" t="s">
        <v>152</v>
      </c>
      <c r="BW80" s="258"/>
      <c r="BX80" s="256"/>
      <c r="BY80" s="256"/>
      <c r="BZ80" s="256"/>
      <c r="CA80" s="256"/>
      <c r="CB80" s="318">
        <v>0</v>
      </c>
      <c r="CC80" s="318">
        <v>0</v>
      </c>
      <c r="CD80" s="318" t="s">
        <v>152</v>
      </c>
      <c r="CE80" s="256"/>
      <c r="CF80" s="256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  <c r="DC80" s="270"/>
      <c r="DD80" s="270"/>
    </row>
    <row r="81" spans="1:108" x14ac:dyDescent="0.25">
      <c r="A81" s="320" t="s">
        <v>114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64"/>
      <c r="AD81" s="256"/>
      <c r="AE81" s="256"/>
      <c r="AF81" s="264"/>
      <c r="AG81" s="256"/>
      <c r="AH81" s="256"/>
      <c r="AI81" s="264"/>
      <c r="AJ81" s="256"/>
      <c r="AK81" s="256"/>
      <c r="AL81" s="264"/>
      <c r="AM81" s="264"/>
      <c r="AN81" s="264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>
        <v>0</v>
      </c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61"/>
      <c r="DD81" s="261"/>
    </row>
    <row r="82" spans="1:108" ht="64.5" x14ac:dyDescent="0.25">
      <c r="A82" s="303" t="s">
        <v>115</v>
      </c>
      <c r="B82" s="312" t="s">
        <v>116</v>
      </c>
      <c r="C82" s="264"/>
      <c r="D82" s="264"/>
      <c r="E82" s="264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64"/>
      <c r="Y82" s="256"/>
      <c r="Z82" s="256"/>
      <c r="AA82" s="264"/>
      <c r="AB82" s="256"/>
      <c r="AC82" s="256"/>
      <c r="AD82" s="264"/>
      <c r="AE82" s="256"/>
      <c r="AF82" s="256"/>
      <c r="AG82" s="264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>
        <v>0</v>
      </c>
      <c r="CC82" s="256"/>
      <c r="CD82" s="256"/>
      <c r="CE82" s="256"/>
      <c r="CF82" s="256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70"/>
      <c r="DB82" s="270"/>
      <c r="DC82" s="258"/>
      <c r="DD82" s="258"/>
    </row>
    <row r="83" spans="1:108" x14ac:dyDescent="0.25">
      <c r="A83" s="304" t="s">
        <v>117</v>
      </c>
      <c r="B83" s="360"/>
      <c r="C83" s="402" t="s">
        <v>152</v>
      </c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64"/>
      <c r="Y83" s="256"/>
      <c r="Z83" s="256"/>
      <c r="AA83" s="264"/>
      <c r="AB83" s="256"/>
      <c r="AC83" s="256"/>
      <c r="AD83" s="264"/>
      <c r="AE83" s="256"/>
      <c r="AF83" s="256"/>
      <c r="AG83" s="264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78" t="s">
        <v>152</v>
      </c>
      <c r="BU83" s="258"/>
      <c r="BV83" s="256"/>
      <c r="BW83" s="256"/>
      <c r="BX83" s="256"/>
      <c r="BY83" s="256"/>
      <c r="BZ83" s="256"/>
      <c r="CA83" s="256"/>
      <c r="CB83" s="318">
        <v>0</v>
      </c>
      <c r="CC83" s="256"/>
      <c r="CD83" s="256"/>
      <c r="CE83" s="256"/>
      <c r="CF83" s="256"/>
      <c r="CG83" s="258"/>
      <c r="CH83" s="258"/>
      <c r="CI83" s="258"/>
      <c r="CJ83" s="258"/>
      <c r="CK83" s="258"/>
      <c r="CL83" s="258"/>
      <c r="CM83" s="258"/>
      <c r="CN83" s="258"/>
      <c r="CO83" s="258"/>
      <c r="CP83" s="258"/>
      <c r="CQ83" s="258"/>
      <c r="CR83" s="258"/>
      <c r="CS83" s="258"/>
      <c r="CT83" s="258"/>
      <c r="CU83" s="258"/>
      <c r="CV83" s="258"/>
      <c r="CW83" s="258"/>
      <c r="CX83" s="258"/>
      <c r="CY83" s="258"/>
      <c r="CZ83" s="258"/>
      <c r="DA83" s="270"/>
      <c r="DB83" s="270"/>
      <c r="DC83" s="258"/>
      <c r="DD83" s="258"/>
    </row>
    <row r="84" spans="1:108" x14ac:dyDescent="0.25">
      <c r="A84" s="311" t="s">
        <v>86</v>
      </c>
      <c r="B84" s="321"/>
      <c r="C84" s="402" t="s">
        <v>152</v>
      </c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64"/>
      <c r="Y84" s="256"/>
      <c r="Z84" s="256"/>
      <c r="AA84" s="264"/>
      <c r="AB84" s="256"/>
      <c r="AC84" s="256"/>
      <c r="AD84" s="264"/>
      <c r="AE84" s="256"/>
      <c r="AF84" s="256"/>
      <c r="AG84" s="264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78" t="s">
        <v>152</v>
      </c>
      <c r="BU84" s="258"/>
      <c r="BV84" s="256"/>
      <c r="BW84" s="256"/>
      <c r="BX84" s="256"/>
      <c r="BY84" s="256"/>
      <c r="BZ84" s="256"/>
      <c r="CA84" s="256"/>
      <c r="CB84" s="318">
        <v>0</v>
      </c>
      <c r="CC84" s="256"/>
      <c r="CD84" s="256"/>
      <c r="CE84" s="256"/>
      <c r="CF84" s="256"/>
      <c r="CG84" s="258"/>
      <c r="CH84" s="258"/>
      <c r="CI84" s="258"/>
      <c r="CJ84" s="258"/>
      <c r="CK84" s="258"/>
      <c r="CL84" s="258"/>
      <c r="CM84" s="258"/>
      <c r="CN84" s="258"/>
      <c r="CO84" s="258"/>
      <c r="CP84" s="258"/>
      <c r="CQ84" s="258"/>
      <c r="CR84" s="258"/>
      <c r="CS84" s="258"/>
      <c r="CT84" s="258"/>
      <c r="CU84" s="258"/>
      <c r="CV84" s="258"/>
      <c r="CW84" s="258"/>
      <c r="CX84" s="258"/>
      <c r="CY84" s="258"/>
      <c r="CZ84" s="258"/>
      <c r="DA84" s="270"/>
      <c r="DB84" s="270"/>
      <c r="DC84" s="258"/>
      <c r="DD84" s="258"/>
    </row>
    <row r="85" spans="1:108" ht="15.75" x14ac:dyDescent="0.25">
      <c r="A85" s="288" t="s">
        <v>118</v>
      </c>
      <c r="B85" s="289"/>
      <c r="C85" s="289"/>
      <c r="D85" s="289"/>
      <c r="E85" s="271"/>
      <c r="F85" s="271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64"/>
      <c r="AA85" s="256"/>
      <c r="AB85" s="256"/>
      <c r="AC85" s="264"/>
      <c r="AD85" s="256"/>
      <c r="AE85" s="256"/>
      <c r="AF85" s="264"/>
      <c r="AG85" s="256"/>
      <c r="AH85" s="256"/>
      <c r="AI85" s="264"/>
      <c r="AJ85" s="256"/>
      <c r="AK85" s="256"/>
      <c r="AL85" s="256"/>
      <c r="AM85" s="256"/>
      <c r="AN85" s="256"/>
      <c r="AO85" s="256"/>
      <c r="AP85" s="256"/>
      <c r="AQ85" s="256"/>
      <c r="AR85" s="261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8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61"/>
      <c r="DD85" s="261"/>
    </row>
    <row r="86" spans="1:108" ht="52.5" x14ac:dyDescent="0.25">
      <c r="A86" s="619" t="s">
        <v>119</v>
      </c>
      <c r="B86" s="653"/>
      <c r="C86" s="290" t="s">
        <v>120</v>
      </c>
      <c r="D86" s="290" t="s">
        <v>121</v>
      </c>
      <c r="E86" s="290" t="s">
        <v>122</v>
      </c>
      <c r="F86" s="272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64"/>
      <c r="AA86" s="256"/>
      <c r="AB86" s="256"/>
      <c r="AC86" s="264"/>
      <c r="AD86" s="256"/>
      <c r="AE86" s="256"/>
      <c r="AF86" s="264"/>
      <c r="AG86" s="256"/>
      <c r="AH86" s="256"/>
      <c r="AI86" s="264"/>
      <c r="AJ86" s="256"/>
      <c r="AK86" s="256"/>
      <c r="AL86" s="256"/>
      <c r="AM86" s="256"/>
      <c r="AN86" s="256"/>
      <c r="AO86" s="256"/>
      <c r="AP86" s="256"/>
      <c r="AQ86" s="256"/>
      <c r="AR86" s="261"/>
      <c r="AS86" s="256"/>
      <c r="AT86" s="256"/>
      <c r="AU86" s="256"/>
      <c r="AV86" s="256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258"/>
      <c r="DC86" s="270"/>
      <c r="DD86" s="270"/>
    </row>
    <row r="87" spans="1:108" x14ac:dyDescent="0.25">
      <c r="A87" s="654" t="s">
        <v>123</v>
      </c>
      <c r="B87" s="654"/>
      <c r="C87" s="322"/>
      <c r="D87" s="322"/>
      <c r="E87" s="322"/>
      <c r="F87" s="272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64"/>
      <c r="AD87" s="256"/>
      <c r="AE87" s="256"/>
      <c r="AF87" s="264"/>
      <c r="AG87" s="256"/>
      <c r="AH87" s="256"/>
      <c r="AI87" s="264"/>
      <c r="AJ87" s="256"/>
      <c r="AK87" s="256"/>
      <c r="AL87" s="264"/>
      <c r="AM87" s="264"/>
      <c r="AN87" s="264"/>
      <c r="AO87" s="256"/>
      <c r="AP87" s="256"/>
      <c r="AQ87" s="256"/>
      <c r="AR87" s="256"/>
      <c r="AS87" s="256"/>
      <c r="AT87" s="256"/>
      <c r="AU87" s="256"/>
      <c r="AV87" s="256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  <c r="CU87" s="258"/>
      <c r="CV87" s="258"/>
      <c r="CW87" s="258"/>
      <c r="CX87" s="258"/>
      <c r="CY87" s="258"/>
      <c r="CZ87" s="258"/>
      <c r="DA87" s="258"/>
      <c r="DB87" s="258"/>
      <c r="DC87" s="270"/>
      <c r="DD87" s="270"/>
    </row>
    <row r="88" spans="1:108" x14ac:dyDescent="0.25">
      <c r="A88" s="652" t="s">
        <v>124</v>
      </c>
      <c r="B88" s="652"/>
      <c r="C88" s="323"/>
      <c r="D88" s="323"/>
      <c r="E88" s="323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64"/>
      <c r="AD88" s="256"/>
      <c r="AE88" s="256"/>
      <c r="AF88" s="264"/>
      <c r="AG88" s="256"/>
      <c r="AH88" s="256"/>
      <c r="AI88" s="264"/>
      <c r="AJ88" s="256"/>
      <c r="AK88" s="256"/>
      <c r="AL88" s="264"/>
      <c r="AM88" s="264"/>
      <c r="AN88" s="264"/>
      <c r="AO88" s="256"/>
      <c r="AP88" s="256"/>
      <c r="AQ88" s="256"/>
      <c r="AR88" s="256"/>
      <c r="AS88" s="256"/>
      <c r="AT88" s="256"/>
      <c r="AU88" s="256"/>
      <c r="AV88" s="256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70"/>
      <c r="DD88" s="270"/>
    </row>
    <row r="89" spans="1:108" x14ac:dyDescent="0.25">
      <c r="A89" s="652" t="s">
        <v>125</v>
      </c>
      <c r="B89" s="652"/>
      <c r="C89" s="323"/>
      <c r="D89" s="323"/>
      <c r="E89" s="323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64"/>
      <c r="AD89" s="256"/>
      <c r="AE89" s="256"/>
      <c r="AF89" s="264"/>
      <c r="AG89" s="256"/>
      <c r="AH89" s="256"/>
      <c r="AI89" s="264"/>
      <c r="AJ89" s="256"/>
      <c r="AK89" s="256"/>
      <c r="AL89" s="264"/>
      <c r="AM89" s="264"/>
      <c r="AN89" s="264"/>
      <c r="AO89" s="256"/>
      <c r="AP89" s="256"/>
      <c r="AQ89" s="256"/>
      <c r="AR89" s="256"/>
      <c r="AS89" s="256"/>
      <c r="AT89" s="256"/>
      <c r="AU89" s="256"/>
      <c r="AV89" s="256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8"/>
      <c r="CH89" s="258"/>
      <c r="CI89" s="258"/>
      <c r="CJ89" s="258"/>
      <c r="CK89" s="258"/>
      <c r="CL89" s="258"/>
      <c r="CM89" s="258"/>
      <c r="CN89" s="258"/>
      <c r="CO89" s="258"/>
      <c r="CP89" s="258"/>
      <c r="CQ89" s="258"/>
      <c r="CR89" s="258"/>
      <c r="CS89" s="258"/>
      <c r="CT89" s="258"/>
      <c r="CU89" s="258"/>
      <c r="CV89" s="258"/>
      <c r="CW89" s="258"/>
      <c r="CX89" s="258"/>
      <c r="CY89" s="258"/>
      <c r="CZ89" s="258"/>
      <c r="DA89" s="258"/>
      <c r="DB89" s="258"/>
      <c r="DC89" s="270"/>
      <c r="DD89" s="270"/>
    </row>
    <row r="90" spans="1:108" x14ac:dyDescent="0.25">
      <c r="A90" s="652" t="s">
        <v>126</v>
      </c>
      <c r="B90" s="652"/>
      <c r="C90" s="323"/>
      <c r="D90" s="323"/>
      <c r="E90" s="323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64"/>
      <c r="AD90" s="256"/>
      <c r="AE90" s="256"/>
      <c r="AF90" s="264"/>
      <c r="AG90" s="256"/>
      <c r="AH90" s="256"/>
      <c r="AI90" s="264"/>
      <c r="AJ90" s="256"/>
      <c r="AK90" s="256"/>
      <c r="AL90" s="264"/>
      <c r="AM90" s="264"/>
      <c r="AN90" s="264"/>
      <c r="AO90" s="256"/>
      <c r="AP90" s="256"/>
      <c r="AQ90" s="256"/>
      <c r="AR90" s="256"/>
      <c r="AS90" s="256"/>
      <c r="AT90" s="256"/>
      <c r="AU90" s="256"/>
      <c r="AV90" s="256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70"/>
      <c r="DD90" s="270"/>
    </row>
    <row r="91" spans="1:108" x14ac:dyDescent="0.25">
      <c r="A91" s="652" t="s">
        <v>127</v>
      </c>
      <c r="B91" s="652"/>
      <c r="C91" s="323"/>
      <c r="D91" s="323"/>
      <c r="E91" s="323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64"/>
      <c r="AD91" s="256"/>
      <c r="AE91" s="256"/>
      <c r="AF91" s="264"/>
      <c r="AG91" s="256"/>
      <c r="AH91" s="256"/>
      <c r="AI91" s="264"/>
      <c r="AJ91" s="256"/>
      <c r="AK91" s="256"/>
      <c r="AL91" s="264"/>
      <c r="AM91" s="264"/>
      <c r="AN91" s="264"/>
      <c r="AO91" s="256"/>
      <c r="AP91" s="256"/>
      <c r="AQ91" s="256"/>
      <c r="AR91" s="256"/>
      <c r="AS91" s="256"/>
      <c r="AT91" s="256"/>
      <c r="AU91" s="256"/>
      <c r="AV91" s="256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  <c r="CU91" s="258"/>
      <c r="CV91" s="258"/>
      <c r="CW91" s="258"/>
      <c r="CX91" s="258"/>
      <c r="CY91" s="258"/>
      <c r="CZ91" s="258"/>
      <c r="DA91" s="258"/>
      <c r="DB91" s="258"/>
      <c r="DC91" s="270"/>
      <c r="DD91" s="270"/>
    </row>
    <row r="92" spans="1:108" x14ac:dyDescent="0.25">
      <c r="A92" s="652" t="s">
        <v>128</v>
      </c>
      <c r="B92" s="652"/>
      <c r="C92" s="323"/>
      <c r="D92" s="323"/>
      <c r="E92" s="323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64"/>
      <c r="AD92" s="256"/>
      <c r="AE92" s="256"/>
      <c r="AF92" s="264"/>
      <c r="AG92" s="256"/>
      <c r="AH92" s="256"/>
      <c r="AI92" s="264"/>
      <c r="AJ92" s="256"/>
      <c r="AK92" s="256"/>
      <c r="AL92" s="264"/>
      <c r="AM92" s="264"/>
      <c r="AN92" s="264"/>
      <c r="AO92" s="256"/>
      <c r="AP92" s="256"/>
      <c r="AQ92" s="256"/>
      <c r="AR92" s="256"/>
      <c r="AS92" s="256"/>
      <c r="AT92" s="256"/>
      <c r="AU92" s="256"/>
      <c r="AV92" s="256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8"/>
      <c r="CH92" s="258"/>
      <c r="CI92" s="258"/>
      <c r="CJ92" s="258"/>
      <c r="CK92" s="258"/>
      <c r="CL92" s="258"/>
      <c r="CM92" s="258"/>
      <c r="CN92" s="258"/>
      <c r="CO92" s="258"/>
      <c r="CP92" s="258"/>
      <c r="CQ92" s="258"/>
      <c r="CR92" s="258"/>
      <c r="CS92" s="258"/>
      <c r="CT92" s="258"/>
      <c r="CU92" s="258"/>
      <c r="CV92" s="258"/>
      <c r="CW92" s="258"/>
      <c r="CX92" s="258"/>
      <c r="CY92" s="258"/>
      <c r="CZ92" s="258"/>
      <c r="DA92" s="258"/>
      <c r="DB92" s="258"/>
      <c r="DC92" s="270"/>
      <c r="DD92" s="270"/>
    </row>
    <row r="93" spans="1:108" x14ac:dyDescent="0.25">
      <c r="A93" s="652" t="s">
        <v>129</v>
      </c>
      <c r="B93" s="652"/>
      <c r="C93" s="323"/>
      <c r="D93" s="323"/>
      <c r="E93" s="323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64"/>
      <c r="AD93" s="256"/>
      <c r="AE93" s="256"/>
      <c r="AF93" s="264"/>
      <c r="AG93" s="256"/>
      <c r="AH93" s="256"/>
      <c r="AI93" s="264"/>
      <c r="AJ93" s="256"/>
      <c r="AK93" s="256"/>
      <c r="AL93" s="264"/>
      <c r="AM93" s="264"/>
      <c r="AN93" s="264"/>
      <c r="AO93" s="256"/>
      <c r="AP93" s="256"/>
      <c r="AQ93" s="256"/>
      <c r="AR93" s="256"/>
      <c r="AS93" s="256"/>
      <c r="AT93" s="256"/>
      <c r="AU93" s="256"/>
      <c r="AV93" s="256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258"/>
      <c r="DC93" s="270"/>
      <c r="DD93" s="270"/>
    </row>
    <row r="94" spans="1:108" x14ac:dyDescent="0.25">
      <c r="A94" s="652" t="s">
        <v>130</v>
      </c>
      <c r="B94" s="652"/>
      <c r="C94" s="323"/>
      <c r="D94" s="323"/>
      <c r="E94" s="323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64"/>
      <c r="AD94" s="256"/>
      <c r="AE94" s="256"/>
      <c r="AF94" s="264"/>
      <c r="AG94" s="256"/>
      <c r="AH94" s="256"/>
      <c r="AI94" s="264"/>
      <c r="AJ94" s="256"/>
      <c r="AK94" s="256"/>
      <c r="AL94" s="264"/>
      <c r="AM94" s="264"/>
      <c r="AN94" s="264"/>
      <c r="AO94" s="256"/>
      <c r="AP94" s="256"/>
      <c r="AQ94" s="264"/>
      <c r="AR94" s="256"/>
      <c r="AS94" s="256"/>
      <c r="AT94" s="256"/>
      <c r="AU94" s="256"/>
      <c r="AV94" s="256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8"/>
      <c r="CH94" s="258"/>
      <c r="CI94" s="258"/>
      <c r="CJ94" s="258"/>
      <c r="CK94" s="258"/>
      <c r="CL94" s="258"/>
      <c r="CM94" s="258"/>
      <c r="CN94" s="258"/>
      <c r="CO94" s="258"/>
      <c r="CP94" s="258"/>
      <c r="CQ94" s="258"/>
      <c r="CR94" s="258"/>
      <c r="CS94" s="258"/>
      <c r="CT94" s="258"/>
      <c r="CU94" s="258"/>
      <c r="CV94" s="258"/>
      <c r="CW94" s="258"/>
      <c r="CX94" s="258"/>
      <c r="CY94" s="258"/>
      <c r="CZ94" s="258"/>
      <c r="DA94" s="258"/>
      <c r="DB94" s="258"/>
      <c r="DC94" s="270"/>
      <c r="DD94" s="270"/>
    </row>
    <row r="95" spans="1:108" x14ac:dyDescent="0.25">
      <c r="A95" s="652" t="s">
        <v>131</v>
      </c>
      <c r="B95" s="652"/>
      <c r="C95" s="323"/>
      <c r="D95" s="323"/>
      <c r="E95" s="323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64"/>
      <c r="AD95" s="256"/>
      <c r="AE95" s="256"/>
      <c r="AF95" s="264"/>
      <c r="AG95" s="256"/>
      <c r="AH95" s="256"/>
      <c r="AI95" s="264"/>
      <c r="AJ95" s="256"/>
      <c r="AK95" s="256"/>
      <c r="AL95" s="264"/>
      <c r="AM95" s="264"/>
      <c r="AN95" s="264"/>
      <c r="AO95" s="256"/>
      <c r="AP95" s="256"/>
      <c r="AQ95" s="264"/>
      <c r="AR95" s="256"/>
      <c r="AS95" s="256"/>
      <c r="AT95" s="256"/>
      <c r="AU95" s="256"/>
      <c r="AV95" s="256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  <c r="CU95" s="258"/>
      <c r="CV95" s="258"/>
      <c r="CW95" s="258"/>
      <c r="CX95" s="258"/>
      <c r="CY95" s="258"/>
      <c r="CZ95" s="258"/>
      <c r="DA95" s="258"/>
      <c r="DB95" s="258"/>
      <c r="DC95" s="270"/>
      <c r="DD95" s="270"/>
    </row>
    <row r="96" spans="1:108" x14ac:dyDescent="0.25">
      <c r="A96" s="652" t="s">
        <v>132</v>
      </c>
      <c r="B96" s="652"/>
      <c r="C96" s="323"/>
      <c r="D96" s="323"/>
      <c r="E96" s="323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64"/>
      <c r="AD96" s="256"/>
      <c r="AE96" s="256"/>
      <c r="AF96" s="264"/>
      <c r="AG96" s="256"/>
      <c r="AH96" s="256"/>
      <c r="AI96" s="264"/>
      <c r="AJ96" s="256"/>
      <c r="AK96" s="256"/>
      <c r="AL96" s="264"/>
      <c r="AM96" s="264"/>
      <c r="AN96" s="264"/>
      <c r="AO96" s="256"/>
      <c r="AP96" s="256"/>
      <c r="AQ96" s="264"/>
      <c r="AR96" s="256"/>
      <c r="AS96" s="256"/>
      <c r="AT96" s="256"/>
      <c r="AU96" s="256"/>
      <c r="AV96" s="256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8"/>
      <c r="CH96" s="258"/>
      <c r="CI96" s="258"/>
      <c r="CJ96" s="258"/>
      <c r="CK96" s="258"/>
      <c r="CL96" s="258"/>
      <c r="CM96" s="258"/>
      <c r="CN96" s="258"/>
      <c r="CO96" s="258"/>
      <c r="CP96" s="258"/>
      <c r="CQ96" s="258"/>
      <c r="CR96" s="258"/>
      <c r="CS96" s="258"/>
      <c r="CT96" s="258"/>
      <c r="CU96" s="258"/>
      <c r="CV96" s="258"/>
      <c r="CW96" s="258"/>
      <c r="CX96" s="258"/>
      <c r="CY96" s="258"/>
      <c r="CZ96" s="258"/>
      <c r="DA96" s="258"/>
      <c r="DB96" s="258"/>
      <c r="DC96" s="270"/>
      <c r="DD96" s="270"/>
    </row>
    <row r="97" spans="1:108" x14ac:dyDescent="0.25">
      <c r="A97" s="652" t="s">
        <v>86</v>
      </c>
      <c r="B97" s="652"/>
      <c r="C97" s="323"/>
      <c r="D97" s="323"/>
      <c r="E97" s="323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64"/>
      <c r="AD97" s="256"/>
      <c r="AE97" s="256"/>
      <c r="AF97" s="264"/>
      <c r="AG97" s="256"/>
      <c r="AH97" s="256"/>
      <c r="AI97" s="264"/>
      <c r="AJ97" s="256"/>
      <c r="AK97" s="256"/>
      <c r="AL97" s="264"/>
      <c r="AM97" s="264"/>
      <c r="AN97" s="264"/>
      <c r="AO97" s="256"/>
      <c r="AP97" s="256"/>
      <c r="AQ97" s="264"/>
      <c r="AR97" s="256"/>
      <c r="AS97" s="256"/>
      <c r="AT97" s="256"/>
      <c r="AU97" s="256"/>
      <c r="AV97" s="256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  <c r="CU97" s="258"/>
      <c r="CV97" s="258"/>
      <c r="CW97" s="258"/>
      <c r="CX97" s="258"/>
      <c r="CY97" s="258"/>
      <c r="CZ97" s="258"/>
      <c r="DA97" s="258"/>
      <c r="DB97" s="258"/>
      <c r="DC97" s="270"/>
      <c r="DD97" s="270"/>
    </row>
    <row r="98" spans="1:108" x14ac:dyDescent="0.25">
      <c r="A98" s="652" t="s">
        <v>117</v>
      </c>
      <c r="B98" s="652"/>
      <c r="C98" s="323"/>
      <c r="D98" s="323"/>
      <c r="E98" s="323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64"/>
      <c r="AD98" s="256"/>
      <c r="AE98" s="256"/>
      <c r="AF98" s="264"/>
      <c r="AG98" s="256"/>
      <c r="AH98" s="256"/>
      <c r="AI98" s="264"/>
      <c r="AJ98" s="256"/>
      <c r="AK98" s="256"/>
      <c r="AL98" s="264"/>
      <c r="AM98" s="264"/>
      <c r="AN98" s="264"/>
      <c r="AO98" s="256"/>
      <c r="AP98" s="256"/>
      <c r="AQ98" s="264"/>
      <c r="AR98" s="256"/>
      <c r="AS98" s="256"/>
      <c r="AT98" s="256"/>
      <c r="AU98" s="256"/>
      <c r="AV98" s="256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  <c r="CU98" s="258"/>
      <c r="CV98" s="258"/>
      <c r="CW98" s="258"/>
      <c r="CX98" s="258"/>
      <c r="CY98" s="258"/>
      <c r="CZ98" s="258"/>
      <c r="DA98" s="258"/>
      <c r="DB98" s="258"/>
      <c r="DC98" s="270"/>
      <c r="DD98" s="270"/>
    </row>
    <row r="99" spans="1:108" x14ac:dyDescent="0.25">
      <c r="A99" s="633" t="s">
        <v>133</v>
      </c>
      <c r="B99" s="633"/>
      <c r="C99" s="325"/>
      <c r="D99" s="325"/>
      <c r="E99" s="325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64"/>
      <c r="AD99" s="264"/>
      <c r="AE99" s="256"/>
      <c r="AF99" s="256"/>
      <c r="AG99" s="264"/>
      <c r="AH99" s="256"/>
      <c r="AI99" s="256"/>
      <c r="AJ99" s="264"/>
      <c r="AK99" s="256"/>
      <c r="AL99" s="256"/>
      <c r="AM99" s="256"/>
      <c r="AN99" s="256"/>
      <c r="AO99" s="264"/>
      <c r="AP99" s="256"/>
      <c r="AQ99" s="256"/>
      <c r="AR99" s="256"/>
      <c r="AS99" s="256"/>
      <c r="AT99" s="256"/>
      <c r="AU99" s="256"/>
      <c r="AV99" s="256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8"/>
      <c r="CH99" s="258"/>
      <c r="CI99" s="258"/>
      <c r="CJ99" s="258"/>
      <c r="CK99" s="258"/>
      <c r="CL99" s="258"/>
      <c r="CM99" s="258"/>
      <c r="CN99" s="258"/>
      <c r="CO99" s="258"/>
      <c r="CP99" s="258"/>
      <c r="CQ99" s="258"/>
      <c r="CR99" s="258"/>
      <c r="CS99" s="258"/>
      <c r="CT99" s="258"/>
      <c r="CU99" s="258"/>
      <c r="CV99" s="258"/>
      <c r="CW99" s="258"/>
      <c r="CX99" s="258"/>
      <c r="CY99" s="258"/>
      <c r="CZ99" s="258"/>
      <c r="DA99" s="258"/>
      <c r="DB99" s="258"/>
      <c r="DC99" s="258"/>
      <c r="DD99" s="258"/>
    </row>
    <row r="100" spans="1:108" x14ac:dyDescent="0.25">
      <c r="A100" s="315" t="s">
        <v>134</v>
      </c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396"/>
      <c r="N100" s="256"/>
      <c r="O100" s="256"/>
      <c r="P100" s="256"/>
      <c r="Q100" s="256"/>
      <c r="R100" s="256"/>
      <c r="S100" s="256"/>
      <c r="T100" s="256"/>
      <c r="U100" s="256"/>
      <c r="V100" s="256"/>
      <c r="W100" s="284"/>
      <c r="X100" s="256"/>
      <c r="Y100" s="256"/>
      <c r="Z100" s="256"/>
      <c r="AA100" s="256"/>
      <c r="AB100" s="256"/>
      <c r="AC100" s="264"/>
      <c r="AD100" s="264"/>
      <c r="AE100" s="256"/>
      <c r="AF100" s="256"/>
      <c r="AG100" s="264"/>
      <c r="AH100" s="256"/>
      <c r="AI100" s="256"/>
      <c r="AJ100" s="264"/>
      <c r="AK100" s="256"/>
      <c r="AL100" s="256"/>
      <c r="AM100" s="256"/>
      <c r="AN100" s="256"/>
      <c r="AO100" s="264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</row>
    <row r="101" spans="1:108" x14ac:dyDescent="0.2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256"/>
      <c r="Z101" s="256"/>
      <c r="AA101" s="264"/>
      <c r="AB101" s="264"/>
      <c r="AC101" s="256"/>
      <c r="AD101" s="256"/>
      <c r="AE101" s="264"/>
      <c r="AF101" s="256"/>
      <c r="AG101" s="256"/>
      <c r="AH101" s="264"/>
      <c r="AI101" s="256"/>
      <c r="AJ101" s="256"/>
      <c r="AK101" s="256"/>
      <c r="AL101" s="256"/>
      <c r="AM101" s="264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  <c r="CY101" s="258"/>
      <c r="CZ101" s="258"/>
      <c r="DA101" s="258"/>
      <c r="DB101" s="258"/>
      <c r="DC101" s="258"/>
      <c r="DD101" s="258"/>
    </row>
    <row r="102" spans="1:108" x14ac:dyDescent="0.2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286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256"/>
      <c r="Z102" s="256"/>
      <c r="AA102" s="264"/>
      <c r="AB102" s="264"/>
      <c r="AC102" s="256"/>
      <c r="AD102" s="256"/>
      <c r="AE102" s="264"/>
      <c r="AF102" s="256"/>
      <c r="AG102" s="256"/>
      <c r="AH102" s="264"/>
      <c r="AI102" s="256"/>
      <c r="AJ102" s="256"/>
      <c r="AK102" s="256"/>
      <c r="AL102" s="256"/>
      <c r="AM102" s="264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  <c r="CY102" s="258"/>
      <c r="CZ102" s="258"/>
      <c r="DA102" s="258"/>
      <c r="DB102" s="258"/>
      <c r="DC102" s="258"/>
      <c r="DD102" s="258"/>
    </row>
    <row r="103" spans="1:108" x14ac:dyDescent="0.2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256"/>
      <c r="Z103" s="256"/>
      <c r="AA103" s="264"/>
      <c r="AB103" s="264"/>
      <c r="AC103" s="256"/>
      <c r="AD103" s="256"/>
      <c r="AE103" s="264"/>
      <c r="AF103" s="256"/>
      <c r="AG103" s="256"/>
      <c r="AH103" s="264"/>
      <c r="AI103" s="256"/>
      <c r="AJ103" s="256"/>
      <c r="AK103" s="256"/>
      <c r="AL103" s="256"/>
      <c r="AM103" s="264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8"/>
      <c r="CH103" s="258"/>
      <c r="CI103" s="258"/>
      <c r="CJ103" s="258"/>
      <c r="CK103" s="258"/>
      <c r="CL103" s="258"/>
      <c r="CM103" s="258"/>
      <c r="CN103" s="258"/>
      <c r="CO103" s="258"/>
      <c r="CP103" s="258"/>
      <c r="CQ103" s="258"/>
      <c r="CR103" s="258"/>
      <c r="CS103" s="258"/>
      <c r="CT103" s="258"/>
      <c r="CU103" s="258"/>
      <c r="CV103" s="258"/>
      <c r="CW103" s="258"/>
      <c r="CX103" s="258"/>
      <c r="CY103" s="258"/>
      <c r="CZ103" s="258"/>
      <c r="DA103" s="258"/>
      <c r="DB103" s="258"/>
      <c r="DC103" s="258"/>
      <c r="DD103" s="258"/>
    </row>
    <row r="104" spans="1:108" ht="21" x14ac:dyDescent="0.25">
      <c r="A104" s="636"/>
      <c r="B104" s="630"/>
      <c r="C104" s="651"/>
      <c r="D104" s="632"/>
      <c r="E104" s="632"/>
      <c r="F104" s="632"/>
      <c r="G104" s="632"/>
      <c r="H104" s="649"/>
      <c r="I104" s="263" t="s">
        <v>22</v>
      </c>
      <c r="J104" s="275" t="s">
        <v>37</v>
      </c>
      <c r="K104" s="287" t="s">
        <v>38</v>
      </c>
      <c r="L104" s="275" t="s">
        <v>39</v>
      </c>
      <c r="M104" s="298" t="s">
        <v>40</v>
      </c>
      <c r="N104" s="285" t="s">
        <v>41</v>
      </c>
      <c r="O104" s="266" t="s">
        <v>42</v>
      </c>
      <c r="P104" s="275" t="s">
        <v>43</v>
      </c>
      <c r="Q104" s="285" t="s">
        <v>40</v>
      </c>
      <c r="R104" s="285" t="s">
        <v>41</v>
      </c>
      <c r="S104" s="266" t="s">
        <v>42</v>
      </c>
      <c r="T104" s="313" t="s">
        <v>43</v>
      </c>
      <c r="U104" s="627"/>
      <c r="V104" s="630"/>
      <c r="W104" s="618"/>
      <c r="X104" s="624"/>
      <c r="Y104" s="256"/>
      <c r="Z104" s="256"/>
      <c r="AA104" s="264"/>
      <c r="AB104" s="264"/>
      <c r="AC104" s="256"/>
      <c r="AD104" s="256"/>
      <c r="AE104" s="264"/>
      <c r="AF104" s="256"/>
      <c r="AG104" s="256"/>
      <c r="AH104" s="264"/>
      <c r="AI104" s="256"/>
      <c r="AJ104" s="256"/>
      <c r="AK104" s="256"/>
      <c r="AL104" s="256"/>
      <c r="AM104" s="264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8"/>
      <c r="CH104" s="258"/>
      <c r="CI104" s="258"/>
      <c r="CJ104" s="258"/>
      <c r="CK104" s="258"/>
      <c r="CL104" s="258"/>
      <c r="CM104" s="258"/>
      <c r="CN104" s="258"/>
      <c r="CO104" s="258"/>
      <c r="CP104" s="258"/>
      <c r="CQ104" s="258"/>
      <c r="CR104" s="258"/>
      <c r="CS104" s="258"/>
      <c r="CT104" s="258"/>
      <c r="CU104" s="258"/>
      <c r="CV104" s="258"/>
      <c r="CW104" s="258"/>
      <c r="CX104" s="258"/>
      <c r="CY104" s="258"/>
      <c r="CZ104" s="258"/>
      <c r="DA104" s="258"/>
      <c r="DB104" s="258"/>
      <c r="DC104" s="258"/>
      <c r="DD104" s="258"/>
    </row>
    <row r="105" spans="1:108" x14ac:dyDescent="0.25">
      <c r="A105" s="280" t="s">
        <v>139</v>
      </c>
      <c r="B105" s="367">
        <v>0</v>
      </c>
      <c r="C105" s="329"/>
      <c r="D105" s="330"/>
      <c r="E105" s="330"/>
      <c r="F105" s="330"/>
      <c r="G105" s="331"/>
      <c r="H105" s="331"/>
      <c r="I105" s="329"/>
      <c r="J105" s="326"/>
      <c r="K105" s="329"/>
      <c r="L105" s="326"/>
      <c r="M105" s="355">
        <v>0</v>
      </c>
      <c r="N105" s="329"/>
      <c r="O105" s="330"/>
      <c r="P105" s="326"/>
      <c r="Q105" s="369">
        <v>0</v>
      </c>
      <c r="R105" s="329"/>
      <c r="S105" s="330"/>
      <c r="T105" s="383"/>
      <c r="U105" s="372"/>
      <c r="V105" s="372"/>
      <c r="W105" s="405"/>
      <c r="X105" s="388"/>
      <c r="Y105" s="395" t="s">
        <v>151</v>
      </c>
      <c r="Z105" s="256"/>
      <c r="AA105" s="264"/>
      <c r="AB105" s="264"/>
      <c r="AC105" s="256"/>
      <c r="AD105" s="256"/>
      <c r="AE105" s="264"/>
      <c r="AF105" s="256"/>
      <c r="AG105" s="256"/>
      <c r="AH105" s="264"/>
      <c r="AI105" s="256"/>
      <c r="AJ105" s="256"/>
      <c r="AK105" s="256"/>
      <c r="AL105" s="256"/>
      <c r="AM105" s="264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400" t="s">
        <v>152</v>
      </c>
      <c r="BU105" s="400" t="s">
        <v>152</v>
      </c>
      <c r="BV105" s="400" t="s">
        <v>152</v>
      </c>
      <c r="BW105" s="400" t="s">
        <v>152</v>
      </c>
      <c r="BX105" s="258"/>
      <c r="BY105" s="258"/>
      <c r="BZ105" s="258"/>
      <c r="CA105" s="258"/>
      <c r="CB105" s="318">
        <v>0</v>
      </c>
      <c r="CC105" s="318">
        <v>0</v>
      </c>
      <c r="CD105" s="318">
        <v>0</v>
      </c>
      <c r="CE105" s="318" t="s">
        <v>152</v>
      </c>
      <c r="CF105" s="256"/>
      <c r="CG105" s="258"/>
      <c r="CH105" s="258"/>
      <c r="CI105" s="258"/>
      <c r="CJ105" s="258"/>
      <c r="CK105" s="258"/>
      <c r="CL105" s="258"/>
      <c r="CM105" s="258"/>
      <c r="CN105" s="258"/>
      <c r="CO105" s="258"/>
      <c r="CP105" s="258"/>
      <c r="CQ105" s="258"/>
      <c r="CR105" s="258"/>
      <c r="CS105" s="258"/>
      <c r="CT105" s="258"/>
      <c r="CU105" s="258"/>
      <c r="CV105" s="258"/>
      <c r="CW105" s="258"/>
      <c r="CX105" s="258"/>
      <c r="CY105" s="258"/>
      <c r="CZ105" s="258"/>
      <c r="DA105" s="258"/>
      <c r="DB105" s="258"/>
      <c r="DC105" s="258"/>
      <c r="DD105" s="258"/>
    </row>
    <row r="106" spans="1:108" x14ac:dyDescent="0.25">
      <c r="A106" s="280" t="s">
        <v>140</v>
      </c>
      <c r="B106" s="367">
        <v>0</v>
      </c>
      <c r="C106" s="329"/>
      <c r="D106" s="330"/>
      <c r="E106" s="330"/>
      <c r="F106" s="330"/>
      <c r="G106" s="331"/>
      <c r="H106" s="331"/>
      <c r="I106" s="329"/>
      <c r="J106" s="326"/>
      <c r="K106" s="329"/>
      <c r="L106" s="326"/>
      <c r="M106" s="355">
        <v>0</v>
      </c>
      <c r="N106" s="329"/>
      <c r="O106" s="330"/>
      <c r="P106" s="326"/>
      <c r="Q106" s="369">
        <v>0</v>
      </c>
      <c r="R106" s="329"/>
      <c r="S106" s="330"/>
      <c r="T106" s="383"/>
      <c r="U106" s="372"/>
      <c r="V106" s="372"/>
      <c r="W106" s="406"/>
      <c r="X106" s="390"/>
      <c r="Y106" s="395" t="s">
        <v>151</v>
      </c>
      <c r="Z106" s="256"/>
      <c r="AA106" s="264"/>
      <c r="AB106" s="264"/>
      <c r="AC106" s="256"/>
      <c r="AD106" s="256"/>
      <c r="AE106" s="264"/>
      <c r="AF106" s="256"/>
      <c r="AG106" s="256"/>
      <c r="AH106" s="264"/>
      <c r="AI106" s="256"/>
      <c r="AJ106" s="256"/>
      <c r="AK106" s="256"/>
      <c r="AL106" s="256"/>
      <c r="AM106" s="264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400" t="s">
        <v>152</v>
      </c>
      <c r="BU106" s="400" t="s">
        <v>152</v>
      </c>
      <c r="BV106" s="400" t="s">
        <v>152</v>
      </c>
      <c r="BW106" s="400" t="s">
        <v>152</v>
      </c>
      <c r="BX106" s="258"/>
      <c r="BY106" s="258"/>
      <c r="BZ106" s="258"/>
      <c r="CA106" s="258"/>
      <c r="CB106" s="318">
        <v>0</v>
      </c>
      <c r="CC106" s="318">
        <v>0</v>
      </c>
      <c r="CD106" s="318">
        <v>0</v>
      </c>
      <c r="CE106" s="318" t="s">
        <v>152</v>
      </c>
      <c r="CF106" s="256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  <c r="CU106" s="258"/>
      <c r="CV106" s="258"/>
      <c r="CW106" s="258"/>
      <c r="CX106" s="258"/>
      <c r="CY106" s="258"/>
      <c r="CZ106" s="258"/>
      <c r="DA106" s="258"/>
      <c r="DB106" s="258"/>
      <c r="DC106" s="258"/>
      <c r="DD106" s="258"/>
    </row>
    <row r="107" spans="1:108" x14ac:dyDescent="0.25">
      <c r="A107" s="280" t="s">
        <v>141</v>
      </c>
      <c r="B107" s="367">
        <v>0</v>
      </c>
      <c r="C107" s="329"/>
      <c r="D107" s="330"/>
      <c r="E107" s="330"/>
      <c r="F107" s="330"/>
      <c r="G107" s="331"/>
      <c r="H107" s="331"/>
      <c r="I107" s="329"/>
      <c r="J107" s="326"/>
      <c r="K107" s="329"/>
      <c r="L107" s="326"/>
      <c r="M107" s="355">
        <v>0</v>
      </c>
      <c r="N107" s="329"/>
      <c r="O107" s="330"/>
      <c r="P107" s="326"/>
      <c r="Q107" s="369">
        <v>0</v>
      </c>
      <c r="R107" s="329"/>
      <c r="S107" s="330"/>
      <c r="T107" s="383"/>
      <c r="U107" s="372"/>
      <c r="V107" s="372"/>
      <c r="W107" s="406"/>
      <c r="X107" s="390"/>
      <c r="Y107" s="395" t="s">
        <v>151</v>
      </c>
      <c r="Z107" s="256"/>
      <c r="AA107" s="264"/>
      <c r="AB107" s="264"/>
      <c r="AC107" s="256"/>
      <c r="AD107" s="256"/>
      <c r="AE107" s="264"/>
      <c r="AF107" s="256"/>
      <c r="AG107" s="256"/>
      <c r="AH107" s="264"/>
      <c r="AI107" s="256"/>
      <c r="AJ107" s="256"/>
      <c r="AK107" s="256"/>
      <c r="AL107" s="256"/>
      <c r="AM107" s="264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400" t="s">
        <v>152</v>
      </c>
      <c r="BU107" s="400" t="s">
        <v>152</v>
      </c>
      <c r="BV107" s="400" t="s">
        <v>152</v>
      </c>
      <c r="BW107" s="400" t="s">
        <v>152</v>
      </c>
      <c r="BX107" s="258"/>
      <c r="BY107" s="258"/>
      <c r="BZ107" s="258"/>
      <c r="CA107" s="258"/>
      <c r="CB107" s="318">
        <v>0</v>
      </c>
      <c r="CC107" s="318">
        <v>0</v>
      </c>
      <c r="CD107" s="318">
        <v>0</v>
      </c>
      <c r="CE107" s="318" t="s">
        <v>152</v>
      </c>
      <c r="CF107" s="256"/>
      <c r="CG107" s="258"/>
      <c r="CH107" s="258"/>
      <c r="CI107" s="258"/>
      <c r="CJ107" s="258"/>
      <c r="CK107" s="258"/>
      <c r="CL107" s="258"/>
      <c r="CM107" s="258"/>
      <c r="CN107" s="258"/>
      <c r="CO107" s="258"/>
      <c r="CP107" s="258"/>
      <c r="CQ107" s="258"/>
      <c r="CR107" s="258"/>
      <c r="CS107" s="258"/>
      <c r="CT107" s="258"/>
      <c r="CU107" s="258"/>
      <c r="CV107" s="258"/>
      <c r="CW107" s="258"/>
      <c r="CX107" s="258"/>
      <c r="CY107" s="258"/>
      <c r="CZ107" s="258"/>
      <c r="DA107" s="258"/>
      <c r="DB107" s="258"/>
      <c r="DC107" s="258"/>
      <c r="DD107" s="258"/>
    </row>
    <row r="108" spans="1:108" x14ac:dyDescent="0.25">
      <c r="A108" s="280" t="s">
        <v>142</v>
      </c>
      <c r="B108" s="367">
        <v>0</v>
      </c>
      <c r="C108" s="329"/>
      <c r="D108" s="330"/>
      <c r="E108" s="330"/>
      <c r="F108" s="330"/>
      <c r="G108" s="331"/>
      <c r="H108" s="331"/>
      <c r="I108" s="329"/>
      <c r="J108" s="326"/>
      <c r="K108" s="329"/>
      <c r="L108" s="326"/>
      <c r="M108" s="355">
        <v>0</v>
      </c>
      <c r="N108" s="329"/>
      <c r="O108" s="330"/>
      <c r="P108" s="326"/>
      <c r="Q108" s="369">
        <v>0</v>
      </c>
      <c r="R108" s="329"/>
      <c r="S108" s="330"/>
      <c r="T108" s="383"/>
      <c r="U108" s="372"/>
      <c r="V108" s="372"/>
      <c r="W108" s="406"/>
      <c r="X108" s="390"/>
      <c r="Y108" s="395" t="s">
        <v>151</v>
      </c>
      <c r="Z108" s="256"/>
      <c r="AA108" s="264"/>
      <c r="AB108" s="264"/>
      <c r="AC108" s="256"/>
      <c r="AD108" s="256"/>
      <c r="AE108" s="264"/>
      <c r="AF108" s="256"/>
      <c r="AG108" s="256"/>
      <c r="AH108" s="264"/>
      <c r="AI108" s="256"/>
      <c r="AJ108" s="256"/>
      <c r="AK108" s="256"/>
      <c r="AL108" s="256"/>
      <c r="AM108" s="264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400" t="s">
        <v>152</v>
      </c>
      <c r="BU108" s="400" t="s">
        <v>152</v>
      </c>
      <c r="BV108" s="400" t="s">
        <v>152</v>
      </c>
      <c r="BW108" s="400" t="s">
        <v>152</v>
      </c>
      <c r="BX108" s="258"/>
      <c r="BY108" s="258"/>
      <c r="BZ108" s="258"/>
      <c r="CA108" s="258"/>
      <c r="CB108" s="318">
        <v>0</v>
      </c>
      <c r="CC108" s="318">
        <v>0</v>
      </c>
      <c r="CD108" s="318">
        <v>0</v>
      </c>
      <c r="CE108" s="318" t="s">
        <v>152</v>
      </c>
      <c r="CF108" s="256"/>
      <c r="CG108" s="258"/>
      <c r="CH108" s="258"/>
      <c r="CI108" s="258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  <c r="CU108" s="258"/>
      <c r="CV108" s="258"/>
      <c r="CW108" s="258"/>
      <c r="CX108" s="258"/>
      <c r="CY108" s="258"/>
      <c r="CZ108" s="258"/>
      <c r="DA108" s="258"/>
      <c r="DB108" s="258"/>
      <c r="DC108" s="258"/>
      <c r="DD108" s="258"/>
    </row>
    <row r="109" spans="1:108" x14ac:dyDescent="0.25">
      <c r="A109" s="280" t="s">
        <v>143</v>
      </c>
      <c r="B109" s="367">
        <v>0</v>
      </c>
      <c r="C109" s="329"/>
      <c r="D109" s="330"/>
      <c r="E109" s="330"/>
      <c r="F109" s="330"/>
      <c r="G109" s="331"/>
      <c r="H109" s="331"/>
      <c r="I109" s="329"/>
      <c r="J109" s="326"/>
      <c r="K109" s="329"/>
      <c r="L109" s="326"/>
      <c r="M109" s="355">
        <v>0</v>
      </c>
      <c r="N109" s="329"/>
      <c r="O109" s="330"/>
      <c r="P109" s="326"/>
      <c r="Q109" s="369">
        <v>0</v>
      </c>
      <c r="R109" s="329"/>
      <c r="S109" s="330"/>
      <c r="T109" s="383"/>
      <c r="U109" s="372"/>
      <c r="V109" s="372"/>
      <c r="W109" s="406"/>
      <c r="X109" s="390"/>
      <c r="Y109" s="395" t="s">
        <v>151</v>
      </c>
      <c r="Z109" s="256"/>
      <c r="AA109" s="264"/>
      <c r="AB109" s="264"/>
      <c r="AC109" s="256"/>
      <c r="AD109" s="256"/>
      <c r="AE109" s="264"/>
      <c r="AF109" s="256"/>
      <c r="AG109" s="256"/>
      <c r="AH109" s="264"/>
      <c r="AI109" s="256"/>
      <c r="AJ109" s="256"/>
      <c r="AK109" s="256"/>
      <c r="AL109" s="256"/>
      <c r="AM109" s="264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400" t="s">
        <v>152</v>
      </c>
      <c r="BU109" s="400" t="s">
        <v>152</v>
      </c>
      <c r="BV109" s="400" t="s">
        <v>152</v>
      </c>
      <c r="BW109" s="400" t="s">
        <v>152</v>
      </c>
      <c r="BX109" s="258"/>
      <c r="BY109" s="258"/>
      <c r="BZ109" s="258"/>
      <c r="CA109" s="258"/>
      <c r="CB109" s="318">
        <v>0</v>
      </c>
      <c r="CC109" s="318">
        <v>0</v>
      </c>
      <c r="CD109" s="318">
        <v>0</v>
      </c>
      <c r="CE109" s="318" t="s">
        <v>152</v>
      </c>
      <c r="CF109" s="256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  <c r="CU109" s="258"/>
      <c r="CV109" s="258"/>
      <c r="CW109" s="258"/>
      <c r="CX109" s="258"/>
      <c r="CY109" s="258"/>
      <c r="CZ109" s="258"/>
      <c r="DA109" s="258"/>
      <c r="DB109" s="258"/>
      <c r="DC109" s="258"/>
      <c r="DD109" s="258"/>
    </row>
    <row r="110" spans="1:108" x14ac:dyDescent="0.25">
      <c r="A110" s="301" t="s">
        <v>144</v>
      </c>
      <c r="B110" s="343">
        <v>0</v>
      </c>
      <c r="C110" s="344"/>
      <c r="D110" s="345"/>
      <c r="E110" s="345"/>
      <c r="F110" s="345"/>
      <c r="G110" s="346"/>
      <c r="H110" s="346"/>
      <c r="I110" s="344"/>
      <c r="J110" s="327"/>
      <c r="K110" s="366"/>
      <c r="L110" s="358"/>
      <c r="M110" s="381">
        <v>0</v>
      </c>
      <c r="N110" s="344"/>
      <c r="O110" s="345"/>
      <c r="P110" s="327"/>
      <c r="Q110" s="370">
        <v>0</v>
      </c>
      <c r="R110" s="344"/>
      <c r="S110" s="345"/>
      <c r="T110" s="384"/>
      <c r="U110" s="372"/>
      <c r="V110" s="372"/>
      <c r="W110" s="406"/>
      <c r="X110" s="390"/>
      <c r="Y110" s="395" t="s">
        <v>151</v>
      </c>
      <c r="Z110" s="256"/>
      <c r="AA110" s="264"/>
      <c r="AB110" s="264"/>
      <c r="AC110" s="256"/>
      <c r="AD110" s="256"/>
      <c r="AE110" s="264"/>
      <c r="AF110" s="256"/>
      <c r="AG110" s="256"/>
      <c r="AH110" s="264"/>
      <c r="AI110" s="256"/>
      <c r="AJ110" s="256"/>
      <c r="AK110" s="256"/>
      <c r="AL110" s="256"/>
      <c r="AM110" s="264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400" t="s">
        <v>152</v>
      </c>
      <c r="BU110" s="400" t="s">
        <v>152</v>
      </c>
      <c r="BV110" s="400" t="s">
        <v>152</v>
      </c>
      <c r="BW110" s="400" t="s">
        <v>152</v>
      </c>
      <c r="BX110" s="258"/>
      <c r="BY110" s="258"/>
      <c r="BZ110" s="258"/>
      <c r="CA110" s="258"/>
      <c r="CB110" s="318">
        <v>0</v>
      </c>
      <c r="CC110" s="318">
        <v>0</v>
      </c>
      <c r="CD110" s="318">
        <v>0</v>
      </c>
      <c r="CE110" s="318" t="s">
        <v>152</v>
      </c>
      <c r="CF110" s="256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8"/>
      <c r="CV110" s="258"/>
      <c r="CW110" s="258"/>
      <c r="CX110" s="258"/>
      <c r="CY110" s="258"/>
      <c r="CZ110" s="258"/>
      <c r="DA110" s="258"/>
      <c r="DB110" s="258"/>
      <c r="DC110" s="258"/>
      <c r="DD110" s="258"/>
    </row>
    <row r="111" spans="1:108" x14ac:dyDescent="0.25">
      <c r="A111" s="298" t="s">
        <v>40</v>
      </c>
      <c r="B111" s="348">
        <v>0</v>
      </c>
      <c r="C111" s="357">
        <v>0</v>
      </c>
      <c r="D111" s="350">
        <v>0</v>
      </c>
      <c r="E111" s="373">
        <v>0</v>
      </c>
      <c r="F111" s="351">
        <v>0</v>
      </c>
      <c r="G111" s="351">
        <v>0</v>
      </c>
      <c r="H111" s="351">
        <v>0</v>
      </c>
      <c r="I111" s="357">
        <v>0</v>
      </c>
      <c r="J111" s="352">
        <v>0</v>
      </c>
      <c r="K111" s="357">
        <v>0</v>
      </c>
      <c r="L111" s="352">
        <v>0</v>
      </c>
      <c r="M111" s="357">
        <v>0</v>
      </c>
      <c r="N111" s="357">
        <v>0</v>
      </c>
      <c r="O111" s="350">
        <v>0</v>
      </c>
      <c r="P111" s="365">
        <v>0</v>
      </c>
      <c r="Q111" s="349">
        <v>0</v>
      </c>
      <c r="R111" s="357">
        <v>0</v>
      </c>
      <c r="S111" s="350">
        <v>0</v>
      </c>
      <c r="T111" s="393">
        <v>0</v>
      </c>
      <c r="U111" s="353">
        <v>0</v>
      </c>
      <c r="V111" s="353">
        <v>0</v>
      </c>
      <c r="W111" s="349">
        <v>0</v>
      </c>
      <c r="X111" s="352">
        <v>0</v>
      </c>
      <c r="Y111" s="395" t="s">
        <v>151</v>
      </c>
      <c r="Z111" s="256"/>
      <c r="AA111" s="264"/>
      <c r="AB111" s="264"/>
      <c r="AC111" s="256"/>
      <c r="AD111" s="256"/>
      <c r="AE111" s="264"/>
      <c r="AF111" s="256"/>
      <c r="AG111" s="256"/>
      <c r="AH111" s="264"/>
      <c r="AI111" s="256"/>
      <c r="AJ111" s="256"/>
      <c r="AK111" s="256"/>
      <c r="AL111" s="256"/>
      <c r="AM111" s="264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400" t="s">
        <v>152</v>
      </c>
      <c r="BU111" s="400" t="s">
        <v>152</v>
      </c>
      <c r="BV111" s="400" t="s">
        <v>152</v>
      </c>
      <c r="BW111" s="400" t="s">
        <v>152</v>
      </c>
      <c r="BX111" s="258"/>
      <c r="BY111" s="258"/>
      <c r="BZ111" s="258"/>
      <c r="CA111" s="258"/>
      <c r="CB111" s="318">
        <v>0</v>
      </c>
      <c r="CC111" s="318">
        <v>0</v>
      </c>
      <c r="CD111" s="318">
        <v>0</v>
      </c>
      <c r="CE111" s="318" t="s">
        <v>152</v>
      </c>
      <c r="CF111" s="256"/>
      <c r="CG111" s="258"/>
      <c r="CH111" s="258"/>
      <c r="CI111" s="258"/>
      <c r="CJ111" s="258"/>
      <c r="CK111" s="258"/>
      <c r="CL111" s="258"/>
      <c r="CM111" s="258"/>
      <c r="CN111" s="258"/>
      <c r="CO111" s="258"/>
      <c r="CP111" s="258"/>
      <c r="CQ111" s="258"/>
      <c r="CR111" s="258"/>
      <c r="CS111" s="258"/>
      <c r="CT111" s="258"/>
      <c r="CU111" s="258"/>
      <c r="CV111" s="258"/>
      <c r="CW111" s="258"/>
      <c r="CX111" s="258"/>
      <c r="CY111" s="258"/>
      <c r="CZ111" s="258"/>
      <c r="DA111" s="258"/>
      <c r="DB111" s="258"/>
      <c r="DC111" s="258"/>
      <c r="DD111" s="258"/>
    </row>
    <row r="112" spans="1:108" x14ac:dyDescent="0.25">
      <c r="A112" s="256" t="s">
        <v>145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399"/>
      <c r="X112" s="256"/>
      <c r="Y112" s="256"/>
      <c r="Z112" s="256"/>
      <c r="AA112" s="256"/>
      <c r="AB112" s="256"/>
      <c r="AC112" s="264"/>
      <c r="AD112" s="264"/>
      <c r="AE112" s="256"/>
      <c r="AF112" s="256"/>
      <c r="AG112" s="264"/>
      <c r="AH112" s="256"/>
      <c r="AI112" s="256"/>
      <c r="AJ112" s="264"/>
      <c r="AK112" s="256"/>
      <c r="AL112" s="256"/>
      <c r="AM112" s="256"/>
      <c r="AN112" s="256"/>
      <c r="AO112" s="264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</row>
    <row r="113" spans="1:41" x14ac:dyDescent="0.25">
      <c r="A113" s="256" t="s">
        <v>146</v>
      </c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64"/>
      <c r="AD113" s="264"/>
      <c r="AE113" s="256"/>
      <c r="AF113" s="256"/>
      <c r="AG113" s="264"/>
      <c r="AH113" s="256"/>
      <c r="AI113" s="256"/>
      <c r="AJ113" s="264"/>
      <c r="AK113" s="256"/>
      <c r="AL113" s="256"/>
      <c r="AM113" s="256"/>
      <c r="AN113" s="256"/>
      <c r="AO113" s="264"/>
    </row>
    <row r="114" spans="1:41" x14ac:dyDescent="0.25">
      <c r="A114" s="256"/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64"/>
      <c r="AD114" s="264"/>
      <c r="AE114" s="256"/>
      <c r="AF114" s="256"/>
      <c r="AG114" s="264"/>
      <c r="AH114" s="256"/>
      <c r="AI114" s="256"/>
      <c r="AJ114" s="264"/>
      <c r="AK114" s="256"/>
      <c r="AL114" s="256"/>
      <c r="AM114" s="256"/>
      <c r="AN114" s="256"/>
      <c r="AO114" s="264"/>
    </row>
    <row r="115" spans="1:41" x14ac:dyDescent="0.25">
      <c r="A115" s="256"/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64"/>
      <c r="AD115" s="264"/>
      <c r="AE115" s="256"/>
      <c r="AF115" s="256"/>
      <c r="AG115" s="264"/>
      <c r="AH115" s="256"/>
      <c r="AI115" s="256"/>
      <c r="AJ115" s="264"/>
      <c r="AK115" s="256"/>
      <c r="AL115" s="256"/>
      <c r="AM115" s="256"/>
      <c r="AN115" s="256"/>
      <c r="AO115" s="264"/>
    </row>
    <row r="116" spans="1:41" x14ac:dyDescent="0.25">
      <c r="A116" s="256"/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64"/>
      <c r="AD116" s="264"/>
      <c r="AE116" s="256"/>
      <c r="AF116" s="256"/>
      <c r="AG116" s="264"/>
      <c r="AH116" s="256"/>
      <c r="AI116" s="256"/>
      <c r="AJ116" s="264"/>
      <c r="AK116" s="256"/>
      <c r="AL116" s="256"/>
      <c r="AM116" s="256"/>
      <c r="AN116" s="256"/>
      <c r="AO116" s="264"/>
    </row>
    <row r="117" spans="1:41" x14ac:dyDescent="0.25">
      <c r="A117" s="256"/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64"/>
      <c r="AD117" s="264"/>
      <c r="AE117" s="256"/>
      <c r="AF117" s="256"/>
      <c r="AG117" s="264"/>
      <c r="AH117" s="256"/>
      <c r="AI117" s="256"/>
      <c r="AJ117" s="264"/>
      <c r="AK117" s="256"/>
      <c r="AL117" s="256"/>
      <c r="AM117" s="256"/>
      <c r="AN117" s="256"/>
      <c r="AO117" s="264"/>
    </row>
    <row r="118" spans="1:41" x14ac:dyDescent="0.25">
      <c r="A118" s="256"/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64"/>
      <c r="AD118" s="264"/>
      <c r="AE118" s="256"/>
      <c r="AF118" s="256"/>
      <c r="AG118" s="264"/>
      <c r="AH118" s="256"/>
      <c r="AI118" s="256"/>
      <c r="AJ118" s="264"/>
      <c r="AK118" s="256"/>
      <c r="AL118" s="256"/>
      <c r="AM118" s="256"/>
      <c r="AN118" s="256"/>
      <c r="AO118" s="264"/>
    </row>
    <row r="119" spans="1:41" x14ac:dyDescent="0.25">
      <c r="A119" s="256"/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64"/>
      <c r="AD119" s="264"/>
      <c r="AE119" s="256"/>
      <c r="AF119" s="256"/>
      <c r="AG119" s="264"/>
      <c r="AH119" s="256"/>
      <c r="AI119" s="256"/>
      <c r="AJ119" s="264"/>
      <c r="AK119" s="256"/>
      <c r="AL119" s="256"/>
      <c r="AM119" s="256"/>
      <c r="AN119" s="256"/>
      <c r="AO119" s="264"/>
    </row>
    <row r="120" spans="1:41" x14ac:dyDescent="0.25">
      <c r="A120" s="256"/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64"/>
      <c r="AD120" s="264"/>
      <c r="AE120" s="256"/>
      <c r="AF120" s="256"/>
      <c r="AG120" s="264"/>
      <c r="AH120" s="256"/>
      <c r="AI120" s="256"/>
      <c r="AJ120" s="264"/>
      <c r="AK120" s="256"/>
      <c r="AL120" s="256"/>
      <c r="AM120" s="256"/>
      <c r="AN120" s="256"/>
      <c r="AO120" s="264"/>
    </row>
    <row r="121" spans="1:41" x14ac:dyDescent="0.25">
      <c r="A121" s="256"/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64"/>
      <c r="AD121" s="264"/>
      <c r="AE121" s="256"/>
      <c r="AF121" s="256"/>
      <c r="AG121" s="264"/>
      <c r="AH121" s="256"/>
      <c r="AI121" s="256"/>
      <c r="AJ121" s="264"/>
      <c r="AK121" s="256"/>
      <c r="AL121" s="256"/>
      <c r="AM121" s="256"/>
      <c r="AN121" s="256"/>
      <c r="AO121" s="264"/>
    </row>
    <row r="122" spans="1:41" x14ac:dyDescent="0.25">
      <c r="A122" s="256"/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64"/>
      <c r="AD122" s="264"/>
      <c r="AE122" s="256"/>
      <c r="AF122" s="256"/>
      <c r="AG122" s="264"/>
      <c r="AH122" s="256"/>
      <c r="AI122" s="256"/>
      <c r="AJ122" s="264"/>
      <c r="AK122" s="256"/>
      <c r="AL122" s="256"/>
      <c r="AM122" s="256"/>
      <c r="AN122" s="256"/>
      <c r="AO122" s="264"/>
    </row>
    <row r="123" spans="1:41" x14ac:dyDescent="0.25">
      <c r="A123" s="256"/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64"/>
      <c r="AD123" s="264"/>
      <c r="AE123" s="256"/>
      <c r="AF123" s="256"/>
      <c r="AG123" s="264"/>
      <c r="AH123" s="256"/>
      <c r="AI123" s="256"/>
      <c r="AJ123" s="264"/>
      <c r="AK123" s="256"/>
      <c r="AL123" s="256"/>
      <c r="AM123" s="256"/>
      <c r="AN123" s="256"/>
      <c r="AO123" s="264"/>
    </row>
    <row r="124" spans="1:41" x14ac:dyDescent="0.25">
      <c r="A124" s="256"/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64"/>
      <c r="AD124" s="264"/>
      <c r="AE124" s="256"/>
      <c r="AF124" s="256"/>
      <c r="AG124" s="264"/>
      <c r="AH124" s="256"/>
      <c r="AI124" s="256"/>
      <c r="AJ124" s="264"/>
      <c r="AK124" s="256"/>
      <c r="AL124" s="256"/>
      <c r="AM124" s="256"/>
      <c r="AN124" s="256"/>
      <c r="AO124" s="264"/>
    </row>
    <row r="125" spans="1:41" x14ac:dyDescent="0.25">
      <c r="A125" s="256"/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64"/>
      <c r="AD125" s="264"/>
      <c r="AE125" s="256"/>
      <c r="AF125" s="256"/>
      <c r="AG125" s="264"/>
      <c r="AH125" s="256"/>
      <c r="AI125" s="256"/>
      <c r="AJ125" s="264"/>
      <c r="AK125" s="256"/>
      <c r="AL125" s="256"/>
      <c r="AM125" s="256"/>
      <c r="AN125" s="256"/>
      <c r="AO125" s="264"/>
    </row>
    <row r="126" spans="1:41" x14ac:dyDescent="0.25">
      <c r="A126" s="256"/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64"/>
      <c r="AD126" s="264"/>
      <c r="AE126" s="256"/>
      <c r="AF126" s="256"/>
      <c r="AG126" s="264"/>
      <c r="AH126" s="256"/>
      <c r="AI126" s="256"/>
      <c r="AJ126" s="264"/>
      <c r="AK126" s="256"/>
      <c r="AL126" s="256"/>
      <c r="AM126" s="256"/>
      <c r="AN126" s="256"/>
      <c r="AO126" s="264"/>
    </row>
    <row r="127" spans="1:41" x14ac:dyDescent="0.25">
      <c r="A127" s="256"/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64"/>
      <c r="AD127" s="264"/>
      <c r="AE127" s="256"/>
      <c r="AF127" s="256"/>
      <c r="AG127" s="264"/>
      <c r="AH127" s="256"/>
      <c r="AI127" s="256"/>
      <c r="AJ127" s="264"/>
      <c r="AK127" s="256"/>
      <c r="AL127" s="256"/>
      <c r="AM127" s="256"/>
      <c r="AN127" s="256"/>
      <c r="AO127" s="264"/>
    </row>
    <row r="128" spans="1:41" x14ac:dyDescent="0.25">
      <c r="A128" s="256"/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64"/>
      <c r="AD128" s="264"/>
      <c r="AE128" s="256"/>
      <c r="AF128" s="256"/>
      <c r="AG128" s="264"/>
      <c r="AH128" s="256"/>
      <c r="AI128" s="256"/>
      <c r="AJ128" s="264"/>
      <c r="AK128" s="256"/>
      <c r="AL128" s="256"/>
      <c r="AM128" s="256"/>
      <c r="AN128" s="256"/>
      <c r="AO128" s="264"/>
    </row>
    <row r="129" spans="29:41" x14ac:dyDescent="0.25">
      <c r="AC129" s="264"/>
      <c r="AD129" s="264"/>
      <c r="AE129" s="256"/>
      <c r="AF129" s="256"/>
      <c r="AG129" s="264"/>
      <c r="AH129" s="256"/>
      <c r="AI129" s="256"/>
      <c r="AJ129" s="264"/>
      <c r="AK129" s="256"/>
      <c r="AL129" s="256"/>
      <c r="AM129" s="256"/>
      <c r="AN129" s="256"/>
      <c r="AO129" s="264"/>
    </row>
    <row r="130" spans="29:41" x14ac:dyDescent="0.25">
      <c r="AC130" s="264"/>
      <c r="AD130" s="264"/>
      <c r="AE130" s="256"/>
      <c r="AF130" s="256"/>
      <c r="AG130" s="264"/>
      <c r="AH130" s="256"/>
      <c r="AI130" s="256"/>
      <c r="AJ130" s="264"/>
      <c r="AK130" s="256"/>
      <c r="AL130" s="256"/>
      <c r="AM130" s="256"/>
      <c r="AN130" s="256"/>
      <c r="AO130" s="264"/>
    </row>
    <row r="131" spans="29:41" x14ac:dyDescent="0.25">
      <c r="AC131" s="264"/>
      <c r="AD131" s="264"/>
      <c r="AE131" s="256"/>
      <c r="AF131" s="256"/>
      <c r="AG131" s="264"/>
      <c r="AH131" s="256"/>
      <c r="AI131" s="256"/>
      <c r="AJ131" s="264"/>
      <c r="AK131" s="256"/>
      <c r="AL131" s="256"/>
      <c r="AM131" s="256"/>
      <c r="AN131" s="256"/>
      <c r="AO131" s="264"/>
    </row>
    <row r="132" spans="29:41" x14ac:dyDescent="0.25">
      <c r="AC132" s="264"/>
      <c r="AD132" s="264"/>
      <c r="AE132" s="256"/>
      <c r="AF132" s="256"/>
      <c r="AG132" s="264"/>
      <c r="AH132" s="256"/>
      <c r="AI132" s="256"/>
      <c r="AJ132" s="264"/>
      <c r="AK132" s="256"/>
      <c r="AL132" s="256"/>
      <c r="AM132" s="256"/>
      <c r="AN132" s="256"/>
      <c r="AO132" s="264"/>
    </row>
    <row r="133" spans="29:41" x14ac:dyDescent="0.25">
      <c r="AC133" s="264"/>
      <c r="AD133" s="264"/>
      <c r="AE133" s="256"/>
      <c r="AF133" s="256"/>
      <c r="AG133" s="264"/>
      <c r="AH133" s="256"/>
      <c r="AI133" s="256"/>
      <c r="AJ133" s="264"/>
      <c r="AK133" s="256"/>
      <c r="AL133" s="256"/>
      <c r="AM133" s="256"/>
      <c r="AN133" s="256"/>
      <c r="AO133" s="264"/>
    </row>
    <row r="134" spans="29:41" x14ac:dyDescent="0.25">
      <c r="AC134" s="264"/>
      <c r="AD134" s="264"/>
      <c r="AE134" s="256"/>
      <c r="AF134" s="256"/>
      <c r="AG134" s="264"/>
      <c r="AH134" s="256"/>
      <c r="AI134" s="256"/>
      <c r="AJ134" s="264"/>
      <c r="AK134" s="256"/>
      <c r="AL134" s="256"/>
      <c r="AM134" s="256"/>
      <c r="AN134" s="256"/>
      <c r="AO134" s="264"/>
    </row>
    <row r="135" spans="29:41" x14ac:dyDescent="0.25">
      <c r="AC135" s="264"/>
      <c r="AD135" s="264"/>
      <c r="AE135" s="256"/>
      <c r="AF135" s="256"/>
      <c r="AG135" s="264"/>
      <c r="AH135" s="256"/>
      <c r="AI135" s="256"/>
      <c r="AJ135" s="264"/>
      <c r="AK135" s="256"/>
      <c r="AL135" s="256"/>
      <c r="AM135" s="256"/>
      <c r="AN135" s="256"/>
      <c r="AO135" s="264"/>
    </row>
    <row r="136" spans="29:41" x14ac:dyDescent="0.25">
      <c r="AC136" s="264"/>
      <c r="AD136" s="264"/>
      <c r="AE136" s="256"/>
      <c r="AF136" s="256"/>
      <c r="AG136" s="264"/>
      <c r="AH136" s="256"/>
      <c r="AI136" s="256"/>
      <c r="AJ136" s="264"/>
      <c r="AK136" s="256"/>
      <c r="AL136" s="256"/>
      <c r="AM136" s="256"/>
      <c r="AN136" s="256"/>
      <c r="AO136" s="264"/>
    </row>
    <row r="137" spans="29:41" x14ac:dyDescent="0.25">
      <c r="AC137" s="264"/>
      <c r="AD137" s="264"/>
      <c r="AE137" s="256"/>
      <c r="AF137" s="256"/>
      <c r="AG137" s="264"/>
      <c r="AH137" s="256"/>
      <c r="AI137" s="256"/>
      <c r="AJ137" s="264"/>
      <c r="AK137" s="256"/>
      <c r="AL137" s="256"/>
      <c r="AM137" s="256"/>
      <c r="AN137" s="256"/>
      <c r="AO137" s="264"/>
    </row>
    <row r="138" spans="29:41" x14ac:dyDescent="0.25">
      <c r="AC138" s="264"/>
      <c r="AD138" s="264"/>
      <c r="AE138" s="256"/>
      <c r="AF138" s="256"/>
      <c r="AG138" s="264"/>
      <c r="AH138" s="256"/>
      <c r="AI138" s="256"/>
      <c r="AJ138" s="264"/>
      <c r="AK138" s="256"/>
      <c r="AL138" s="256"/>
      <c r="AM138" s="256"/>
      <c r="AN138" s="256"/>
      <c r="AO138" s="264"/>
    </row>
    <row r="139" spans="29:41" x14ac:dyDescent="0.25">
      <c r="AC139" s="264"/>
      <c r="AD139" s="264"/>
      <c r="AE139" s="256"/>
      <c r="AF139" s="256"/>
      <c r="AG139" s="264"/>
      <c r="AH139" s="256"/>
      <c r="AI139" s="256"/>
      <c r="AJ139" s="264"/>
      <c r="AK139" s="256"/>
      <c r="AL139" s="256"/>
      <c r="AM139" s="256"/>
      <c r="AN139" s="256"/>
      <c r="AO139" s="264"/>
    </row>
    <row r="140" spans="29:41" x14ac:dyDescent="0.25">
      <c r="AC140" s="264"/>
      <c r="AD140" s="264"/>
      <c r="AE140" s="256"/>
      <c r="AF140" s="256"/>
      <c r="AG140" s="264"/>
      <c r="AH140" s="256"/>
      <c r="AI140" s="256"/>
      <c r="AJ140" s="264"/>
      <c r="AK140" s="256"/>
      <c r="AL140" s="256"/>
      <c r="AM140" s="256"/>
      <c r="AN140" s="256"/>
      <c r="AO140" s="264"/>
    </row>
    <row r="141" spans="29:41" x14ac:dyDescent="0.25">
      <c r="AC141" s="264"/>
      <c r="AD141" s="264"/>
      <c r="AE141" s="256"/>
      <c r="AF141" s="256"/>
      <c r="AG141" s="264"/>
      <c r="AH141" s="256"/>
      <c r="AI141" s="256"/>
      <c r="AJ141" s="264"/>
      <c r="AK141" s="256"/>
      <c r="AL141" s="256"/>
      <c r="AM141" s="256"/>
      <c r="AN141" s="256"/>
      <c r="AO141" s="264"/>
    </row>
    <row r="142" spans="29:41" x14ac:dyDescent="0.25">
      <c r="AC142" s="264"/>
      <c r="AD142" s="264"/>
      <c r="AE142" s="256"/>
      <c r="AF142" s="256"/>
      <c r="AG142" s="264"/>
      <c r="AH142" s="256"/>
      <c r="AI142" s="256"/>
      <c r="AJ142" s="264"/>
      <c r="AK142" s="256"/>
      <c r="AL142" s="256"/>
      <c r="AM142" s="256"/>
      <c r="AN142" s="256"/>
      <c r="AO142" s="264"/>
    </row>
    <row r="143" spans="29:41" x14ac:dyDescent="0.25">
      <c r="AC143" s="264"/>
      <c r="AD143" s="264"/>
      <c r="AE143" s="256"/>
      <c r="AF143" s="256"/>
      <c r="AG143" s="264"/>
      <c r="AH143" s="256"/>
      <c r="AI143" s="256"/>
      <c r="AJ143" s="264"/>
      <c r="AK143" s="256"/>
      <c r="AL143" s="256"/>
      <c r="AM143" s="256"/>
      <c r="AN143" s="256"/>
      <c r="AO143" s="264"/>
    </row>
    <row r="144" spans="29:41" x14ac:dyDescent="0.25">
      <c r="AC144" s="264"/>
      <c r="AD144" s="264"/>
      <c r="AE144" s="256"/>
      <c r="AF144" s="256"/>
      <c r="AG144" s="264"/>
      <c r="AH144" s="256"/>
      <c r="AI144" s="256"/>
      <c r="AJ144" s="264"/>
      <c r="AK144" s="256"/>
      <c r="AL144" s="256"/>
      <c r="AM144" s="256"/>
      <c r="AN144" s="256"/>
      <c r="AO144" s="264"/>
    </row>
    <row r="145" spans="29:41" x14ac:dyDescent="0.25">
      <c r="AC145" s="264"/>
      <c r="AD145" s="264"/>
      <c r="AE145" s="256"/>
      <c r="AF145" s="256"/>
      <c r="AG145" s="264"/>
      <c r="AH145" s="256"/>
      <c r="AI145" s="256"/>
      <c r="AJ145" s="264"/>
      <c r="AK145" s="256"/>
      <c r="AL145" s="256"/>
      <c r="AM145" s="256"/>
      <c r="AN145" s="256"/>
      <c r="AO145" s="264"/>
    </row>
    <row r="146" spans="29:41" x14ac:dyDescent="0.25">
      <c r="AC146" s="264"/>
      <c r="AD146" s="264"/>
      <c r="AE146" s="256"/>
      <c r="AF146" s="256"/>
      <c r="AG146" s="264"/>
      <c r="AH146" s="256"/>
      <c r="AI146" s="256"/>
      <c r="AJ146" s="264"/>
      <c r="AK146" s="256"/>
      <c r="AL146" s="256"/>
      <c r="AM146" s="256"/>
      <c r="AN146" s="256"/>
      <c r="AO146" s="264"/>
    </row>
    <row r="147" spans="29:41" x14ac:dyDescent="0.25">
      <c r="AC147" s="264"/>
      <c r="AD147" s="264"/>
      <c r="AE147" s="256"/>
      <c r="AF147" s="256"/>
      <c r="AG147" s="264"/>
      <c r="AH147" s="256"/>
      <c r="AI147" s="256"/>
      <c r="AJ147" s="264"/>
      <c r="AK147" s="256"/>
      <c r="AL147" s="256"/>
      <c r="AM147" s="256"/>
      <c r="AN147" s="256"/>
      <c r="AO147" s="264"/>
    </row>
    <row r="148" spans="29:41" x14ac:dyDescent="0.25">
      <c r="AC148" s="264"/>
      <c r="AD148" s="264"/>
      <c r="AE148" s="256"/>
      <c r="AF148" s="256"/>
      <c r="AG148" s="264"/>
      <c r="AH148" s="256"/>
      <c r="AI148" s="256"/>
      <c r="AJ148" s="264"/>
      <c r="AK148" s="256"/>
      <c r="AL148" s="256"/>
      <c r="AM148" s="256"/>
      <c r="AN148" s="256"/>
      <c r="AO148" s="264"/>
    </row>
    <row r="149" spans="29:41" x14ac:dyDescent="0.25">
      <c r="AC149" s="264"/>
      <c r="AD149" s="264"/>
      <c r="AE149" s="256"/>
      <c r="AF149" s="256"/>
      <c r="AG149" s="264"/>
      <c r="AH149" s="256"/>
      <c r="AI149" s="256"/>
      <c r="AJ149" s="264"/>
      <c r="AK149" s="256"/>
      <c r="AL149" s="256"/>
      <c r="AM149" s="256"/>
      <c r="AN149" s="256"/>
      <c r="AO149" s="264"/>
    </row>
    <row r="150" spans="29:41" x14ac:dyDescent="0.25">
      <c r="AC150" s="264"/>
      <c r="AD150" s="264"/>
      <c r="AE150" s="256"/>
      <c r="AF150" s="256"/>
      <c r="AG150" s="264"/>
      <c r="AH150" s="256"/>
      <c r="AI150" s="256"/>
      <c r="AJ150" s="264"/>
      <c r="AK150" s="256"/>
      <c r="AL150" s="256"/>
      <c r="AM150" s="256"/>
      <c r="AN150" s="256"/>
      <c r="AO150" s="264"/>
    </row>
    <row r="151" spans="29:41" x14ac:dyDescent="0.25">
      <c r="AC151" s="264"/>
      <c r="AD151" s="264"/>
      <c r="AE151" s="256"/>
      <c r="AF151" s="256"/>
      <c r="AG151" s="264"/>
      <c r="AH151" s="256"/>
      <c r="AI151" s="256"/>
      <c r="AJ151" s="264"/>
      <c r="AK151" s="256"/>
      <c r="AL151" s="256"/>
      <c r="AM151" s="256"/>
      <c r="AN151" s="256"/>
      <c r="AO151" s="264"/>
    </row>
    <row r="152" spans="29:41" x14ac:dyDescent="0.25">
      <c r="AC152" s="264"/>
      <c r="AD152" s="264"/>
      <c r="AE152" s="256"/>
      <c r="AF152" s="256"/>
      <c r="AG152" s="264"/>
      <c r="AH152" s="256"/>
      <c r="AI152" s="256"/>
      <c r="AJ152" s="264"/>
      <c r="AK152" s="256"/>
      <c r="AL152" s="256"/>
      <c r="AM152" s="256"/>
      <c r="AN152" s="256"/>
      <c r="AO152" s="264"/>
    </row>
    <row r="153" spans="29:41" x14ac:dyDescent="0.25">
      <c r="AC153" s="264"/>
      <c r="AD153" s="264"/>
      <c r="AE153" s="256"/>
      <c r="AF153" s="256"/>
      <c r="AG153" s="264"/>
      <c r="AH153" s="256"/>
      <c r="AI153" s="256"/>
      <c r="AJ153" s="264"/>
      <c r="AK153" s="256"/>
      <c r="AL153" s="256"/>
      <c r="AM153" s="256"/>
      <c r="AN153" s="256"/>
      <c r="AO153" s="264"/>
    </row>
    <row r="154" spans="29:41" x14ac:dyDescent="0.25">
      <c r="AC154" s="264"/>
      <c r="AD154" s="264"/>
      <c r="AE154" s="256"/>
      <c r="AF154" s="256"/>
      <c r="AG154" s="264"/>
      <c r="AH154" s="256"/>
      <c r="AI154" s="256"/>
      <c r="AJ154" s="264"/>
      <c r="AK154" s="256"/>
      <c r="AL154" s="256"/>
      <c r="AM154" s="256"/>
      <c r="AN154" s="256"/>
      <c r="AO154" s="264"/>
    </row>
    <row r="155" spans="29:41" x14ac:dyDescent="0.25">
      <c r="AC155" s="264"/>
      <c r="AD155" s="264"/>
      <c r="AE155" s="256"/>
      <c r="AF155" s="256"/>
      <c r="AG155" s="264"/>
      <c r="AH155" s="256"/>
      <c r="AI155" s="256"/>
      <c r="AJ155" s="264"/>
      <c r="AK155" s="256"/>
      <c r="AL155" s="256"/>
      <c r="AM155" s="256"/>
      <c r="AN155" s="256"/>
      <c r="AO155" s="264"/>
    </row>
    <row r="156" spans="29:41" x14ac:dyDescent="0.25">
      <c r="AC156" s="264"/>
      <c r="AD156" s="264"/>
      <c r="AE156" s="256"/>
      <c r="AF156" s="256"/>
      <c r="AG156" s="264"/>
      <c r="AH156" s="256"/>
      <c r="AI156" s="256"/>
      <c r="AJ156" s="264"/>
      <c r="AK156" s="256"/>
      <c r="AL156" s="256"/>
      <c r="AM156" s="256"/>
      <c r="AN156" s="256"/>
      <c r="AO156" s="264"/>
    </row>
    <row r="157" spans="29:41" x14ac:dyDescent="0.25">
      <c r="AC157" s="264"/>
      <c r="AD157" s="264"/>
      <c r="AE157" s="256"/>
      <c r="AF157" s="256"/>
      <c r="AG157" s="264"/>
      <c r="AH157" s="256"/>
      <c r="AI157" s="256"/>
      <c r="AJ157" s="264"/>
      <c r="AK157" s="256"/>
      <c r="AL157" s="256"/>
      <c r="AM157" s="256"/>
      <c r="AN157" s="256"/>
      <c r="AO157" s="264"/>
    </row>
    <row r="158" spans="29:41" x14ac:dyDescent="0.25">
      <c r="AC158" s="264"/>
      <c r="AD158" s="264"/>
      <c r="AE158" s="256"/>
      <c r="AF158" s="256"/>
      <c r="AG158" s="264"/>
      <c r="AH158" s="256"/>
      <c r="AI158" s="256"/>
      <c r="AJ158" s="264"/>
      <c r="AK158" s="256"/>
      <c r="AL158" s="256"/>
      <c r="AM158" s="256"/>
      <c r="AN158" s="256"/>
      <c r="AO158" s="264"/>
    </row>
    <row r="159" spans="29:41" x14ac:dyDescent="0.25">
      <c r="AC159" s="264"/>
      <c r="AD159" s="264"/>
      <c r="AE159" s="256"/>
      <c r="AF159" s="256"/>
      <c r="AG159" s="264"/>
      <c r="AH159" s="256"/>
      <c r="AI159" s="256"/>
      <c r="AJ159" s="264"/>
      <c r="AK159" s="256"/>
      <c r="AL159" s="256"/>
      <c r="AM159" s="256"/>
      <c r="AN159" s="256"/>
      <c r="AO159" s="264"/>
    </row>
    <row r="160" spans="29:41" x14ac:dyDescent="0.25">
      <c r="AC160" s="264"/>
      <c r="AD160" s="264"/>
      <c r="AE160" s="256"/>
      <c r="AF160" s="256"/>
      <c r="AG160" s="264"/>
      <c r="AH160" s="256"/>
      <c r="AI160" s="256"/>
      <c r="AJ160" s="264"/>
      <c r="AK160" s="256"/>
      <c r="AL160" s="256"/>
      <c r="AM160" s="256"/>
      <c r="AN160" s="256"/>
      <c r="AO160" s="264"/>
    </row>
    <row r="161" spans="1:58" x14ac:dyDescent="0.25">
      <c r="A161" s="256"/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64"/>
      <c r="AD161" s="264"/>
      <c r="AE161" s="256"/>
      <c r="AF161" s="256"/>
      <c r="AG161" s="264"/>
      <c r="AH161" s="256"/>
      <c r="AI161" s="256"/>
      <c r="AJ161" s="264"/>
      <c r="AK161" s="256"/>
      <c r="AL161" s="256"/>
      <c r="AM161" s="256"/>
      <c r="AN161" s="256"/>
      <c r="AO161" s="264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</row>
    <row r="162" spans="1:58" x14ac:dyDescent="0.25">
      <c r="A162" s="256"/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64"/>
      <c r="AD162" s="264"/>
      <c r="AE162" s="256"/>
      <c r="AF162" s="256"/>
      <c r="AG162" s="264"/>
      <c r="AH162" s="256"/>
      <c r="AI162" s="256"/>
      <c r="AJ162" s="264"/>
      <c r="AK162" s="256"/>
      <c r="AL162" s="256"/>
      <c r="AM162" s="256"/>
      <c r="AN162" s="256"/>
      <c r="AO162" s="264"/>
      <c r="AP162" s="256"/>
      <c r="AQ162" s="256"/>
      <c r="AR162" s="256"/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</row>
    <row r="163" spans="1:58" x14ac:dyDescent="0.25">
      <c r="A163" s="256"/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64"/>
      <c r="AD163" s="264"/>
      <c r="AE163" s="256"/>
      <c r="AF163" s="256"/>
      <c r="AG163" s="264"/>
      <c r="AH163" s="256"/>
      <c r="AI163" s="256"/>
      <c r="AJ163" s="264"/>
      <c r="AK163" s="256"/>
      <c r="AL163" s="256"/>
      <c r="AM163" s="256"/>
      <c r="AN163" s="256"/>
      <c r="AO163" s="264"/>
      <c r="AP163" s="256"/>
      <c r="AQ163" s="256"/>
      <c r="AR163" s="256"/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</row>
    <row r="164" spans="1:58" x14ac:dyDescent="0.25">
      <c r="A164" s="256"/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64"/>
      <c r="AD164" s="264"/>
      <c r="AE164" s="256"/>
      <c r="AF164" s="256"/>
      <c r="AG164" s="264"/>
      <c r="AH164" s="256"/>
      <c r="AI164" s="256"/>
      <c r="AJ164" s="264"/>
      <c r="AK164" s="256"/>
      <c r="AL164" s="256"/>
      <c r="AM164" s="256"/>
      <c r="AN164" s="256"/>
      <c r="AO164" s="264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</row>
    <row r="165" spans="1:58" x14ac:dyDescent="0.25">
      <c r="A165" s="256"/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64"/>
      <c r="AD165" s="264"/>
      <c r="AE165" s="256"/>
      <c r="AF165" s="256"/>
      <c r="AG165" s="264"/>
      <c r="AH165" s="256"/>
      <c r="AI165" s="256"/>
      <c r="AJ165" s="264"/>
      <c r="AK165" s="256"/>
      <c r="AL165" s="256"/>
      <c r="AM165" s="256"/>
      <c r="AN165" s="256"/>
      <c r="AO165" s="264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</row>
    <row r="166" spans="1:58" x14ac:dyDescent="0.25">
      <c r="A166" s="256"/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64"/>
      <c r="AD166" s="264"/>
      <c r="AE166" s="256"/>
      <c r="AF166" s="256"/>
      <c r="AG166" s="264"/>
      <c r="AH166" s="256"/>
      <c r="AI166" s="256"/>
      <c r="AJ166" s="264"/>
      <c r="AK166" s="256"/>
      <c r="AL166" s="256"/>
      <c r="AM166" s="256"/>
      <c r="AN166" s="256"/>
      <c r="AO166" s="264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</row>
    <row r="167" spans="1:58" x14ac:dyDescent="0.25">
      <c r="A167" s="256"/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64"/>
      <c r="AD167" s="264"/>
      <c r="AE167" s="256"/>
      <c r="AF167" s="256"/>
      <c r="AG167" s="264"/>
      <c r="AH167" s="256"/>
      <c r="AI167" s="256"/>
      <c r="AJ167" s="264"/>
      <c r="AK167" s="256"/>
      <c r="AL167" s="256"/>
      <c r="AM167" s="256"/>
      <c r="AN167" s="256"/>
      <c r="AO167" s="264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</row>
    <row r="168" spans="1:58" x14ac:dyDescent="0.25">
      <c r="A168" s="256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64"/>
      <c r="AD168" s="264"/>
      <c r="AE168" s="256"/>
      <c r="AF168" s="256"/>
      <c r="AG168" s="264"/>
      <c r="AH168" s="256"/>
      <c r="AI168" s="256"/>
      <c r="AJ168" s="264"/>
      <c r="AK168" s="256"/>
      <c r="AL168" s="256"/>
      <c r="AM168" s="256"/>
      <c r="AN168" s="256"/>
      <c r="AO168" s="264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</row>
    <row r="169" spans="1:58" x14ac:dyDescent="0.25">
      <c r="A169" s="314">
        <v>0</v>
      </c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64"/>
      <c r="AD169" s="264"/>
      <c r="AE169" s="256"/>
      <c r="AF169" s="256"/>
      <c r="AG169" s="264"/>
      <c r="AH169" s="256"/>
      <c r="AI169" s="256"/>
      <c r="AJ169" s="264"/>
      <c r="AK169" s="256"/>
      <c r="AL169" s="256"/>
      <c r="AM169" s="256"/>
      <c r="AN169" s="256"/>
      <c r="AO169" s="264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</row>
    <row r="170" spans="1:58" x14ac:dyDescent="0.25">
      <c r="A170" s="256"/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64"/>
      <c r="AD170" s="264"/>
      <c r="AE170" s="256"/>
      <c r="AF170" s="256"/>
      <c r="AG170" s="264"/>
      <c r="AH170" s="256"/>
      <c r="AI170" s="256"/>
      <c r="AJ170" s="264"/>
      <c r="AK170" s="256"/>
      <c r="AL170" s="256"/>
      <c r="AM170" s="256"/>
      <c r="AN170" s="256"/>
      <c r="AO170" s="264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>
        <v>0</v>
      </c>
    </row>
    <row r="171" spans="1:58" x14ac:dyDescent="0.25">
      <c r="A171" s="256"/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64"/>
      <c r="AD171" s="264"/>
      <c r="AE171" s="256"/>
      <c r="AF171" s="256"/>
      <c r="AG171" s="264"/>
      <c r="AH171" s="256"/>
      <c r="AI171" s="256"/>
      <c r="AJ171" s="264"/>
      <c r="AK171" s="256"/>
      <c r="AL171" s="256"/>
      <c r="AM171" s="256"/>
      <c r="AN171" s="256"/>
      <c r="AO171" s="264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</row>
    <row r="172" spans="1:58" x14ac:dyDescent="0.25">
      <c r="A172" s="256"/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64"/>
      <c r="AD172" s="264"/>
      <c r="AE172" s="256"/>
      <c r="AF172" s="256"/>
      <c r="AG172" s="264"/>
      <c r="AH172" s="256"/>
      <c r="AI172" s="256"/>
      <c r="AJ172" s="264"/>
      <c r="AK172" s="256"/>
      <c r="AL172" s="256"/>
      <c r="AM172" s="256"/>
      <c r="AN172" s="256"/>
      <c r="AO172" s="264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</row>
    <row r="173" spans="1:58" x14ac:dyDescent="0.25">
      <c r="A173" s="256"/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64"/>
      <c r="AD173" s="264"/>
      <c r="AE173" s="256"/>
      <c r="AF173" s="256"/>
      <c r="AG173" s="264"/>
      <c r="AH173" s="256"/>
      <c r="AI173" s="256"/>
      <c r="AJ173" s="264"/>
      <c r="AK173" s="256"/>
      <c r="AL173" s="256"/>
      <c r="AM173" s="256"/>
      <c r="AN173" s="256"/>
      <c r="AO173" s="264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</row>
    <row r="174" spans="1:58" x14ac:dyDescent="0.25">
      <c r="A174" s="256"/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64"/>
      <c r="AD174" s="264"/>
      <c r="AE174" s="256"/>
      <c r="AF174" s="256"/>
      <c r="AG174" s="264"/>
      <c r="AH174" s="256"/>
      <c r="AI174" s="256"/>
      <c r="AJ174" s="264"/>
      <c r="AK174" s="256"/>
      <c r="AL174" s="256"/>
      <c r="AM174" s="256"/>
      <c r="AN174" s="256"/>
      <c r="AO174" s="264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</row>
    <row r="175" spans="1:58" x14ac:dyDescent="0.25">
      <c r="A175" s="256"/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64"/>
      <c r="AD175" s="255"/>
      <c r="AE175" s="256"/>
      <c r="AF175" s="256"/>
      <c r="AG175" s="255"/>
      <c r="AH175" s="272"/>
      <c r="AI175" s="256"/>
      <c r="AJ175" s="255"/>
      <c r="AK175" s="256"/>
      <c r="AL175" s="256"/>
      <c r="AM175" s="255"/>
      <c r="AN175" s="256"/>
      <c r="AO175" s="255"/>
      <c r="AP175" s="272"/>
      <c r="AQ175" s="272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</row>
    <row r="176" spans="1:58" x14ac:dyDescent="0.25">
      <c r="A176" s="256"/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64"/>
      <c r="AD176" s="255"/>
      <c r="AE176" s="256"/>
      <c r="AF176" s="256"/>
      <c r="AG176" s="255"/>
      <c r="AH176" s="272"/>
      <c r="AI176" s="256"/>
      <c r="AJ176" s="255"/>
      <c r="AK176" s="256"/>
      <c r="AL176" s="256"/>
      <c r="AM176" s="255"/>
      <c r="AN176" s="256"/>
      <c r="AO176" s="255"/>
      <c r="AP176" s="272"/>
      <c r="AQ176" s="272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</row>
    <row r="177" spans="1:41" x14ac:dyDescent="0.25">
      <c r="A177" s="256"/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64"/>
      <c r="AD177" s="264"/>
      <c r="AE177" s="256"/>
      <c r="AF177" s="256"/>
      <c r="AG177" s="264"/>
      <c r="AH177" s="272"/>
      <c r="AI177" s="256"/>
      <c r="AJ177" s="264"/>
      <c r="AK177" s="256"/>
      <c r="AL177" s="256"/>
      <c r="AM177" s="256"/>
      <c r="AN177" s="256"/>
      <c r="AO177" s="264"/>
    </row>
    <row r="178" spans="1:41" x14ac:dyDescent="0.25">
      <c r="A178" s="256"/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64"/>
      <c r="AD178" s="264"/>
      <c r="AE178" s="256"/>
      <c r="AF178" s="256"/>
      <c r="AG178" s="264"/>
      <c r="AH178" s="272"/>
      <c r="AI178" s="256"/>
      <c r="AJ178" s="264"/>
      <c r="AK178" s="256"/>
      <c r="AL178" s="256"/>
      <c r="AM178" s="256"/>
      <c r="AN178" s="256"/>
      <c r="AO178" s="264"/>
    </row>
    <row r="179" spans="1:41" x14ac:dyDescent="0.25">
      <c r="A179" s="256"/>
      <c r="B179" s="256"/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64"/>
      <c r="AD179" s="264"/>
      <c r="AE179" s="256"/>
      <c r="AF179" s="256"/>
      <c r="AG179" s="264"/>
      <c r="AH179" s="272"/>
      <c r="AI179" s="256"/>
      <c r="AJ179" s="264"/>
      <c r="AK179" s="256"/>
      <c r="AL179" s="256"/>
      <c r="AM179" s="256"/>
      <c r="AN179" s="256"/>
      <c r="AO179" s="264"/>
    </row>
    <row r="180" spans="1:41" x14ac:dyDescent="0.25">
      <c r="A180" s="256"/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64"/>
      <c r="AD180" s="264"/>
      <c r="AE180" s="256"/>
      <c r="AF180" s="256"/>
      <c r="AG180" s="264"/>
      <c r="AH180" s="272"/>
      <c r="AI180" s="256"/>
      <c r="AJ180" s="264"/>
      <c r="AK180" s="256"/>
      <c r="AL180" s="256"/>
      <c r="AM180" s="256"/>
      <c r="AN180" s="256"/>
      <c r="AO180" s="264"/>
    </row>
    <row r="181" spans="1:41" x14ac:dyDescent="0.25">
      <c r="A181" s="256"/>
      <c r="B181" s="256"/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64"/>
      <c r="AD181" s="264"/>
      <c r="AE181" s="256"/>
      <c r="AF181" s="256"/>
      <c r="AG181" s="264"/>
      <c r="AH181" s="272"/>
      <c r="AI181" s="256"/>
      <c r="AJ181" s="264"/>
      <c r="AK181" s="256"/>
      <c r="AL181" s="256"/>
      <c r="AM181" s="256"/>
      <c r="AN181" s="256"/>
      <c r="AO181" s="264"/>
    </row>
    <row r="182" spans="1:41" x14ac:dyDescent="0.25">
      <c r="A182" s="256"/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64"/>
      <c r="AD182" s="264"/>
      <c r="AE182" s="256"/>
      <c r="AF182" s="256"/>
      <c r="AG182" s="264"/>
      <c r="AH182" s="272"/>
      <c r="AI182" s="256"/>
      <c r="AJ182" s="264"/>
      <c r="AK182" s="256"/>
      <c r="AL182" s="256"/>
      <c r="AM182" s="256"/>
      <c r="AN182" s="256"/>
      <c r="AO182" s="264"/>
    </row>
    <row r="183" spans="1:41" x14ac:dyDescent="0.25">
      <c r="A183" s="256"/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64"/>
      <c r="AD183" s="264"/>
      <c r="AE183" s="256"/>
      <c r="AF183" s="256"/>
      <c r="AG183" s="264"/>
      <c r="AH183" s="272"/>
      <c r="AI183" s="256"/>
      <c r="AJ183" s="264"/>
      <c r="AK183" s="256"/>
      <c r="AL183" s="256"/>
      <c r="AM183" s="256"/>
      <c r="AN183" s="256"/>
      <c r="AO183" s="264"/>
    </row>
    <row r="184" spans="1:41" x14ac:dyDescent="0.25">
      <c r="A184" s="256"/>
      <c r="B184" s="256"/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64"/>
      <c r="AD184" s="264"/>
      <c r="AE184" s="256"/>
      <c r="AF184" s="256"/>
      <c r="AG184" s="264"/>
      <c r="AH184" s="272"/>
      <c r="AI184" s="256"/>
      <c r="AJ184" s="264"/>
      <c r="AK184" s="256"/>
      <c r="AL184" s="256"/>
      <c r="AM184" s="256"/>
      <c r="AN184" s="256"/>
      <c r="AO184" s="264"/>
    </row>
    <row r="185" spans="1:41" x14ac:dyDescent="0.25">
      <c r="A185" s="256"/>
      <c r="B185" s="256"/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64"/>
      <c r="AD185" s="264"/>
      <c r="AE185" s="256"/>
      <c r="AF185" s="256"/>
      <c r="AG185" s="264"/>
      <c r="AH185" s="272"/>
      <c r="AI185" s="256"/>
      <c r="AJ185" s="264"/>
      <c r="AK185" s="256"/>
      <c r="AL185" s="256"/>
      <c r="AM185" s="256"/>
      <c r="AN185" s="256"/>
      <c r="AO185" s="264"/>
    </row>
    <row r="186" spans="1:41" x14ac:dyDescent="0.25">
      <c r="A186" s="256"/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64"/>
      <c r="AD186" s="264"/>
      <c r="AE186" s="256"/>
      <c r="AF186" s="256"/>
      <c r="AG186" s="264"/>
      <c r="AH186" s="272"/>
      <c r="AI186" s="256"/>
      <c r="AJ186" s="264"/>
      <c r="AK186" s="256"/>
      <c r="AL186" s="256"/>
      <c r="AM186" s="256"/>
      <c r="AN186" s="256"/>
      <c r="AO186" s="264"/>
    </row>
    <row r="187" spans="1:41" x14ac:dyDescent="0.25">
      <c r="A187" s="256"/>
      <c r="B187" s="256"/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64"/>
      <c r="AD187" s="264"/>
      <c r="AE187" s="256"/>
      <c r="AF187" s="256"/>
      <c r="AG187" s="264"/>
      <c r="AH187" s="272"/>
      <c r="AI187" s="256"/>
      <c r="AJ187" s="264"/>
      <c r="AK187" s="256"/>
      <c r="AL187" s="256"/>
      <c r="AM187" s="256"/>
      <c r="AN187" s="256"/>
      <c r="AO187" s="264"/>
    </row>
    <row r="188" spans="1:41" x14ac:dyDescent="0.25">
      <c r="A188" s="256"/>
      <c r="B188" s="256"/>
      <c r="C188" s="256"/>
      <c r="D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64"/>
      <c r="AD188" s="264"/>
      <c r="AE188" s="256"/>
      <c r="AF188" s="256"/>
      <c r="AG188" s="264"/>
      <c r="AH188" s="272"/>
      <c r="AI188" s="256"/>
      <c r="AJ188" s="264"/>
      <c r="AK188" s="256"/>
      <c r="AL188" s="256"/>
      <c r="AM188" s="256"/>
      <c r="AN188" s="256"/>
      <c r="AO188" s="264"/>
    </row>
    <row r="189" spans="1:41" x14ac:dyDescent="0.25">
      <c r="A189" s="256"/>
      <c r="B189" s="256"/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64"/>
      <c r="AD189" s="264"/>
      <c r="AE189" s="256"/>
      <c r="AF189" s="256"/>
      <c r="AG189" s="264"/>
      <c r="AH189" s="272"/>
      <c r="AI189" s="256"/>
      <c r="AJ189" s="264"/>
      <c r="AK189" s="256"/>
      <c r="AL189" s="256"/>
      <c r="AM189" s="256"/>
      <c r="AN189" s="256"/>
      <c r="AO189" s="264"/>
    </row>
    <row r="190" spans="1:41" x14ac:dyDescent="0.25">
      <c r="A190" s="256"/>
      <c r="B190" s="256"/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64"/>
      <c r="AD190" s="264"/>
      <c r="AE190" s="256"/>
      <c r="AF190" s="256"/>
      <c r="AG190" s="264"/>
      <c r="AH190" s="272"/>
      <c r="AI190" s="256"/>
      <c r="AJ190" s="264"/>
      <c r="AK190" s="256"/>
      <c r="AL190" s="256"/>
      <c r="AM190" s="256"/>
      <c r="AN190" s="256"/>
      <c r="AO190" s="264"/>
    </row>
    <row r="191" spans="1:41" x14ac:dyDescent="0.25">
      <c r="A191" s="256"/>
      <c r="B191" s="256"/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64"/>
      <c r="AD191" s="264"/>
      <c r="AE191" s="256"/>
      <c r="AF191" s="256"/>
      <c r="AG191" s="264"/>
      <c r="AH191" s="272"/>
      <c r="AI191" s="256"/>
      <c r="AJ191" s="264"/>
      <c r="AK191" s="256"/>
      <c r="AL191" s="256"/>
      <c r="AM191" s="256"/>
      <c r="AN191" s="256"/>
      <c r="AO191" s="264"/>
    </row>
    <row r="192" spans="1:41" x14ac:dyDescent="0.25">
      <c r="A192" s="256"/>
      <c r="B192" s="256"/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64"/>
      <c r="AD192" s="264"/>
      <c r="AE192" s="256"/>
      <c r="AF192" s="256"/>
      <c r="AG192" s="264"/>
      <c r="AH192" s="272"/>
      <c r="AI192" s="256"/>
      <c r="AJ192" s="264"/>
      <c r="AK192" s="256"/>
      <c r="AL192" s="256"/>
      <c r="AM192" s="256"/>
      <c r="AN192" s="256"/>
      <c r="AO192" s="264"/>
    </row>
    <row r="193" spans="1:80" x14ac:dyDescent="0.25">
      <c r="A193" s="256"/>
      <c r="B193" s="256"/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64"/>
      <c r="AD193" s="264"/>
      <c r="AE193" s="256"/>
      <c r="AF193" s="256"/>
      <c r="AG193" s="264"/>
      <c r="AH193" s="272"/>
      <c r="AI193" s="256"/>
      <c r="AJ193" s="264"/>
      <c r="AK193" s="256"/>
      <c r="AL193" s="256"/>
      <c r="AM193" s="256"/>
      <c r="AN193" s="256"/>
      <c r="AO193" s="264"/>
      <c r="AP193" s="272"/>
      <c r="AQ193" s="272"/>
      <c r="AR193" s="272"/>
      <c r="AS193" s="272"/>
      <c r="AT193" s="272"/>
      <c r="AU193" s="272"/>
      <c r="AV193" s="272"/>
      <c r="AW193" s="272"/>
      <c r="AX193" s="272"/>
      <c r="AY193" s="272"/>
      <c r="AZ193" s="272"/>
      <c r="BA193" s="272"/>
      <c r="BB193" s="272"/>
      <c r="BC193" s="272"/>
      <c r="BD193" s="272"/>
      <c r="BE193" s="272"/>
      <c r="BF193" s="272"/>
      <c r="BG193" s="272"/>
      <c r="BH193" s="272"/>
      <c r="BI193" s="272"/>
      <c r="BJ193" s="272"/>
      <c r="BK193" s="272"/>
      <c r="BL193" s="272"/>
      <c r="BM193" s="272"/>
      <c r="BN193" s="272"/>
      <c r="BO193" s="272"/>
      <c r="BP193" s="272"/>
      <c r="BQ193" s="272"/>
      <c r="BR193" s="272"/>
      <c r="BS193" s="272"/>
      <c r="BT193" s="272"/>
      <c r="BU193" s="272"/>
      <c r="BV193" s="272"/>
      <c r="BW193" s="272"/>
      <c r="BX193" s="272"/>
      <c r="BY193" s="272"/>
      <c r="BZ193" s="272"/>
      <c r="CA193" s="272"/>
      <c r="CB193" s="272"/>
    </row>
    <row r="194" spans="1:80" x14ac:dyDescent="0.25">
      <c r="A194" s="256"/>
      <c r="B194" s="256"/>
      <c r="C194" s="256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64"/>
      <c r="AD194" s="264"/>
      <c r="AE194" s="256"/>
      <c r="AF194" s="256"/>
      <c r="AG194" s="264"/>
      <c r="AH194" s="272"/>
      <c r="AI194" s="256"/>
      <c r="AJ194" s="264"/>
      <c r="AK194" s="256"/>
      <c r="AL194" s="256"/>
      <c r="AM194" s="256"/>
      <c r="AN194" s="256"/>
      <c r="AO194" s="264"/>
      <c r="AP194" s="272"/>
      <c r="AQ194" s="272"/>
      <c r="AR194" s="272"/>
      <c r="AS194" s="272"/>
      <c r="AT194" s="272"/>
      <c r="AU194" s="272"/>
      <c r="AV194" s="272"/>
      <c r="AW194" s="272"/>
      <c r="AX194" s="272"/>
      <c r="AY194" s="272"/>
      <c r="AZ194" s="272"/>
      <c r="BA194" s="272"/>
      <c r="BB194" s="272"/>
      <c r="BC194" s="272"/>
      <c r="BD194" s="272"/>
      <c r="BE194" s="272"/>
      <c r="BF194" s="272"/>
      <c r="BG194" s="272"/>
      <c r="BH194" s="272"/>
      <c r="BI194" s="272"/>
      <c r="BJ194" s="272"/>
      <c r="BK194" s="272"/>
      <c r="BL194" s="272"/>
      <c r="BM194" s="272"/>
      <c r="BN194" s="272"/>
      <c r="BO194" s="272"/>
      <c r="BP194" s="272"/>
      <c r="BQ194" s="272"/>
      <c r="BR194" s="272"/>
      <c r="BS194" s="272"/>
      <c r="BT194" s="272"/>
      <c r="BU194" s="272"/>
      <c r="BV194" s="272"/>
      <c r="BW194" s="272"/>
      <c r="BX194" s="272"/>
      <c r="BY194" s="272"/>
      <c r="BZ194" s="272"/>
      <c r="CA194" s="272"/>
      <c r="CB194" s="272"/>
    </row>
    <row r="195" spans="1:80" x14ac:dyDescent="0.25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64"/>
      <c r="AD195" s="264"/>
      <c r="AE195" s="256"/>
      <c r="AF195" s="256"/>
      <c r="AG195" s="264"/>
      <c r="AH195" s="272"/>
      <c r="AI195" s="256"/>
      <c r="AJ195" s="264"/>
      <c r="AK195" s="256"/>
      <c r="AL195" s="256"/>
      <c r="AM195" s="256"/>
      <c r="AN195" s="256"/>
      <c r="AO195" s="264"/>
      <c r="AP195" s="272"/>
      <c r="AQ195" s="272"/>
      <c r="AR195" s="272"/>
      <c r="AS195" s="272"/>
      <c r="AT195" s="272"/>
      <c r="AU195" s="272"/>
      <c r="AV195" s="272"/>
      <c r="AW195" s="272"/>
      <c r="AX195" s="272"/>
      <c r="AY195" s="272"/>
      <c r="AZ195" s="272"/>
      <c r="BA195" s="272"/>
      <c r="BB195" s="272"/>
      <c r="BC195" s="272"/>
      <c r="BD195" s="272"/>
      <c r="BE195" s="272"/>
      <c r="BF195" s="272"/>
      <c r="BG195" s="272"/>
      <c r="BH195" s="272"/>
      <c r="BI195" s="272"/>
      <c r="BJ195" s="272"/>
      <c r="BK195" s="272"/>
      <c r="BL195" s="272"/>
      <c r="BM195" s="272"/>
      <c r="BN195" s="272"/>
      <c r="BO195" s="272"/>
      <c r="BP195" s="272"/>
      <c r="BQ195" s="272"/>
      <c r="BR195" s="272"/>
      <c r="BS195" s="272"/>
      <c r="BT195" s="272"/>
      <c r="BU195" s="272"/>
      <c r="BV195" s="272"/>
      <c r="BW195" s="272"/>
      <c r="BX195" s="272"/>
      <c r="BY195" s="272"/>
      <c r="BZ195" s="272"/>
      <c r="CA195" s="272"/>
      <c r="CB195" s="272"/>
    </row>
    <row r="196" spans="1:80" x14ac:dyDescent="0.25">
      <c r="A196" s="256"/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64"/>
      <c r="AD196" s="264"/>
      <c r="AE196" s="256"/>
      <c r="AF196" s="256"/>
      <c r="AG196" s="264"/>
      <c r="AH196" s="272"/>
      <c r="AI196" s="256"/>
      <c r="AJ196" s="264"/>
      <c r="AK196" s="256"/>
      <c r="AL196" s="256"/>
      <c r="AM196" s="256"/>
      <c r="AN196" s="256"/>
      <c r="AO196" s="264"/>
      <c r="AP196" s="272"/>
      <c r="AQ196" s="272"/>
      <c r="AR196" s="272"/>
      <c r="AS196" s="272"/>
      <c r="AT196" s="272"/>
      <c r="AU196" s="272"/>
      <c r="AV196" s="272"/>
      <c r="AW196" s="272"/>
      <c r="AX196" s="272"/>
      <c r="AY196" s="272"/>
      <c r="AZ196" s="272"/>
      <c r="BA196" s="272"/>
      <c r="BB196" s="272"/>
      <c r="BC196" s="272"/>
      <c r="BD196" s="272"/>
      <c r="BE196" s="272"/>
      <c r="BF196" s="272"/>
      <c r="BG196" s="272"/>
      <c r="BH196" s="272"/>
      <c r="BI196" s="272"/>
      <c r="BJ196" s="272"/>
      <c r="BK196" s="272"/>
      <c r="BL196" s="272"/>
      <c r="BM196" s="272"/>
      <c r="BN196" s="272"/>
      <c r="BO196" s="272"/>
      <c r="BP196" s="272"/>
      <c r="BQ196" s="272"/>
      <c r="BR196" s="272"/>
      <c r="BS196" s="272"/>
      <c r="BT196" s="272"/>
      <c r="BU196" s="272"/>
      <c r="BV196" s="272"/>
      <c r="BW196" s="272"/>
      <c r="BX196" s="272"/>
      <c r="BY196" s="272"/>
      <c r="BZ196" s="272"/>
      <c r="CA196" s="272"/>
      <c r="CB196" s="272"/>
    </row>
    <row r="197" spans="1:80" x14ac:dyDescent="0.25">
      <c r="A197" s="256"/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64"/>
      <c r="AD197" s="264"/>
      <c r="AE197" s="256"/>
      <c r="AF197" s="256"/>
      <c r="AG197" s="264"/>
      <c r="AH197" s="272"/>
      <c r="AI197" s="256"/>
      <c r="AJ197" s="264"/>
      <c r="AK197" s="256"/>
      <c r="AL197" s="256"/>
      <c r="AM197" s="256"/>
      <c r="AN197" s="256"/>
      <c r="AO197" s="264"/>
      <c r="AP197" s="272"/>
      <c r="AQ197" s="272"/>
      <c r="AR197" s="272"/>
      <c r="AS197" s="272"/>
      <c r="AT197" s="272"/>
      <c r="AU197" s="272"/>
      <c r="AV197" s="272"/>
      <c r="AW197" s="272"/>
      <c r="AX197" s="272"/>
      <c r="AY197" s="272"/>
      <c r="AZ197" s="272"/>
      <c r="BA197" s="272"/>
      <c r="BB197" s="272"/>
      <c r="BC197" s="272"/>
      <c r="BD197" s="272"/>
      <c r="BE197" s="272"/>
      <c r="BF197" s="272"/>
      <c r="BG197" s="272"/>
      <c r="BH197" s="272"/>
      <c r="BI197" s="272"/>
      <c r="BJ197" s="272"/>
      <c r="BK197" s="272"/>
      <c r="BL197" s="272"/>
      <c r="BM197" s="272"/>
      <c r="BN197" s="272"/>
      <c r="BO197" s="272"/>
      <c r="BP197" s="272"/>
      <c r="BQ197" s="272"/>
      <c r="BR197" s="272"/>
      <c r="BS197" s="272"/>
      <c r="BT197" s="272"/>
      <c r="BU197" s="272"/>
      <c r="BV197" s="272"/>
      <c r="BW197" s="272"/>
      <c r="BX197" s="272"/>
      <c r="BY197" s="272"/>
      <c r="BZ197" s="272"/>
      <c r="CA197" s="272"/>
      <c r="CB197" s="272"/>
    </row>
    <row r="198" spans="1:80" x14ac:dyDescent="0.25">
      <c r="A198" s="256"/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64"/>
      <c r="AD198" s="264"/>
      <c r="AE198" s="256"/>
      <c r="AF198" s="256"/>
      <c r="AG198" s="264"/>
      <c r="AH198" s="272"/>
      <c r="AI198" s="256"/>
      <c r="AJ198" s="264"/>
      <c r="AK198" s="256"/>
      <c r="AL198" s="256"/>
      <c r="AM198" s="256"/>
      <c r="AN198" s="256"/>
      <c r="AO198" s="264"/>
      <c r="AP198" s="272"/>
      <c r="AQ198" s="272"/>
      <c r="AR198" s="272"/>
      <c r="AS198" s="272"/>
      <c r="AT198" s="272"/>
      <c r="AU198" s="272"/>
      <c r="AV198" s="272"/>
      <c r="AW198" s="272"/>
      <c r="AX198" s="272"/>
      <c r="AY198" s="272"/>
      <c r="AZ198" s="272"/>
      <c r="BA198" s="272"/>
      <c r="BB198" s="272"/>
      <c r="BC198" s="272"/>
      <c r="BD198" s="272"/>
      <c r="BE198" s="272"/>
      <c r="BF198" s="272"/>
      <c r="BG198" s="272"/>
      <c r="BH198" s="272"/>
      <c r="BI198" s="272"/>
      <c r="BJ198" s="272"/>
      <c r="BK198" s="272"/>
      <c r="BL198" s="272"/>
      <c r="BM198" s="272"/>
      <c r="BN198" s="272"/>
      <c r="BO198" s="272"/>
      <c r="BP198" s="272"/>
      <c r="BQ198" s="272"/>
      <c r="BR198" s="272"/>
      <c r="BS198" s="272"/>
      <c r="BT198" s="272"/>
      <c r="BU198" s="272"/>
      <c r="BV198" s="272"/>
      <c r="BW198" s="272"/>
      <c r="BX198" s="272"/>
      <c r="BY198" s="272"/>
      <c r="BZ198" s="272"/>
      <c r="CA198" s="272"/>
      <c r="CB198" s="272"/>
    </row>
    <row r="199" spans="1:80" x14ac:dyDescent="0.25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64"/>
      <c r="AD199" s="264"/>
      <c r="AE199" s="256"/>
      <c r="AF199" s="256"/>
      <c r="AG199" s="264"/>
      <c r="AH199" s="272"/>
      <c r="AI199" s="256"/>
      <c r="AJ199" s="264"/>
      <c r="AK199" s="256"/>
      <c r="AL199" s="256"/>
      <c r="AM199" s="256"/>
      <c r="AN199" s="256"/>
      <c r="AO199" s="264"/>
      <c r="AP199" s="272"/>
      <c r="AQ199" s="272"/>
      <c r="AR199" s="272"/>
      <c r="AS199" s="272"/>
      <c r="AT199" s="272"/>
      <c r="AU199" s="272"/>
      <c r="AV199" s="272"/>
      <c r="AW199" s="272"/>
      <c r="AX199" s="272"/>
      <c r="AY199" s="272"/>
      <c r="AZ199" s="272"/>
      <c r="BA199" s="272"/>
      <c r="BB199" s="272"/>
      <c r="BC199" s="272"/>
      <c r="BD199" s="272"/>
      <c r="BE199" s="272"/>
      <c r="BF199" s="272"/>
      <c r="BG199" s="272"/>
      <c r="BH199" s="272"/>
      <c r="BI199" s="272"/>
      <c r="BJ199" s="272"/>
      <c r="BK199" s="272"/>
      <c r="BL199" s="272"/>
      <c r="BM199" s="272"/>
      <c r="BN199" s="272"/>
      <c r="BO199" s="272"/>
      <c r="BP199" s="272"/>
      <c r="BQ199" s="272"/>
      <c r="BR199" s="272"/>
      <c r="BS199" s="272"/>
      <c r="BT199" s="272"/>
      <c r="BU199" s="272"/>
      <c r="BV199" s="272"/>
      <c r="BW199" s="272"/>
      <c r="BX199" s="272"/>
      <c r="BY199" s="272"/>
      <c r="BZ199" s="272"/>
      <c r="CA199" s="272"/>
      <c r="CB199" s="272"/>
    </row>
    <row r="200" spans="1:80" x14ac:dyDescent="0.25">
      <c r="A200" s="398">
        <v>0</v>
      </c>
      <c r="B200" s="256"/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64"/>
      <c r="AD200" s="264"/>
      <c r="AE200" s="256"/>
      <c r="AF200" s="256"/>
      <c r="AG200" s="264"/>
      <c r="AH200" s="272"/>
      <c r="AI200" s="256"/>
      <c r="AJ200" s="264"/>
      <c r="AK200" s="256"/>
      <c r="AL200" s="256"/>
      <c r="AM200" s="256"/>
      <c r="AN200" s="256"/>
      <c r="AO200" s="264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272"/>
      <c r="BE200" s="272"/>
      <c r="BF200" s="272"/>
      <c r="BG200" s="272"/>
      <c r="BH200" s="272"/>
      <c r="BI200" s="272"/>
      <c r="BJ200" s="272"/>
      <c r="BK200" s="272"/>
      <c r="BL200" s="272"/>
      <c r="BM200" s="272"/>
      <c r="BN200" s="272"/>
      <c r="BO200" s="272"/>
      <c r="BP200" s="272"/>
      <c r="BQ200" s="272"/>
      <c r="BR200" s="272"/>
      <c r="BS200" s="272"/>
      <c r="BT200" s="272"/>
      <c r="BU200" s="272"/>
      <c r="BV200" s="272"/>
      <c r="BW200" s="272"/>
      <c r="BX200" s="272"/>
      <c r="BY200" s="272"/>
      <c r="BZ200" s="272"/>
      <c r="CA200" s="272"/>
      <c r="CB200" s="397">
        <v>0</v>
      </c>
    </row>
    <row r="201" spans="1:80" x14ac:dyDescent="0.25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64"/>
      <c r="AD201" s="264"/>
      <c r="AE201" s="256"/>
      <c r="AF201" s="256"/>
      <c r="AG201" s="264"/>
      <c r="AH201" s="272"/>
      <c r="AI201" s="256"/>
      <c r="AJ201" s="264"/>
      <c r="AK201" s="256"/>
      <c r="AL201" s="256"/>
      <c r="AM201" s="256"/>
      <c r="AN201" s="256"/>
      <c r="AO201" s="264"/>
      <c r="AP201" s="272"/>
      <c r="AQ201" s="272"/>
      <c r="AR201" s="272"/>
      <c r="AS201" s="272"/>
      <c r="AT201" s="272"/>
      <c r="AU201" s="272"/>
      <c r="AV201" s="272"/>
      <c r="AW201" s="272"/>
      <c r="AX201" s="272"/>
      <c r="AY201" s="272"/>
      <c r="AZ201" s="272"/>
      <c r="BA201" s="272"/>
      <c r="BB201" s="272"/>
      <c r="BC201" s="272"/>
      <c r="BD201" s="272"/>
      <c r="BE201" s="272"/>
      <c r="BF201" s="272"/>
      <c r="BG201" s="272"/>
      <c r="BH201" s="272"/>
      <c r="BI201" s="272"/>
      <c r="BJ201" s="272"/>
      <c r="BK201" s="272"/>
      <c r="BL201" s="272"/>
      <c r="BM201" s="272"/>
      <c r="BN201" s="272"/>
      <c r="BO201" s="272"/>
      <c r="BP201" s="272"/>
      <c r="BQ201" s="272"/>
      <c r="BR201" s="272"/>
      <c r="BS201" s="272"/>
      <c r="BT201" s="272"/>
      <c r="BU201" s="272"/>
      <c r="BV201" s="272"/>
      <c r="BW201" s="272"/>
      <c r="BX201" s="272"/>
      <c r="BY201" s="272"/>
      <c r="BZ201" s="272"/>
      <c r="CA201" s="272"/>
      <c r="CB201" s="272"/>
    </row>
    <row r="202" spans="1:80" x14ac:dyDescent="0.25">
      <c r="A202" s="256"/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64"/>
      <c r="AD202" s="264"/>
      <c r="AE202" s="256"/>
      <c r="AF202" s="256"/>
      <c r="AG202" s="264"/>
      <c r="AH202" s="272"/>
      <c r="AI202" s="256"/>
      <c r="AJ202" s="264"/>
      <c r="AK202" s="256"/>
      <c r="AL202" s="256"/>
      <c r="AM202" s="256"/>
      <c r="AN202" s="256"/>
      <c r="AO202" s="264"/>
      <c r="AP202" s="272"/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2"/>
      <c r="BM202" s="272"/>
      <c r="BN202" s="272"/>
      <c r="BO202" s="272"/>
      <c r="BP202" s="272"/>
      <c r="BQ202" s="272"/>
      <c r="BR202" s="272"/>
      <c r="BS202" s="272"/>
      <c r="BT202" s="272"/>
      <c r="BU202" s="272"/>
      <c r="BV202" s="272"/>
      <c r="BW202" s="272"/>
      <c r="BX202" s="272"/>
      <c r="BY202" s="272"/>
      <c r="BZ202" s="272"/>
      <c r="CA202" s="272"/>
      <c r="CB202" s="272"/>
    </row>
    <row r="203" spans="1:80" x14ac:dyDescent="0.25">
      <c r="A203" s="256"/>
      <c r="B203" s="256"/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64"/>
      <c r="AD203" s="264"/>
      <c r="AE203" s="256"/>
      <c r="AF203" s="256"/>
      <c r="AG203" s="264"/>
      <c r="AH203" s="272"/>
      <c r="AI203" s="256"/>
      <c r="AJ203" s="264"/>
      <c r="AK203" s="256"/>
      <c r="AL203" s="256"/>
      <c r="AM203" s="256"/>
      <c r="AN203" s="256"/>
      <c r="AO203" s="264"/>
      <c r="AP203" s="272"/>
      <c r="AQ203" s="272"/>
      <c r="AR203" s="272"/>
      <c r="AS203" s="272"/>
      <c r="AT203" s="272"/>
      <c r="AU203" s="272"/>
      <c r="AV203" s="272"/>
      <c r="AW203" s="272"/>
      <c r="AX203" s="272"/>
      <c r="AY203" s="272"/>
      <c r="AZ203" s="272"/>
      <c r="BA203" s="272"/>
      <c r="BB203" s="272"/>
      <c r="BC203" s="272"/>
      <c r="BD203" s="272"/>
      <c r="BE203" s="272"/>
      <c r="BF203" s="272"/>
      <c r="BG203" s="272"/>
      <c r="BH203" s="272"/>
      <c r="BI203" s="272"/>
      <c r="BJ203" s="272"/>
      <c r="BK203" s="272"/>
      <c r="BL203" s="272"/>
      <c r="BM203" s="272"/>
      <c r="BN203" s="272"/>
      <c r="BO203" s="272"/>
      <c r="BP203" s="272"/>
      <c r="BQ203" s="272"/>
      <c r="BR203" s="272"/>
      <c r="BS203" s="272"/>
      <c r="BT203" s="272"/>
      <c r="BU203" s="272"/>
      <c r="BV203" s="272"/>
      <c r="BW203" s="272"/>
      <c r="BX203" s="272"/>
      <c r="BY203" s="272"/>
      <c r="BZ203" s="272"/>
      <c r="CA203" s="272"/>
      <c r="CB203" s="272"/>
    </row>
    <row r="204" spans="1:80" x14ac:dyDescent="0.25">
      <c r="A204" s="256"/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64"/>
      <c r="AD204" s="264"/>
      <c r="AE204" s="256"/>
      <c r="AF204" s="256"/>
      <c r="AG204" s="264"/>
      <c r="AH204" s="272"/>
      <c r="AI204" s="256"/>
      <c r="AJ204" s="264"/>
      <c r="AK204" s="256"/>
      <c r="AL204" s="256"/>
      <c r="AM204" s="256"/>
      <c r="AN204" s="256"/>
      <c r="AO204" s="264"/>
      <c r="AP204" s="272"/>
      <c r="AQ204" s="272"/>
      <c r="AR204" s="272"/>
      <c r="AS204" s="272"/>
      <c r="AT204" s="272"/>
      <c r="AU204" s="272"/>
      <c r="AV204" s="272"/>
      <c r="AW204" s="272"/>
      <c r="AX204" s="272"/>
      <c r="AY204" s="272"/>
      <c r="AZ204" s="272"/>
      <c r="BA204" s="272"/>
      <c r="BB204" s="272"/>
      <c r="BC204" s="272"/>
      <c r="BD204" s="272"/>
      <c r="BE204" s="272"/>
      <c r="BF204" s="272"/>
      <c r="BG204" s="272"/>
      <c r="BH204" s="272"/>
      <c r="BI204" s="272"/>
      <c r="BJ204" s="272"/>
      <c r="BK204" s="272"/>
      <c r="BL204" s="272"/>
      <c r="BM204" s="272"/>
      <c r="BN204" s="272"/>
      <c r="BO204" s="272"/>
      <c r="BP204" s="272"/>
      <c r="BQ204" s="272"/>
      <c r="BR204" s="272"/>
      <c r="BS204" s="272"/>
      <c r="BT204" s="272"/>
      <c r="BU204" s="272"/>
      <c r="BV204" s="272"/>
      <c r="BW204" s="272"/>
      <c r="BX204" s="272"/>
      <c r="BY204" s="272"/>
      <c r="BZ204" s="272"/>
      <c r="CA204" s="272"/>
      <c r="CB204" s="272"/>
    </row>
    <row r="205" spans="1:80" x14ac:dyDescent="0.25">
      <c r="A205" s="256"/>
      <c r="B205" s="256"/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64"/>
      <c r="AD205" s="264"/>
      <c r="AE205" s="256"/>
      <c r="AF205" s="256"/>
      <c r="AG205" s="264"/>
      <c r="AH205" s="272"/>
      <c r="AI205" s="256"/>
      <c r="AJ205" s="264"/>
      <c r="AK205" s="256"/>
      <c r="AL205" s="256"/>
      <c r="AM205" s="256"/>
      <c r="AN205" s="256"/>
      <c r="AO205" s="264"/>
      <c r="AP205" s="272"/>
      <c r="AQ205" s="272"/>
      <c r="AR205" s="272"/>
      <c r="AS205" s="272"/>
      <c r="AT205" s="272"/>
      <c r="AU205" s="272"/>
      <c r="AV205" s="272"/>
      <c r="AW205" s="272"/>
      <c r="AX205" s="272"/>
      <c r="AY205" s="272"/>
      <c r="AZ205" s="272"/>
      <c r="BA205" s="272"/>
      <c r="BB205" s="272"/>
      <c r="BC205" s="272"/>
      <c r="BD205" s="272"/>
      <c r="BE205" s="272"/>
      <c r="BF205" s="272"/>
      <c r="BG205" s="272"/>
      <c r="BH205" s="272"/>
      <c r="BI205" s="272"/>
      <c r="BJ205" s="272"/>
      <c r="BK205" s="272"/>
      <c r="BL205" s="272"/>
      <c r="BM205" s="272"/>
      <c r="BN205" s="272"/>
      <c r="BO205" s="272"/>
      <c r="BP205" s="272"/>
      <c r="BQ205" s="272"/>
      <c r="BR205" s="272"/>
      <c r="BS205" s="272"/>
      <c r="BT205" s="272"/>
      <c r="BU205" s="272"/>
      <c r="BV205" s="272"/>
      <c r="BW205" s="272"/>
      <c r="BX205" s="272"/>
      <c r="BY205" s="272"/>
      <c r="BZ205" s="272"/>
      <c r="CA205" s="272"/>
      <c r="CB205" s="272"/>
    </row>
    <row r="206" spans="1:80" x14ac:dyDescent="0.25">
      <c r="A206" s="256"/>
      <c r="B206" s="256"/>
      <c r="C206" s="256"/>
      <c r="D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64"/>
      <c r="AD206" s="264"/>
      <c r="AE206" s="256"/>
      <c r="AF206" s="256"/>
      <c r="AG206" s="264"/>
      <c r="AH206" s="272"/>
      <c r="AI206" s="256"/>
      <c r="AJ206" s="264"/>
      <c r="AK206" s="256"/>
      <c r="AL206" s="256"/>
      <c r="AM206" s="256"/>
      <c r="AN206" s="256"/>
      <c r="AO206" s="264"/>
      <c r="AP206" s="272"/>
      <c r="AQ206" s="272"/>
      <c r="AR206" s="272"/>
      <c r="AS206" s="272"/>
      <c r="AT206" s="272"/>
      <c r="AU206" s="272"/>
      <c r="AV206" s="272"/>
      <c r="AW206" s="272"/>
      <c r="AX206" s="272"/>
      <c r="AY206" s="272"/>
      <c r="AZ206" s="272"/>
      <c r="BA206" s="272"/>
      <c r="BB206" s="272"/>
      <c r="BC206" s="272"/>
      <c r="BD206" s="272"/>
      <c r="BE206" s="272"/>
      <c r="BF206" s="272"/>
      <c r="BG206" s="272"/>
      <c r="BH206" s="272"/>
      <c r="BI206" s="272"/>
      <c r="BJ206" s="272"/>
      <c r="BK206" s="272"/>
      <c r="BL206" s="272"/>
      <c r="BM206" s="272"/>
      <c r="BN206" s="272"/>
      <c r="BO206" s="272"/>
      <c r="BP206" s="272"/>
      <c r="BQ206" s="272"/>
      <c r="BR206" s="272"/>
      <c r="BS206" s="272"/>
      <c r="BT206" s="272"/>
      <c r="BU206" s="272"/>
      <c r="BV206" s="272"/>
      <c r="BW206" s="272"/>
      <c r="BX206" s="272"/>
      <c r="BY206" s="272"/>
      <c r="BZ206" s="272"/>
      <c r="CA206" s="272"/>
      <c r="CB206" s="272"/>
    </row>
    <row r="207" spans="1:80" x14ac:dyDescent="0.25">
      <c r="A207" s="256"/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64"/>
      <c r="AD207" s="264"/>
      <c r="AE207" s="256"/>
      <c r="AF207" s="256"/>
      <c r="AG207" s="264"/>
      <c r="AH207" s="272"/>
      <c r="AI207" s="256"/>
      <c r="AJ207" s="264"/>
      <c r="AK207" s="256"/>
      <c r="AL207" s="256"/>
      <c r="AM207" s="256"/>
      <c r="AN207" s="256"/>
      <c r="AO207" s="264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72"/>
      <c r="AZ207" s="272"/>
      <c r="BA207" s="272"/>
      <c r="BB207" s="272"/>
      <c r="BC207" s="272"/>
      <c r="BD207" s="272"/>
      <c r="BE207" s="272"/>
      <c r="BF207" s="272"/>
      <c r="BG207" s="272"/>
      <c r="BH207" s="272"/>
      <c r="BI207" s="272"/>
      <c r="BJ207" s="272"/>
      <c r="BK207" s="272"/>
      <c r="BL207" s="272"/>
      <c r="BM207" s="272"/>
      <c r="BN207" s="272"/>
      <c r="BO207" s="272"/>
      <c r="BP207" s="272"/>
      <c r="BQ207" s="272"/>
      <c r="BR207" s="272"/>
      <c r="BS207" s="272"/>
      <c r="BT207" s="272"/>
      <c r="BU207" s="272"/>
      <c r="BV207" s="272"/>
      <c r="BW207" s="272"/>
      <c r="BX207" s="272"/>
      <c r="BY207" s="272"/>
      <c r="BZ207" s="272"/>
      <c r="CA207" s="272"/>
      <c r="CB207" s="272"/>
    </row>
    <row r="208" spans="1:80" x14ac:dyDescent="0.25">
      <c r="A208" s="256"/>
      <c r="B208" s="256"/>
      <c r="C208" s="256"/>
      <c r="D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64"/>
      <c r="AD208" s="264"/>
      <c r="AE208" s="256"/>
      <c r="AF208" s="256"/>
      <c r="AG208" s="264"/>
      <c r="AH208" s="272"/>
      <c r="AI208" s="256"/>
      <c r="AJ208" s="264"/>
      <c r="AK208" s="256"/>
      <c r="AL208" s="256"/>
      <c r="AM208" s="256"/>
      <c r="AN208" s="256"/>
      <c r="AO208" s="264"/>
      <c r="AP208" s="272"/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272"/>
      <c r="BO208" s="272"/>
      <c r="BP208" s="272"/>
      <c r="BQ208" s="272"/>
      <c r="BR208" s="272"/>
      <c r="BS208" s="272"/>
      <c r="BT208" s="272"/>
      <c r="BU208" s="272"/>
      <c r="BV208" s="272"/>
      <c r="BW208" s="272"/>
      <c r="BX208" s="272"/>
      <c r="BY208" s="272"/>
      <c r="BZ208" s="272"/>
      <c r="CA208" s="272"/>
      <c r="CB208" s="272"/>
    </row>
    <row r="209" spans="1:41" x14ac:dyDescent="0.25">
      <c r="A209" s="256"/>
      <c r="B209" s="256"/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64"/>
      <c r="AD209" s="264"/>
      <c r="AE209" s="256"/>
      <c r="AF209" s="256"/>
      <c r="AG209" s="264"/>
      <c r="AH209" s="272"/>
      <c r="AI209" s="256"/>
      <c r="AJ209" s="264"/>
      <c r="AK209" s="256"/>
      <c r="AL209" s="256"/>
      <c r="AM209" s="256"/>
      <c r="AN209" s="256"/>
      <c r="AO209" s="264"/>
    </row>
    <row r="210" spans="1:41" x14ac:dyDescent="0.25">
      <c r="A210" s="256"/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64"/>
      <c r="AD210" s="264"/>
      <c r="AE210" s="256"/>
      <c r="AF210" s="256"/>
      <c r="AG210" s="264"/>
      <c r="AH210" s="272"/>
      <c r="AI210" s="256"/>
      <c r="AJ210" s="264"/>
      <c r="AK210" s="256"/>
      <c r="AL210" s="256"/>
      <c r="AM210" s="256"/>
      <c r="AN210" s="256"/>
      <c r="AO210" s="264"/>
    </row>
    <row r="211" spans="1:41" x14ac:dyDescent="0.25">
      <c r="A211" s="256"/>
      <c r="B211" s="256"/>
      <c r="C211" s="256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64"/>
      <c r="AD211" s="264"/>
      <c r="AE211" s="256"/>
      <c r="AF211" s="256"/>
      <c r="AG211" s="264"/>
      <c r="AH211" s="272"/>
      <c r="AI211" s="256"/>
      <c r="AJ211" s="264"/>
      <c r="AK211" s="256"/>
      <c r="AL211" s="256"/>
      <c r="AM211" s="256"/>
      <c r="AN211" s="256"/>
      <c r="AO211" s="264"/>
    </row>
    <row r="212" spans="1:41" x14ac:dyDescent="0.25">
      <c r="A212" s="256"/>
      <c r="B212" s="256"/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64"/>
      <c r="AD212" s="264"/>
      <c r="AE212" s="256"/>
      <c r="AF212" s="256"/>
      <c r="AG212" s="264"/>
      <c r="AH212" s="272"/>
      <c r="AI212" s="256"/>
      <c r="AJ212" s="264"/>
      <c r="AK212" s="256"/>
      <c r="AL212" s="256"/>
      <c r="AM212" s="256"/>
      <c r="AN212" s="256"/>
      <c r="AO212" s="264"/>
    </row>
    <row r="213" spans="1:41" x14ac:dyDescent="0.25">
      <c r="A213" s="256"/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64"/>
      <c r="AD213" s="264"/>
      <c r="AE213" s="256"/>
      <c r="AF213" s="256"/>
      <c r="AG213" s="264"/>
      <c r="AH213" s="272"/>
      <c r="AI213" s="256"/>
      <c r="AJ213" s="264"/>
      <c r="AK213" s="256"/>
      <c r="AL213" s="256"/>
      <c r="AM213" s="256"/>
      <c r="AN213" s="256"/>
      <c r="AO213" s="264"/>
    </row>
    <row r="214" spans="1:41" x14ac:dyDescent="0.25">
      <c r="A214" s="256"/>
      <c r="B214" s="256"/>
      <c r="C214" s="256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64"/>
      <c r="AD214" s="264"/>
      <c r="AE214" s="256"/>
      <c r="AF214" s="256"/>
      <c r="AG214" s="264"/>
      <c r="AH214" s="272"/>
      <c r="AI214" s="256"/>
      <c r="AJ214" s="264"/>
      <c r="AK214" s="256"/>
      <c r="AL214" s="256"/>
      <c r="AM214" s="256"/>
      <c r="AN214" s="256"/>
      <c r="AO214" s="264"/>
    </row>
    <row r="215" spans="1:41" x14ac:dyDescent="0.25">
      <c r="A215" s="256"/>
      <c r="B215" s="256"/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64"/>
      <c r="AD215" s="264"/>
      <c r="AE215" s="256"/>
      <c r="AF215" s="256"/>
      <c r="AG215" s="264"/>
      <c r="AH215" s="272"/>
      <c r="AI215" s="256"/>
      <c r="AJ215" s="264"/>
      <c r="AK215" s="256"/>
      <c r="AL215" s="256"/>
      <c r="AM215" s="256"/>
      <c r="AN215" s="256"/>
      <c r="AO215" s="264"/>
    </row>
    <row r="216" spans="1:41" x14ac:dyDescent="0.25">
      <c r="A216" s="256"/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64"/>
      <c r="AD216" s="264"/>
      <c r="AE216" s="256"/>
      <c r="AF216" s="256"/>
      <c r="AG216" s="264"/>
      <c r="AH216" s="272"/>
      <c r="AI216" s="256"/>
      <c r="AJ216" s="264"/>
      <c r="AK216" s="256"/>
      <c r="AL216" s="256"/>
      <c r="AM216" s="256"/>
      <c r="AN216" s="256"/>
      <c r="AO216" s="264"/>
    </row>
    <row r="217" spans="1:41" x14ac:dyDescent="0.25">
      <c r="A217" s="256"/>
      <c r="B217" s="256"/>
      <c r="C217" s="256"/>
      <c r="D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64"/>
      <c r="AD217" s="264"/>
      <c r="AE217" s="256"/>
      <c r="AF217" s="256"/>
      <c r="AG217" s="264"/>
      <c r="AH217" s="272"/>
      <c r="AI217" s="256"/>
      <c r="AJ217" s="264"/>
      <c r="AK217" s="256"/>
      <c r="AL217" s="256"/>
      <c r="AM217" s="256"/>
      <c r="AN217" s="256"/>
      <c r="AO217" s="264"/>
    </row>
    <row r="218" spans="1:41" x14ac:dyDescent="0.25">
      <c r="A218" s="256"/>
      <c r="B218" s="256"/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64"/>
      <c r="AD218" s="264"/>
      <c r="AE218" s="256"/>
      <c r="AF218" s="256"/>
      <c r="AG218" s="264"/>
      <c r="AH218" s="272"/>
      <c r="AI218" s="256"/>
      <c r="AJ218" s="264"/>
      <c r="AK218" s="256"/>
      <c r="AL218" s="256"/>
      <c r="AM218" s="256"/>
      <c r="AN218" s="256"/>
      <c r="AO218" s="264"/>
    </row>
    <row r="219" spans="1:41" x14ac:dyDescent="0.25">
      <c r="A219" s="256"/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64"/>
      <c r="AD219" s="264"/>
      <c r="AE219" s="256"/>
      <c r="AF219" s="256"/>
      <c r="AG219" s="264"/>
      <c r="AH219" s="272"/>
      <c r="AI219" s="256"/>
      <c r="AJ219" s="264"/>
      <c r="AK219" s="256"/>
      <c r="AL219" s="256"/>
      <c r="AM219" s="256"/>
      <c r="AN219" s="256"/>
      <c r="AO219" s="264"/>
    </row>
    <row r="220" spans="1:41" x14ac:dyDescent="0.25">
      <c r="A220" s="256"/>
      <c r="B220" s="256"/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64"/>
      <c r="AD220" s="264"/>
      <c r="AE220" s="256"/>
      <c r="AF220" s="256"/>
      <c r="AG220" s="264"/>
      <c r="AH220" s="272"/>
      <c r="AI220" s="256"/>
      <c r="AJ220" s="264"/>
      <c r="AK220" s="256"/>
      <c r="AL220" s="256"/>
      <c r="AM220" s="256"/>
      <c r="AN220" s="256"/>
      <c r="AO220" s="264"/>
    </row>
    <row r="221" spans="1:41" x14ac:dyDescent="0.25">
      <c r="A221" s="256"/>
      <c r="B221" s="256"/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64"/>
      <c r="AD221" s="264"/>
      <c r="AE221" s="256"/>
      <c r="AF221" s="256"/>
      <c r="AG221" s="264"/>
      <c r="AH221" s="272"/>
      <c r="AI221" s="256"/>
      <c r="AJ221" s="264"/>
      <c r="AK221" s="256"/>
      <c r="AL221" s="256"/>
      <c r="AM221" s="256"/>
      <c r="AN221" s="256"/>
      <c r="AO221" s="264"/>
    </row>
    <row r="222" spans="1:41" x14ac:dyDescent="0.25">
      <c r="A222" s="256"/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64"/>
      <c r="AD222" s="264"/>
      <c r="AE222" s="256"/>
      <c r="AF222" s="256"/>
      <c r="AG222" s="264"/>
      <c r="AH222" s="272"/>
      <c r="AI222" s="256"/>
      <c r="AJ222" s="264"/>
      <c r="AK222" s="256"/>
      <c r="AL222" s="256"/>
      <c r="AM222" s="256"/>
      <c r="AN222" s="256"/>
      <c r="AO222" s="264"/>
    </row>
    <row r="223" spans="1:41" x14ac:dyDescent="0.25">
      <c r="A223" s="256"/>
      <c r="B223" s="256"/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64"/>
      <c r="AD223" s="264"/>
      <c r="AE223" s="256"/>
      <c r="AF223" s="256"/>
      <c r="AG223" s="264"/>
      <c r="AH223" s="272"/>
      <c r="AI223" s="256"/>
      <c r="AJ223" s="264"/>
      <c r="AK223" s="256"/>
      <c r="AL223" s="256"/>
      <c r="AM223" s="256"/>
      <c r="AN223" s="256"/>
      <c r="AO223" s="264"/>
    </row>
    <row r="224" spans="1:41" x14ac:dyDescent="0.25">
      <c r="A224" s="256"/>
      <c r="B224" s="256"/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64"/>
      <c r="AD224" s="264"/>
      <c r="AE224" s="256"/>
      <c r="AF224" s="256"/>
      <c r="AG224" s="264"/>
      <c r="AH224" s="272"/>
      <c r="AI224" s="256"/>
      <c r="AJ224" s="264"/>
      <c r="AK224" s="256"/>
      <c r="AL224" s="256"/>
      <c r="AM224" s="256"/>
      <c r="AN224" s="256"/>
      <c r="AO224" s="264"/>
    </row>
    <row r="225" spans="1:41" x14ac:dyDescent="0.25">
      <c r="A225" s="256"/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64"/>
      <c r="AD225" s="264"/>
      <c r="AE225" s="256"/>
      <c r="AF225" s="256"/>
      <c r="AG225" s="264"/>
      <c r="AH225" s="272"/>
      <c r="AI225" s="256"/>
      <c r="AJ225" s="264"/>
      <c r="AK225" s="256"/>
      <c r="AL225" s="256"/>
      <c r="AM225" s="256"/>
      <c r="AN225" s="256"/>
      <c r="AO225" s="264"/>
    </row>
    <row r="226" spans="1:41" x14ac:dyDescent="0.25">
      <c r="A226" s="256"/>
      <c r="B226" s="256"/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64"/>
      <c r="AD226" s="264"/>
      <c r="AE226" s="256"/>
      <c r="AF226" s="256"/>
      <c r="AG226" s="264"/>
      <c r="AH226" s="272"/>
      <c r="AI226" s="256"/>
      <c r="AJ226" s="264"/>
      <c r="AK226" s="256"/>
      <c r="AL226" s="256"/>
      <c r="AM226" s="256"/>
      <c r="AN226" s="256"/>
      <c r="AO226" s="264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G20" sqref="G20"/>
    </sheetView>
  </sheetViews>
  <sheetFormatPr baseColWidth="10" defaultRowHeight="15" x14ac:dyDescent="0.25"/>
  <sheetData>
    <row r="1" spans="1:108" x14ac:dyDescent="0.2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2"/>
      <c r="AD1" s="412"/>
      <c r="AE1" s="413"/>
      <c r="AF1" s="413"/>
      <c r="AG1" s="412"/>
      <c r="AH1" s="413"/>
      <c r="AI1" s="413"/>
      <c r="AJ1" s="412"/>
      <c r="AK1" s="412"/>
      <c r="AL1" s="412"/>
      <c r="AM1" s="412"/>
      <c r="AN1" s="412"/>
      <c r="AO1" s="412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L1" s="413"/>
      <c r="CM1" s="413"/>
      <c r="CN1" s="413"/>
      <c r="CO1" s="413"/>
      <c r="CP1" s="413"/>
      <c r="CQ1" s="413"/>
      <c r="CR1" s="413"/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</row>
    <row r="2" spans="1:108" x14ac:dyDescent="0.25">
      <c r="A2" s="546" t="s">
        <v>147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2"/>
      <c r="AD2" s="412"/>
      <c r="AE2" s="413"/>
      <c r="AF2" s="413"/>
      <c r="AG2" s="412"/>
      <c r="AH2" s="413"/>
      <c r="AI2" s="413"/>
      <c r="AJ2" s="412"/>
      <c r="AK2" s="412"/>
      <c r="AL2" s="412"/>
      <c r="AM2" s="412"/>
      <c r="AN2" s="412"/>
      <c r="AO2" s="412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413"/>
      <c r="CE2" s="413"/>
      <c r="CF2" s="413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</row>
    <row r="3" spans="1:108" x14ac:dyDescent="0.25">
      <c r="A3" s="546" t="s">
        <v>148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2"/>
      <c r="AD3" s="412"/>
      <c r="AE3" s="413"/>
      <c r="AF3" s="413"/>
      <c r="AG3" s="412"/>
      <c r="AH3" s="413"/>
      <c r="AI3" s="413"/>
      <c r="AJ3" s="412"/>
      <c r="AK3" s="412"/>
      <c r="AL3" s="412"/>
      <c r="AM3" s="412"/>
      <c r="AN3" s="412"/>
      <c r="AO3" s="412"/>
      <c r="AP3" s="413"/>
      <c r="AQ3" s="413"/>
      <c r="AR3" s="413"/>
      <c r="AS3" s="413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3"/>
      <c r="BQ3" s="413"/>
      <c r="BR3" s="413"/>
      <c r="BS3" s="413"/>
      <c r="BT3" s="413"/>
      <c r="BU3" s="413"/>
      <c r="BV3" s="413"/>
      <c r="BW3" s="413"/>
      <c r="BX3" s="413"/>
      <c r="BY3" s="413"/>
      <c r="BZ3" s="413"/>
      <c r="CA3" s="413"/>
      <c r="CB3" s="413"/>
      <c r="CC3" s="413"/>
      <c r="CD3" s="413"/>
      <c r="CE3" s="413"/>
      <c r="CF3" s="413"/>
      <c r="CG3" s="413"/>
      <c r="CH3" s="413"/>
      <c r="CI3" s="413"/>
      <c r="CJ3" s="413"/>
      <c r="CK3" s="413"/>
      <c r="CL3" s="413"/>
      <c r="CM3" s="413"/>
      <c r="CN3" s="413"/>
      <c r="CO3" s="413"/>
      <c r="CP3" s="413"/>
      <c r="CQ3" s="413"/>
      <c r="CR3" s="413"/>
      <c r="CS3" s="413"/>
      <c r="CT3" s="413"/>
      <c r="CU3" s="413"/>
      <c r="CV3" s="413"/>
      <c r="CW3" s="413"/>
      <c r="CX3" s="413"/>
      <c r="CY3" s="413"/>
      <c r="CZ3" s="413"/>
      <c r="DA3" s="413"/>
      <c r="DB3" s="413"/>
      <c r="DC3" s="413"/>
      <c r="DD3" s="413"/>
    </row>
    <row r="4" spans="1:108" x14ac:dyDescent="0.25">
      <c r="A4" s="546" t="s">
        <v>149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2"/>
      <c r="AD4" s="412"/>
      <c r="AE4" s="413"/>
      <c r="AF4" s="413"/>
      <c r="AG4" s="412"/>
      <c r="AH4" s="413"/>
      <c r="AI4" s="413"/>
      <c r="AJ4" s="412"/>
      <c r="AK4" s="412"/>
      <c r="AL4" s="412"/>
      <c r="AM4" s="412"/>
      <c r="AN4" s="412"/>
      <c r="AO4" s="412"/>
      <c r="AP4" s="413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3"/>
      <c r="BI4" s="413"/>
      <c r="BJ4" s="413"/>
      <c r="BK4" s="413"/>
      <c r="BL4" s="413"/>
      <c r="BM4" s="413"/>
      <c r="BN4" s="413"/>
      <c r="BO4" s="413"/>
      <c r="BP4" s="413"/>
      <c r="BQ4" s="413"/>
      <c r="BR4" s="413"/>
      <c r="BS4" s="413"/>
      <c r="BT4" s="413"/>
      <c r="BU4" s="413"/>
      <c r="BV4" s="413"/>
      <c r="BW4" s="413"/>
      <c r="BX4" s="413"/>
      <c r="BY4" s="413"/>
      <c r="BZ4" s="413"/>
      <c r="CA4" s="413"/>
      <c r="CB4" s="413"/>
      <c r="CC4" s="413"/>
      <c r="CD4" s="413"/>
      <c r="CE4" s="413"/>
      <c r="CF4" s="41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3"/>
      <c r="CR4" s="413"/>
      <c r="CS4" s="413"/>
      <c r="CT4" s="413"/>
      <c r="CU4" s="413"/>
      <c r="CV4" s="413"/>
      <c r="CW4" s="413"/>
      <c r="CX4" s="413"/>
      <c r="CY4" s="413"/>
      <c r="CZ4" s="413"/>
      <c r="DA4" s="413"/>
      <c r="DB4" s="413"/>
      <c r="DC4" s="413"/>
      <c r="DD4" s="413"/>
    </row>
    <row r="5" spans="1:108" x14ac:dyDescent="0.25">
      <c r="A5" s="411" t="s">
        <v>150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2"/>
      <c r="AD5" s="412"/>
      <c r="AE5" s="413"/>
      <c r="AF5" s="413"/>
      <c r="AG5" s="412"/>
      <c r="AH5" s="413"/>
      <c r="AI5" s="413"/>
      <c r="AJ5" s="412"/>
      <c r="AK5" s="412"/>
      <c r="AL5" s="412"/>
      <c r="AM5" s="412"/>
      <c r="AN5" s="412"/>
      <c r="AO5" s="412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3"/>
      <c r="CK5" s="413"/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3"/>
      <c r="CW5" s="413"/>
      <c r="CX5" s="413"/>
      <c r="CY5" s="413"/>
      <c r="CZ5" s="413"/>
      <c r="DA5" s="413"/>
      <c r="DB5" s="413"/>
      <c r="DC5" s="413"/>
      <c r="DD5" s="413"/>
    </row>
    <row r="6" spans="1:108" ht="19.5" x14ac:dyDescent="0.25">
      <c r="A6" s="669" t="s">
        <v>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70"/>
      <c r="Z6" s="670"/>
      <c r="AA6" s="670"/>
      <c r="AB6" s="670"/>
      <c r="AC6" s="670"/>
      <c r="AD6" s="408"/>
      <c r="AE6" s="665" t="s">
        <v>2</v>
      </c>
      <c r="AF6" s="665"/>
      <c r="AG6" s="444"/>
      <c r="AH6" s="665" t="s">
        <v>3</v>
      </c>
      <c r="AI6" s="665"/>
      <c r="AJ6" s="444"/>
      <c r="AK6" s="665" t="s">
        <v>4</v>
      </c>
      <c r="AL6" s="665"/>
      <c r="AM6" s="443"/>
      <c r="AN6" s="667" t="s">
        <v>5</v>
      </c>
      <c r="AO6" s="408"/>
      <c r="AP6" s="665" t="s">
        <v>6</v>
      </c>
      <c r="AQ6" s="665"/>
      <c r="AR6" s="413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408"/>
      <c r="CX6" s="408"/>
      <c r="CY6" s="408"/>
      <c r="CZ6" s="408"/>
      <c r="DA6" s="408"/>
      <c r="DB6" s="408"/>
      <c r="DC6" s="413"/>
      <c r="DD6" s="413"/>
    </row>
    <row r="7" spans="1:108" x14ac:dyDescent="0.25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666"/>
      <c r="AF7" s="666"/>
      <c r="AG7" s="446"/>
      <c r="AH7" s="666"/>
      <c r="AI7" s="666"/>
      <c r="AJ7" s="444"/>
      <c r="AK7" s="666"/>
      <c r="AL7" s="666"/>
      <c r="AM7" s="443"/>
      <c r="AN7" s="668"/>
      <c r="AO7" s="443"/>
      <c r="AP7" s="666"/>
      <c r="AQ7" s="666"/>
      <c r="AR7" s="413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13"/>
      <c r="DD7" s="413"/>
    </row>
    <row r="8" spans="1:108" x14ac:dyDescent="0.25">
      <c r="A8" s="634" t="s">
        <v>8</v>
      </c>
      <c r="B8" s="663" t="s">
        <v>9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34" t="s">
        <v>10</v>
      </c>
      <c r="V8" s="625"/>
      <c r="W8" s="634" t="s">
        <v>11</v>
      </c>
      <c r="X8" s="625"/>
      <c r="Y8" s="677" t="s">
        <v>12</v>
      </c>
      <c r="Z8" s="634" t="s">
        <v>13</v>
      </c>
      <c r="AA8" s="625"/>
      <c r="AB8" s="634" t="s">
        <v>14</v>
      </c>
      <c r="AC8" s="625"/>
      <c r="AD8" s="447"/>
      <c r="AE8" s="628" t="s">
        <v>15</v>
      </c>
      <c r="AF8" s="628" t="s">
        <v>16</v>
      </c>
      <c r="AG8" s="448"/>
      <c r="AH8" s="628" t="s">
        <v>17</v>
      </c>
      <c r="AI8" s="628" t="s">
        <v>18</v>
      </c>
      <c r="AJ8" s="428"/>
      <c r="AK8" s="628" t="s">
        <v>19</v>
      </c>
      <c r="AL8" s="628" t="s">
        <v>20</v>
      </c>
      <c r="AM8" s="448"/>
      <c r="AN8" s="625" t="s">
        <v>21</v>
      </c>
      <c r="AO8" s="448"/>
      <c r="AP8" s="674" t="s">
        <v>22</v>
      </c>
      <c r="AQ8" s="671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BW8" s="410"/>
      <c r="BX8" s="410"/>
      <c r="BY8" s="410"/>
      <c r="BZ8" s="410"/>
      <c r="CA8" s="410"/>
      <c r="CB8" s="410"/>
      <c r="CC8" s="410"/>
      <c r="CD8" s="410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410"/>
      <c r="CP8" s="410"/>
      <c r="CQ8" s="410"/>
      <c r="CR8" s="410"/>
      <c r="CS8" s="410"/>
      <c r="CT8" s="410"/>
      <c r="CU8" s="410"/>
      <c r="CV8" s="410"/>
      <c r="CW8" s="410"/>
      <c r="CX8" s="410"/>
      <c r="CY8" s="410"/>
      <c r="CZ8" s="410"/>
      <c r="DA8" s="410"/>
      <c r="DB8" s="410"/>
      <c r="DC8" s="422"/>
      <c r="DD8" s="422"/>
    </row>
    <row r="9" spans="1:108" x14ac:dyDescent="0.25">
      <c r="A9" s="635"/>
      <c r="B9" s="628" t="s">
        <v>24</v>
      </c>
      <c r="C9" s="619" t="s">
        <v>25</v>
      </c>
      <c r="D9" s="646"/>
      <c r="E9" s="646"/>
      <c r="F9" s="646"/>
      <c r="G9" s="646"/>
      <c r="H9" s="438"/>
      <c r="I9" s="634" t="s">
        <v>26</v>
      </c>
      <c r="J9" s="625"/>
      <c r="K9" s="642" t="s">
        <v>27</v>
      </c>
      <c r="L9" s="643"/>
      <c r="M9" s="619" t="s">
        <v>28</v>
      </c>
      <c r="N9" s="637"/>
      <c r="O9" s="637"/>
      <c r="P9" s="637"/>
      <c r="Q9" s="646"/>
      <c r="R9" s="646"/>
      <c r="S9" s="646"/>
      <c r="T9" s="646"/>
      <c r="U9" s="635"/>
      <c r="V9" s="626"/>
      <c r="W9" s="635"/>
      <c r="X9" s="626"/>
      <c r="Y9" s="678"/>
      <c r="Z9" s="635"/>
      <c r="AA9" s="626"/>
      <c r="AB9" s="635"/>
      <c r="AC9" s="626"/>
      <c r="AD9" s="425"/>
      <c r="AE9" s="629"/>
      <c r="AF9" s="629"/>
      <c r="AG9" s="425"/>
      <c r="AH9" s="629"/>
      <c r="AI9" s="629"/>
      <c r="AJ9" s="449"/>
      <c r="AK9" s="629"/>
      <c r="AL9" s="629"/>
      <c r="AM9" s="448"/>
      <c r="AN9" s="626"/>
      <c r="AO9" s="448"/>
      <c r="AP9" s="675"/>
      <c r="AQ9" s="672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22"/>
      <c r="DD9" s="422"/>
    </row>
    <row r="10" spans="1:108" x14ac:dyDescent="0.25">
      <c r="A10" s="635"/>
      <c r="B10" s="629"/>
      <c r="C10" s="616" t="s">
        <v>29</v>
      </c>
      <c r="D10" s="631" t="s">
        <v>30</v>
      </c>
      <c r="E10" s="631" t="s">
        <v>31</v>
      </c>
      <c r="F10" s="631" t="s">
        <v>32</v>
      </c>
      <c r="G10" s="631" t="s">
        <v>33</v>
      </c>
      <c r="H10" s="648" t="s">
        <v>34</v>
      </c>
      <c r="I10" s="636"/>
      <c r="J10" s="627"/>
      <c r="K10" s="644"/>
      <c r="L10" s="645"/>
      <c r="M10" s="639" t="s">
        <v>35</v>
      </c>
      <c r="N10" s="640"/>
      <c r="O10" s="640"/>
      <c r="P10" s="650"/>
      <c r="Q10" s="639" t="s">
        <v>36</v>
      </c>
      <c r="R10" s="640"/>
      <c r="S10" s="640"/>
      <c r="T10" s="640"/>
      <c r="U10" s="636"/>
      <c r="V10" s="627"/>
      <c r="W10" s="636"/>
      <c r="X10" s="627"/>
      <c r="Y10" s="678"/>
      <c r="Z10" s="636"/>
      <c r="AA10" s="627"/>
      <c r="AB10" s="636"/>
      <c r="AC10" s="627"/>
      <c r="AD10" s="425"/>
      <c r="AE10" s="629"/>
      <c r="AF10" s="629"/>
      <c r="AG10" s="425"/>
      <c r="AH10" s="629"/>
      <c r="AI10" s="629"/>
      <c r="AJ10" s="451"/>
      <c r="AK10" s="629"/>
      <c r="AL10" s="629"/>
      <c r="AM10" s="448"/>
      <c r="AN10" s="626"/>
      <c r="AO10" s="448"/>
      <c r="AP10" s="675"/>
      <c r="AQ10" s="672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BW10" s="410"/>
      <c r="BX10" s="410"/>
      <c r="BY10" s="410"/>
      <c r="BZ10" s="410"/>
      <c r="CA10" s="410"/>
      <c r="CB10" s="410"/>
      <c r="CC10" s="410"/>
      <c r="CD10" s="410"/>
      <c r="CE10" s="410"/>
      <c r="CF10" s="410"/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22"/>
      <c r="DD10" s="422"/>
    </row>
    <row r="11" spans="1:108" ht="31.5" x14ac:dyDescent="0.25">
      <c r="A11" s="636"/>
      <c r="B11" s="630"/>
      <c r="C11" s="651"/>
      <c r="D11" s="632"/>
      <c r="E11" s="632"/>
      <c r="F11" s="632"/>
      <c r="G11" s="632"/>
      <c r="H11" s="649"/>
      <c r="I11" s="415" t="s">
        <v>22</v>
      </c>
      <c r="J11" s="427" t="s">
        <v>37</v>
      </c>
      <c r="K11" s="439" t="s">
        <v>38</v>
      </c>
      <c r="L11" s="427" t="s">
        <v>39</v>
      </c>
      <c r="M11" s="450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469" t="s">
        <v>45</v>
      </c>
      <c r="W11" s="415" t="s">
        <v>22</v>
      </c>
      <c r="X11" s="427" t="s">
        <v>37</v>
      </c>
      <c r="Y11" s="679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630"/>
      <c r="AF11" s="630"/>
      <c r="AG11" s="434"/>
      <c r="AH11" s="630"/>
      <c r="AI11" s="630"/>
      <c r="AJ11" s="451"/>
      <c r="AK11" s="630"/>
      <c r="AL11" s="630"/>
      <c r="AM11" s="448"/>
      <c r="AN11" s="627"/>
      <c r="AO11" s="448"/>
      <c r="AP11" s="676"/>
      <c r="AQ11" s="673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22"/>
      <c r="DD11" s="422"/>
    </row>
    <row r="12" spans="1:108" x14ac:dyDescent="0.25">
      <c r="A12" s="431" t="s">
        <v>46</v>
      </c>
      <c r="B12" s="519">
        <v>0</v>
      </c>
      <c r="C12" s="492"/>
      <c r="D12" s="493"/>
      <c r="E12" s="493"/>
      <c r="F12" s="493"/>
      <c r="G12" s="528"/>
      <c r="H12" s="528"/>
      <c r="I12" s="529"/>
      <c r="J12" s="506"/>
      <c r="K12" s="481"/>
      <c r="L12" s="478"/>
      <c r="M12" s="507">
        <v>0</v>
      </c>
      <c r="N12" s="481"/>
      <c r="O12" s="482"/>
      <c r="P12" s="478"/>
      <c r="Q12" s="521">
        <v>0</v>
      </c>
      <c r="R12" s="481"/>
      <c r="S12" s="482"/>
      <c r="T12" s="478"/>
      <c r="U12" s="492"/>
      <c r="V12" s="515"/>
      <c r="W12" s="529"/>
      <c r="X12" s="506"/>
      <c r="Y12" s="515"/>
      <c r="Z12" s="529"/>
      <c r="AA12" s="506"/>
      <c r="AB12" s="529"/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">
        <v>151</v>
      </c>
      <c r="AS12" s="413"/>
      <c r="AT12" s="417"/>
      <c r="AU12" s="417"/>
      <c r="AV12" s="417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">
        <v>152</v>
      </c>
      <c r="BU12" s="435" t="s">
        <v>152</v>
      </c>
      <c r="BV12" s="435" t="s">
        <v>152</v>
      </c>
      <c r="BW12" s="435" t="s">
        <v>152</v>
      </c>
      <c r="BX12" s="435" t="s">
        <v>152</v>
      </c>
      <c r="BY12" s="435" t="s">
        <v>152</v>
      </c>
      <c r="BZ12" s="553" t="s">
        <v>152</v>
      </c>
      <c r="CA12" s="426"/>
      <c r="CB12" s="555">
        <v>0</v>
      </c>
      <c r="CC12" s="555">
        <v>0</v>
      </c>
      <c r="CD12" s="555">
        <v>0</v>
      </c>
      <c r="CE12" s="555">
        <v>0</v>
      </c>
      <c r="CF12" s="555">
        <v>0</v>
      </c>
      <c r="CG12" s="555" t="s">
        <v>152</v>
      </c>
      <c r="CH12" s="555">
        <v>0</v>
      </c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22"/>
      <c r="DD12" s="422"/>
    </row>
    <row r="13" spans="1:108" x14ac:dyDescent="0.25">
      <c r="A13" s="432" t="s">
        <v>47</v>
      </c>
      <c r="B13" s="519">
        <v>0</v>
      </c>
      <c r="C13" s="481"/>
      <c r="D13" s="508"/>
      <c r="E13" s="508"/>
      <c r="F13" s="508"/>
      <c r="G13" s="483"/>
      <c r="H13" s="483"/>
      <c r="I13" s="481"/>
      <c r="J13" s="478"/>
      <c r="K13" s="481"/>
      <c r="L13" s="478"/>
      <c r="M13" s="507">
        <v>0</v>
      </c>
      <c r="N13" s="481"/>
      <c r="O13" s="482"/>
      <c r="P13" s="478"/>
      <c r="Q13" s="521">
        <v>0</v>
      </c>
      <c r="R13" s="481"/>
      <c r="S13" s="482"/>
      <c r="T13" s="478"/>
      <c r="U13" s="481"/>
      <c r="V13" s="515"/>
      <c r="W13" s="481"/>
      <c r="X13" s="478"/>
      <c r="Y13" s="515"/>
      <c r="Z13" s="529"/>
      <c r="AA13" s="478"/>
      <c r="AB13" s="529"/>
      <c r="AC13" s="478"/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">
        <v>151</v>
      </c>
      <c r="AS13" s="408"/>
      <c r="AT13" s="408"/>
      <c r="AU13" s="408"/>
      <c r="AV13" s="408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">
        <v>152</v>
      </c>
      <c r="BU13" s="552" t="s">
        <v>152</v>
      </c>
      <c r="BV13" s="552" t="s">
        <v>152</v>
      </c>
      <c r="BW13" s="552" t="s">
        <v>152</v>
      </c>
      <c r="BX13" s="552" t="s">
        <v>152</v>
      </c>
      <c r="BY13" s="552" t="s">
        <v>152</v>
      </c>
      <c r="BZ13" s="430" t="s">
        <v>152</v>
      </c>
      <c r="CA13" s="426"/>
      <c r="CB13" s="555">
        <v>0</v>
      </c>
      <c r="CC13" s="555">
        <v>0</v>
      </c>
      <c r="CD13" s="555">
        <v>0</v>
      </c>
      <c r="CE13" s="555">
        <v>0</v>
      </c>
      <c r="CF13" s="555">
        <v>0</v>
      </c>
      <c r="CG13" s="555" t="s">
        <v>152</v>
      </c>
      <c r="CH13" s="555">
        <v>0</v>
      </c>
      <c r="CI13" s="410"/>
      <c r="CJ13" s="410"/>
      <c r="CK13" s="410"/>
      <c r="CL13" s="410"/>
      <c r="CM13" s="410"/>
      <c r="CN13" s="410"/>
      <c r="CO13" s="410"/>
      <c r="CP13" s="410"/>
      <c r="CQ13" s="410"/>
      <c r="CR13" s="410"/>
      <c r="CS13" s="410"/>
      <c r="CT13" s="410"/>
      <c r="CU13" s="410"/>
      <c r="CV13" s="410"/>
      <c r="CW13" s="410"/>
      <c r="CX13" s="410"/>
      <c r="CY13" s="410"/>
      <c r="CZ13" s="410"/>
      <c r="DA13" s="410"/>
      <c r="DB13" s="410"/>
      <c r="DC13" s="422"/>
      <c r="DD13" s="422"/>
    </row>
    <row r="14" spans="1:108" x14ac:dyDescent="0.25">
      <c r="A14" s="432" t="s">
        <v>48</v>
      </c>
      <c r="B14" s="519">
        <v>0</v>
      </c>
      <c r="C14" s="481"/>
      <c r="D14" s="490"/>
      <c r="E14" s="490"/>
      <c r="F14" s="490"/>
      <c r="G14" s="523"/>
      <c r="H14" s="523"/>
      <c r="I14" s="481"/>
      <c r="J14" s="491"/>
      <c r="K14" s="481"/>
      <c r="L14" s="478"/>
      <c r="M14" s="507">
        <v>0</v>
      </c>
      <c r="N14" s="481"/>
      <c r="O14" s="482"/>
      <c r="P14" s="478"/>
      <c r="Q14" s="489"/>
      <c r="R14" s="489"/>
      <c r="S14" s="490"/>
      <c r="T14" s="491"/>
      <c r="U14" s="489"/>
      <c r="V14" s="531"/>
      <c r="W14" s="481"/>
      <c r="X14" s="491"/>
      <c r="Y14" s="515"/>
      <c r="Z14" s="529"/>
      <c r="AA14" s="491"/>
      <c r="AB14" s="529"/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">
        <v>151</v>
      </c>
      <c r="AS14" s="408"/>
      <c r="AT14" s="408"/>
      <c r="AU14" s="408"/>
      <c r="AV14" s="408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">
        <v>152</v>
      </c>
      <c r="BU14" s="552" t="s">
        <v>152</v>
      </c>
      <c r="BV14" s="552" t="s">
        <v>152</v>
      </c>
      <c r="BW14" s="552" t="s">
        <v>152</v>
      </c>
      <c r="BX14" s="552" t="s">
        <v>152</v>
      </c>
      <c r="BY14" s="552" t="s">
        <v>152</v>
      </c>
      <c r="BZ14" s="426"/>
      <c r="CA14" s="426"/>
      <c r="CB14" s="555">
        <v>0</v>
      </c>
      <c r="CC14" s="555">
        <v>0</v>
      </c>
      <c r="CD14" s="555">
        <v>0</v>
      </c>
      <c r="CE14" s="555">
        <v>0</v>
      </c>
      <c r="CF14" s="555">
        <v>0</v>
      </c>
      <c r="CG14" s="555" t="s">
        <v>152</v>
      </c>
      <c r="CH14" s="429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22"/>
      <c r="DD14" s="422"/>
    </row>
    <row r="15" spans="1:108" x14ac:dyDescent="0.25">
      <c r="A15" s="432" t="s">
        <v>49</v>
      </c>
      <c r="B15" s="519"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v>0</v>
      </c>
      <c r="N15" s="481"/>
      <c r="O15" s="482"/>
      <c r="P15" s="478"/>
      <c r="Q15" s="521"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">
        <v>151</v>
      </c>
      <c r="AS15" s="408"/>
      <c r="AT15" s="408"/>
      <c r="AU15" s="408"/>
      <c r="AV15" s="408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">
        <v>152</v>
      </c>
      <c r="BU15" s="552" t="s">
        <v>152</v>
      </c>
      <c r="BV15" s="552" t="s">
        <v>152</v>
      </c>
      <c r="BW15" s="552" t="s">
        <v>152</v>
      </c>
      <c r="BX15" s="552" t="s">
        <v>152</v>
      </c>
      <c r="BY15" s="552" t="s">
        <v>152</v>
      </c>
      <c r="BZ15" s="430" t="s">
        <v>152</v>
      </c>
      <c r="CA15" s="426"/>
      <c r="CB15" s="555">
        <v>0</v>
      </c>
      <c r="CC15" s="555">
        <v>0</v>
      </c>
      <c r="CD15" s="555">
        <v>0</v>
      </c>
      <c r="CE15" s="555">
        <v>0</v>
      </c>
      <c r="CF15" s="555">
        <v>0</v>
      </c>
      <c r="CG15" s="555" t="s">
        <v>152</v>
      </c>
      <c r="CH15" s="555">
        <v>0</v>
      </c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  <c r="CW15" s="410"/>
      <c r="CX15" s="410"/>
      <c r="CY15" s="410"/>
      <c r="CZ15" s="410"/>
      <c r="DA15" s="410"/>
      <c r="DB15" s="410"/>
      <c r="DC15" s="422"/>
      <c r="DD15" s="422"/>
    </row>
    <row r="16" spans="1:108" x14ac:dyDescent="0.25">
      <c r="A16" s="432" t="s">
        <v>50</v>
      </c>
      <c r="B16" s="519">
        <v>0</v>
      </c>
      <c r="C16" s="481"/>
      <c r="D16" s="482"/>
      <c r="E16" s="482"/>
      <c r="F16" s="482"/>
      <c r="G16" s="483"/>
      <c r="H16" s="483"/>
      <c r="I16" s="481"/>
      <c r="J16" s="478"/>
      <c r="K16" s="481"/>
      <c r="L16" s="478"/>
      <c r="M16" s="507">
        <v>0</v>
      </c>
      <c r="N16" s="481"/>
      <c r="O16" s="482"/>
      <c r="P16" s="478"/>
      <c r="Q16" s="521">
        <v>0</v>
      </c>
      <c r="R16" s="481"/>
      <c r="S16" s="482"/>
      <c r="T16" s="478"/>
      <c r="U16" s="481"/>
      <c r="V16" s="515"/>
      <c r="W16" s="481"/>
      <c r="X16" s="478"/>
      <c r="Y16" s="515"/>
      <c r="Z16" s="529"/>
      <c r="AA16" s="478"/>
      <c r="AB16" s="529"/>
      <c r="AC16" s="478"/>
      <c r="AD16" s="530"/>
      <c r="AE16" s="475"/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">
        <v>151</v>
      </c>
      <c r="AS16" s="408"/>
      <c r="AT16" s="408"/>
      <c r="AU16" s="408"/>
      <c r="AV16" s="408"/>
      <c r="AW16" s="410"/>
      <c r="AX16" s="410"/>
      <c r="AY16" s="410"/>
      <c r="AZ16" s="410"/>
      <c r="BA16" s="410"/>
      <c r="BB16" s="410"/>
      <c r="BC16" s="410"/>
      <c r="BD16" s="410"/>
      <c r="BE16" s="410"/>
      <c r="BF16" s="410"/>
      <c r="BG16" s="410"/>
      <c r="BH16" s="410"/>
      <c r="BI16" s="410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">
        <v>152</v>
      </c>
      <c r="BU16" s="552" t="s">
        <v>152</v>
      </c>
      <c r="BV16" s="552" t="s">
        <v>152</v>
      </c>
      <c r="BW16" s="552" t="s">
        <v>152</v>
      </c>
      <c r="BX16" s="552" t="s">
        <v>152</v>
      </c>
      <c r="BY16" s="552" t="s">
        <v>152</v>
      </c>
      <c r="BZ16" s="430" t="s">
        <v>152</v>
      </c>
      <c r="CA16" s="426"/>
      <c r="CB16" s="555">
        <v>0</v>
      </c>
      <c r="CC16" s="555">
        <v>0</v>
      </c>
      <c r="CD16" s="555">
        <v>0</v>
      </c>
      <c r="CE16" s="555">
        <v>0</v>
      </c>
      <c r="CF16" s="555">
        <v>0</v>
      </c>
      <c r="CG16" s="555" t="s">
        <v>152</v>
      </c>
      <c r="CH16" s="555">
        <v>0</v>
      </c>
      <c r="CI16" s="410"/>
      <c r="CJ16" s="410"/>
      <c r="CK16" s="410"/>
      <c r="CL16" s="410"/>
      <c r="CM16" s="410"/>
      <c r="CN16" s="410"/>
      <c r="CO16" s="410"/>
      <c r="CP16" s="410"/>
      <c r="CQ16" s="410"/>
      <c r="CR16" s="410"/>
      <c r="CS16" s="410"/>
      <c r="CT16" s="410"/>
      <c r="CU16" s="410"/>
      <c r="CV16" s="410"/>
      <c r="CW16" s="410"/>
      <c r="CX16" s="410"/>
      <c r="CY16" s="410"/>
      <c r="CZ16" s="410"/>
      <c r="DA16" s="410"/>
      <c r="DB16" s="410"/>
      <c r="DC16" s="422"/>
      <c r="DD16" s="422"/>
    </row>
    <row r="17" spans="1:108" x14ac:dyDescent="0.25">
      <c r="A17" s="432" t="s">
        <v>51</v>
      </c>
      <c r="B17" s="519"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v>0</v>
      </c>
      <c r="N17" s="481"/>
      <c r="O17" s="482"/>
      <c r="P17" s="478"/>
      <c r="Q17" s="521"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">
        <v>151</v>
      </c>
      <c r="AS17" s="408"/>
      <c r="AT17" s="408"/>
      <c r="AU17" s="408"/>
      <c r="AV17" s="408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">
        <v>152</v>
      </c>
      <c r="BU17" s="552" t="s">
        <v>152</v>
      </c>
      <c r="BV17" s="552" t="s">
        <v>152</v>
      </c>
      <c r="BW17" s="552" t="s">
        <v>152</v>
      </c>
      <c r="BX17" s="552" t="s">
        <v>152</v>
      </c>
      <c r="BY17" s="552" t="s">
        <v>152</v>
      </c>
      <c r="BZ17" s="430" t="s">
        <v>152</v>
      </c>
      <c r="CA17" s="426"/>
      <c r="CB17" s="555">
        <v>0</v>
      </c>
      <c r="CC17" s="555">
        <v>0</v>
      </c>
      <c r="CD17" s="555">
        <v>0</v>
      </c>
      <c r="CE17" s="555">
        <v>0</v>
      </c>
      <c r="CF17" s="555">
        <v>0</v>
      </c>
      <c r="CG17" s="555" t="s">
        <v>152</v>
      </c>
      <c r="CH17" s="555">
        <v>0</v>
      </c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0"/>
      <c r="CT17" s="410"/>
      <c r="CU17" s="410"/>
      <c r="CV17" s="410"/>
      <c r="CW17" s="410"/>
      <c r="CX17" s="410"/>
      <c r="CY17" s="410"/>
      <c r="CZ17" s="410"/>
      <c r="DA17" s="410"/>
      <c r="DB17" s="410"/>
      <c r="DC17" s="422"/>
      <c r="DD17" s="422"/>
    </row>
    <row r="18" spans="1:108" x14ac:dyDescent="0.25">
      <c r="A18" s="432" t="s">
        <v>52</v>
      </c>
      <c r="B18" s="519">
        <v>0</v>
      </c>
      <c r="C18" s="481"/>
      <c r="D18" s="482"/>
      <c r="E18" s="482"/>
      <c r="F18" s="482"/>
      <c r="G18" s="483"/>
      <c r="H18" s="483"/>
      <c r="I18" s="481"/>
      <c r="J18" s="478"/>
      <c r="K18" s="481"/>
      <c r="L18" s="478"/>
      <c r="M18" s="507">
        <v>0</v>
      </c>
      <c r="N18" s="481"/>
      <c r="O18" s="482"/>
      <c r="P18" s="478"/>
      <c r="Q18" s="521">
        <v>0</v>
      </c>
      <c r="R18" s="481"/>
      <c r="S18" s="482"/>
      <c r="T18" s="478"/>
      <c r="U18" s="481"/>
      <c r="V18" s="515"/>
      <c r="W18" s="481"/>
      <c r="X18" s="478"/>
      <c r="Y18" s="515"/>
      <c r="Z18" s="529"/>
      <c r="AA18" s="478"/>
      <c r="AB18" s="529"/>
      <c r="AC18" s="478"/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">
        <v>151</v>
      </c>
      <c r="AS18" s="408"/>
      <c r="AT18" s="408"/>
      <c r="AU18" s="408"/>
      <c r="AV18" s="408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">
        <v>152</v>
      </c>
      <c r="BU18" s="552" t="s">
        <v>152</v>
      </c>
      <c r="BV18" s="552" t="s">
        <v>152</v>
      </c>
      <c r="BW18" s="552" t="s">
        <v>152</v>
      </c>
      <c r="BX18" s="552" t="s">
        <v>152</v>
      </c>
      <c r="BY18" s="552" t="s">
        <v>152</v>
      </c>
      <c r="BZ18" s="430" t="s">
        <v>152</v>
      </c>
      <c r="CA18" s="426"/>
      <c r="CB18" s="555">
        <v>0</v>
      </c>
      <c r="CC18" s="555">
        <v>0</v>
      </c>
      <c r="CD18" s="555">
        <v>0</v>
      </c>
      <c r="CE18" s="555">
        <v>0</v>
      </c>
      <c r="CF18" s="555">
        <v>0</v>
      </c>
      <c r="CG18" s="555" t="s">
        <v>152</v>
      </c>
      <c r="CH18" s="555">
        <v>0</v>
      </c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22"/>
      <c r="DD18" s="422"/>
    </row>
    <row r="19" spans="1:108" x14ac:dyDescent="0.25">
      <c r="A19" s="432" t="s">
        <v>53</v>
      </c>
      <c r="B19" s="519"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v>0</v>
      </c>
      <c r="N19" s="481"/>
      <c r="O19" s="482"/>
      <c r="P19" s="478"/>
      <c r="Q19" s="521"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">
        <v>151</v>
      </c>
      <c r="AS19" s="408"/>
      <c r="AT19" s="408"/>
      <c r="AU19" s="408"/>
      <c r="AV19" s="408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">
        <v>152</v>
      </c>
      <c r="BU19" s="552" t="s">
        <v>152</v>
      </c>
      <c r="BV19" s="552" t="s">
        <v>152</v>
      </c>
      <c r="BW19" s="552" t="s">
        <v>152</v>
      </c>
      <c r="BX19" s="552" t="s">
        <v>152</v>
      </c>
      <c r="BY19" s="552" t="s">
        <v>152</v>
      </c>
      <c r="BZ19" s="426"/>
      <c r="CA19" s="426"/>
      <c r="CB19" s="555">
        <v>0</v>
      </c>
      <c r="CC19" s="555">
        <v>0</v>
      </c>
      <c r="CD19" s="555">
        <v>0</v>
      </c>
      <c r="CE19" s="555">
        <v>0</v>
      </c>
      <c r="CF19" s="555">
        <v>0</v>
      </c>
      <c r="CG19" s="555" t="s">
        <v>152</v>
      </c>
      <c r="CH19" s="429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0"/>
      <c r="DC19" s="422"/>
      <c r="DD19" s="422"/>
    </row>
    <row r="20" spans="1:108" x14ac:dyDescent="0.25">
      <c r="A20" s="432" t="s">
        <v>54</v>
      </c>
      <c r="B20" s="519"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v>0</v>
      </c>
      <c r="N20" s="481"/>
      <c r="O20" s="482"/>
      <c r="P20" s="478"/>
      <c r="Q20" s="521"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">
        <v>151</v>
      </c>
      <c r="AS20" s="408"/>
      <c r="AT20" s="408"/>
      <c r="AU20" s="408"/>
      <c r="AV20" s="408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">
        <v>152</v>
      </c>
      <c r="BU20" s="552" t="s">
        <v>152</v>
      </c>
      <c r="BV20" s="552" t="s">
        <v>152</v>
      </c>
      <c r="BW20" s="552" t="s">
        <v>152</v>
      </c>
      <c r="BX20" s="552" t="s">
        <v>152</v>
      </c>
      <c r="BY20" s="552" t="s">
        <v>152</v>
      </c>
      <c r="BZ20" s="430" t="s">
        <v>152</v>
      </c>
      <c r="CA20" s="426"/>
      <c r="CB20" s="555">
        <v>0</v>
      </c>
      <c r="CC20" s="555">
        <v>0</v>
      </c>
      <c r="CD20" s="555">
        <v>0</v>
      </c>
      <c r="CE20" s="555">
        <v>0</v>
      </c>
      <c r="CF20" s="555">
        <v>0</v>
      </c>
      <c r="CG20" s="555" t="s">
        <v>152</v>
      </c>
      <c r="CH20" s="555">
        <v>0</v>
      </c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0"/>
      <c r="DC20" s="422"/>
      <c r="DD20" s="422"/>
    </row>
    <row r="21" spans="1:108" x14ac:dyDescent="0.25">
      <c r="A21" s="432" t="s">
        <v>55</v>
      </c>
      <c r="B21" s="519"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v>0</v>
      </c>
      <c r="N21" s="481"/>
      <c r="O21" s="482"/>
      <c r="P21" s="478"/>
      <c r="Q21" s="521"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">
        <v>151</v>
      </c>
      <c r="AS21" s="408"/>
      <c r="AT21" s="408"/>
      <c r="AU21" s="408"/>
      <c r="AV21" s="408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">
        <v>152</v>
      </c>
      <c r="BU21" s="552" t="s">
        <v>152</v>
      </c>
      <c r="BV21" s="552" t="s">
        <v>152</v>
      </c>
      <c r="BW21" s="552" t="s">
        <v>152</v>
      </c>
      <c r="BX21" s="552" t="s">
        <v>152</v>
      </c>
      <c r="BY21" s="552" t="s">
        <v>152</v>
      </c>
      <c r="BZ21" s="426"/>
      <c r="CA21" s="426"/>
      <c r="CB21" s="555">
        <v>0</v>
      </c>
      <c r="CC21" s="555">
        <v>0</v>
      </c>
      <c r="CD21" s="555">
        <v>0</v>
      </c>
      <c r="CE21" s="555">
        <v>0</v>
      </c>
      <c r="CF21" s="555">
        <v>0</v>
      </c>
      <c r="CG21" s="555" t="s">
        <v>152</v>
      </c>
      <c r="CH21" s="429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22"/>
      <c r="DD21" s="422"/>
    </row>
    <row r="22" spans="1:108" x14ac:dyDescent="0.25">
      <c r="A22" s="432" t="s">
        <v>56</v>
      </c>
      <c r="B22" s="519">
        <v>0</v>
      </c>
      <c r="C22" s="481"/>
      <c r="D22" s="482"/>
      <c r="E22" s="482"/>
      <c r="F22" s="482"/>
      <c r="G22" s="483"/>
      <c r="H22" s="483"/>
      <c r="I22" s="481"/>
      <c r="J22" s="478"/>
      <c r="K22" s="481"/>
      <c r="L22" s="478"/>
      <c r="M22" s="507">
        <v>0</v>
      </c>
      <c r="N22" s="481"/>
      <c r="O22" s="482"/>
      <c r="P22" s="478"/>
      <c r="Q22" s="521">
        <v>0</v>
      </c>
      <c r="R22" s="481"/>
      <c r="S22" s="482"/>
      <c r="T22" s="478"/>
      <c r="U22" s="481"/>
      <c r="V22" s="515"/>
      <c r="W22" s="481"/>
      <c r="X22" s="478"/>
      <c r="Y22" s="515"/>
      <c r="Z22" s="529"/>
      <c r="AA22" s="478"/>
      <c r="AB22" s="529"/>
      <c r="AC22" s="478"/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">
        <v>151</v>
      </c>
      <c r="AS22" s="408"/>
      <c r="AT22" s="408"/>
      <c r="AU22" s="408"/>
      <c r="AV22" s="408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">
        <v>152</v>
      </c>
      <c r="BU22" s="552" t="s">
        <v>152</v>
      </c>
      <c r="BV22" s="552" t="s">
        <v>152</v>
      </c>
      <c r="BW22" s="552" t="s">
        <v>152</v>
      </c>
      <c r="BX22" s="552" t="s">
        <v>152</v>
      </c>
      <c r="BY22" s="552" t="s">
        <v>152</v>
      </c>
      <c r="BZ22" s="430" t="s">
        <v>152</v>
      </c>
      <c r="CA22" s="426"/>
      <c r="CB22" s="555">
        <v>0</v>
      </c>
      <c r="CC22" s="555">
        <v>0</v>
      </c>
      <c r="CD22" s="555">
        <v>0</v>
      </c>
      <c r="CE22" s="555">
        <v>0</v>
      </c>
      <c r="CF22" s="555">
        <v>0</v>
      </c>
      <c r="CG22" s="555" t="s">
        <v>152</v>
      </c>
      <c r="CH22" s="555">
        <v>0</v>
      </c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22"/>
      <c r="DD22" s="422"/>
    </row>
    <row r="23" spans="1:108" x14ac:dyDescent="0.25">
      <c r="A23" s="432" t="s">
        <v>57</v>
      </c>
      <c r="B23" s="519"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v>0</v>
      </c>
      <c r="N23" s="481"/>
      <c r="O23" s="482"/>
      <c r="P23" s="478"/>
      <c r="Q23" s="521"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">
        <v>151</v>
      </c>
      <c r="AS23" s="408"/>
      <c r="AT23" s="408"/>
      <c r="AU23" s="408"/>
      <c r="AV23" s="408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">
        <v>152</v>
      </c>
      <c r="BU23" s="552" t="s">
        <v>152</v>
      </c>
      <c r="BV23" s="552" t="s">
        <v>152</v>
      </c>
      <c r="BW23" s="552" t="s">
        <v>152</v>
      </c>
      <c r="BX23" s="552" t="s">
        <v>152</v>
      </c>
      <c r="BY23" s="552" t="s">
        <v>152</v>
      </c>
      <c r="BZ23" s="426"/>
      <c r="CA23" s="426"/>
      <c r="CB23" s="555">
        <v>0</v>
      </c>
      <c r="CC23" s="555">
        <v>0</v>
      </c>
      <c r="CD23" s="555">
        <v>0</v>
      </c>
      <c r="CE23" s="555">
        <v>0</v>
      </c>
      <c r="CF23" s="555">
        <v>0</v>
      </c>
      <c r="CG23" s="555" t="s">
        <v>152</v>
      </c>
      <c r="CH23" s="429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22"/>
      <c r="DD23" s="422"/>
    </row>
    <row r="24" spans="1:108" x14ac:dyDescent="0.25">
      <c r="A24" s="432" t="s">
        <v>58</v>
      </c>
      <c r="B24" s="519"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v>0</v>
      </c>
      <c r="N24" s="481"/>
      <c r="O24" s="482"/>
      <c r="P24" s="478"/>
      <c r="Q24" s="521"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">
        <v>151</v>
      </c>
      <c r="AS24" s="408"/>
      <c r="AT24" s="408"/>
      <c r="AU24" s="408"/>
      <c r="AV24" s="408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">
        <v>152</v>
      </c>
      <c r="BU24" s="552" t="s">
        <v>152</v>
      </c>
      <c r="BV24" s="552" t="s">
        <v>152</v>
      </c>
      <c r="BW24" s="552" t="s">
        <v>152</v>
      </c>
      <c r="BX24" s="552" t="s">
        <v>152</v>
      </c>
      <c r="BY24" s="552" t="s">
        <v>152</v>
      </c>
      <c r="BZ24" s="430" t="s">
        <v>152</v>
      </c>
      <c r="CA24" s="426"/>
      <c r="CB24" s="555">
        <v>0</v>
      </c>
      <c r="CC24" s="555">
        <v>0</v>
      </c>
      <c r="CD24" s="555">
        <v>0</v>
      </c>
      <c r="CE24" s="555">
        <v>0</v>
      </c>
      <c r="CF24" s="555">
        <v>0</v>
      </c>
      <c r="CG24" s="555" t="s">
        <v>152</v>
      </c>
      <c r="CH24" s="555">
        <v>0</v>
      </c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22"/>
      <c r="DD24" s="422"/>
    </row>
    <row r="25" spans="1:108" x14ac:dyDescent="0.25">
      <c r="A25" s="432" t="s">
        <v>59</v>
      </c>
      <c r="B25" s="519"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v>0</v>
      </c>
      <c r="N25" s="481"/>
      <c r="O25" s="482"/>
      <c r="P25" s="478"/>
      <c r="Q25" s="521"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">
        <v>151</v>
      </c>
      <c r="AS25" s="408"/>
      <c r="AT25" s="408"/>
      <c r="AU25" s="408"/>
      <c r="AV25" s="408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410"/>
      <c r="BH25" s="410"/>
      <c r="BI25" s="410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">
        <v>152</v>
      </c>
      <c r="BU25" s="552" t="s">
        <v>152</v>
      </c>
      <c r="BV25" s="552" t="s">
        <v>152</v>
      </c>
      <c r="BW25" s="552" t="s">
        <v>152</v>
      </c>
      <c r="BX25" s="552" t="s">
        <v>152</v>
      </c>
      <c r="BY25" s="552" t="s">
        <v>152</v>
      </c>
      <c r="BZ25" s="430" t="s">
        <v>152</v>
      </c>
      <c r="CA25" s="426"/>
      <c r="CB25" s="555">
        <v>0</v>
      </c>
      <c r="CC25" s="555">
        <v>0</v>
      </c>
      <c r="CD25" s="555">
        <v>0</v>
      </c>
      <c r="CE25" s="555">
        <v>0</v>
      </c>
      <c r="CF25" s="555">
        <v>0</v>
      </c>
      <c r="CG25" s="555" t="s">
        <v>152</v>
      </c>
      <c r="CH25" s="555">
        <v>0</v>
      </c>
      <c r="CI25" s="410"/>
      <c r="CJ25" s="41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22"/>
      <c r="DD25" s="422"/>
    </row>
    <row r="26" spans="1:108" ht="54" x14ac:dyDescent="0.25">
      <c r="A26" s="452" t="s">
        <v>60</v>
      </c>
      <c r="B26" s="519">
        <v>0</v>
      </c>
      <c r="C26" s="481"/>
      <c r="D26" s="482"/>
      <c r="E26" s="482"/>
      <c r="F26" s="482"/>
      <c r="G26" s="483"/>
      <c r="H26" s="483"/>
      <c r="I26" s="481"/>
      <c r="J26" s="478"/>
      <c r="K26" s="481"/>
      <c r="L26" s="478"/>
      <c r="M26" s="507">
        <v>0</v>
      </c>
      <c r="N26" s="481"/>
      <c r="O26" s="482"/>
      <c r="P26" s="478"/>
      <c r="Q26" s="521">
        <v>0</v>
      </c>
      <c r="R26" s="481"/>
      <c r="S26" s="482"/>
      <c r="T26" s="478"/>
      <c r="U26" s="481"/>
      <c r="V26" s="515"/>
      <c r="W26" s="481"/>
      <c r="X26" s="478"/>
      <c r="Y26" s="515"/>
      <c r="Z26" s="529"/>
      <c r="AA26" s="478"/>
      <c r="AB26" s="529"/>
      <c r="AC26" s="478"/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">
        <v>151</v>
      </c>
      <c r="AS26" s="408"/>
      <c r="AT26" s="408"/>
      <c r="AU26" s="408"/>
      <c r="AV26" s="408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">
        <v>152</v>
      </c>
      <c r="BU26" s="552" t="s">
        <v>152</v>
      </c>
      <c r="BV26" s="552" t="s">
        <v>152</v>
      </c>
      <c r="BW26" s="552" t="s">
        <v>152</v>
      </c>
      <c r="BX26" s="552" t="s">
        <v>152</v>
      </c>
      <c r="BY26" s="552" t="s">
        <v>152</v>
      </c>
      <c r="BZ26" s="430" t="s">
        <v>152</v>
      </c>
      <c r="CA26" s="426"/>
      <c r="CB26" s="555">
        <v>0</v>
      </c>
      <c r="CC26" s="555">
        <v>0</v>
      </c>
      <c r="CD26" s="555">
        <v>0</v>
      </c>
      <c r="CE26" s="555">
        <v>0</v>
      </c>
      <c r="CF26" s="555">
        <v>0</v>
      </c>
      <c r="CG26" s="555" t="s">
        <v>152</v>
      </c>
      <c r="CH26" s="555">
        <v>0</v>
      </c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22"/>
      <c r="DD26" s="422"/>
    </row>
    <row r="27" spans="1:108" x14ac:dyDescent="0.25">
      <c r="A27" s="432" t="s">
        <v>61</v>
      </c>
      <c r="B27" s="519"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v>0</v>
      </c>
      <c r="N27" s="481"/>
      <c r="O27" s="482"/>
      <c r="P27" s="478"/>
      <c r="Q27" s="521"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">
        <v>151</v>
      </c>
      <c r="AS27" s="408"/>
      <c r="AT27" s="408"/>
      <c r="AU27" s="408"/>
      <c r="AV27" s="408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  <c r="BH27" s="410"/>
      <c r="BI27" s="410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">
        <v>152</v>
      </c>
      <c r="BU27" s="552" t="s">
        <v>152</v>
      </c>
      <c r="BV27" s="552" t="s">
        <v>152</v>
      </c>
      <c r="BW27" s="552" t="s">
        <v>152</v>
      </c>
      <c r="BX27" s="552" t="s">
        <v>152</v>
      </c>
      <c r="BY27" s="552" t="s">
        <v>152</v>
      </c>
      <c r="BZ27" s="430" t="s">
        <v>152</v>
      </c>
      <c r="CA27" s="426"/>
      <c r="CB27" s="555">
        <v>0</v>
      </c>
      <c r="CC27" s="555">
        <v>0</v>
      </c>
      <c r="CD27" s="555">
        <v>0</v>
      </c>
      <c r="CE27" s="555">
        <v>0</v>
      </c>
      <c r="CF27" s="555">
        <v>0</v>
      </c>
      <c r="CG27" s="555" t="s">
        <v>152</v>
      </c>
      <c r="CH27" s="555">
        <v>0</v>
      </c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22"/>
      <c r="DD27" s="422"/>
    </row>
    <row r="28" spans="1:108" x14ac:dyDescent="0.25">
      <c r="A28" s="432" t="s">
        <v>62</v>
      </c>
      <c r="B28" s="519"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">
        <v>151</v>
      </c>
      <c r="AS28" s="408"/>
      <c r="AT28" s="408"/>
      <c r="AU28" s="408"/>
      <c r="AV28" s="408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">
        <v>152</v>
      </c>
      <c r="BU28" s="552" t="s">
        <v>152</v>
      </c>
      <c r="BV28" s="552" t="s">
        <v>152</v>
      </c>
      <c r="BW28" s="552" t="s">
        <v>152</v>
      </c>
      <c r="BX28" s="552" t="s">
        <v>152</v>
      </c>
      <c r="BY28" s="552" t="s">
        <v>152</v>
      </c>
      <c r="BZ28" s="430" t="s">
        <v>152</v>
      </c>
      <c r="CA28" s="426"/>
      <c r="CB28" s="555">
        <v>0</v>
      </c>
      <c r="CC28" s="555">
        <v>0</v>
      </c>
      <c r="CD28" s="555">
        <v>0</v>
      </c>
      <c r="CE28" s="555">
        <v>0</v>
      </c>
      <c r="CF28" s="555">
        <v>0</v>
      </c>
      <c r="CG28" s="555" t="s">
        <v>152</v>
      </c>
      <c r="CH28" s="555">
        <v>0</v>
      </c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22"/>
      <c r="DD28" s="422"/>
    </row>
    <row r="29" spans="1:108" x14ac:dyDescent="0.25">
      <c r="A29" s="432" t="s">
        <v>63</v>
      </c>
      <c r="B29" s="519"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v>0</v>
      </c>
      <c r="N29" s="481"/>
      <c r="O29" s="482"/>
      <c r="P29" s="478"/>
      <c r="Q29" s="521"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">
        <v>151</v>
      </c>
      <c r="AS29" s="408"/>
      <c r="AT29" s="408"/>
      <c r="AU29" s="408"/>
      <c r="AV29" s="408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">
        <v>152</v>
      </c>
      <c r="BU29" s="552" t="s">
        <v>152</v>
      </c>
      <c r="BV29" s="552" t="s">
        <v>152</v>
      </c>
      <c r="BW29" s="552" t="s">
        <v>152</v>
      </c>
      <c r="BX29" s="552" t="s">
        <v>152</v>
      </c>
      <c r="BY29" s="552" t="s">
        <v>152</v>
      </c>
      <c r="BZ29" s="430" t="s">
        <v>152</v>
      </c>
      <c r="CA29" s="426"/>
      <c r="CB29" s="555">
        <v>0</v>
      </c>
      <c r="CC29" s="555">
        <v>0</v>
      </c>
      <c r="CD29" s="555">
        <v>0</v>
      </c>
      <c r="CE29" s="555">
        <v>0</v>
      </c>
      <c r="CF29" s="555">
        <v>0</v>
      </c>
      <c r="CG29" s="555" t="s">
        <v>152</v>
      </c>
      <c r="CH29" s="555">
        <v>0</v>
      </c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22"/>
      <c r="DD29" s="422"/>
    </row>
    <row r="30" spans="1:108" x14ac:dyDescent="0.25">
      <c r="A30" s="432" t="s">
        <v>64</v>
      </c>
      <c r="B30" s="519">
        <v>0</v>
      </c>
      <c r="C30" s="481"/>
      <c r="D30" s="482"/>
      <c r="E30" s="482"/>
      <c r="F30" s="482"/>
      <c r="G30" s="483"/>
      <c r="H30" s="483"/>
      <c r="I30" s="481"/>
      <c r="J30" s="478"/>
      <c r="K30" s="481"/>
      <c r="L30" s="478"/>
      <c r="M30" s="507">
        <v>0</v>
      </c>
      <c r="N30" s="481"/>
      <c r="O30" s="482"/>
      <c r="P30" s="478"/>
      <c r="Q30" s="521">
        <v>0</v>
      </c>
      <c r="R30" s="481"/>
      <c r="S30" s="482"/>
      <c r="T30" s="478"/>
      <c r="U30" s="481"/>
      <c r="V30" s="515"/>
      <c r="W30" s="481"/>
      <c r="X30" s="478"/>
      <c r="Y30" s="515"/>
      <c r="Z30" s="529"/>
      <c r="AA30" s="478"/>
      <c r="AB30" s="529"/>
      <c r="AC30" s="478"/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">
        <v>151</v>
      </c>
      <c r="AS30" s="408"/>
      <c r="AT30" s="408"/>
      <c r="AU30" s="408"/>
      <c r="AV30" s="408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">
        <v>152</v>
      </c>
      <c r="BU30" s="552" t="s">
        <v>152</v>
      </c>
      <c r="BV30" s="552" t="s">
        <v>152</v>
      </c>
      <c r="BW30" s="552" t="s">
        <v>152</v>
      </c>
      <c r="BX30" s="552" t="s">
        <v>152</v>
      </c>
      <c r="BY30" s="552" t="s">
        <v>152</v>
      </c>
      <c r="BZ30" s="430" t="s">
        <v>152</v>
      </c>
      <c r="CA30" s="426"/>
      <c r="CB30" s="555">
        <v>0</v>
      </c>
      <c r="CC30" s="555">
        <v>0</v>
      </c>
      <c r="CD30" s="555">
        <v>0</v>
      </c>
      <c r="CE30" s="555">
        <v>0</v>
      </c>
      <c r="CF30" s="555">
        <v>0</v>
      </c>
      <c r="CG30" s="555" t="s">
        <v>152</v>
      </c>
      <c r="CH30" s="555">
        <v>0</v>
      </c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22"/>
      <c r="DD30" s="422"/>
    </row>
    <row r="31" spans="1:108" x14ac:dyDescent="0.25">
      <c r="A31" s="432" t="s">
        <v>65</v>
      </c>
      <c r="B31" s="519"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v>0</v>
      </c>
      <c r="N31" s="481"/>
      <c r="O31" s="482"/>
      <c r="P31" s="478"/>
      <c r="Q31" s="521"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">
        <v>151</v>
      </c>
      <c r="AS31" s="408"/>
      <c r="AT31" s="408"/>
      <c r="AU31" s="408"/>
      <c r="AV31" s="408"/>
      <c r="AW31" s="410"/>
      <c r="AX31" s="410"/>
      <c r="AY31" s="410"/>
      <c r="AZ31" s="410"/>
      <c r="BA31" s="410"/>
      <c r="BB31" s="410"/>
      <c r="BC31" s="410"/>
      <c r="BD31" s="410"/>
      <c r="BE31" s="410"/>
      <c r="BF31" s="410"/>
      <c r="BG31" s="410"/>
      <c r="BH31" s="410"/>
      <c r="BI31" s="410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">
        <v>152</v>
      </c>
      <c r="BU31" s="552" t="s">
        <v>152</v>
      </c>
      <c r="BV31" s="552" t="s">
        <v>152</v>
      </c>
      <c r="BW31" s="552" t="s">
        <v>152</v>
      </c>
      <c r="BX31" s="552" t="s">
        <v>152</v>
      </c>
      <c r="BY31" s="552" t="s">
        <v>152</v>
      </c>
      <c r="BZ31" s="430" t="s">
        <v>152</v>
      </c>
      <c r="CA31" s="426"/>
      <c r="CB31" s="555">
        <v>0</v>
      </c>
      <c r="CC31" s="555">
        <v>0</v>
      </c>
      <c r="CD31" s="555">
        <v>0</v>
      </c>
      <c r="CE31" s="555">
        <v>0</v>
      </c>
      <c r="CF31" s="555">
        <v>0</v>
      </c>
      <c r="CG31" s="555" t="s">
        <v>152</v>
      </c>
      <c r="CH31" s="555">
        <v>0</v>
      </c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410"/>
      <c r="CY31" s="410"/>
      <c r="CZ31" s="410"/>
      <c r="DA31" s="410"/>
      <c r="DB31" s="410"/>
      <c r="DC31" s="422"/>
      <c r="DD31" s="422"/>
    </row>
    <row r="32" spans="1:108" x14ac:dyDescent="0.25">
      <c r="A32" s="432" t="s">
        <v>66</v>
      </c>
      <c r="B32" s="519">
        <v>0</v>
      </c>
      <c r="C32" s="481"/>
      <c r="D32" s="482"/>
      <c r="E32" s="482"/>
      <c r="F32" s="482"/>
      <c r="G32" s="483"/>
      <c r="H32" s="483"/>
      <c r="I32" s="481"/>
      <c r="J32" s="478"/>
      <c r="K32" s="481"/>
      <c r="L32" s="478"/>
      <c r="M32" s="507">
        <v>0</v>
      </c>
      <c r="N32" s="481"/>
      <c r="O32" s="482"/>
      <c r="P32" s="478"/>
      <c r="Q32" s="521">
        <v>0</v>
      </c>
      <c r="R32" s="481"/>
      <c r="S32" s="482"/>
      <c r="T32" s="478"/>
      <c r="U32" s="481"/>
      <c r="V32" s="515"/>
      <c r="W32" s="481"/>
      <c r="X32" s="478"/>
      <c r="Y32" s="515"/>
      <c r="Z32" s="529"/>
      <c r="AA32" s="478"/>
      <c r="AB32" s="529"/>
      <c r="AC32" s="478"/>
      <c r="AD32" s="530"/>
      <c r="AE32" s="475"/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">
        <v>151</v>
      </c>
      <c r="AS32" s="408"/>
      <c r="AT32" s="408"/>
      <c r="AU32" s="408"/>
      <c r="AV32" s="408"/>
      <c r="AW32" s="410"/>
      <c r="AX32" s="410"/>
      <c r="AY32" s="410"/>
      <c r="AZ32" s="410"/>
      <c r="BA32" s="410"/>
      <c r="BB32" s="410"/>
      <c r="BC32" s="410"/>
      <c r="BD32" s="410"/>
      <c r="BE32" s="410"/>
      <c r="BF32" s="410"/>
      <c r="BG32" s="410"/>
      <c r="BH32" s="410"/>
      <c r="BI32" s="410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">
        <v>152</v>
      </c>
      <c r="BU32" s="552" t="s">
        <v>152</v>
      </c>
      <c r="BV32" s="552" t="s">
        <v>152</v>
      </c>
      <c r="BW32" s="552" t="s">
        <v>152</v>
      </c>
      <c r="BX32" s="552" t="s">
        <v>152</v>
      </c>
      <c r="BY32" s="552" t="s">
        <v>152</v>
      </c>
      <c r="BZ32" s="430" t="s">
        <v>152</v>
      </c>
      <c r="CA32" s="426"/>
      <c r="CB32" s="555">
        <v>0</v>
      </c>
      <c r="CC32" s="555">
        <v>0</v>
      </c>
      <c r="CD32" s="555">
        <v>0</v>
      </c>
      <c r="CE32" s="555">
        <v>0</v>
      </c>
      <c r="CF32" s="555">
        <v>0</v>
      </c>
      <c r="CG32" s="555" t="s">
        <v>152</v>
      </c>
      <c r="CH32" s="555">
        <v>0</v>
      </c>
      <c r="CI32" s="410"/>
      <c r="CJ32" s="410"/>
      <c r="CK32" s="410"/>
      <c r="CL32" s="410"/>
      <c r="CM32" s="410"/>
      <c r="CN32" s="410"/>
      <c r="CO32" s="410"/>
      <c r="CP32" s="410"/>
      <c r="CQ32" s="410"/>
      <c r="CR32" s="410"/>
      <c r="CS32" s="410"/>
      <c r="CT32" s="410"/>
      <c r="CU32" s="410"/>
      <c r="CV32" s="410"/>
      <c r="CW32" s="410"/>
      <c r="CX32" s="410"/>
      <c r="CY32" s="410"/>
      <c r="CZ32" s="410"/>
      <c r="DA32" s="410"/>
      <c r="DB32" s="410"/>
      <c r="DC32" s="422"/>
      <c r="DD32" s="422"/>
    </row>
    <row r="33" spans="1:108" x14ac:dyDescent="0.25">
      <c r="A33" s="432" t="s">
        <v>67</v>
      </c>
      <c r="B33" s="519"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v>0</v>
      </c>
      <c r="N33" s="481"/>
      <c r="O33" s="482"/>
      <c r="P33" s="478"/>
      <c r="Q33" s="521"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">
        <v>151</v>
      </c>
      <c r="AS33" s="408"/>
      <c r="AT33" s="408"/>
      <c r="AU33" s="408"/>
      <c r="AV33" s="408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">
        <v>152</v>
      </c>
      <c r="BU33" s="552" t="s">
        <v>152</v>
      </c>
      <c r="BV33" s="552" t="s">
        <v>152</v>
      </c>
      <c r="BW33" s="552" t="s">
        <v>152</v>
      </c>
      <c r="BX33" s="552" t="s">
        <v>152</v>
      </c>
      <c r="BY33" s="552" t="s">
        <v>152</v>
      </c>
      <c r="BZ33" s="430" t="s">
        <v>152</v>
      </c>
      <c r="CA33" s="426"/>
      <c r="CB33" s="555">
        <v>0</v>
      </c>
      <c r="CC33" s="555">
        <v>0</v>
      </c>
      <c r="CD33" s="555">
        <v>0</v>
      </c>
      <c r="CE33" s="555">
        <v>0</v>
      </c>
      <c r="CF33" s="555">
        <v>0</v>
      </c>
      <c r="CG33" s="555" t="s">
        <v>152</v>
      </c>
      <c r="CH33" s="555">
        <v>0</v>
      </c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22"/>
      <c r="DD33" s="422"/>
    </row>
    <row r="34" spans="1:108" x14ac:dyDescent="0.25">
      <c r="A34" s="432" t="s">
        <v>68</v>
      </c>
      <c r="B34" s="519">
        <v>0</v>
      </c>
      <c r="C34" s="481"/>
      <c r="D34" s="482"/>
      <c r="E34" s="482"/>
      <c r="F34" s="482"/>
      <c r="G34" s="523"/>
      <c r="H34" s="523"/>
      <c r="I34" s="529"/>
      <c r="J34" s="478"/>
      <c r="K34" s="481"/>
      <c r="L34" s="478"/>
      <c r="M34" s="507">
        <v>0</v>
      </c>
      <c r="N34" s="481"/>
      <c r="O34" s="482"/>
      <c r="P34" s="478"/>
      <c r="Q34" s="521">
        <v>0</v>
      </c>
      <c r="R34" s="481"/>
      <c r="S34" s="482"/>
      <c r="T34" s="478"/>
      <c r="U34" s="481"/>
      <c r="V34" s="515"/>
      <c r="W34" s="481"/>
      <c r="X34" s="494"/>
      <c r="Y34" s="515"/>
      <c r="Z34" s="529"/>
      <c r="AA34" s="478"/>
      <c r="AB34" s="529"/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">
        <v>151</v>
      </c>
      <c r="AS34" s="408"/>
      <c r="AT34" s="408"/>
      <c r="AU34" s="408"/>
      <c r="AV34" s="408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">
        <v>152</v>
      </c>
      <c r="BU34" s="552" t="s">
        <v>152</v>
      </c>
      <c r="BV34" s="552" t="s">
        <v>152</v>
      </c>
      <c r="BW34" s="552" t="s">
        <v>152</v>
      </c>
      <c r="BX34" s="552" t="s">
        <v>152</v>
      </c>
      <c r="BY34" s="552" t="s">
        <v>152</v>
      </c>
      <c r="BZ34" s="430" t="s">
        <v>152</v>
      </c>
      <c r="CA34" s="426"/>
      <c r="CB34" s="555">
        <v>0</v>
      </c>
      <c r="CC34" s="555">
        <v>0</v>
      </c>
      <c r="CD34" s="555">
        <v>0</v>
      </c>
      <c r="CE34" s="555">
        <v>0</v>
      </c>
      <c r="CF34" s="555">
        <v>0</v>
      </c>
      <c r="CG34" s="555" t="s">
        <v>152</v>
      </c>
      <c r="CH34" s="555">
        <v>0</v>
      </c>
      <c r="CI34" s="410"/>
      <c r="CJ34" s="410"/>
      <c r="CK34" s="410"/>
      <c r="CL34" s="410"/>
      <c r="CM34" s="410"/>
      <c r="CN34" s="410"/>
      <c r="CO34" s="410"/>
      <c r="CP34" s="410"/>
      <c r="CQ34" s="410"/>
      <c r="CR34" s="410"/>
      <c r="CS34" s="410"/>
      <c r="CT34" s="410"/>
      <c r="CU34" s="410"/>
      <c r="CV34" s="410"/>
      <c r="CW34" s="410"/>
      <c r="CX34" s="410"/>
      <c r="CY34" s="410"/>
      <c r="CZ34" s="410"/>
      <c r="DA34" s="410"/>
      <c r="DB34" s="410"/>
      <c r="DC34" s="422"/>
      <c r="DD34" s="422"/>
    </row>
    <row r="35" spans="1:108" x14ac:dyDescent="0.25">
      <c r="A35" s="432" t="s">
        <v>69</v>
      </c>
      <c r="B35" s="519">
        <v>0</v>
      </c>
      <c r="C35" s="490"/>
      <c r="D35" s="490"/>
      <c r="E35" s="482"/>
      <c r="F35" s="482"/>
      <c r="G35" s="483"/>
      <c r="H35" s="483"/>
      <c r="I35" s="489"/>
      <c r="J35" s="478"/>
      <c r="K35" s="481"/>
      <c r="L35" s="478"/>
      <c r="M35" s="532"/>
      <c r="N35" s="489"/>
      <c r="O35" s="490"/>
      <c r="P35" s="491"/>
      <c r="Q35" s="521">
        <v>0</v>
      </c>
      <c r="R35" s="481"/>
      <c r="S35" s="482"/>
      <c r="T35" s="478"/>
      <c r="U35" s="481"/>
      <c r="V35" s="515"/>
      <c r="W35" s="489"/>
      <c r="X35" s="494"/>
      <c r="Y35" s="494"/>
      <c r="Z35" s="532"/>
      <c r="AA35" s="478"/>
      <c r="AB35" s="532"/>
      <c r="AC35" s="478"/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">
        <v>151</v>
      </c>
      <c r="AS35" s="408"/>
      <c r="AT35" s="408"/>
      <c r="AU35" s="408"/>
      <c r="AV35" s="408"/>
      <c r="AW35" s="410"/>
      <c r="AX35" s="410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">
        <v>152</v>
      </c>
      <c r="BU35" s="552" t="s">
        <v>152</v>
      </c>
      <c r="BV35" s="552" t="s">
        <v>152</v>
      </c>
      <c r="BW35" s="552" t="s">
        <v>152</v>
      </c>
      <c r="BX35" s="552" t="s">
        <v>152</v>
      </c>
      <c r="BY35" s="552" t="s">
        <v>152</v>
      </c>
      <c r="BZ35" s="430" t="s">
        <v>152</v>
      </c>
      <c r="CA35" s="426"/>
      <c r="CB35" s="555">
        <v>0</v>
      </c>
      <c r="CC35" s="555">
        <v>0</v>
      </c>
      <c r="CD35" s="555">
        <v>0</v>
      </c>
      <c r="CE35" s="555">
        <v>0</v>
      </c>
      <c r="CF35" s="555">
        <v>0</v>
      </c>
      <c r="CG35" s="555" t="s">
        <v>152</v>
      </c>
      <c r="CH35" s="555">
        <v>0</v>
      </c>
      <c r="CI35" s="410"/>
      <c r="CJ35" s="410"/>
      <c r="CK35" s="410"/>
      <c r="CL35" s="410"/>
      <c r="CM35" s="410"/>
      <c r="CN35" s="410"/>
      <c r="CO35" s="410"/>
      <c r="CP35" s="410"/>
      <c r="CQ35" s="410"/>
      <c r="CR35" s="410"/>
      <c r="CS35" s="410"/>
      <c r="CT35" s="410"/>
      <c r="CU35" s="410"/>
      <c r="CV35" s="410"/>
      <c r="CW35" s="410"/>
      <c r="CX35" s="410"/>
      <c r="CY35" s="410"/>
      <c r="CZ35" s="410"/>
      <c r="DA35" s="410"/>
      <c r="DB35" s="410"/>
      <c r="DC35" s="422"/>
      <c r="DD35" s="422"/>
    </row>
    <row r="36" spans="1:108" x14ac:dyDescent="0.25">
      <c r="A36" s="432" t="s">
        <v>70</v>
      </c>
      <c r="B36" s="519"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v>0</v>
      </c>
      <c r="N36" s="481"/>
      <c r="O36" s="482"/>
      <c r="P36" s="478"/>
      <c r="Q36" s="521"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">
        <v>151</v>
      </c>
      <c r="AS36" s="408"/>
      <c r="AT36" s="408"/>
      <c r="AU36" s="408"/>
      <c r="AV36" s="408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">
        <v>152</v>
      </c>
      <c r="BU36" s="552" t="s">
        <v>152</v>
      </c>
      <c r="BV36" s="552" t="s">
        <v>152</v>
      </c>
      <c r="BW36" s="552" t="s">
        <v>152</v>
      </c>
      <c r="BX36" s="552" t="s">
        <v>152</v>
      </c>
      <c r="BY36" s="552" t="s">
        <v>152</v>
      </c>
      <c r="BZ36" s="430" t="s">
        <v>152</v>
      </c>
      <c r="CA36" s="426"/>
      <c r="CB36" s="555">
        <v>0</v>
      </c>
      <c r="CC36" s="555">
        <v>0</v>
      </c>
      <c r="CD36" s="555">
        <v>0</v>
      </c>
      <c r="CE36" s="555">
        <v>0</v>
      </c>
      <c r="CF36" s="555">
        <v>0</v>
      </c>
      <c r="CG36" s="555" t="s">
        <v>152</v>
      </c>
      <c r="CH36" s="555">
        <v>0</v>
      </c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22"/>
      <c r="DD36" s="422"/>
    </row>
    <row r="37" spans="1:108" ht="54" x14ac:dyDescent="0.25">
      <c r="A37" s="452" t="s">
        <v>71</v>
      </c>
      <c r="B37" s="519"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">
        <v>151</v>
      </c>
      <c r="AS37" s="408"/>
      <c r="AT37" s="408"/>
      <c r="AU37" s="408"/>
      <c r="AV37" s="408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">
        <v>152</v>
      </c>
      <c r="BU37" s="552" t="s">
        <v>152</v>
      </c>
      <c r="BV37" s="552" t="s">
        <v>152</v>
      </c>
      <c r="BW37" s="552" t="s">
        <v>152</v>
      </c>
      <c r="BX37" s="552" t="s">
        <v>152</v>
      </c>
      <c r="BY37" s="552" t="s">
        <v>152</v>
      </c>
      <c r="BZ37" s="430" t="s">
        <v>152</v>
      </c>
      <c r="CA37" s="426"/>
      <c r="CB37" s="555">
        <v>0</v>
      </c>
      <c r="CC37" s="555">
        <v>0</v>
      </c>
      <c r="CD37" s="555">
        <v>0</v>
      </c>
      <c r="CE37" s="555">
        <v>0</v>
      </c>
      <c r="CF37" s="555">
        <v>0</v>
      </c>
      <c r="CG37" s="555" t="s">
        <v>152</v>
      </c>
      <c r="CH37" s="555">
        <v>0</v>
      </c>
      <c r="CI37" s="410"/>
      <c r="CJ37" s="410"/>
      <c r="CK37" s="410"/>
      <c r="CL37" s="410"/>
      <c r="CM37" s="410"/>
      <c r="CN37" s="410"/>
      <c r="CO37" s="410"/>
      <c r="CP37" s="410"/>
      <c r="CQ37" s="410"/>
      <c r="CR37" s="410"/>
      <c r="CS37" s="410"/>
      <c r="CT37" s="410"/>
      <c r="CU37" s="410"/>
      <c r="CV37" s="410"/>
      <c r="CW37" s="410"/>
      <c r="CX37" s="410"/>
      <c r="CY37" s="410"/>
      <c r="CZ37" s="410"/>
      <c r="DA37" s="410"/>
      <c r="DB37" s="410"/>
      <c r="DC37" s="422"/>
      <c r="DD37" s="422"/>
    </row>
    <row r="38" spans="1:108" ht="43.5" x14ac:dyDescent="0.25">
      <c r="A38" s="452" t="s">
        <v>72</v>
      </c>
      <c r="B38" s="519">
        <v>0</v>
      </c>
      <c r="C38" s="489"/>
      <c r="D38" s="490"/>
      <c r="E38" s="482"/>
      <c r="F38" s="482"/>
      <c r="G38" s="483"/>
      <c r="H38" s="483"/>
      <c r="I38" s="489"/>
      <c r="J38" s="478"/>
      <c r="K38" s="481"/>
      <c r="L38" s="478"/>
      <c r="M38" s="532"/>
      <c r="N38" s="489"/>
      <c r="O38" s="490"/>
      <c r="P38" s="491"/>
      <c r="Q38" s="521">
        <v>0</v>
      </c>
      <c r="R38" s="481"/>
      <c r="S38" s="482"/>
      <c r="T38" s="478"/>
      <c r="U38" s="481"/>
      <c r="V38" s="515"/>
      <c r="W38" s="489"/>
      <c r="X38" s="478"/>
      <c r="Y38" s="515"/>
      <c r="Z38" s="532"/>
      <c r="AA38" s="478"/>
      <c r="AB38" s="532"/>
      <c r="AC38" s="478"/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">
        <v>151</v>
      </c>
      <c r="AS38" s="408"/>
      <c r="AT38" s="408"/>
      <c r="AU38" s="408"/>
      <c r="AV38" s="408"/>
      <c r="AW38" s="410"/>
      <c r="AX38" s="410"/>
      <c r="AY38" s="410"/>
      <c r="AZ38" s="410"/>
      <c r="BA38" s="410"/>
      <c r="BB38" s="410"/>
      <c r="BC38" s="410"/>
      <c r="BD38" s="410"/>
      <c r="BE38" s="410"/>
      <c r="BF38" s="410"/>
      <c r="BG38" s="410"/>
      <c r="BH38" s="410"/>
      <c r="BI38" s="410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">
        <v>152</v>
      </c>
      <c r="BU38" s="552" t="s">
        <v>152</v>
      </c>
      <c r="BV38" s="552" t="s">
        <v>152</v>
      </c>
      <c r="BW38" s="552" t="s">
        <v>152</v>
      </c>
      <c r="BX38" s="552" t="s">
        <v>152</v>
      </c>
      <c r="BY38" s="552" t="s">
        <v>152</v>
      </c>
      <c r="BZ38" s="430" t="s">
        <v>152</v>
      </c>
      <c r="CA38" s="426"/>
      <c r="CB38" s="555">
        <v>0</v>
      </c>
      <c r="CC38" s="555">
        <v>0</v>
      </c>
      <c r="CD38" s="555">
        <v>0</v>
      </c>
      <c r="CE38" s="555">
        <v>0</v>
      </c>
      <c r="CF38" s="555">
        <v>0</v>
      </c>
      <c r="CG38" s="555" t="s">
        <v>152</v>
      </c>
      <c r="CH38" s="555">
        <v>0</v>
      </c>
      <c r="CI38" s="410"/>
      <c r="CJ38" s="410"/>
      <c r="CK38" s="410"/>
      <c r="CL38" s="410"/>
      <c r="CM38" s="410"/>
      <c r="CN38" s="410"/>
      <c r="CO38" s="410"/>
      <c r="CP38" s="410"/>
      <c r="CQ38" s="410"/>
      <c r="CR38" s="410"/>
      <c r="CS38" s="410"/>
      <c r="CT38" s="410"/>
      <c r="CU38" s="410"/>
      <c r="CV38" s="410"/>
      <c r="CW38" s="410"/>
      <c r="CX38" s="410"/>
      <c r="CY38" s="410"/>
      <c r="CZ38" s="410"/>
      <c r="DA38" s="410"/>
      <c r="DB38" s="410"/>
      <c r="DC38" s="422"/>
      <c r="DD38" s="422"/>
    </row>
    <row r="39" spans="1:108" x14ac:dyDescent="0.25">
      <c r="A39" s="432" t="s">
        <v>73</v>
      </c>
      <c r="B39" s="519"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v>0</v>
      </c>
      <c r="N39" s="481"/>
      <c r="O39" s="482"/>
      <c r="P39" s="478"/>
      <c r="Q39" s="521"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">
        <v>151</v>
      </c>
      <c r="AS39" s="408"/>
      <c r="AT39" s="408"/>
      <c r="AU39" s="408"/>
      <c r="AV39" s="408"/>
      <c r="AW39" s="410"/>
      <c r="AX39" s="410"/>
      <c r="AY39" s="410"/>
      <c r="AZ39" s="410"/>
      <c r="BA39" s="410"/>
      <c r="BB39" s="410"/>
      <c r="BC39" s="410"/>
      <c r="BD39" s="410"/>
      <c r="BE39" s="410"/>
      <c r="BF39" s="410"/>
      <c r="BG39" s="410"/>
      <c r="BH39" s="410"/>
      <c r="BI39" s="410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">
        <v>152</v>
      </c>
      <c r="BU39" s="552" t="s">
        <v>152</v>
      </c>
      <c r="BV39" s="552" t="s">
        <v>152</v>
      </c>
      <c r="BW39" s="552" t="s">
        <v>152</v>
      </c>
      <c r="BX39" s="552" t="s">
        <v>152</v>
      </c>
      <c r="BY39" s="552" t="s">
        <v>152</v>
      </c>
      <c r="BZ39" s="430" t="s">
        <v>152</v>
      </c>
      <c r="CA39" s="426"/>
      <c r="CB39" s="555">
        <v>0</v>
      </c>
      <c r="CC39" s="555">
        <v>0</v>
      </c>
      <c r="CD39" s="555">
        <v>0</v>
      </c>
      <c r="CE39" s="555">
        <v>0</v>
      </c>
      <c r="CF39" s="555">
        <v>0</v>
      </c>
      <c r="CG39" s="555" t="s">
        <v>152</v>
      </c>
      <c r="CH39" s="555">
        <v>0</v>
      </c>
      <c r="CI39" s="410"/>
      <c r="CJ39" s="410"/>
      <c r="CK39" s="410"/>
      <c r="CL39" s="410"/>
      <c r="CM39" s="410"/>
      <c r="CN39" s="410"/>
      <c r="CO39" s="410"/>
      <c r="CP39" s="410"/>
      <c r="CQ39" s="410"/>
      <c r="CR39" s="410"/>
      <c r="CS39" s="410"/>
      <c r="CT39" s="410"/>
      <c r="CU39" s="410"/>
      <c r="CV39" s="410"/>
      <c r="CW39" s="410"/>
      <c r="CX39" s="410"/>
      <c r="CY39" s="410"/>
      <c r="CZ39" s="410"/>
      <c r="DA39" s="410"/>
      <c r="DB39" s="410"/>
      <c r="DC39" s="422"/>
      <c r="DD39" s="422"/>
    </row>
    <row r="40" spans="1:108" x14ac:dyDescent="0.25">
      <c r="A40" s="432" t="s">
        <v>74</v>
      </c>
      <c r="B40" s="519"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v>0</v>
      </c>
      <c r="N40" s="481"/>
      <c r="O40" s="482"/>
      <c r="P40" s="478"/>
      <c r="Q40" s="521"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">
        <v>151</v>
      </c>
      <c r="AS40" s="408"/>
      <c r="AT40" s="408"/>
      <c r="AU40" s="408"/>
      <c r="AV40" s="408"/>
      <c r="AW40" s="410"/>
      <c r="AX40" s="410"/>
      <c r="AY40" s="410"/>
      <c r="AZ40" s="410"/>
      <c r="BA40" s="410"/>
      <c r="BB40" s="410"/>
      <c r="BC40" s="410"/>
      <c r="BD40" s="410"/>
      <c r="BE40" s="410"/>
      <c r="BF40" s="410"/>
      <c r="BG40" s="410"/>
      <c r="BH40" s="410"/>
      <c r="BI40" s="410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">
        <v>152</v>
      </c>
      <c r="BU40" s="552" t="s">
        <v>152</v>
      </c>
      <c r="BV40" s="552" t="s">
        <v>152</v>
      </c>
      <c r="BW40" s="552" t="s">
        <v>152</v>
      </c>
      <c r="BX40" s="552" t="s">
        <v>152</v>
      </c>
      <c r="BY40" s="552" t="s">
        <v>152</v>
      </c>
      <c r="BZ40" s="430" t="s">
        <v>152</v>
      </c>
      <c r="CA40" s="426"/>
      <c r="CB40" s="555">
        <v>0</v>
      </c>
      <c r="CC40" s="555">
        <v>0</v>
      </c>
      <c r="CD40" s="555">
        <v>0</v>
      </c>
      <c r="CE40" s="555">
        <v>0</v>
      </c>
      <c r="CF40" s="555">
        <v>0</v>
      </c>
      <c r="CG40" s="555" t="s">
        <v>152</v>
      </c>
      <c r="CH40" s="555">
        <v>0</v>
      </c>
      <c r="CI40" s="410"/>
      <c r="CJ40" s="410"/>
      <c r="CK40" s="410"/>
      <c r="CL40" s="410"/>
      <c r="CM40" s="410"/>
      <c r="CN40" s="410"/>
      <c r="CO40" s="410"/>
      <c r="CP40" s="410"/>
      <c r="CQ40" s="410"/>
      <c r="CR40" s="410"/>
      <c r="CS40" s="410"/>
      <c r="CT40" s="410"/>
      <c r="CU40" s="410"/>
      <c r="CV40" s="410"/>
      <c r="CW40" s="410"/>
      <c r="CX40" s="410"/>
      <c r="CY40" s="410"/>
      <c r="CZ40" s="410"/>
      <c r="DA40" s="410"/>
      <c r="DB40" s="410"/>
      <c r="DC40" s="422"/>
      <c r="DD40" s="422"/>
    </row>
    <row r="41" spans="1:108" x14ac:dyDescent="0.25">
      <c r="A41" s="432" t="s">
        <v>75</v>
      </c>
      <c r="B41" s="519"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">
        <v>151</v>
      </c>
      <c r="AS41" s="408"/>
      <c r="AT41" s="408"/>
      <c r="AU41" s="408"/>
      <c r="AV41" s="408"/>
      <c r="AW41" s="410"/>
      <c r="AX41" s="410"/>
      <c r="AY41" s="410"/>
      <c r="AZ41" s="410"/>
      <c r="BA41" s="410"/>
      <c r="BB41" s="410"/>
      <c r="BC41" s="410"/>
      <c r="BD41" s="410"/>
      <c r="BE41" s="410"/>
      <c r="BF41" s="410"/>
      <c r="BG41" s="410"/>
      <c r="BH41" s="410"/>
      <c r="BI41" s="410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">
        <v>152</v>
      </c>
      <c r="BU41" s="552" t="s">
        <v>152</v>
      </c>
      <c r="BV41" s="552" t="s">
        <v>152</v>
      </c>
      <c r="BW41" s="552" t="s">
        <v>152</v>
      </c>
      <c r="BX41" s="552" t="s">
        <v>152</v>
      </c>
      <c r="BY41" s="552" t="s">
        <v>152</v>
      </c>
      <c r="BZ41" s="430" t="s">
        <v>152</v>
      </c>
      <c r="CA41" s="426"/>
      <c r="CB41" s="555">
        <v>0</v>
      </c>
      <c r="CC41" s="555">
        <v>0</v>
      </c>
      <c r="CD41" s="555">
        <v>0</v>
      </c>
      <c r="CE41" s="555">
        <v>0</v>
      </c>
      <c r="CF41" s="555">
        <v>0</v>
      </c>
      <c r="CG41" s="555" t="s">
        <v>152</v>
      </c>
      <c r="CH41" s="555">
        <v>0</v>
      </c>
      <c r="CI41" s="410"/>
      <c r="CJ41" s="410"/>
      <c r="CK41" s="410"/>
      <c r="CL41" s="410"/>
      <c r="CM41" s="410"/>
      <c r="CN41" s="410"/>
      <c r="CO41" s="410"/>
      <c r="CP41" s="410"/>
      <c r="CQ41" s="410"/>
      <c r="CR41" s="410"/>
      <c r="CS41" s="410"/>
      <c r="CT41" s="410"/>
      <c r="CU41" s="410"/>
      <c r="CV41" s="410"/>
      <c r="CW41" s="410"/>
      <c r="CX41" s="410"/>
      <c r="CY41" s="410"/>
      <c r="CZ41" s="410"/>
      <c r="DA41" s="410"/>
      <c r="DB41" s="410"/>
      <c r="DC41" s="422"/>
      <c r="DD41" s="422"/>
    </row>
    <row r="42" spans="1:108" x14ac:dyDescent="0.25">
      <c r="A42" s="432" t="s">
        <v>76</v>
      </c>
      <c r="B42" s="519"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v>0</v>
      </c>
      <c r="N42" s="481"/>
      <c r="O42" s="482"/>
      <c r="P42" s="478"/>
      <c r="Q42" s="521"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">
        <v>151</v>
      </c>
      <c r="AS42" s="408"/>
      <c r="AT42" s="408"/>
      <c r="AU42" s="408"/>
      <c r="AV42" s="408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">
        <v>152</v>
      </c>
      <c r="BU42" s="552" t="s">
        <v>152</v>
      </c>
      <c r="BV42" s="552" t="s">
        <v>152</v>
      </c>
      <c r="BW42" s="552" t="s">
        <v>152</v>
      </c>
      <c r="BX42" s="552" t="s">
        <v>152</v>
      </c>
      <c r="BY42" s="552" t="s">
        <v>152</v>
      </c>
      <c r="BZ42" s="430" t="s">
        <v>152</v>
      </c>
      <c r="CA42" s="426"/>
      <c r="CB42" s="555">
        <v>0</v>
      </c>
      <c r="CC42" s="555">
        <v>0</v>
      </c>
      <c r="CD42" s="555">
        <v>0</v>
      </c>
      <c r="CE42" s="555">
        <v>0</v>
      </c>
      <c r="CF42" s="555">
        <v>0</v>
      </c>
      <c r="CG42" s="555" t="s">
        <v>152</v>
      </c>
      <c r="CH42" s="555">
        <v>0</v>
      </c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22"/>
      <c r="DD42" s="422"/>
    </row>
    <row r="43" spans="1:108" x14ac:dyDescent="0.25">
      <c r="A43" s="432" t="s">
        <v>77</v>
      </c>
      <c r="B43" s="519"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">
        <v>151</v>
      </c>
      <c r="AS43" s="408"/>
      <c r="AT43" s="408"/>
      <c r="AU43" s="408"/>
      <c r="AV43" s="408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">
        <v>152</v>
      </c>
      <c r="BU43" s="552" t="s">
        <v>152</v>
      </c>
      <c r="BV43" s="552" t="s">
        <v>152</v>
      </c>
      <c r="BW43" s="552" t="s">
        <v>152</v>
      </c>
      <c r="BX43" s="552" t="s">
        <v>152</v>
      </c>
      <c r="BY43" s="552" t="s">
        <v>152</v>
      </c>
      <c r="BZ43" s="430" t="s">
        <v>152</v>
      </c>
      <c r="CA43" s="426"/>
      <c r="CB43" s="555">
        <v>0</v>
      </c>
      <c r="CC43" s="555">
        <v>0</v>
      </c>
      <c r="CD43" s="555">
        <v>0</v>
      </c>
      <c r="CE43" s="555">
        <v>0</v>
      </c>
      <c r="CF43" s="555">
        <v>0</v>
      </c>
      <c r="CG43" s="555" t="s">
        <v>152</v>
      </c>
      <c r="CH43" s="555">
        <v>0</v>
      </c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22"/>
      <c r="DD43" s="422"/>
    </row>
    <row r="44" spans="1:108" x14ac:dyDescent="0.25">
      <c r="A44" s="432" t="s">
        <v>78</v>
      </c>
      <c r="B44" s="519"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v>0</v>
      </c>
      <c r="N44" s="481"/>
      <c r="O44" s="482"/>
      <c r="P44" s="478"/>
      <c r="Q44" s="521"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">
        <v>151</v>
      </c>
      <c r="AS44" s="408"/>
      <c r="AT44" s="408"/>
      <c r="AU44" s="408"/>
      <c r="AV44" s="408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">
        <v>152</v>
      </c>
      <c r="BU44" s="552" t="s">
        <v>152</v>
      </c>
      <c r="BV44" s="552" t="s">
        <v>152</v>
      </c>
      <c r="BW44" s="552" t="s">
        <v>152</v>
      </c>
      <c r="BX44" s="552" t="s">
        <v>152</v>
      </c>
      <c r="BY44" s="552" t="s">
        <v>152</v>
      </c>
      <c r="BZ44" s="430" t="s">
        <v>152</v>
      </c>
      <c r="CA44" s="426"/>
      <c r="CB44" s="555">
        <v>0</v>
      </c>
      <c r="CC44" s="555">
        <v>0</v>
      </c>
      <c r="CD44" s="555">
        <v>0</v>
      </c>
      <c r="CE44" s="555">
        <v>0</v>
      </c>
      <c r="CF44" s="555">
        <v>0</v>
      </c>
      <c r="CG44" s="555" t="s">
        <v>152</v>
      </c>
      <c r="CH44" s="555">
        <v>0</v>
      </c>
      <c r="CI44" s="410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22"/>
      <c r="DD44" s="422"/>
    </row>
    <row r="45" spans="1:108" x14ac:dyDescent="0.25">
      <c r="A45" s="432" t="s">
        <v>79</v>
      </c>
      <c r="B45" s="519"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v>0</v>
      </c>
      <c r="N45" s="481"/>
      <c r="O45" s="482"/>
      <c r="P45" s="478"/>
      <c r="Q45" s="521"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">
        <v>151</v>
      </c>
      <c r="AS45" s="408"/>
      <c r="AT45" s="408"/>
      <c r="AU45" s="408"/>
      <c r="AV45" s="408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0"/>
      <c r="BH45" s="410"/>
      <c r="BI45" s="410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">
        <v>152</v>
      </c>
      <c r="BU45" s="552" t="s">
        <v>152</v>
      </c>
      <c r="BV45" s="552" t="s">
        <v>152</v>
      </c>
      <c r="BW45" s="552" t="s">
        <v>152</v>
      </c>
      <c r="BX45" s="552" t="s">
        <v>152</v>
      </c>
      <c r="BY45" s="552" t="s">
        <v>152</v>
      </c>
      <c r="BZ45" s="430" t="s">
        <v>152</v>
      </c>
      <c r="CA45" s="426"/>
      <c r="CB45" s="555">
        <v>0</v>
      </c>
      <c r="CC45" s="555">
        <v>0</v>
      </c>
      <c r="CD45" s="555">
        <v>0</v>
      </c>
      <c r="CE45" s="555">
        <v>0</v>
      </c>
      <c r="CF45" s="555">
        <v>0</v>
      </c>
      <c r="CG45" s="555" t="s">
        <v>152</v>
      </c>
      <c r="CH45" s="555">
        <v>0</v>
      </c>
      <c r="CI45" s="410"/>
      <c r="CJ45" s="410"/>
      <c r="CK45" s="410"/>
      <c r="CL45" s="410"/>
      <c r="CM45" s="410"/>
      <c r="CN45" s="410"/>
      <c r="CO45" s="410"/>
      <c r="CP45" s="410"/>
      <c r="CQ45" s="410"/>
      <c r="CR45" s="410"/>
      <c r="CS45" s="410"/>
      <c r="CT45" s="410"/>
      <c r="CU45" s="410"/>
      <c r="CV45" s="410"/>
      <c r="CW45" s="410"/>
      <c r="CX45" s="410"/>
      <c r="CY45" s="410"/>
      <c r="CZ45" s="410"/>
      <c r="DA45" s="410"/>
      <c r="DB45" s="410"/>
      <c r="DC45" s="422"/>
      <c r="DD45" s="422"/>
    </row>
    <row r="46" spans="1:108" x14ac:dyDescent="0.25">
      <c r="A46" s="432" t="s">
        <v>80</v>
      </c>
      <c r="B46" s="519"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v>0</v>
      </c>
      <c r="N46" s="481"/>
      <c r="O46" s="482"/>
      <c r="P46" s="478"/>
      <c r="Q46" s="521"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">
        <v>151</v>
      </c>
      <c r="AS46" s="408"/>
      <c r="AT46" s="408"/>
      <c r="AU46" s="408"/>
      <c r="AV46" s="408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">
        <v>152</v>
      </c>
      <c r="BU46" s="552" t="s">
        <v>152</v>
      </c>
      <c r="BV46" s="552" t="s">
        <v>152</v>
      </c>
      <c r="BW46" s="552" t="s">
        <v>152</v>
      </c>
      <c r="BX46" s="552" t="s">
        <v>152</v>
      </c>
      <c r="BY46" s="552" t="s">
        <v>152</v>
      </c>
      <c r="BZ46" s="426"/>
      <c r="CA46" s="426"/>
      <c r="CB46" s="555">
        <v>0</v>
      </c>
      <c r="CC46" s="555">
        <v>0</v>
      </c>
      <c r="CD46" s="555">
        <v>0</v>
      </c>
      <c r="CE46" s="555">
        <v>0</v>
      </c>
      <c r="CF46" s="555">
        <v>0</v>
      </c>
      <c r="CG46" s="555" t="s">
        <v>152</v>
      </c>
      <c r="CH46" s="429"/>
      <c r="CI46" s="410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22"/>
      <c r="DD46" s="422"/>
    </row>
    <row r="47" spans="1:108" x14ac:dyDescent="0.25">
      <c r="A47" s="432" t="s">
        <v>81</v>
      </c>
      <c r="B47" s="519">
        <v>0</v>
      </c>
      <c r="C47" s="481"/>
      <c r="D47" s="482"/>
      <c r="E47" s="482"/>
      <c r="F47" s="482"/>
      <c r="G47" s="483"/>
      <c r="H47" s="483"/>
      <c r="I47" s="481"/>
      <c r="J47" s="478"/>
      <c r="K47" s="489"/>
      <c r="L47" s="478"/>
      <c r="M47" s="507">
        <v>0</v>
      </c>
      <c r="N47" s="481"/>
      <c r="O47" s="482"/>
      <c r="P47" s="478"/>
      <c r="Q47" s="521">
        <v>0</v>
      </c>
      <c r="R47" s="481"/>
      <c r="S47" s="482"/>
      <c r="T47" s="478"/>
      <c r="U47" s="481"/>
      <c r="V47" s="515"/>
      <c r="W47" s="481"/>
      <c r="X47" s="478"/>
      <c r="Y47" s="515"/>
      <c r="Z47" s="529"/>
      <c r="AA47" s="478"/>
      <c r="AB47" s="529"/>
      <c r="AC47" s="478"/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">
        <v>151</v>
      </c>
      <c r="AS47" s="408"/>
      <c r="AT47" s="408"/>
      <c r="AU47" s="408"/>
      <c r="AV47" s="408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">
        <v>152</v>
      </c>
      <c r="BU47" s="552" t="s">
        <v>152</v>
      </c>
      <c r="BV47" s="552" t="s">
        <v>152</v>
      </c>
      <c r="BW47" s="552" t="s">
        <v>152</v>
      </c>
      <c r="BX47" s="552" t="s">
        <v>152</v>
      </c>
      <c r="BY47" s="552" t="s">
        <v>152</v>
      </c>
      <c r="BZ47" s="430" t="s">
        <v>152</v>
      </c>
      <c r="CA47" s="426"/>
      <c r="CB47" s="555">
        <v>0</v>
      </c>
      <c r="CC47" s="555">
        <v>0</v>
      </c>
      <c r="CD47" s="555">
        <v>0</v>
      </c>
      <c r="CE47" s="555">
        <v>0</v>
      </c>
      <c r="CF47" s="555">
        <v>0</v>
      </c>
      <c r="CG47" s="555" t="s">
        <v>152</v>
      </c>
      <c r="CH47" s="555">
        <v>0</v>
      </c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22"/>
      <c r="DD47" s="422"/>
    </row>
    <row r="48" spans="1:108" ht="43.5" x14ac:dyDescent="0.25">
      <c r="A48" s="452" t="s">
        <v>82</v>
      </c>
      <c r="B48" s="519">
        <v>0</v>
      </c>
      <c r="C48" s="481"/>
      <c r="D48" s="482"/>
      <c r="E48" s="482"/>
      <c r="F48" s="482"/>
      <c r="G48" s="483"/>
      <c r="H48" s="483"/>
      <c r="I48" s="481"/>
      <c r="J48" s="478"/>
      <c r="K48" s="481"/>
      <c r="L48" s="478"/>
      <c r="M48" s="507">
        <v>0</v>
      </c>
      <c r="N48" s="481"/>
      <c r="O48" s="482"/>
      <c r="P48" s="478"/>
      <c r="Q48" s="521">
        <v>0</v>
      </c>
      <c r="R48" s="481"/>
      <c r="S48" s="482"/>
      <c r="T48" s="478"/>
      <c r="U48" s="481"/>
      <c r="V48" s="515"/>
      <c r="W48" s="481"/>
      <c r="X48" s="478"/>
      <c r="Y48" s="515"/>
      <c r="Z48" s="529"/>
      <c r="AA48" s="478"/>
      <c r="AB48" s="529"/>
      <c r="AC48" s="478"/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">
        <v>151</v>
      </c>
      <c r="AS48" s="408"/>
      <c r="AT48" s="408"/>
      <c r="AU48" s="408"/>
      <c r="AV48" s="408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">
        <v>152</v>
      </c>
      <c r="BU48" s="552" t="s">
        <v>152</v>
      </c>
      <c r="BV48" s="552" t="s">
        <v>152</v>
      </c>
      <c r="BW48" s="552" t="s">
        <v>152</v>
      </c>
      <c r="BX48" s="552" t="s">
        <v>152</v>
      </c>
      <c r="BY48" s="552" t="s">
        <v>152</v>
      </c>
      <c r="BZ48" s="430" t="s">
        <v>152</v>
      </c>
      <c r="CA48" s="426"/>
      <c r="CB48" s="555">
        <v>0</v>
      </c>
      <c r="CC48" s="555">
        <v>0</v>
      </c>
      <c r="CD48" s="555">
        <v>0</v>
      </c>
      <c r="CE48" s="555">
        <v>0</v>
      </c>
      <c r="CF48" s="555">
        <v>0</v>
      </c>
      <c r="CG48" s="555" t="s">
        <v>152</v>
      </c>
      <c r="CH48" s="555">
        <v>0</v>
      </c>
      <c r="CI48" s="410"/>
      <c r="CJ48" s="410"/>
      <c r="CK48" s="410"/>
      <c r="CL48" s="410"/>
      <c r="CM48" s="410"/>
      <c r="CN48" s="410"/>
      <c r="CO48" s="410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22"/>
      <c r="DD48" s="422"/>
    </row>
    <row r="49" spans="1:108" ht="43.5" x14ac:dyDescent="0.25">
      <c r="A49" s="452" t="s">
        <v>83</v>
      </c>
      <c r="B49" s="519">
        <v>0</v>
      </c>
      <c r="C49" s="481"/>
      <c r="D49" s="482"/>
      <c r="E49" s="482"/>
      <c r="F49" s="482"/>
      <c r="G49" s="483"/>
      <c r="H49" s="483"/>
      <c r="I49" s="481"/>
      <c r="J49" s="478"/>
      <c r="K49" s="489"/>
      <c r="L49" s="478"/>
      <c r="M49" s="507">
        <v>0</v>
      </c>
      <c r="N49" s="481"/>
      <c r="O49" s="482"/>
      <c r="P49" s="478"/>
      <c r="Q49" s="521">
        <v>0</v>
      </c>
      <c r="R49" s="481"/>
      <c r="S49" s="482"/>
      <c r="T49" s="478"/>
      <c r="U49" s="481"/>
      <c r="V49" s="515"/>
      <c r="W49" s="481"/>
      <c r="X49" s="478"/>
      <c r="Y49" s="515"/>
      <c r="Z49" s="529"/>
      <c r="AA49" s="478"/>
      <c r="AB49" s="529"/>
      <c r="AC49" s="478"/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">
        <v>151</v>
      </c>
      <c r="AS49" s="408"/>
      <c r="AT49" s="408"/>
      <c r="AU49" s="408"/>
      <c r="AV49" s="408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">
        <v>152</v>
      </c>
      <c r="BU49" s="552" t="s">
        <v>152</v>
      </c>
      <c r="BV49" s="552" t="s">
        <v>152</v>
      </c>
      <c r="BW49" s="552" t="s">
        <v>152</v>
      </c>
      <c r="BX49" s="552" t="s">
        <v>152</v>
      </c>
      <c r="BY49" s="552" t="s">
        <v>152</v>
      </c>
      <c r="BZ49" s="430" t="s">
        <v>152</v>
      </c>
      <c r="CA49" s="426"/>
      <c r="CB49" s="555">
        <v>0</v>
      </c>
      <c r="CC49" s="555">
        <v>0</v>
      </c>
      <c r="CD49" s="555">
        <v>0</v>
      </c>
      <c r="CE49" s="555">
        <v>0</v>
      </c>
      <c r="CF49" s="555">
        <v>0</v>
      </c>
      <c r="CG49" s="555" t="s">
        <v>152</v>
      </c>
      <c r="CH49" s="555">
        <v>0</v>
      </c>
      <c r="CI49" s="410"/>
      <c r="CJ49" s="410"/>
      <c r="CK49" s="410"/>
      <c r="CL49" s="410"/>
      <c r="CM49" s="410"/>
      <c r="CN49" s="410"/>
      <c r="CO49" s="410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22"/>
      <c r="DD49" s="422"/>
    </row>
    <row r="50" spans="1:108" x14ac:dyDescent="0.25">
      <c r="A50" s="432" t="s">
        <v>84</v>
      </c>
      <c r="B50" s="519">
        <v>0</v>
      </c>
      <c r="C50" s="481"/>
      <c r="D50" s="482"/>
      <c r="E50" s="482"/>
      <c r="F50" s="482"/>
      <c r="G50" s="483"/>
      <c r="H50" s="483"/>
      <c r="I50" s="481"/>
      <c r="J50" s="478"/>
      <c r="K50" s="481"/>
      <c r="L50" s="478"/>
      <c r="M50" s="507">
        <v>0</v>
      </c>
      <c r="N50" s="481"/>
      <c r="O50" s="482"/>
      <c r="P50" s="478"/>
      <c r="Q50" s="521">
        <v>0</v>
      </c>
      <c r="R50" s="481"/>
      <c r="S50" s="482"/>
      <c r="T50" s="478"/>
      <c r="U50" s="481"/>
      <c r="V50" s="515"/>
      <c r="W50" s="481"/>
      <c r="X50" s="478"/>
      <c r="Y50" s="515"/>
      <c r="Z50" s="529"/>
      <c r="AA50" s="478"/>
      <c r="AB50" s="529"/>
      <c r="AC50" s="478"/>
      <c r="AD50" s="530"/>
      <c r="AE50" s="475"/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">
        <v>151</v>
      </c>
      <c r="AS50" s="408"/>
      <c r="AT50" s="408"/>
      <c r="AU50" s="408"/>
      <c r="AV50" s="408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">
        <v>152</v>
      </c>
      <c r="BU50" s="552" t="s">
        <v>152</v>
      </c>
      <c r="BV50" s="552" t="s">
        <v>152</v>
      </c>
      <c r="BW50" s="552" t="s">
        <v>152</v>
      </c>
      <c r="BX50" s="552" t="s">
        <v>152</v>
      </c>
      <c r="BY50" s="552" t="s">
        <v>152</v>
      </c>
      <c r="BZ50" s="430" t="s">
        <v>152</v>
      </c>
      <c r="CA50" s="430" t="s">
        <v>152</v>
      </c>
      <c r="CB50" s="555">
        <v>0</v>
      </c>
      <c r="CC50" s="555">
        <v>0</v>
      </c>
      <c r="CD50" s="555">
        <v>0</v>
      </c>
      <c r="CE50" s="555">
        <v>0</v>
      </c>
      <c r="CF50" s="555">
        <v>0</v>
      </c>
      <c r="CG50" s="555" t="s">
        <v>152</v>
      </c>
      <c r="CH50" s="555">
        <v>0</v>
      </c>
      <c r="CI50" s="555">
        <v>0</v>
      </c>
      <c r="CJ50" s="410"/>
      <c r="CK50" s="410"/>
      <c r="CL50" s="410"/>
      <c r="CM50" s="410"/>
      <c r="CN50" s="410"/>
      <c r="CO50" s="410"/>
      <c r="CP50" s="410"/>
      <c r="CQ50" s="410"/>
      <c r="CR50" s="410"/>
      <c r="CS50" s="410"/>
      <c r="CT50" s="410"/>
      <c r="CU50" s="410"/>
      <c r="CV50" s="410"/>
      <c r="CW50" s="410"/>
      <c r="CX50" s="410"/>
      <c r="CY50" s="410"/>
      <c r="CZ50" s="410"/>
      <c r="DA50" s="410"/>
      <c r="DB50" s="410"/>
      <c r="DC50" s="422"/>
      <c r="DD50" s="422"/>
    </row>
    <row r="51" spans="1:108" x14ac:dyDescent="0.25">
      <c r="A51" s="432" t="s">
        <v>85</v>
      </c>
      <c r="B51" s="519"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v>0</v>
      </c>
      <c r="N51" s="481"/>
      <c r="O51" s="482"/>
      <c r="P51" s="478"/>
      <c r="Q51" s="521"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">
        <v>151</v>
      </c>
      <c r="AS51" s="408"/>
      <c r="AT51" s="408"/>
      <c r="AU51" s="408"/>
      <c r="AV51" s="408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410"/>
      <c r="BI51" s="410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">
        <v>152</v>
      </c>
      <c r="BU51" s="552" t="s">
        <v>152</v>
      </c>
      <c r="BV51" s="552" t="s">
        <v>152</v>
      </c>
      <c r="BW51" s="552" t="s">
        <v>152</v>
      </c>
      <c r="BX51" s="552" t="s">
        <v>152</v>
      </c>
      <c r="BY51" s="552" t="s">
        <v>152</v>
      </c>
      <c r="BZ51" s="430" t="s">
        <v>152</v>
      </c>
      <c r="CA51" s="430" t="s">
        <v>152</v>
      </c>
      <c r="CB51" s="555">
        <v>0</v>
      </c>
      <c r="CC51" s="555">
        <v>0</v>
      </c>
      <c r="CD51" s="555">
        <v>0</v>
      </c>
      <c r="CE51" s="555">
        <v>0</v>
      </c>
      <c r="CF51" s="555">
        <v>0</v>
      </c>
      <c r="CG51" s="555" t="s">
        <v>152</v>
      </c>
      <c r="CH51" s="555">
        <v>0</v>
      </c>
      <c r="CI51" s="555">
        <v>0</v>
      </c>
      <c r="CJ51" s="410"/>
      <c r="CK51" s="410"/>
      <c r="CL51" s="410"/>
      <c r="CM51" s="410"/>
      <c r="CN51" s="410"/>
      <c r="CO51" s="410"/>
      <c r="CP51" s="410"/>
      <c r="CQ51" s="410"/>
      <c r="CR51" s="410"/>
      <c r="CS51" s="410"/>
      <c r="CT51" s="410"/>
      <c r="CU51" s="410"/>
      <c r="CV51" s="410"/>
      <c r="CW51" s="410"/>
      <c r="CX51" s="410"/>
      <c r="CY51" s="410"/>
      <c r="CZ51" s="410"/>
      <c r="DA51" s="410"/>
      <c r="DB51" s="410"/>
      <c r="DC51" s="422"/>
      <c r="DD51" s="422"/>
    </row>
    <row r="52" spans="1:108" x14ac:dyDescent="0.25">
      <c r="A52" s="432" t="s">
        <v>86</v>
      </c>
      <c r="B52" s="519">
        <v>0</v>
      </c>
      <c r="C52" s="481"/>
      <c r="D52" s="482"/>
      <c r="E52" s="482"/>
      <c r="F52" s="482"/>
      <c r="G52" s="483"/>
      <c r="H52" s="483"/>
      <c r="I52" s="481"/>
      <c r="J52" s="478"/>
      <c r="K52" s="481"/>
      <c r="L52" s="478"/>
      <c r="M52" s="507">
        <v>0</v>
      </c>
      <c r="N52" s="481"/>
      <c r="O52" s="482"/>
      <c r="P52" s="478"/>
      <c r="Q52" s="521">
        <v>0</v>
      </c>
      <c r="R52" s="481"/>
      <c r="S52" s="482"/>
      <c r="T52" s="478"/>
      <c r="U52" s="481"/>
      <c r="V52" s="515"/>
      <c r="W52" s="481"/>
      <c r="X52" s="478"/>
      <c r="Y52" s="515"/>
      <c r="Z52" s="529"/>
      <c r="AA52" s="478"/>
      <c r="AB52" s="529"/>
      <c r="AC52" s="478"/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">
        <v>151</v>
      </c>
      <c r="AS52" s="408"/>
      <c r="AT52" s="408"/>
      <c r="AU52" s="408"/>
      <c r="AV52" s="408"/>
      <c r="AW52" s="410"/>
      <c r="AX52" s="410"/>
      <c r="AY52" s="410"/>
      <c r="AZ52" s="410"/>
      <c r="BA52" s="410"/>
      <c r="BB52" s="410"/>
      <c r="BC52" s="410"/>
      <c r="BD52" s="410"/>
      <c r="BE52" s="410"/>
      <c r="BF52" s="410"/>
      <c r="BG52" s="410"/>
      <c r="BH52" s="410"/>
      <c r="BI52" s="410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">
        <v>152</v>
      </c>
      <c r="BU52" s="552" t="s">
        <v>152</v>
      </c>
      <c r="BV52" s="552" t="s">
        <v>152</v>
      </c>
      <c r="BW52" s="552" t="s">
        <v>152</v>
      </c>
      <c r="BX52" s="552" t="s">
        <v>152</v>
      </c>
      <c r="BY52" s="552" t="s">
        <v>152</v>
      </c>
      <c r="BZ52" s="430" t="s">
        <v>152</v>
      </c>
      <c r="CA52" s="430" t="s">
        <v>152</v>
      </c>
      <c r="CB52" s="555">
        <v>0</v>
      </c>
      <c r="CC52" s="555">
        <v>0</v>
      </c>
      <c r="CD52" s="555">
        <v>0</v>
      </c>
      <c r="CE52" s="555">
        <v>0</v>
      </c>
      <c r="CF52" s="555">
        <v>0</v>
      </c>
      <c r="CG52" s="555" t="s">
        <v>152</v>
      </c>
      <c r="CH52" s="555">
        <v>0</v>
      </c>
      <c r="CI52" s="555">
        <v>0</v>
      </c>
      <c r="CJ52" s="410"/>
      <c r="CK52" s="410"/>
      <c r="CL52" s="410"/>
      <c r="CM52" s="410"/>
      <c r="CN52" s="410"/>
      <c r="CO52" s="410"/>
      <c r="CP52" s="410"/>
      <c r="CQ52" s="410"/>
      <c r="CR52" s="410"/>
      <c r="CS52" s="410"/>
      <c r="CT52" s="410"/>
      <c r="CU52" s="410"/>
      <c r="CV52" s="410"/>
      <c r="CW52" s="410"/>
      <c r="CX52" s="410"/>
      <c r="CY52" s="410"/>
      <c r="CZ52" s="410"/>
      <c r="DA52" s="410"/>
      <c r="DB52" s="410"/>
      <c r="DC52" s="422"/>
      <c r="DD52" s="422"/>
    </row>
    <row r="53" spans="1:108" x14ac:dyDescent="0.25">
      <c r="A53" s="432" t="s">
        <v>87</v>
      </c>
      <c r="B53" s="519"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">
        <v>151</v>
      </c>
      <c r="AS53" s="408"/>
      <c r="AT53" s="408"/>
      <c r="AU53" s="408"/>
      <c r="AV53" s="408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0"/>
      <c r="BI53" s="410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">
        <v>152</v>
      </c>
      <c r="BU53" s="552" t="s">
        <v>152</v>
      </c>
      <c r="BV53" s="552" t="s">
        <v>152</v>
      </c>
      <c r="BW53" s="552" t="s">
        <v>152</v>
      </c>
      <c r="BX53" s="552" t="s">
        <v>152</v>
      </c>
      <c r="BY53" s="552" t="s">
        <v>152</v>
      </c>
      <c r="BZ53" s="430" t="s">
        <v>152</v>
      </c>
      <c r="CA53" s="426"/>
      <c r="CB53" s="555">
        <v>0</v>
      </c>
      <c r="CC53" s="555">
        <v>0</v>
      </c>
      <c r="CD53" s="555">
        <v>0</v>
      </c>
      <c r="CE53" s="555">
        <v>0</v>
      </c>
      <c r="CF53" s="555">
        <v>0</v>
      </c>
      <c r="CG53" s="555" t="s">
        <v>152</v>
      </c>
      <c r="CH53" s="555">
        <v>0</v>
      </c>
      <c r="CI53" s="410"/>
      <c r="CJ53" s="410"/>
      <c r="CK53" s="410"/>
      <c r="CL53" s="410"/>
      <c r="CM53" s="410"/>
      <c r="CN53" s="410"/>
      <c r="CO53" s="410"/>
      <c r="CP53" s="410"/>
      <c r="CQ53" s="410"/>
      <c r="CR53" s="410"/>
      <c r="CS53" s="410"/>
      <c r="CT53" s="410"/>
      <c r="CU53" s="410"/>
      <c r="CV53" s="410"/>
      <c r="CW53" s="410"/>
      <c r="CX53" s="410"/>
      <c r="CY53" s="410"/>
      <c r="CZ53" s="410"/>
      <c r="DA53" s="410"/>
      <c r="DB53" s="410"/>
      <c r="DC53" s="422"/>
      <c r="DD53" s="422"/>
    </row>
    <row r="54" spans="1:108" x14ac:dyDescent="0.25">
      <c r="A54" s="432" t="s">
        <v>88</v>
      </c>
      <c r="B54" s="519">
        <v>0</v>
      </c>
      <c r="C54" s="481"/>
      <c r="D54" s="482"/>
      <c r="E54" s="482"/>
      <c r="F54" s="482"/>
      <c r="G54" s="483"/>
      <c r="H54" s="483"/>
      <c r="I54" s="481"/>
      <c r="J54" s="478"/>
      <c r="K54" s="481"/>
      <c r="L54" s="478"/>
      <c r="M54" s="507">
        <v>0</v>
      </c>
      <c r="N54" s="481"/>
      <c r="O54" s="482"/>
      <c r="P54" s="478"/>
      <c r="Q54" s="521">
        <v>0</v>
      </c>
      <c r="R54" s="481"/>
      <c r="S54" s="482"/>
      <c r="T54" s="478"/>
      <c r="U54" s="481"/>
      <c r="V54" s="515"/>
      <c r="W54" s="481"/>
      <c r="X54" s="478"/>
      <c r="Y54" s="515"/>
      <c r="Z54" s="529"/>
      <c r="AA54" s="478"/>
      <c r="AB54" s="529"/>
      <c r="AC54" s="478"/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">
        <v>151</v>
      </c>
      <c r="AS54" s="408"/>
      <c r="AT54" s="408"/>
      <c r="AU54" s="408"/>
      <c r="AV54" s="408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0"/>
      <c r="BH54" s="410"/>
      <c r="BI54" s="410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">
        <v>152</v>
      </c>
      <c r="BU54" s="552" t="s">
        <v>152</v>
      </c>
      <c r="BV54" s="552" t="s">
        <v>152</v>
      </c>
      <c r="BW54" s="552" t="s">
        <v>152</v>
      </c>
      <c r="BX54" s="552" t="s">
        <v>152</v>
      </c>
      <c r="BY54" s="552" t="s">
        <v>152</v>
      </c>
      <c r="BZ54" s="430" t="s">
        <v>152</v>
      </c>
      <c r="CA54" s="426"/>
      <c r="CB54" s="555">
        <v>0</v>
      </c>
      <c r="CC54" s="555">
        <v>0</v>
      </c>
      <c r="CD54" s="555">
        <v>0</v>
      </c>
      <c r="CE54" s="555">
        <v>0</v>
      </c>
      <c r="CF54" s="555">
        <v>0</v>
      </c>
      <c r="CG54" s="555" t="s">
        <v>152</v>
      </c>
      <c r="CH54" s="555">
        <v>0</v>
      </c>
      <c r="CI54" s="410"/>
      <c r="CJ54" s="410"/>
      <c r="CK54" s="410"/>
      <c r="CL54" s="410"/>
      <c r="CM54" s="410"/>
      <c r="CN54" s="410"/>
      <c r="CO54" s="410"/>
      <c r="CP54" s="410"/>
      <c r="CQ54" s="410"/>
      <c r="CR54" s="410"/>
      <c r="CS54" s="410"/>
      <c r="CT54" s="410"/>
      <c r="CU54" s="410"/>
      <c r="CV54" s="410"/>
      <c r="CW54" s="410"/>
      <c r="CX54" s="410"/>
      <c r="CY54" s="410"/>
      <c r="CZ54" s="410"/>
      <c r="DA54" s="410"/>
      <c r="DB54" s="410"/>
      <c r="DC54" s="422"/>
      <c r="DD54" s="422"/>
    </row>
    <row r="55" spans="1:108" x14ac:dyDescent="0.25">
      <c r="A55" s="432" t="s">
        <v>89</v>
      </c>
      <c r="B55" s="519">
        <v>0</v>
      </c>
      <c r="C55" s="481"/>
      <c r="D55" s="482"/>
      <c r="E55" s="482"/>
      <c r="F55" s="482"/>
      <c r="G55" s="483"/>
      <c r="H55" s="483"/>
      <c r="I55" s="481"/>
      <c r="J55" s="478"/>
      <c r="K55" s="481"/>
      <c r="L55" s="478"/>
      <c r="M55" s="507">
        <v>0</v>
      </c>
      <c r="N55" s="481"/>
      <c r="O55" s="482"/>
      <c r="P55" s="478"/>
      <c r="Q55" s="521">
        <v>0</v>
      </c>
      <c r="R55" s="481"/>
      <c r="S55" s="482"/>
      <c r="T55" s="478"/>
      <c r="U55" s="481"/>
      <c r="V55" s="515"/>
      <c r="W55" s="481"/>
      <c r="X55" s="478"/>
      <c r="Y55" s="515"/>
      <c r="Z55" s="529"/>
      <c r="AA55" s="478"/>
      <c r="AB55" s="529"/>
      <c r="AC55" s="478"/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">
        <v>151</v>
      </c>
      <c r="AS55" s="408"/>
      <c r="AT55" s="408"/>
      <c r="AU55" s="408"/>
      <c r="AV55" s="408"/>
      <c r="AW55" s="410"/>
      <c r="AX55" s="410"/>
      <c r="AY55" s="410"/>
      <c r="AZ55" s="410"/>
      <c r="BA55" s="410"/>
      <c r="BB55" s="410"/>
      <c r="BC55" s="410"/>
      <c r="BD55" s="410"/>
      <c r="BE55" s="410"/>
      <c r="BF55" s="410"/>
      <c r="BG55" s="410"/>
      <c r="BH55" s="410"/>
      <c r="BI55" s="410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">
        <v>152</v>
      </c>
      <c r="BU55" s="552" t="s">
        <v>152</v>
      </c>
      <c r="BV55" s="552" t="s">
        <v>152</v>
      </c>
      <c r="BW55" s="552" t="s">
        <v>152</v>
      </c>
      <c r="BX55" s="552" t="s">
        <v>152</v>
      </c>
      <c r="BY55" s="552" t="s">
        <v>152</v>
      </c>
      <c r="BZ55" s="430" t="s">
        <v>152</v>
      </c>
      <c r="CA55" s="426"/>
      <c r="CB55" s="555">
        <v>0</v>
      </c>
      <c r="CC55" s="555">
        <v>0</v>
      </c>
      <c r="CD55" s="555">
        <v>0</v>
      </c>
      <c r="CE55" s="555">
        <v>0</v>
      </c>
      <c r="CF55" s="555">
        <v>0</v>
      </c>
      <c r="CG55" s="555" t="s">
        <v>152</v>
      </c>
      <c r="CH55" s="555">
        <v>0</v>
      </c>
      <c r="CI55" s="410"/>
      <c r="CJ55" s="410"/>
      <c r="CK55" s="410"/>
      <c r="CL55" s="410"/>
      <c r="CM55" s="410"/>
      <c r="CN55" s="410"/>
      <c r="CO55" s="410"/>
      <c r="CP55" s="410"/>
      <c r="CQ55" s="410"/>
      <c r="CR55" s="410"/>
      <c r="CS55" s="410"/>
      <c r="CT55" s="410"/>
      <c r="CU55" s="410"/>
      <c r="CV55" s="410"/>
      <c r="CW55" s="410"/>
      <c r="CX55" s="410"/>
      <c r="CY55" s="410"/>
      <c r="CZ55" s="410"/>
      <c r="DA55" s="410"/>
      <c r="DB55" s="410"/>
      <c r="DC55" s="422"/>
      <c r="DD55" s="422"/>
    </row>
    <row r="56" spans="1:108" x14ac:dyDescent="0.25">
      <c r="A56" s="453" t="s">
        <v>90</v>
      </c>
      <c r="B56" s="495"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v>0</v>
      </c>
      <c r="N56" s="496"/>
      <c r="O56" s="497"/>
      <c r="P56" s="479"/>
      <c r="Q56" s="522"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">
        <v>151</v>
      </c>
      <c r="AS56" s="408"/>
      <c r="AT56" s="408"/>
      <c r="AU56" s="408"/>
      <c r="AV56" s="408"/>
      <c r="AW56" s="410"/>
      <c r="AX56" s="410"/>
      <c r="AY56" s="410"/>
      <c r="AZ56" s="410"/>
      <c r="BA56" s="410"/>
      <c r="BB56" s="410"/>
      <c r="BC56" s="410"/>
      <c r="BD56" s="410"/>
      <c r="BE56" s="410"/>
      <c r="BF56" s="410"/>
      <c r="BG56" s="410"/>
      <c r="BH56" s="410"/>
      <c r="BI56" s="410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">
        <v>152</v>
      </c>
      <c r="BU56" s="552" t="s">
        <v>152</v>
      </c>
      <c r="BV56" s="552" t="s">
        <v>152</v>
      </c>
      <c r="BW56" s="552" t="s">
        <v>152</v>
      </c>
      <c r="BX56" s="552" t="s">
        <v>152</v>
      </c>
      <c r="BY56" s="552" t="s">
        <v>152</v>
      </c>
      <c r="BZ56" s="430" t="s">
        <v>152</v>
      </c>
      <c r="CA56" s="426"/>
      <c r="CB56" s="555">
        <v>0</v>
      </c>
      <c r="CC56" s="555">
        <v>0</v>
      </c>
      <c r="CD56" s="555">
        <v>0</v>
      </c>
      <c r="CE56" s="555">
        <v>0</v>
      </c>
      <c r="CF56" s="555">
        <v>0</v>
      </c>
      <c r="CG56" s="555" t="s">
        <v>152</v>
      </c>
      <c r="CH56" s="555">
        <v>0</v>
      </c>
      <c r="CI56" s="410"/>
      <c r="CJ56" s="410"/>
      <c r="CK56" s="410"/>
      <c r="CL56" s="410"/>
      <c r="CM56" s="410"/>
      <c r="CN56" s="410"/>
      <c r="CO56" s="410"/>
      <c r="CP56" s="410"/>
      <c r="CQ56" s="410"/>
      <c r="CR56" s="410"/>
      <c r="CS56" s="410"/>
      <c r="CT56" s="410"/>
      <c r="CU56" s="410"/>
      <c r="CV56" s="410"/>
      <c r="CW56" s="410"/>
      <c r="CX56" s="410"/>
      <c r="CY56" s="410"/>
      <c r="CZ56" s="410"/>
      <c r="DA56" s="410"/>
      <c r="DB56" s="410"/>
      <c r="DC56" s="422"/>
      <c r="DD56" s="422"/>
    </row>
    <row r="57" spans="1:108" x14ac:dyDescent="0.25">
      <c r="A57" s="450" t="s">
        <v>40</v>
      </c>
      <c r="B57" s="500">
        <v>0</v>
      </c>
      <c r="C57" s="509">
        <v>0</v>
      </c>
      <c r="D57" s="502">
        <v>0</v>
      </c>
      <c r="E57" s="525">
        <v>0</v>
      </c>
      <c r="F57" s="503">
        <v>0</v>
      </c>
      <c r="G57" s="503">
        <v>0</v>
      </c>
      <c r="H57" s="503">
        <v>0</v>
      </c>
      <c r="I57" s="509">
        <v>0</v>
      </c>
      <c r="J57" s="504">
        <v>0</v>
      </c>
      <c r="K57" s="509">
        <v>0</v>
      </c>
      <c r="L57" s="504">
        <v>0</v>
      </c>
      <c r="M57" s="509">
        <v>0</v>
      </c>
      <c r="N57" s="509">
        <v>0</v>
      </c>
      <c r="O57" s="502">
        <v>0</v>
      </c>
      <c r="P57" s="517">
        <v>0</v>
      </c>
      <c r="Q57" s="501">
        <v>0</v>
      </c>
      <c r="R57" s="509">
        <v>0</v>
      </c>
      <c r="S57" s="502">
        <v>0</v>
      </c>
      <c r="T57" s="504">
        <v>0</v>
      </c>
      <c r="U57" s="501">
        <v>0</v>
      </c>
      <c r="V57" s="517">
        <v>0</v>
      </c>
      <c r="W57" s="509">
        <v>0</v>
      </c>
      <c r="X57" s="504">
        <v>0</v>
      </c>
      <c r="Y57" s="517">
        <v>0</v>
      </c>
      <c r="Z57" s="509">
        <v>0</v>
      </c>
      <c r="AA57" s="504">
        <v>0</v>
      </c>
      <c r="AB57" s="509">
        <v>0</v>
      </c>
      <c r="AC57" s="504">
        <v>0</v>
      </c>
      <c r="AD57" s="534"/>
      <c r="AE57" s="501">
        <v>0</v>
      </c>
      <c r="AF57" s="509">
        <v>0</v>
      </c>
      <c r="AG57" s="534"/>
      <c r="AH57" s="501">
        <v>0</v>
      </c>
      <c r="AI57" s="500">
        <v>0</v>
      </c>
      <c r="AJ57" s="537"/>
      <c r="AK57" s="501">
        <v>0</v>
      </c>
      <c r="AL57" s="500">
        <v>0</v>
      </c>
      <c r="AM57" s="534"/>
      <c r="AN57" s="501">
        <v>0</v>
      </c>
      <c r="AO57" s="534"/>
      <c r="AP57" s="525">
        <v>0</v>
      </c>
      <c r="AQ57" s="504">
        <v>0</v>
      </c>
      <c r="AR57" s="547" t="s">
        <v>151</v>
      </c>
      <c r="AS57" s="408"/>
      <c r="AT57" s="408"/>
      <c r="AU57" s="408"/>
      <c r="AV57" s="408"/>
      <c r="AW57" s="410"/>
      <c r="AX57" s="410"/>
      <c r="AY57" s="410"/>
      <c r="AZ57" s="410"/>
      <c r="BA57" s="410"/>
      <c r="BB57" s="410"/>
      <c r="BC57" s="410"/>
      <c r="BD57" s="410"/>
      <c r="BE57" s="410"/>
      <c r="BF57" s="410"/>
      <c r="BG57" s="410"/>
      <c r="BH57" s="410"/>
      <c r="BI57" s="410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">
        <v>152</v>
      </c>
      <c r="BU57" s="552" t="s">
        <v>152</v>
      </c>
      <c r="BV57" s="552" t="s">
        <v>152</v>
      </c>
      <c r="BW57" s="552" t="s">
        <v>152</v>
      </c>
      <c r="BX57" s="552" t="s">
        <v>152</v>
      </c>
      <c r="BY57" s="552" t="s">
        <v>152</v>
      </c>
      <c r="BZ57" s="430" t="s">
        <v>152</v>
      </c>
      <c r="CA57" s="426"/>
      <c r="CB57" s="555">
        <v>0</v>
      </c>
      <c r="CC57" s="555">
        <v>0</v>
      </c>
      <c r="CD57" s="555">
        <v>0</v>
      </c>
      <c r="CE57" s="555">
        <v>0</v>
      </c>
      <c r="CF57" s="555">
        <v>0</v>
      </c>
      <c r="CG57" s="555" t="s">
        <v>152</v>
      </c>
      <c r="CH57" s="555">
        <v>0</v>
      </c>
      <c r="CI57" s="410"/>
      <c r="CJ57" s="410"/>
      <c r="CK57" s="410"/>
      <c r="CL57" s="410"/>
      <c r="CM57" s="410"/>
      <c r="CN57" s="410"/>
      <c r="CO57" s="410"/>
      <c r="CP57" s="410"/>
      <c r="CQ57" s="410"/>
      <c r="CR57" s="410"/>
      <c r="CS57" s="410"/>
      <c r="CT57" s="410"/>
      <c r="CU57" s="410"/>
      <c r="CV57" s="410"/>
      <c r="CW57" s="410"/>
      <c r="CX57" s="410"/>
      <c r="CY57" s="410"/>
      <c r="CZ57" s="410"/>
      <c r="DA57" s="410"/>
      <c r="DB57" s="410"/>
      <c r="DC57" s="422"/>
      <c r="DD57" s="422"/>
    </row>
    <row r="58" spans="1:108" x14ac:dyDescent="0.25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AW58" s="410"/>
      <c r="AX58" s="410"/>
      <c r="AY58" s="410"/>
      <c r="AZ58" s="410"/>
      <c r="BA58" s="410"/>
      <c r="BB58" s="410"/>
      <c r="BC58" s="410"/>
      <c r="BD58" s="410"/>
      <c r="BE58" s="410"/>
      <c r="BF58" s="410"/>
      <c r="BG58" s="410"/>
      <c r="BH58" s="410"/>
      <c r="BI58" s="410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CG58" s="410"/>
      <c r="CH58" s="410"/>
      <c r="CI58" s="410"/>
      <c r="CJ58" s="410"/>
      <c r="CK58" s="410"/>
      <c r="CL58" s="410"/>
      <c r="CM58" s="410"/>
      <c r="CN58" s="410"/>
      <c r="CO58" s="410"/>
      <c r="CP58" s="410"/>
      <c r="CQ58" s="410"/>
      <c r="CR58" s="410"/>
      <c r="CS58" s="410"/>
      <c r="CT58" s="410"/>
      <c r="CU58" s="410"/>
      <c r="CV58" s="410"/>
      <c r="CW58" s="410"/>
      <c r="CX58" s="410"/>
      <c r="CY58" s="410"/>
      <c r="CZ58" s="410"/>
      <c r="DA58" s="410"/>
      <c r="DB58" s="410"/>
      <c r="DC58" s="422"/>
      <c r="DD58" s="422"/>
    </row>
    <row r="59" spans="1:108" x14ac:dyDescent="0.25">
      <c r="A59" s="658" t="s">
        <v>92</v>
      </c>
      <c r="B59" s="642" t="s">
        <v>93</v>
      </c>
      <c r="C59" s="639" t="s">
        <v>94</v>
      </c>
      <c r="D59" s="640"/>
      <c r="E59" s="640"/>
      <c r="F59" s="640"/>
      <c r="G59" s="640"/>
      <c r="H59" s="650"/>
      <c r="I59" s="660" t="s">
        <v>27</v>
      </c>
      <c r="J59" s="660"/>
      <c r="K59" s="660" t="s">
        <v>95</v>
      </c>
      <c r="L59" s="660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CG59" s="410"/>
      <c r="CH59" s="410"/>
      <c r="CI59" s="410"/>
      <c r="CJ59" s="410"/>
      <c r="CK59" s="410"/>
      <c r="CL59" s="410"/>
      <c r="CM59" s="410"/>
      <c r="CN59" s="410"/>
      <c r="CO59" s="410"/>
      <c r="CP59" s="410"/>
      <c r="CQ59" s="410"/>
      <c r="CR59" s="410"/>
      <c r="CS59" s="410"/>
      <c r="CT59" s="410"/>
      <c r="CU59" s="410"/>
      <c r="CV59" s="410"/>
      <c r="CW59" s="410"/>
      <c r="CX59" s="410"/>
      <c r="CY59" s="410"/>
      <c r="CZ59" s="410"/>
      <c r="DA59" s="410"/>
      <c r="DB59" s="410"/>
      <c r="DC59" s="422"/>
      <c r="DD59" s="422"/>
    </row>
    <row r="60" spans="1:108" x14ac:dyDescent="0.25">
      <c r="A60" s="659"/>
      <c r="B60" s="644"/>
      <c r="C60" s="421" t="s">
        <v>97</v>
      </c>
      <c r="D60" s="421" t="s">
        <v>30</v>
      </c>
      <c r="E60" s="421" t="s">
        <v>31</v>
      </c>
      <c r="F60" s="421" t="s">
        <v>32</v>
      </c>
      <c r="G60" s="421" t="s">
        <v>33</v>
      </c>
      <c r="H60" s="421" t="s">
        <v>34</v>
      </c>
      <c r="I60" s="421" t="s">
        <v>98</v>
      </c>
      <c r="J60" s="421" t="s">
        <v>39</v>
      </c>
      <c r="K60" s="660"/>
      <c r="L60" s="660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10"/>
      <c r="CH60" s="410"/>
      <c r="CI60" s="410"/>
      <c r="CJ60" s="410"/>
      <c r="CK60" s="410"/>
      <c r="CL60" s="410"/>
      <c r="CM60" s="410"/>
      <c r="CN60" s="410"/>
      <c r="CO60" s="410"/>
      <c r="CP60" s="410"/>
      <c r="CQ60" s="410"/>
      <c r="CR60" s="410"/>
      <c r="CS60" s="410"/>
      <c r="CT60" s="410"/>
      <c r="CU60" s="410"/>
      <c r="CV60" s="410"/>
      <c r="CW60" s="410"/>
      <c r="CX60" s="410"/>
      <c r="CY60" s="410"/>
      <c r="CZ60" s="410"/>
      <c r="DA60" s="410"/>
      <c r="DB60" s="410"/>
      <c r="DC60" s="422"/>
      <c r="DD60" s="422"/>
    </row>
    <row r="61" spans="1:108" x14ac:dyDescent="0.25">
      <c r="A61" s="456" t="s">
        <v>99</v>
      </c>
      <c r="B61" s="527">
        <v>0</v>
      </c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547" t="s">
        <v>151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AW61" s="410"/>
      <c r="AX61" s="410"/>
      <c r="AY61" s="410"/>
      <c r="AZ61" s="410"/>
      <c r="BA61" s="410"/>
      <c r="BB61" s="410"/>
      <c r="BC61" s="410"/>
      <c r="BD61" s="410"/>
      <c r="BE61" s="410"/>
      <c r="BF61" s="410"/>
      <c r="BG61" s="410"/>
      <c r="BH61" s="410"/>
      <c r="BI61" s="410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">
        <v>152</v>
      </c>
      <c r="BU61" s="552" t="s">
        <v>152</v>
      </c>
      <c r="BV61" s="552" t="s">
        <v>152</v>
      </c>
      <c r="BW61" s="408"/>
      <c r="BX61" s="408"/>
      <c r="BY61" s="408"/>
      <c r="BZ61" s="408"/>
      <c r="CA61" s="408"/>
      <c r="CB61" s="470">
        <v>0</v>
      </c>
      <c r="CC61" s="470">
        <v>0</v>
      </c>
      <c r="CD61" s="470" t="s">
        <v>152</v>
      </c>
      <c r="CE61" s="408"/>
      <c r="CF61" s="408"/>
      <c r="CG61" s="410"/>
      <c r="CH61" s="410"/>
      <c r="CI61" s="410"/>
      <c r="CJ61" s="410"/>
      <c r="CK61" s="410"/>
      <c r="CL61" s="410"/>
      <c r="CM61" s="410"/>
      <c r="CN61" s="410"/>
      <c r="CO61" s="410"/>
      <c r="CP61" s="410"/>
      <c r="CQ61" s="410"/>
      <c r="CR61" s="410"/>
      <c r="CS61" s="410"/>
      <c r="CT61" s="410"/>
      <c r="CU61" s="410"/>
      <c r="CV61" s="410"/>
      <c r="CW61" s="410"/>
      <c r="CX61" s="410"/>
      <c r="CY61" s="410"/>
      <c r="CZ61" s="410"/>
      <c r="DA61" s="410"/>
      <c r="DB61" s="410"/>
      <c r="DC61" s="422"/>
      <c r="DD61" s="422"/>
    </row>
    <row r="62" spans="1:108" x14ac:dyDescent="0.25">
      <c r="A62" s="457" t="s">
        <v>100</v>
      </c>
      <c r="B62" s="487">
        <v>0</v>
      </c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547" t="s">
        <v>151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">
        <v>152</v>
      </c>
      <c r="BU62" s="552" t="s">
        <v>152</v>
      </c>
      <c r="BV62" s="552" t="s">
        <v>152</v>
      </c>
      <c r="BW62" s="408"/>
      <c r="BX62" s="408"/>
      <c r="BY62" s="408"/>
      <c r="BZ62" s="408"/>
      <c r="CA62" s="408"/>
      <c r="CB62" s="470">
        <v>0</v>
      </c>
      <c r="CC62" s="470">
        <v>0</v>
      </c>
      <c r="CD62" s="470" t="s">
        <v>152</v>
      </c>
      <c r="CE62" s="408"/>
      <c r="CF62" s="408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22"/>
      <c r="DD62" s="422"/>
    </row>
    <row r="63" spans="1:108" x14ac:dyDescent="0.25">
      <c r="A63" s="457" t="s">
        <v>101</v>
      </c>
      <c r="B63" s="487">
        <v>0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547" t="s">
        <v>151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AW63" s="410"/>
      <c r="AX63" s="410"/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">
        <v>152</v>
      </c>
      <c r="BU63" s="552" t="s">
        <v>152</v>
      </c>
      <c r="BV63" s="552" t="s">
        <v>152</v>
      </c>
      <c r="BW63" s="408"/>
      <c r="BX63" s="408"/>
      <c r="BY63" s="408"/>
      <c r="BZ63" s="408"/>
      <c r="CA63" s="408"/>
      <c r="CB63" s="470">
        <v>0</v>
      </c>
      <c r="CC63" s="470">
        <v>0</v>
      </c>
      <c r="CD63" s="470" t="s">
        <v>152</v>
      </c>
      <c r="CE63" s="408"/>
      <c r="CF63" s="408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410"/>
      <c r="CT63" s="410"/>
      <c r="CU63" s="410"/>
      <c r="CV63" s="410"/>
      <c r="CW63" s="410"/>
      <c r="CX63" s="410"/>
      <c r="CY63" s="410"/>
      <c r="CZ63" s="410"/>
      <c r="DA63" s="410"/>
      <c r="DB63" s="410"/>
      <c r="DC63" s="422"/>
      <c r="DD63" s="422"/>
    </row>
    <row r="64" spans="1:108" x14ac:dyDescent="0.25">
      <c r="A64" s="433" t="s">
        <v>102</v>
      </c>
      <c r="B64" s="507"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">
        <v>151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">
        <v>152</v>
      </c>
      <c r="BU64" s="552" t="s">
        <v>152</v>
      </c>
      <c r="BV64" s="552" t="s">
        <v>152</v>
      </c>
      <c r="BW64" s="408"/>
      <c r="BX64" s="408"/>
      <c r="BY64" s="408"/>
      <c r="BZ64" s="408"/>
      <c r="CA64" s="408"/>
      <c r="CB64" s="470">
        <v>0</v>
      </c>
      <c r="CC64" s="470">
        <v>0</v>
      </c>
      <c r="CD64" s="470" t="s">
        <v>152</v>
      </c>
      <c r="CE64" s="408"/>
      <c r="CF64" s="408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22"/>
      <c r="DD64" s="422"/>
    </row>
    <row r="65" spans="1:108" x14ac:dyDescent="0.25">
      <c r="A65" s="433" t="s">
        <v>103</v>
      </c>
      <c r="B65" s="487">
        <v>0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547" t="s">
        <v>151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AW65" s="410"/>
      <c r="AX65" s="410"/>
      <c r="AY65" s="410"/>
      <c r="AZ65" s="410"/>
      <c r="BA65" s="410"/>
      <c r="BB65" s="410"/>
      <c r="BC65" s="410"/>
      <c r="BD65" s="410"/>
      <c r="BE65" s="410"/>
      <c r="BF65" s="410"/>
      <c r="BG65" s="410"/>
      <c r="BH65" s="410"/>
      <c r="BI65" s="410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">
        <v>152</v>
      </c>
      <c r="BU65" s="552" t="s">
        <v>152</v>
      </c>
      <c r="BV65" s="552" t="s">
        <v>152</v>
      </c>
      <c r="BW65" s="408"/>
      <c r="BX65" s="408"/>
      <c r="BY65" s="408"/>
      <c r="BZ65" s="408"/>
      <c r="CA65" s="408"/>
      <c r="CB65" s="470">
        <v>0</v>
      </c>
      <c r="CC65" s="470">
        <v>0</v>
      </c>
      <c r="CD65" s="470" t="s">
        <v>152</v>
      </c>
      <c r="CE65" s="408"/>
      <c r="CF65" s="408"/>
      <c r="CG65" s="410"/>
      <c r="CH65" s="410"/>
      <c r="CI65" s="410"/>
      <c r="CJ65" s="410"/>
      <c r="CK65" s="410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22"/>
      <c r="DD65" s="422"/>
    </row>
    <row r="66" spans="1:108" x14ac:dyDescent="0.25">
      <c r="A66" s="419" t="s">
        <v>104</v>
      </c>
      <c r="B66" s="507"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">
        <v>151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">
        <v>152</v>
      </c>
      <c r="BU66" s="552" t="s">
        <v>152</v>
      </c>
      <c r="BV66" s="552" t="s">
        <v>152</v>
      </c>
      <c r="BW66" s="408"/>
      <c r="BX66" s="408"/>
      <c r="BY66" s="408"/>
      <c r="BZ66" s="408"/>
      <c r="CA66" s="408"/>
      <c r="CB66" s="470">
        <v>0</v>
      </c>
      <c r="CC66" s="470">
        <v>0</v>
      </c>
      <c r="CD66" s="470" t="s">
        <v>152</v>
      </c>
      <c r="CE66" s="408"/>
      <c r="CF66" s="408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410"/>
      <c r="CW66" s="410"/>
      <c r="CX66" s="410"/>
      <c r="CY66" s="410"/>
      <c r="CZ66" s="410"/>
      <c r="DA66" s="410"/>
      <c r="DB66" s="410"/>
      <c r="DC66" s="422"/>
      <c r="DD66" s="422"/>
    </row>
    <row r="67" spans="1:108" x14ac:dyDescent="0.25">
      <c r="A67" s="433" t="s">
        <v>105</v>
      </c>
      <c r="B67" s="507"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">
        <v>151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">
        <v>152</v>
      </c>
      <c r="BU67" s="552" t="s">
        <v>152</v>
      </c>
      <c r="BV67" s="552" t="s">
        <v>152</v>
      </c>
      <c r="BW67" s="408"/>
      <c r="BX67" s="408"/>
      <c r="BY67" s="408"/>
      <c r="BZ67" s="408"/>
      <c r="CA67" s="408"/>
      <c r="CB67" s="470">
        <v>0</v>
      </c>
      <c r="CC67" s="470">
        <v>0</v>
      </c>
      <c r="CD67" s="470" t="s">
        <v>152</v>
      </c>
      <c r="CE67" s="408"/>
      <c r="CF67" s="408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22"/>
      <c r="DD67" s="422"/>
    </row>
    <row r="68" spans="1:108" x14ac:dyDescent="0.25">
      <c r="A68" s="458" t="s">
        <v>106</v>
      </c>
      <c r="B68" s="507">
        <v>0</v>
      </c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547" t="s">
        <v>151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">
        <v>152</v>
      </c>
      <c r="BU68" s="552" t="s">
        <v>152</v>
      </c>
      <c r="BV68" s="552" t="s">
        <v>152</v>
      </c>
      <c r="BW68" s="408"/>
      <c r="BX68" s="408"/>
      <c r="BY68" s="408"/>
      <c r="BZ68" s="408"/>
      <c r="CA68" s="408"/>
      <c r="CB68" s="470">
        <v>0</v>
      </c>
      <c r="CC68" s="470">
        <v>0</v>
      </c>
      <c r="CD68" s="470" t="s">
        <v>152</v>
      </c>
      <c r="CE68" s="408"/>
      <c r="CF68" s="408"/>
      <c r="CG68" s="410"/>
      <c r="CH68" s="410"/>
      <c r="CI68" s="410"/>
      <c r="CJ68" s="410"/>
      <c r="CK68" s="410"/>
      <c r="CL68" s="410"/>
      <c r="CM68" s="410"/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0"/>
      <c r="DC68" s="422"/>
      <c r="DD68" s="422"/>
    </row>
    <row r="69" spans="1:108" x14ac:dyDescent="0.25">
      <c r="A69" s="459" t="s">
        <v>107</v>
      </c>
      <c r="B69" s="488"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">
        <v>151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">
        <v>152</v>
      </c>
      <c r="BU69" s="552" t="s">
        <v>152</v>
      </c>
      <c r="BV69" s="552" t="s">
        <v>152</v>
      </c>
      <c r="BW69" s="408"/>
      <c r="BX69" s="408"/>
      <c r="BY69" s="408"/>
      <c r="BZ69" s="408"/>
      <c r="CA69" s="408"/>
      <c r="CB69" s="470">
        <v>0</v>
      </c>
      <c r="CC69" s="470">
        <v>0</v>
      </c>
      <c r="CD69" s="470" t="s">
        <v>152</v>
      </c>
      <c r="CE69" s="408"/>
      <c r="CF69" s="408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0"/>
      <c r="CW69" s="410"/>
      <c r="CX69" s="410"/>
      <c r="CY69" s="410"/>
      <c r="CZ69" s="410"/>
      <c r="DA69" s="410"/>
      <c r="DB69" s="410"/>
      <c r="DC69" s="422"/>
      <c r="DD69" s="422"/>
    </row>
    <row r="70" spans="1:108" x14ac:dyDescent="0.25">
      <c r="A70" s="460" t="s">
        <v>40</v>
      </c>
      <c r="B70" s="526">
        <v>0</v>
      </c>
      <c r="C70" s="526">
        <v>0</v>
      </c>
      <c r="D70" s="526">
        <v>0</v>
      </c>
      <c r="E70" s="526">
        <v>0</v>
      </c>
      <c r="F70" s="526">
        <v>0</v>
      </c>
      <c r="G70" s="526">
        <v>0</v>
      </c>
      <c r="H70" s="526">
        <v>0</v>
      </c>
      <c r="I70" s="526">
        <v>0</v>
      </c>
      <c r="J70" s="526">
        <v>0</v>
      </c>
      <c r="K70" s="526">
        <v>0</v>
      </c>
      <c r="L70" s="526">
        <v>0</v>
      </c>
      <c r="M70" s="547" t="s">
        <v>151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">
        <v>152</v>
      </c>
      <c r="BU70" s="552" t="s">
        <v>152</v>
      </c>
      <c r="BV70" s="552" t="s">
        <v>152</v>
      </c>
      <c r="BW70" s="408"/>
      <c r="BX70" s="408"/>
      <c r="BY70" s="408"/>
      <c r="BZ70" s="408"/>
      <c r="CA70" s="408"/>
      <c r="CB70" s="470">
        <v>0</v>
      </c>
      <c r="CC70" s="470">
        <v>0</v>
      </c>
      <c r="CD70" s="470" t="s">
        <v>152</v>
      </c>
      <c r="CE70" s="408"/>
      <c r="CF70" s="408"/>
      <c r="CG70" s="410"/>
      <c r="CH70" s="410"/>
      <c r="CI70" s="410"/>
      <c r="CJ70" s="410"/>
      <c r="CK70" s="410"/>
      <c r="CL70" s="410"/>
      <c r="CM70" s="410"/>
      <c r="CN70" s="410"/>
      <c r="CO70" s="410"/>
      <c r="CP70" s="410"/>
      <c r="CQ70" s="410"/>
      <c r="CR70" s="410"/>
      <c r="CS70" s="410"/>
      <c r="CT70" s="410"/>
      <c r="CU70" s="410"/>
      <c r="CV70" s="410"/>
      <c r="CW70" s="410"/>
      <c r="CX70" s="410"/>
      <c r="CY70" s="410"/>
      <c r="CZ70" s="410"/>
      <c r="DA70" s="410"/>
      <c r="DB70" s="410"/>
      <c r="DC70" s="422"/>
      <c r="DD70" s="422"/>
    </row>
    <row r="71" spans="1:108" x14ac:dyDescent="0.25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L71" s="410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CG71" s="410"/>
      <c r="CH71" s="410"/>
      <c r="CI71" s="410"/>
      <c r="CJ71" s="410"/>
      <c r="CK71" s="410"/>
      <c r="CL71" s="410"/>
      <c r="CM71" s="410"/>
      <c r="CN71" s="410"/>
      <c r="CO71" s="410"/>
      <c r="CP71" s="410"/>
      <c r="CQ71" s="410"/>
      <c r="CR71" s="410"/>
      <c r="CS71" s="410"/>
      <c r="CT71" s="410"/>
      <c r="CU71" s="410"/>
      <c r="CV71" s="410"/>
      <c r="CW71" s="410"/>
      <c r="CX71" s="410"/>
      <c r="CY71" s="410"/>
      <c r="CZ71" s="410"/>
      <c r="DA71" s="410"/>
      <c r="DB71" s="410"/>
      <c r="DC71" s="422"/>
      <c r="DD71" s="422"/>
    </row>
    <row r="72" spans="1:108" x14ac:dyDescent="0.25">
      <c r="A72" s="658" t="s">
        <v>109</v>
      </c>
      <c r="B72" s="628" t="s">
        <v>92</v>
      </c>
      <c r="C72" s="642" t="s">
        <v>93</v>
      </c>
      <c r="D72" s="639" t="s">
        <v>94</v>
      </c>
      <c r="E72" s="640"/>
      <c r="F72" s="640"/>
      <c r="G72" s="640"/>
      <c r="H72" s="640"/>
      <c r="I72" s="650"/>
      <c r="J72" s="660" t="s">
        <v>27</v>
      </c>
      <c r="K72" s="660"/>
      <c r="L72" s="660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AW72" s="410"/>
      <c r="AX72" s="410"/>
      <c r="AY72" s="410"/>
      <c r="AZ72" s="410"/>
      <c r="BA72" s="410"/>
      <c r="BB72" s="410"/>
      <c r="BC72" s="410"/>
      <c r="BD72" s="410"/>
      <c r="BE72" s="410"/>
      <c r="BF72" s="410"/>
      <c r="BG72" s="410"/>
      <c r="BH72" s="410"/>
      <c r="BI72" s="410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CG72" s="410"/>
      <c r="CH72" s="410"/>
      <c r="CI72" s="410"/>
      <c r="CJ72" s="410"/>
      <c r="CK72" s="410"/>
      <c r="CL72" s="410"/>
      <c r="CM72" s="410"/>
      <c r="CN72" s="410"/>
      <c r="CO72" s="410"/>
      <c r="CP72" s="410"/>
      <c r="CQ72" s="410"/>
      <c r="CR72" s="410"/>
      <c r="CS72" s="410"/>
      <c r="CT72" s="410"/>
      <c r="CU72" s="410"/>
      <c r="CV72" s="410"/>
      <c r="CW72" s="410"/>
      <c r="CX72" s="410"/>
      <c r="CY72" s="410"/>
      <c r="CZ72" s="410"/>
      <c r="DA72" s="410"/>
      <c r="DB72" s="410"/>
      <c r="DC72" s="422"/>
      <c r="DD72" s="422"/>
    </row>
    <row r="73" spans="1:108" x14ac:dyDescent="0.25">
      <c r="A73" s="659"/>
      <c r="B73" s="630"/>
      <c r="C73" s="644"/>
      <c r="D73" s="421" t="s">
        <v>97</v>
      </c>
      <c r="E73" s="421" t="s">
        <v>30</v>
      </c>
      <c r="F73" s="421" t="s">
        <v>31</v>
      </c>
      <c r="G73" s="421" t="s">
        <v>32</v>
      </c>
      <c r="H73" s="421" t="s">
        <v>33</v>
      </c>
      <c r="I73" s="421" t="s">
        <v>34</v>
      </c>
      <c r="J73" s="421" t="s">
        <v>98</v>
      </c>
      <c r="K73" s="421" t="s">
        <v>39</v>
      </c>
      <c r="L73" s="660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AW73" s="410"/>
      <c r="AX73" s="410"/>
      <c r="AY73" s="410"/>
      <c r="AZ73" s="410"/>
      <c r="BA73" s="410"/>
      <c r="BB73" s="410"/>
      <c r="BC73" s="410"/>
      <c r="BD73" s="410"/>
      <c r="BE73" s="410"/>
      <c r="BF73" s="410"/>
      <c r="BG73" s="410"/>
      <c r="BH73" s="410"/>
      <c r="BI73" s="410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CG73" s="410"/>
      <c r="CH73" s="410"/>
      <c r="CI73" s="410"/>
      <c r="CJ73" s="410"/>
      <c r="CK73" s="410"/>
      <c r="CL73" s="410"/>
      <c r="CM73" s="410"/>
      <c r="CN73" s="410"/>
      <c r="CO73" s="410"/>
      <c r="CP73" s="410"/>
      <c r="CQ73" s="410"/>
      <c r="CR73" s="410"/>
      <c r="CS73" s="410"/>
      <c r="CT73" s="410"/>
      <c r="CU73" s="410"/>
      <c r="CV73" s="410"/>
      <c r="CW73" s="410"/>
      <c r="CX73" s="410"/>
      <c r="CY73" s="410"/>
      <c r="CZ73" s="410"/>
      <c r="DA73" s="410"/>
      <c r="DB73" s="410"/>
      <c r="DC73" s="422"/>
      <c r="DD73" s="422"/>
    </row>
    <row r="74" spans="1:108" x14ac:dyDescent="0.25">
      <c r="A74" s="661" t="s">
        <v>110</v>
      </c>
      <c r="B74" s="456" t="s">
        <v>99</v>
      </c>
      <c r="C74" s="486"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">
        <v>151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">
        <v>152</v>
      </c>
      <c r="BU74" s="552" t="s">
        <v>152</v>
      </c>
      <c r="BV74" s="552" t="s">
        <v>152</v>
      </c>
      <c r="BW74" s="552" t="s">
        <v>152</v>
      </c>
      <c r="BX74" s="408"/>
      <c r="BY74" s="408"/>
      <c r="BZ74" s="408"/>
      <c r="CA74" s="408"/>
      <c r="CB74" s="470">
        <v>0</v>
      </c>
      <c r="CC74" s="470">
        <v>0</v>
      </c>
      <c r="CD74" s="470" t="s">
        <v>152</v>
      </c>
      <c r="CE74" s="470">
        <v>0</v>
      </c>
      <c r="CF74" s="408"/>
      <c r="CG74" s="410"/>
      <c r="CH74" s="410"/>
      <c r="CI74" s="410"/>
      <c r="CJ74" s="410"/>
      <c r="CK74" s="410"/>
      <c r="CL74" s="410"/>
      <c r="CM74" s="410"/>
      <c r="CN74" s="410"/>
      <c r="CO74" s="410"/>
      <c r="CP74" s="410"/>
      <c r="CQ74" s="410"/>
      <c r="CR74" s="410"/>
      <c r="CS74" s="410"/>
      <c r="CT74" s="410"/>
      <c r="CU74" s="410"/>
      <c r="CV74" s="410"/>
      <c r="CW74" s="410"/>
      <c r="CX74" s="410"/>
      <c r="CY74" s="410"/>
      <c r="CZ74" s="410"/>
      <c r="DA74" s="410"/>
      <c r="DB74" s="410"/>
      <c r="DC74" s="422"/>
      <c r="DD74" s="422"/>
    </row>
    <row r="75" spans="1:108" x14ac:dyDescent="0.25">
      <c r="A75" s="662"/>
      <c r="B75" s="463" t="s">
        <v>100</v>
      </c>
      <c r="C75" s="488">
        <v>0</v>
      </c>
      <c r="D75" s="477"/>
      <c r="E75" s="477"/>
      <c r="F75" s="477"/>
      <c r="G75" s="477"/>
      <c r="H75" s="477"/>
      <c r="I75" s="477"/>
      <c r="J75" s="477"/>
      <c r="K75" s="477"/>
      <c r="L75" s="477"/>
      <c r="M75" s="556" t="s">
        <v>151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AW75" s="410"/>
      <c r="AX75" s="410"/>
      <c r="AY75" s="410"/>
      <c r="AZ75" s="410"/>
      <c r="BA75" s="410"/>
      <c r="BB75" s="410"/>
      <c r="BC75" s="410"/>
      <c r="BD75" s="410"/>
      <c r="BE75" s="410"/>
      <c r="BF75" s="410"/>
      <c r="BG75" s="410"/>
      <c r="BH75" s="410"/>
      <c r="BI75" s="410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">
        <v>152</v>
      </c>
      <c r="BU75" s="552" t="s">
        <v>152</v>
      </c>
      <c r="BV75" s="552" t="s">
        <v>152</v>
      </c>
      <c r="BW75" s="552" t="s">
        <v>152</v>
      </c>
      <c r="BX75" s="408"/>
      <c r="BY75" s="408"/>
      <c r="BZ75" s="408"/>
      <c r="CA75" s="408"/>
      <c r="CB75" s="470">
        <v>0</v>
      </c>
      <c r="CC75" s="470">
        <v>0</v>
      </c>
      <c r="CD75" s="470" t="s">
        <v>152</v>
      </c>
      <c r="CE75" s="470">
        <v>0</v>
      </c>
      <c r="CF75" s="408"/>
      <c r="CG75" s="410"/>
      <c r="CH75" s="410"/>
      <c r="CI75" s="410"/>
      <c r="CJ75" s="410"/>
      <c r="CK75" s="410"/>
      <c r="CL75" s="410"/>
      <c r="CM75" s="410"/>
      <c r="CN75" s="410"/>
      <c r="CO75" s="410"/>
      <c r="CP75" s="410"/>
      <c r="CQ75" s="410"/>
      <c r="CR75" s="410"/>
      <c r="CS75" s="410"/>
      <c r="CT75" s="410"/>
      <c r="CU75" s="410"/>
      <c r="CV75" s="410"/>
      <c r="CW75" s="410"/>
      <c r="CX75" s="410"/>
      <c r="CY75" s="410"/>
      <c r="CZ75" s="410"/>
      <c r="DA75" s="410"/>
      <c r="DB75" s="410"/>
      <c r="DC75" s="422"/>
      <c r="DD75" s="422"/>
    </row>
    <row r="76" spans="1:108" x14ac:dyDescent="0.25">
      <c r="A76" s="655" t="s">
        <v>111</v>
      </c>
      <c r="B76" s="456" t="s">
        <v>99</v>
      </c>
      <c r="C76" s="486">
        <v>0</v>
      </c>
      <c r="D76" s="474"/>
      <c r="E76" s="474"/>
      <c r="F76" s="474"/>
      <c r="G76" s="474"/>
      <c r="H76" s="474"/>
      <c r="I76" s="474"/>
      <c r="J76" s="474"/>
      <c r="K76" s="474"/>
      <c r="L76" s="474"/>
      <c r="M76" s="556" t="s">
        <v>151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AW76" s="410"/>
      <c r="AX76" s="410"/>
      <c r="AY76" s="410"/>
      <c r="AZ76" s="410"/>
      <c r="BA76" s="410"/>
      <c r="BB76" s="410"/>
      <c r="BC76" s="410"/>
      <c r="BD76" s="410"/>
      <c r="BE76" s="410"/>
      <c r="BF76" s="410"/>
      <c r="BG76" s="410"/>
      <c r="BH76" s="410"/>
      <c r="BI76" s="410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">
        <v>152</v>
      </c>
      <c r="BU76" s="552" t="s">
        <v>152</v>
      </c>
      <c r="BV76" s="552" t="s">
        <v>152</v>
      </c>
      <c r="BW76" s="552" t="s">
        <v>152</v>
      </c>
      <c r="BX76" s="408"/>
      <c r="BY76" s="408"/>
      <c r="BZ76" s="408"/>
      <c r="CA76" s="408"/>
      <c r="CB76" s="470">
        <v>0</v>
      </c>
      <c r="CC76" s="470">
        <v>0</v>
      </c>
      <c r="CD76" s="470" t="s">
        <v>152</v>
      </c>
      <c r="CE76" s="470">
        <v>0</v>
      </c>
      <c r="CF76" s="408"/>
      <c r="CG76" s="410"/>
      <c r="CH76" s="410"/>
      <c r="CI76" s="410"/>
      <c r="CJ76" s="410"/>
      <c r="CK76" s="410"/>
      <c r="CL76" s="410"/>
      <c r="CM76" s="410"/>
      <c r="CN76" s="410"/>
      <c r="CO76" s="410"/>
      <c r="CP76" s="410"/>
      <c r="CQ76" s="410"/>
      <c r="CR76" s="410"/>
      <c r="CS76" s="410"/>
      <c r="CT76" s="410"/>
      <c r="CU76" s="410"/>
      <c r="CV76" s="410"/>
      <c r="CW76" s="410"/>
      <c r="CX76" s="410"/>
      <c r="CY76" s="410"/>
      <c r="CZ76" s="410"/>
      <c r="DA76" s="410"/>
      <c r="DB76" s="410"/>
      <c r="DC76" s="422"/>
      <c r="DD76" s="422"/>
    </row>
    <row r="77" spans="1:108" x14ac:dyDescent="0.25">
      <c r="A77" s="656"/>
      <c r="B77" s="457" t="s">
        <v>100</v>
      </c>
      <c r="C77" s="487"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">
        <v>151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">
        <v>152</v>
      </c>
      <c r="BU77" s="552" t="s">
        <v>152</v>
      </c>
      <c r="BV77" s="552" t="s">
        <v>152</v>
      </c>
      <c r="BW77" s="552" t="s">
        <v>152</v>
      </c>
      <c r="BX77" s="408"/>
      <c r="BY77" s="408"/>
      <c r="BZ77" s="408"/>
      <c r="CA77" s="408"/>
      <c r="CB77" s="470">
        <v>0</v>
      </c>
      <c r="CC77" s="470">
        <v>0</v>
      </c>
      <c r="CD77" s="470" t="s">
        <v>152</v>
      </c>
      <c r="CE77" s="470">
        <v>0</v>
      </c>
      <c r="CF77" s="408"/>
      <c r="CG77" s="410"/>
      <c r="CH77" s="410"/>
      <c r="CI77" s="410"/>
      <c r="CJ77" s="410"/>
      <c r="CK77" s="410"/>
      <c r="CL77" s="410"/>
      <c r="CM77" s="410"/>
      <c r="CN77" s="410"/>
      <c r="CO77" s="410"/>
      <c r="CP77" s="410"/>
      <c r="CQ77" s="410"/>
      <c r="CR77" s="410"/>
      <c r="CS77" s="410"/>
      <c r="CT77" s="410"/>
      <c r="CU77" s="410"/>
      <c r="CV77" s="410"/>
      <c r="CW77" s="410"/>
      <c r="CX77" s="410"/>
      <c r="CY77" s="410"/>
      <c r="CZ77" s="410"/>
      <c r="DA77" s="410"/>
      <c r="DB77" s="410"/>
      <c r="DC77" s="422"/>
      <c r="DD77" s="422"/>
    </row>
    <row r="78" spans="1:108" x14ac:dyDescent="0.25">
      <c r="A78" s="657"/>
      <c r="B78" s="463" t="s">
        <v>112</v>
      </c>
      <c r="C78" s="488"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">
        <v>151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AW78" s="410"/>
      <c r="AX78" s="410"/>
      <c r="AY78" s="410"/>
      <c r="AZ78" s="410"/>
      <c r="BA78" s="410"/>
      <c r="BB78" s="410"/>
      <c r="BC78" s="410"/>
      <c r="BD78" s="410"/>
      <c r="BE78" s="410"/>
      <c r="BF78" s="410"/>
      <c r="BG78" s="410"/>
      <c r="BH78" s="410"/>
      <c r="BI78" s="410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">
        <v>152</v>
      </c>
      <c r="BU78" s="552" t="s">
        <v>152</v>
      </c>
      <c r="BV78" s="552" t="s">
        <v>152</v>
      </c>
      <c r="BW78" s="552" t="s">
        <v>152</v>
      </c>
      <c r="BX78" s="408"/>
      <c r="BY78" s="408"/>
      <c r="BZ78" s="408"/>
      <c r="CA78" s="408"/>
      <c r="CB78" s="470">
        <v>0</v>
      </c>
      <c r="CC78" s="470">
        <v>0</v>
      </c>
      <c r="CD78" s="470" t="s">
        <v>152</v>
      </c>
      <c r="CE78" s="470">
        <v>0</v>
      </c>
      <c r="CF78" s="408"/>
      <c r="CG78" s="410"/>
      <c r="CH78" s="410"/>
      <c r="CI78" s="410"/>
      <c r="CJ78" s="410"/>
      <c r="CK78" s="410"/>
      <c r="CL78" s="410"/>
      <c r="CM78" s="410"/>
      <c r="CN78" s="410"/>
      <c r="CO78" s="410"/>
      <c r="CP78" s="410"/>
      <c r="CQ78" s="410"/>
      <c r="CR78" s="410"/>
      <c r="CS78" s="410"/>
      <c r="CT78" s="410"/>
      <c r="CU78" s="410"/>
      <c r="CV78" s="410"/>
      <c r="CW78" s="410"/>
      <c r="CX78" s="410"/>
      <c r="CY78" s="410"/>
      <c r="CZ78" s="410"/>
      <c r="DA78" s="410"/>
      <c r="DB78" s="410"/>
      <c r="DC78" s="422"/>
      <c r="DD78" s="422"/>
    </row>
    <row r="79" spans="1:108" x14ac:dyDescent="0.25">
      <c r="A79" s="625" t="s">
        <v>113</v>
      </c>
      <c r="B79" s="456" t="s">
        <v>99</v>
      </c>
      <c r="C79" s="486"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">
        <v>151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AW79" s="410"/>
      <c r="AX79" s="410"/>
      <c r="AY79" s="410"/>
      <c r="AZ79" s="410"/>
      <c r="BA79" s="410"/>
      <c r="BB79" s="410"/>
      <c r="BC79" s="410"/>
      <c r="BD79" s="410"/>
      <c r="BE79" s="410"/>
      <c r="BF79" s="410"/>
      <c r="BG79" s="410"/>
      <c r="BH79" s="410"/>
      <c r="BI79" s="410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">
        <v>152</v>
      </c>
      <c r="BU79" s="552" t="s">
        <v>152</v>
      </c>
      <c r="BV79" s="552" t="s">
        <v>152</v>
      </c>
      <c r="BW79" s="410"/>
      <c r="BX79" s="408"/>
      <c r="BY79" s="408"/>
      <c r="BZ79" s="408"/>
      <c r="CA79" s="408"/>
      <c r="CB79" s="470">
        <v>0</v>
      </c>
      <c r="CC79" s="470">
        <v>0</v>
      </c>
      <c r="CD79" s="470" t="s">
        <v>152</v>
      </c>
      <c r="CE79" s="408"/>
      <c r="CF79" s="408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0"/>
      <c r="CU79" s="410"/>
      <c r="CV79" s="410"/>
      <c r="CW79" s="410"/>
      <c r="CX79" s="410"/>
      <c r="CY79" s="410"/>
      <c r="CZ79" s="410"/>
      <c r="DA79" s="410"/>
      <c r="DB79" s="410"/>
      <c r="DC79" s="422"/>
      <c r="DD79" s="422"/>
    </row>
    <row r="80" spans="1:108" x14ac:dyDescent="0.25">
      <c r="A80" s="627"/>
      <c r="B80" s="463" t="s">
        <v>100</v>
      </c>
      <c r="C80" s="488">
        <v>0</v>
      </c>
      <c r="D80" s="514"/>
      <c r="E80" s="514"/>
      <c r="F80" s="514"/>
      <c r="G80" s="514"/>
      <c r="H80" s="514"/>
      <c r="I80" s="514"/>
      <c r="J80" s="514"/>
      <c r="K80" s="514"/>
      <c r="L80" s="514"/>
      <c r="M80" s="556" t="s">
        <v>151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AW80" s="410"/>
      <c r="AX80" s="410"/>
      <c r="AY80" s="410"/>
      <c r="AZ80" s="410"/>
      <c r="BA80" s="410"/>
      <c r="BB80" s="410"/>
      <c r="BC80" s="410"/>
      <c r="BD80" s="410"/>
      <c r="BE80" s="410"/>
      <c r="BF80" s="410"/>
      <c r="BG80" s="410"/>
      <c r="BH80" s="410"/>
      <c r="BI80" s="410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">
        <v>152</v>
      </c>
      <c r="BU80" s="552" t="s">
        <v>152</v>
      </c>
      <c r="BV80" s="552" t="s">
        <v>152</v>
      </c>
      <c r="BW80" s="410"/>
      <c r="BX80" s="408"/>
      <c r="BY80" s="408"/>
      <c r="BZ80" s="408"/>
      <c r="CA80" s="408"/>
      <c r="CB80" s="470">
        <v>0</v>
      </c>
      <c r="CC80" s="470">
        <v>0</v>
      </c>
      <c r="CD80" s="470" t="s">
        <v>152</v>
      </c>
      <c r="CE80" s="408"/>
      <c r="CF80" s="408"/>
      <c r="CG80" s="410"/>
      <c r="CH80" s="410"/>
      <c r="CI80" s="410"/>
      <c r="CJ80" s="410"/>
      <c r="CK80" s="410"/>
      <c r="CL80" s="410"/>
      <c r="CM80" s="410"/>
      <c r="CN80" s="410"/>
      <c r="CO80" s="410"/>
      <c r="CP80" s="410"/>
      <c r="CQ80" s="410"/>
      <c r="CR80" s="410"/>
      <c r="CS80" s="410"/>
      <c r="CT80" s="410"/>
      <c r="CU80" s="410"/>
      <c r="CV80" s="410"/>
      <c r="CW80" s="410"/>
      <c r="CX80" s="410"/>
      <c r="CY80" s="410"/>
      <c r="CZ80" s="410"/>
      <c r="DA80" s="410"/>
      <c r="DB80" s="410"/>
      <c r="DC80" s="422"/>
      <c r="DD80" s="422"/>
    </row>
    <row r="81" spans="1:108" x14ac:dyDescent="0.25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16"/>
      <c r="AD81" s="408"/>
      <c r="AE81" s="408"/>
      <c r="AF81" s="416"/>
      <c r="AG81" s="408"/>
      <c r="AH81" s="408"/>
      <c r="AI81" s="416"/>
      <c r="AJ81" s="408"/>
      <c r="AK81" s="408"/>
      <c r="AL81" s="416"/>
      <c r="AM81" s="416"/>
      <c r="AN81" s="416"/>
      <c r="AO81" s="408"/>
      <c r="AP81" s="408"/>
      <c r="AQ81" s="408"/>
      <c r="AR81" s="408"/>
      <c r="AS81" s="408"/>
      <c r="AT81" s="408"/>
      <c r="AU81" s="408"/>
      <c r="AV81" s="408"/>
      <c r="AW81" s="408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408"/>
      <c r="BJ81" s="408"/>
      <c r="BK81" s="408"/>
      <c r="BL81" s="408"/>
      <c r="BM81" s="408"/>
      <c r="BN81" s="408"/>
      <c r="BO81" s="408"/>
      <c r="BP81" s="408"/>
      <c r="BQ81" s="408"/>
      <c r="BR81" s="408"/>
      <c r="BS81" s="408"/>
      <c r="BT81" s="408"/>
      <c r="BU81" s="408"/>
      <c r="BV81" s="408"/>
      <c r="BW81" s="408"/>
      <c r="BX81" s="408"/>
      <c r="BY81" s="408"/>
      <c r="BZ81" s="408"/>
      <c r="CA81" s="408"/>
      <c r="CB81" s="408"/>
      <c r="CC81" s="408">
        <v>0</v>
      </c>
      <c r="CD81" s="408"/>
      <c r="CE81" s="408"/>
      <c r="CF81" s="408"/>
      <c r="CG81" s="408"/>
      <c r="CH81" s="408"/>
      <c r="CI81" s="408"/>
      <c r="CJ81" s="408"/>
      <c r="CK81" s="408"/>
      <c r="CL81" s="408"/>
      <c r="CM81" s="408"/>
      <c r="CN81" s="408"/>
      <c r="CO81" s="408"/>
      <c r="CP81" s="408"/>
      <c r="CQ81" s="408"/>
      <c r="CR81" s="408"/>
      <c r="CS81" s="408"/>
      <c r="CT81" s="408"/>
      <c r="CU81" s="408"/>
      <c r="CV81" s="408"/>
      <c r="CW81" s="408"/>
      <c r="CX81" s="408"/>
      <c r="CY81" s="408"/>
      <c r="CZ81" s="408"/>
      <c r="DA81" s="408"/>
      <c r="DB81" s="408"/>
      <c r="DC81" s="413"/>
      <c r="DD81" s="413"/>
    </row>
    <row r="82" spans="1:108" ht="64.5" x14ac:dyDescent="0.25">
      <c r="A82" s="455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AW82" s="410"/>
      <c r="AX82" s="410"/>
      <c r="AY82" s="410"/>
      <c r="AZ82" s="410"/>
      <c r="BA82" s="410"/>
      <c r="BB82" s="410"/>
      <c r="BC82" s="410"/>
      <c r="BD82" s="410"/>
      <c r="BE82" s="410"/>
      <c r="BF82" s="410"/>
      <c r="BG82" s="410"/>
      <c r="BH82" s="410"/>
      <c r="BI82" s="410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v>0</v>
      </c>
      <c r="CC82" s="408"/>
      <c r="CD82" s="408"/>
      <c r="CE82" s="408"/>
      <c r="CF82" s="408"/>
      <c r="CG82" s="410"/>
      <c r="CH82" s="410"/>
      <c r="CI82" s="410"/>
      <c r="CJ82" s="410"/>
      <c r="CK82" s="410"/>
      <c r="CL82" s="410"/>
      <c r="CM82" s="410"/>
      <c r="CN82" s="410"/>
      <c r="CO82" s="410"/>
      <c r="CP82" s="410"/>
      <c r="CQ82" s="410"/>
      <c r="CR82" s="410"/>
      <c r="CS82" s="410"/>
      <c r="CT82" s="410"/>
      <c r="CU82" s="410"/>
      <c r="CV82" s="410"/>
      <c r="CW82" s="410"/>
      <c r="CX82" s="410"/>
      <c r="CY82" s="410"/>
      <c r="CZ82" s="410"/>
      <c r="DA82" s="422"/>
      <c r="DB82" s="422"/>
      <c r="DC82" s="410"/>
      <c r="DD82" s="410"/>
    </row>
    <row r="83" spans="1:108" x14ac:dyDescent="0.25">
      <c r="A83" s="456" t="s">
        <v>117</v>
      </c>
      <c r="B83" s="512"/>
      <c r="C83" s="554" t="s">
        <v>152</v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AW83" s="410"/>
      <c r="AX83" s="410"/>
      <c r="AY83" s="410"/>
      <c r="AZ83" s="410"/>
      <c r="BA83" s="410"/>
      <c r="BB83" s="410"/>
      <c r="BC83" s="410"/>
      <c r="BD83" s="410"/>
      <c r="BE83" s="410"/>
      <c r="BF83" s="410"/>
      <c r="BG83" s="410"/>
      <c r="BH83" s="410"/>
      <c r="BI83" s="410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">
        <v>152</v>
      </c>
      <c r="BU83" s="410"/>
      <c r="BV83" s="408"/>
      <c r="BW83" s="408"/>
      <c r="BX83" s="408"/>
      <c r="BY83" s="408"/>
      <c r="BZ83" s="408"/>
      <c r="CA83" s="408"/>
      <c r="CB83" s="470">
        <v>0</v>
      </c>
      <c r="CC83" s="408"/>
      <c r="CD83" s="408"/>
      <c r="CE83" s="408"/>
      <c r="CF83" s="408"/>
      <c r="CG83" s="410"/>
      <c r="CH83" s="410"/>
      <c r="CI83" s="410"/>
      <c r="CJ83" s="410"/>
      <c r="CK83" s="410"/>
      <c r="CL83" s="410"/>
      <c r="CM83" s="410"/>
      <c r="CN83" s="410"/>
      <c r="CO83" s="410"/>
      <c r="CP83" s="410"/>
      <c r="CQ83" s="410"/>
      <c r="CR83" s="410"/>
      <c r="CS83" s="410"/>
      <c r="CT83" s="410"/>
      <c r="CU83" s="410"/>
      <c r="CV83" s="410"/>
      <c r="CW83" s="410"/>
      <c r="CX83" s="410"/>
      <c r="CY83" s="410"/>
      <c r="CZ83" s="410"/>
      <c r="DA83" s="422"/>
      <c r="DB83" s="422"/>
      <c r="DC83" s="410"/>
      <c r="DD83" s="410"/>
    </row>
    <row r="84" spans="1:108" x14ac:dyDescent="0.25">
      <c r="A84" s="463" t="s">
        <v>86</v>
      </c>
      <c r="B84" s="473"/>
      <c r="C84" s="554" t="s">
        <v>152</v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AW84" s="410"/>
      <c r="AX84" s="410"/>
      <c r="AY84" s="410"/>
      <c r="AZ84" s="410"/>
      <c r="BA84" s="410"/>
      <c r="BB84" s="410"/>
      <c r="BC84" s="410"/>
      <c r="BD84" s="410"/>
      <c r="BE84" s="410"/>
      <c r="BF84" s="410"/>
      <c r="BG84" s="410"/>
      <c r="BH84" s="410"/>
      <c r="BI84" s="410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">
        <v>152</v>
      </c>
      <c r="BU84" s="410"/>
      <c r="BV84" s="408"/>
      <c r="BW84" s="408"/>
      <c r="BX84" s="408"/>
      <c r="BY84" s="408"/>
      <c r="BZ84" s="408"/>
      <c r="CA84" s="408"/>
      <c r="CB84" s="470">
        <v>0</v>
      </c>
      <c r="CC84" s="408"/>
      <c r="CD84" s="408"/>
      <c r="CE84" s="408"/>
      <c r="CF84" s="408"/>
      <c r="CG84" s="410"/>
      <c r="CH84" s="410"/>
      <c r="CI84" s="410"/>
      <c r="CJ84" s="410"/>
      <c r="CK84" s="410"/>
      <c r="CL84" s="410"/>
      <c r="CM84" s="410"/>
      <c r="CN84" s="410"/>
      <c r="CO84" s="410"/>
      <c r="CP84" s="410"/>
      <c r="CQ84" s="410"/>
      <c r="CR84" s="410"/>
      <c r="CS84" s="410"/>
      <c r="CT84" s="410"/>
      <c r="CU84" s="410"/>
      <c r="CV84" s="410"/>
      <c r="CW84" s="410"/>
      <c r="CX84" s="410"/>
      <c r="CY84" s="410"/>
      <c r="CZ84" s="410"/>
      <c r="DA84" s="422"/>
      <c r="DB84" s="422"/>
      <c r="DC84" s="410"/>
      <c r="DD84" s="410"/>
    </row>
    <row r="85" spans="1:108" ht="15.75" x14ac:dyDescent="0.25">
      <c r="A85" s="440" t="s">
        <v>118</v>
      </c>
      <c r="B85" s="441"/>
      <c r="C85" s="441"/>
      <c r="D85" s="441"/>
      <c r="E85" s="423"/>
      <c r="F85" s="423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8"/>
      <c r="Y85" s="408"/>
      <c r="Z85" s="416"/>
      <c r="AA85" s="408"/>
      <c r="AB85" s="408"/>
      <c r="AC85" s="416"/>
      <c r="AD85" s="408"/>
      <c r="AE85" s="408"/>
      <c r="AF85" s="416"/>
      <c r="AG85" s="408"/>
      <c r="AH85" s="408"/>
      <c r="AI85" s="416"/>
      <c r="AJ85" s="408"/>
      <c r="AK85" s="408"/>
      <c r="AL85" s="408"/>
      <c r="AM85" s="408"/>
      <c r="AN85" s="408"/>
      <c r="AO85" s="408"/>
      <c r="AP85" s="408"/>
      <c r="AQ85" s="408"/>
      <c r="AR85" s="413"/>
      <c r="AS85" s="408"/>
      <c r="AT85" s="408"/>
      <c r="AU85" s="408"/>
      <c r="AV85" s="408"/>
      <c r="AW85" s="408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408"/>
      <c r="BJ85" s="408"/>
      <c r="BK85" s="408"/>
      <c r="BL85" s="408"/>
      <c r="BM85" s="408"/>
      <c r="BN85" s="408"/>
      <c r="BO85" s="408"/>
      <c r="BP85" s="408"/>
      <c r="BQ85" s="408"/>
      <c r="BR85" s="408"/>
      <c r="BS85" s="408"/>
      <c r="BT85" s="408"/>
      <c r="BU85" s="408"/>
      <c r="BV85" s="408"/>
      <c r="BW85" s="408"/>
      <c r="BX85" s="408"/>
      <c r="BY85" s="408"/>
      <c r="BZ85" s="408"/>
      <c r="CA85" s="408"/>
      <c r="CB85" s="408"/>
      <c r="CC85" s="410"/>
      <c r="CD85" s="408"/>
      <c r="CE85" s="408"/>
      <c r="CF85" s="408"/>
      <c r="CG85" s="408"/>
      <c r="CH85" s="408"/>
      <c r="CI85" s="408"/>
      <c r="CJ85" s="408"/>
      <c r="CK85" s="408"/>
      <c r="CL85" s="408"/>
      <c r="CM85" s="408"/>
      <c r="CN85" s="408"/>
      <c r="CO85" s="408"/>
      <c r="CP85" s="408"/>
      <c r="CQ85" s="408"/>
      <c r="CR85" s="408"/>
      <c r="CS85" s="408"/>
      <c r="CT85" s="408"/>
      <c r="CU85" s="408"/>
      <c r="CV85" s="408"/>
      <c r="CW85" s="408"/>
      <c r="CX85" s="408"/>
      <c r="CY85" s="408"/>
      <c r="CZ85" s="408"/>
      <c r="DA85" s="408"/>
      <c r="DB85" s="408"/>
      <c r="DC85" s="413"/>
      <c r="DD85" s="413"/>
    </row>
    <row r="86" spans="1:108" ht="52.5" x14ac:dyDescent="0.25">
      <c r="A86" s="619" t="s">
        <v>119</v>
      </c>
      <c r="B86" s="653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AW86" s="410"/>
      <c r="AX86" s="410"/>
      <c r="AY86" s="410"/>
      <c r="AZ86" s="410"/>
      <c r="BA86" s="410"/>
      <c r="BB86" s="410"/>
      <c r="BC86" s="410"/>
      <c r="BD86" s="410"/>
      <c r="BE86" s="410"/>
      <c r="BF86" s="410"/>
      <c r="BG86" s="410"/>
      <c r="BH86" s="410"/>
      <c r="BI86" s="410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CG86" s="410"/>
      <c r="CH86" s="410"/>
      <c r="CI86" s="410"/>
      <c r="CJ86" s="410"/>
      <c r="CK86" s="410"/>
      <c r="CL86" s="410"/>
      <c r="CM86" s="410"/>
      <c r="CN86" s="410"/>
      <c r="CO86" s="410"/>
      <c r="CP86" s="410"/>
      <c r="CQ86" s="410"/>
      <c r="CR86" s="410"/>
      <c r="CS86" s="410"/>
      <c r="CT86" s="410"/>
      <c r="CU86" s="410"/>
      <c r="CV86" s="410"/>
      <c r="CW86" s="410"/>
      <c r="CX86" s="410"/>
      <c r="CY86" s="410"/>
      <c r="CZ86" s="410"/>
      <c r="DA86" s="410"/>
      <c r="DB86" s="410"/>
      <c r="DC86" s="422"/>
      <c r="DD86" s="422"/>
    </row>
    <row r="87" spans="1:108" x14ac:dyDescent="0.25">
      <c r="A87" s="654" t="s">
        <v>123</v>
      </c>
      <c r="B87" s="654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AW87" s="410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410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CG87" s="410"/>
      <c r="CH87" s="410"/>
      <c r="CI87" s="410"/>
      <c r="CJ87" s="410"/>
      <c r="CK87" s="410"/>
      <c r="CL87" s="410"/>
      <c r="CM87" s="410"/>
      <c r="CN87" s="410"/>
      <c r="CO87" s="410"/>
      <c r="CP87" s="410"/>
      <c r="CQ87" s="410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22"/>
      <c r="DD87" s="422"/>
    </row>
    <row r="88" spans="1:108" x14ac:dyDescent="0.25">
      <c r="A88" s="652" t="s">
        <v>124</v>
      </c>
      <c r="B88" s="652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410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CG88" s="410"/>
      <c r="CH88" s="410"/>
      <c r="CI88" s="410"/>
      <c r="CJ88" s="410"/>
      <c r="CK88" s="410"/>
      <c r="CL88" s="410"/>
      <c r="CM88" s="410"/>
      <c r="CN88" s="410"/>
      <c r="CO88" s="410"/>
      <c r="CP88" s="410"/>
      <c r="CQ88" s="410"/>
      <c r="CR88" s="410"/>
      <c r="CS88" s="410"/>
      <c r="CT88" s="410"/>
      <c r="CU88" s="410"/>
      <c r="CV88" s="410"/>
      <c r="CW88" s="410"/>
      <c r="CX88" s="410"/>
      <c r="CY88" s="410"/>
      <c r="CZ88" s="410"/>
      <c r="DA88" s="410"/>
      <c r="DB88" s="410"/>
      <c r="DC88" s="422"/>
      <c r="DD88" s="422"/>
    </row>
    <row r="89" spans="1:108" x14ac:dyDescent="0.25">
      <c r="A89" s="652" t="s">
        <v>125</v>
      </c>
      <c r="B89" s="652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410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CG89" s="410"/>
      <c r="CH89" s="410"/>
      <c r="CI89" s="410"/>
      <c r="CJ89" s="410"/>
      <c r="CK89" s="410"/>
      <c r="CL89" s="410"/>
      <c r="CM89" s="410"/>
      <c r="CN89" s="410"/>
      <c r="CO89" s="410"/>
      <c r="CP89" s="410"/>
      <c r="CQ89" s="410"/>
      <c r="CR89" s="410"/>
      <c r="CS89" s="410"/>
      <c r="CT89" s="410"/>
      <c r="CU89" s="410"/>
      <c r="CV89" s="410"/>
      <c r="CW89" s="410"/>
      <c r="CX89" s="410"/>
      <c r="CY89" s="410"/>
      <c r="CZ89" s="410"/>
      <c r="DA89" s="410"/>
      <c r="DB89" s="410"/>
      <c r="DC89" s="422"/>
      <c r="DD89" s="422"/>
    </row>
    <row r="90" spans="1:108" x14ac:dyDescent="0.25">
      <c r="A90" s="652" t="s">
        <v>126</v>
      </c>
      <c r="B90" s="652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410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CG90" s="410"/>
      <c r="CH90" s="410"/>
      <c r="CI90" s="410"/>
      <c r="CJ90" s="410"/>
      <c r="CK90" s="410"/>
      <c r="CL90" s="410"/>
      <c r="CM90" s="410"/>
      <c r="CN90" s="410"/>
      <c r="CO90" s="410"/>
      <c r="CP90" s="410"/>
      <c r="CQ90" s="410"/>
      <c r="CR90" s="410"/>
      <c r="CS90" s="410"/>
      <c r="CT90" s="410"/>
      <c r="CU90" s="410"/>
      <c r="CV90" s="410"/>
      <c r="CW90" s="410"/>
      <c r="CX90" s="410"/>
      <c r="CY90" s="410"/>
      <c r="CZ90" s="410"/>
      <c r="DA90" s="410"/>
      <c r="DB90" s="410"/>
      <c r="DC90" s="422"/>
      <c r="DD90" s="422"/>
    </row>
    <row r="91" spans="1:108" x14ac:dyDescent="0.25">
      <c r="A91" s="652" t="s">
        <v>127</v>
      </c>
      <c r="B91" s="652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410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CG91" s="410"/>
      <c r="CH91" s="410"/>
      <c r="CI91" s="410"/>
      <c r="CJ91" s="410"/>
      <c r="CK91" s="410"/>
      <c r="CL91" s="410"/>
      <c r="CM91" s="410"/>
      <c r="CN91" s="410"/>
      <c r="CO91" s="410"/>
      <c r="CP91" s="410"/>
      <c r="CQ91" s="410"/>
      <c r="CR91" s="410"/>
      <c r="CS91" s="410"/>
      <c r="CT91" s="410"/>
      <c r="CU91" s="410"/>
      <c r="CV91" s="410"/>
      <c r="CW91" s="410"/>
      <c r="CX91" s="410"/>
      <c r="CY91" s="410"/>
      <c r="CZ91" s="410"/>
      <c r="DA91" s="410"/>
      <c r="DB91" s="410"/>
      <c r="DC91" s="422"/>
      <c r="DD91" s="422"/>
    </row>
    <row r="92" spans="1:108" x14ac:dyDescent="0.25">
      <c r="A92" s="652" t="s">
        <v>128</v>
      </c>
      <c r="B92" s="652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410"/>
      <c r="CS92" s="410"/>
      <c r="CT92" s="410"/>
      <c r="CU92" s="410"/>
      <c r="CV92" s="410"/>
      <c r="CW92" s="410"/>
      <c r="CX92" s="410"/>
      <c r="CY92" s="410"/>
      <c r="CZ92" s="410"/>
      <c r="DA92" s="410"/>
      <c r="DB92" s="410"/>
      <c r="DC92" s="422"/>
      <c r="DD92" s="422"/>
    </row>
    <row r="93" spans="1:108" x14ac:dyDescent="0.25">
      <c r="A93" s="652" t="s">
        <v>129</v>
      </c>
      <c r="B93" s="652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0"/>
      <c r="BI93" s="410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410"/>
      <c r="CS93" s="410"/>
      <c r="CT93" s="410"/>
      <c r="CU93" s="410"/>
      <c r="CV93" s="410"/>
      <c r="CW93" s="410"/>
      <c r="CX93" s="410"/>
      <c r="CY93" s="410"/>
      <c r="CZ93" s="410"/>
      <c r="DA93" s="410"/>
      <c r="DB93" s="410"/>
      <c r="DC93" s="422"/>
      <c r="DD93" s="422"/>
    </row>
    <row r="94" spans="1:108" x14ac:dyDescent="0.25">
      <c r="A94" s="652" t="s">
        <v>130</v>
      </c>
      <c r="B94" s="652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AW94" s="410"/>
      <c r="AX94" s="410"/>
      <c r="AY94" s="410"/>
      <c r="AZ94" s="410"/>
      <c r="BA94" s="410"/>
      <c r="BB94" s="410"/>
      <c r="BC94" s="410"/>
      <c r="BD94" s="410"/>
      <c r="BE94" s="410"/>
      <c r="BF94" s="410"/>
      <c r="BG94" s="410"/>
      <c r="BH94" s="410"/>
      <c r="BI94" s="410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CG94" s="410"/>
      <c r="CH94" s="410"/>
      <c r="CI94" s="410"/>
      <c r="CJ94" s="410"/>
      <c r="CK94" s="410"/>
      <c r="CL94" s="410"/>
      <c r="CM94" s="410"/>
      <c r="CN94" s="410"/>
      <c r="CO94" s="410"/>
      <c r="CP94" s="410"/>
      <c r="CQ94" s="410"/>
      <c r="CR94" s="410"/>
      <c r="CS94" s="410"/>
      <c r="CT94" s="410"/>
      <c r="CU94" s="410"/>
      <c r="CV94" s="410"/>
      <c r="CW94" s="410"/>
      <c r="CX94" s="410"/>
      <c r="CY94" s="410"/>
      <c r="CZ94" s="410"/>
      <c r="DA94" s="410"/>
      <c r="DB94" s="410"/>
      <c r="DC94" s="422"/>
      <c r="DD94" s="422"/>
    </row>
    <row r="95" spans="1:108" x14ac:dyDescent="0.25">
      <c r="A95" s="652" t="s">
        <v>131</v>
      </c>
      <c r="B95" s="652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AW95" s="410"/>
      <c r="AX95" s="410"/>
      <c r="AY95" s="410"/>
      <c r="AZ95" s="410"/>
      <c r="BA95" s="410"/>
      <c r="BB95" s="410"/>
      <c r="BC95" s="410"/>
      <c r="BD95" s="410"/>
      <c r="BE95" s="410"/>
      <c r="BF95" s="410"/>
      <c r="BG95" s="410"/>
      <c r="BH95" s="410"/>
      <c r="BI95" s="410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CG95" s="410"/>
      <c r="CH95" s="410"/>
      <c r="CI95" s="410"/>
      <c r="CJ95" s="410"/>
      <c r="CK95" s="410"/>
      <c r="CL95" s="410"/>
      <c r="CM95" s="410"/>
      <c r="CN95" s="410"/>
      <c r="CO95" s="410"/>
      <c r="CP95" s="410"/>
      <c r="CQ95" s="410"/>
      <c r="CR95" s="410"/>
      <c r="CS95" s="410"/>
      <c r="CT95" s="410"/>
      <c r="CU95" s="410"/>
      <c r="CV95" s="410"/>
      <c r="CW95" s="410"/>
      <c r="CX95" s="410"/>
      <c r="CY95" s="410"/>
      <c r="CZ95" s="410"/>
      <c r="DA95" s="410"/>
      <c r="DB95" s="410"/>
      <c r="DC95" s="422"/>
      <c r="DD95" s="422"/>
    </row>
    <row r="96" spans="1:108" x14ac:dyDescent="0.25">
      <c r="A96" s="652" t="s">
        <v>132</v>
      </c>
      <c r="B96" s="652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AW96" s="410"/>
      <c r="AX96" s="410"/>
      <c r="AY96" s="410"/>
      <c r="AZ96" s="410"/>
      <c r="BA96" s="410"/>
      <c r="BB96" s="410"/>
      <c r="BC96" s="410"/>
      <c r="BD96" s="410"/>
      <c r="BE96" s="410"/>
      <c r="BF96" s="410"/>
      <c r="BG96" s="410"/>
      <c r="BH96" s="410"/>
      <c r="BI96" s="410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CG96" s="410"/>
      <c r="CH96" s="410"/>
      <c r="CI96" s="410"/>
      <c r="CJ96" s="410"/>
      <c r="CK96" s="410"/>
      <c r="CL96" s="410"/>
      <c r="CM96" s="410"/>
      <c r="CN96" s="410"/>
      <c r="CO96" s="410"/>
      <c r="CP96" s="410"/>
      <c r="CQ96" s="410"/>
      <c r="CR96" s="410"/>
      <c r="CS96" s="410"/>
      <c r="CT96" s="410"/>
      <c r="CU96" s="410"/>
      <c r="CV96" s="410"/>
      <c r="CW96" s="410"/>
      <c r="CX96" s="410"/>
      <c r="CY96" s="410"/>
      <c r="CZ96" s="410"/>
      <c r="DA96" s="410"/>
      <c r="DB96" s="410"/>
      <c r="DC96" s="422"/>
      <c r="DD96" s="422"/>
    </row>
    <row r="97" spans="1:108" x14ac:dyDescent="0.25">
      <c r="A97" s="652" t="s">
        <v>86</v>
      </c>
      <c r="B97" s="652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AW97" s="410"/>
      <c r="AX97" s="410"/>
      <c r="AY97" s="410"/>
      <c r="AZ97" s="410"/>
      <c r="BA97" s="410"/>
      <c r="BB97" s="410"/>
      <c r="BC97" s="410"/>
      <c r="BD97" s="410"/>
      <c r="BE97" s="410"/>
      <c r="BF97" s="410"/>
      <c r="BG97" s="410"/>
      <c r="BH97" s="410"/>
      <c r="BI97" s="410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10"/>
      <c r="CH97" s="410"/>
      <c r="CI97" s="410"/>
      <c r="CJ97" s="410"/>
      <c r="CK97" s="410"/>
      <c r="CL97" s="410"/>
      <c r="CM97" s="410"/>
      <c r="CN97" s="410"/>
      <c r="CO97" s="410"/>
      <c r="CP97" s="410"/>
      <c r="CQ97" s="410"/>
      <c r="CR97" s="410"/>
      <c r="CS97" s="410"/>
      <c r="CT97" s="410"/>
      <c r="CU97" s="410"/>
      <c r="CV97" s="410"/>
      <c r="CW97" s="410"/>
      <c r="CX97" s="410"/>
      <c r="CY97" s="410"/>
      <c r="CZ97" s="410"/>
      <c r="DA97" s="410"/>
      <c r="DB97" s="410"/>
      <c r="DC97" s="422"/>
      <c r="DD97" s="422"/>
    </row>
    <row r="98" spans="1:108" x14ac:dyDescent="0.25">
      <c r="A98" s="652" t="s">
        <v>117</v>
      </c>
      <c r="B98" s="652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AW98" s="410"/>
      <c r="AX98" s="410"/>
      <c r="AY98" s="410"/>
      <c r="AZ98" s="410"/>
      <c r="BA98" s="410"/>
      <c r="BB98" s="410"/>
      <c r="BC98" s="410"/>
      <c r="BD98" s="410"/>
      <c r="BE98" s="410"/>
      <c r="BF98" s="410"/>
      <c r="BG98" s="410"/>
      <c r="BH98" s="410"/>
      <c r="BI98" s="410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10"/>
      <c r="CH98" s="410"/>
      <c r="CI98" s="410"/>
      <c r="CJ98" s="410"/>
      <c r="CK98" s="410"/>
      <c r="CL98" s="410"/>
      <c r="CM98" s="410"/>
      <c r="CN98" s="410"/>
      <c r="CO98" s="410"/>
      <c r="CP98" s="410"/>
      <c r="CQ98" s="410"/>
      <c r="CR98" s="410"/>
      <c r="CS98" s="410"/>
      <c r="CT98" s="410"/>
      <c r="CU98" s="410"/>
      <c r="CV98" s="410"/>
      <c r="CW98" s="410"/>
      <c r="CX98" s="410"/>
      <c r="CY98" s="410"/>
      <c r="CZ98" s="410"/>
      <c r="DA98" s="410"/>
      <c r="DB98" s="410"/>
      <c r="DC98" s="422"/>
      <c r="DD98" s="422"/>
    </row>
    <row r="99" spans="1:108" x14ac:dyDescent="0.25">
      <c r="A99" s="633" t="s">
        <v>133</v>
      </c>
      <c r="B99" s="633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AW99" s="410"/>
      <c r="AX99" s="410"/>
      <c r="AY99" s="410"/>
      <c r="AZ99" s="410"/>
      <c r="BA99" s="410"/>
      <c r="BB99" s="410"/>
      <c r="BC99" s="410"/>
      <c r="BD99" s="410"/>
      <c r="BE99" s="410"/>
      <c r="BF99" s="410"/>
      <c r="BG99" s="410"/>
      <c r="BH99" s="410"/>
      <c r="BI99" s="410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10"/>
      <c r="CH99" s="410"/>
      <c r="CI99" s="410"/>
      <c r="CJ99" s="410"/>
      <c r="CK99" s="410"/>
      <c r="CL99" s="410"/>
      <c r="CM99" s="410"/>
      <c r="CN99" s="410"/>
      <c r="CO99" s="410"/>
      <c r="CP99" s="410"/>
      <c r="CQ99" s="410"/>
      <c r="CR99" s="410"/>
      <c r="CS99" s="410"/>
      <c r="CT99" s="410"/>
      <c r="CU99" s="410"/>
      <c r="CV99" s="410"/>
      <c r="CW99" s="410"/>
      <c r="CX99" s="410"/>
      <c r="CY99" s="410"/>
      <c r="CZ99" s="410"/>
      <c r="DA99" s="410"/>
      <c r="DB99" s="410"/>
      <c r="DC99" s="410"/>
      <c r="DD99" s="410"/>
    </row>
    <row r="100" spans="1:108" x14ac:dyDescent="0.25">
      <c r="A100" s="467" t="s">
        <v>134</v>
      </c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548"/>
      <c r="N100" s="408"/>
      <c r="O100" s="408"/>
      <c r="P100" s="408"/>
      <c r="Q100" s="408"/>
      <c r="R100" s="408"/>
      <c r="S100" s="408"/>
      <c r="T100" s="408"/>
      <c r="U100" s="408"/>
      <c r="V100" s="408"/>
      <c r="W100" s="436"/>
      <c r="X100" s="408"/>
      <c r="Y100" s="408"/>
      <c r="Z100" s="408"/>
      <c r="AA100" s="408"/>
      <c r="AB100" s="408"/>
      <c r="AC100" s="416"/>
      <c r="AD100" s="416"/>
      <c r="AE100" s="408"/>
      <c r="AF100" s="408"/>
      <c r="AG100" s="416"/>
      <c r="AH100" s="408"/>
      <c r="AI100" s="408"/>
      <c r="AJ100" s="416"/>
      <c r="AK100" s="408"/>
      <c r="AL100" s="408"/>
      <c r="AM100" s="408"/>
      <c r="AN100" s="408"/>
      <c r="AO100" s="416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  <c r="CH100" s="408"/>
      <c r="CI100" s="408"/>
      <c r="CJ100" s="408"/>
      <c r="CK100" s="408"/>
      <c r="CL100" s="408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408"/>
      <c r="DC100" s="408"/>
      <c r="DD100" s="408"/>
    </row>
    <row r="101" spans="1:108" x14ac:dyDescent="0.25">
      <c r="A101" s="634" t="s">
        <v>8</v>
      </c>
      <c r="B101" s="619" t="s">
        <v>9</v>
      </c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8"/>
      <c r="U101" s="621" t="s">
        <v>135</v>
      </c>
      <c r="V101" s="620"/>
      <c r="W101" s="619" t="s">
        <v>136</v>
      </c>
      <c r="X101" s="6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10"/>
      <c r="AX101" s="410"/>
      <c r="AY101" s="410"/>
      <c r="AZ101" s="410"/>
      <c r="BA101" s="410"/>
      <c r="BB101" s="410"/>
      <c r="BC101" s="410"/>
      <c r="BD101" s="410"/>
      <c r="BE101" s="410"/>
      <c r="BF101" s="410"/>
      <c r="BG101" s="410"/>
      <c r="BH101" s="410"/>
      <c r="BI101" s="410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10"/>
      <c r="CH101" s="410"/>
      <c r="CI101" s="410"/>
      <c r="CJ101" s="410"/>
      <c r="CK101" s="410"/>
      <c r="CL101" s="410"/>
      <c r="CM101" s="410"/>
      <c r="CN101" s="410"/>
      <c r="CO101" s="410"/>
      <c r="CP101" s="410"/>
      <c r="CQ101" s="410"/>
      <c r="CR101" s="410"/>
      <c r="CS101" s="410"/>
      <c r="CT101" s="410"/>
      <c r="CU101" s="410"/>
      <c r="CV101" s="410"/>
      <c r="CW101" s="410"/>
      <c r="CX101" s="410"/>
      <c r="CY101" s="410"/>
      <c r="CZ101" s="410"/>
      <c r="DA101" s="410"/>
      <c r="DB101" s="410"/>
      <c r="DC101" s="410"/>
      <c r="DD101" s="410"/>
    </row>
    <row r="102" spans="1:108" x14ac:dyDescent="0.25">
      <c r="A102" s="635"/>
      <c r="B102" s="628" t="s">
        <v>24</v>
      </c>
      <c r="C102" s="619" t="s">
        <v>25</v>
      </c>
      <c r="D102" s="646"/>
      <c r="E102" s="646"/>
      <c r="F102" s="646"/>
      <c r="G102" s="646"/>
      <c r="H102" s="438"/>
      <c r="I102" s="634" t="s">
        <v>26</v>
      </c>
      <c r="J102" s="625"/>
      <c r="K102" s="642" t="s">
        <v>27</v>
      </c>
      <c r="L102" s="643"/>
      <c r="M102" s="619" t="s">
        <v>28</v>
      </c>
      <c r="N102" s="637"/>
      <c r="O102" s="637"/>
      <c r="P102" s="637"/>
      <c r="Q102" s="646"/>
      <c r="R102" s="646"/>
      <c r="S102" s="646"/>
      <c r="T102" s="647"/>
      <c r="U102" s="625" t="s">
        <v>137</v>
      </c>
      <c r="V102" s="628" t="s">
        <v>138</v>
      </c>
      <c r="W102" s="616" t="s">
        <v>22</v>
      </c>
      <c r="X102" s="6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10"/>
      <c r="AX102" s="410"/>
      <c r="AY102" s="410"/>
      <c r="AZ102" s="410"/>
      <c r="BA102" s="410"/>
      <c r="BB102" s="410"/>
      <c r="BC102" s="410"/>
      <c r="BD102" s="410"/>
      <c r="BE102" s="410"/>
      <c r="BF102" s="410"/>
      <c r="BG102" s="410"/>
      <c r="BH102" s="410"/>
      <c r="BI102" s="410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10"/>
      <c r="CH102" s="410"/>
      <c r="CI102" s="410"/>
      <c r="CJ102" s="410"/>
      <c r="CK102" s="410"/>
      <c r="CL102" s="410"/>
      <c r="CM102" s="410"/>
      <c r="CN102" s="410"/>
      <c r="CO102" s="410"/>
      <c r="CP102" s="410"/>
      <c r="CQ102" s="410"/>
      <c r="CR102" s="410"/>
      <c r="CS102" s="410"/>
      <c r="CT102" s="410"/>
      <c r="CU102" s="410"/>
      <c r="CV102" s="410"/>
      <c r="CW102" s="410"/>
      <c r="CX102" s="410"/>
      <c r="CY102" s="410"/>
      <c r="CZ102" s="410"/>
      <c r="DA102" s="410"/>
      <c r="DB102" s="410"/>
      <c r="DC102" s="410"/>
      <c r="DD102" s="410"/>
    </row>
    <row r="103" spans="1:108" x14ac:dyDescent="0.25">
      <c r="A103" s="635"/>
      <c r="B103" s="629"/>
      <c r="C103" s="616" t="s">
        <v>29</v>
      </c>
      <c r="D103" s="631" t="s">
        <v>30</v>
      </c>
      <c r="E103" s="631" t="s">
        <v>31</v>
      </c>
      <c r="F103" s="631" t="s">
        <v>32</v>
      </c>
      <c r="G103" s="631" t="s">
        <v>33</v>
      </c>
      <c r="H103" s="648" t="s">
        <v>34</v>
      </c>
      <c r="I103" s="636"/>
      <c r="J103" s="627"/>
      <c r="K103" s="644"/>
      <c r="L103" s="645"/>
      <c r="M103" s="639" t="s">
        <v>35</v>
      </c>
      <c r="N103" s="640"/>
      <c r="O103" s="640"/>
      <c r="P103" s="650"/>
      <c r="Q103" s="639" t="s">
        <v>36</v>
      </c>
      <c r="R103" s="640"/>
      <c r="S103" s="640"/>
      <c r="T103" s="641"/>
      <c r="U103" s="626"/>
      <c r="V103" s="629"/>
      <c r="W103" s="617"/>
      <c r="X103" s="6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10"/>
      <c r="AX103" s="410"/>
      <c r="AY103" s="410"/>
      <c r="AZ103" s="410"/>
      <c r="BA103" s="410"/>
      <c r="BB103" s="410"/>
      <c r="BC103" s="410"/>
      <c r="BD103" s="410"/>
      <c r="BE103" s="410"/>
      <c r="BF103" s="410"/>
      <c r="BG103" s="410"/>
      <c r="BH103" s="410"/>
      <c r="BI103" s="410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10"/>
      <c r="CH103" s="410"/>
      <c r="CI103" s="410"/>
      <c r="CJ103" s="410"/>
      <c r="CK103" s="410"/>
      <c r="CL103" s="410"/>
      <c r="CM103" s="410"/>
      <c r="CN103" s="410"/>
      <c r="CO103" s="410"/>
      <c r="CP103" s="410"/>
      <c r="CQ103" s="410"/>
      <c r="CR103" s="410"/>
      <c r="CS103" s="410"/>
      <c r="CT103" s="410"/>
      <c r="CU103" s="410"/>
      <c r="CV103" s="410"/>
      <c r="CW103" s="410"/>
      <c r="CX103" s="410"/>
      <c r="CY103" s="410"/>
      <c r="CZ103" s="410"/>
      <c r="DA103" s="410"/>
      <c r="DB103" s="410"/>
      <c r="DC103" s="410"/>
      <c r="DD103" s="410"/>
    </row>
    <row r="104" spans="1:108" ht="21" x14ac:dyDescent="0.25">
      <c r="A104" s="636"/>
      <c r="B104" s="630"/>
      <c r="C104" s="651"/>
      <c r="D104" s="632"/>
      <c r="E104" s="632"/>
      <c r="F104" s="632"/>
      <c r="G104" s="632"/>
      <c r="H104" s="649"/>
      <c r="I104" s="415" t="s">
        <v>22</v>
      </c>
      <c r="J104" s="427" t="s">
        <v>37</v>
      </c>
      <c r="K104" s="439" t="s">
        <v>38</v>
      </c>
      <c r="L104" s="427" t="s">
        <v>39</v>
      </c>
      <c r="M104" s="450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627"/>
      <c r="V104" s="630"/>
      <c r="W104" s="618"/>
      <c r="X104" s="6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10"/>
      <c r="AX104" s="410"/>
      <c r="AY104" s="410"/>
      <c r="AZ104" s="410"/>
      <c r="BA104" s="410"/>
      <c r="BB104" s="410"/>
      <c r="BC104" s="410"/>
      <c r="BD104" s="410"/>
      <c r="BE104" s="410"/>
      <c r="BF104" s="410"/>
      <c r="BG104" s="410"/>
      <c r="BH104" s="410"/>
      <c r="BI104" s="410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10"/>
      <c r="CH104" s="410"/>
      <c r="CI104" s="410"/>
      <c r="CJ104" s="410"/>
      <c r="CK104" s="410"/>
      <c r="CL104" s="410"/>
      <c r="CM104" s="410"/>
      <c r="CN104" s="410"/>
      <c r="CO104" s="410"/>
      <c r="CP104" s="410"/>
      <c r="CQ104" s="410"/>
      <c r="CR104" s="410"/>
      <c r="CS104" s="410"/>
      <c r="CT104" s="410"/>
      <c r="CU104" s="410"/>
      <c r="CV104" s="410"/>
      <c r="CW104" s="410"/>
      <c r="CX104" s="410"/>
      <c r="CY104" s="410"/>
      <c r="CZ104" s="410"/>
      <c r="DA104" s="410"/>
      <c r="DB104" s="410"/>
      <c r="DC104" s="410"/>
      <c r="DD104" s="410"/>
    </row>
    <row r="105" spans="1:108" x14ac:dyDescent="0.25">
      <c r="A105" s="432" t="s">
        <v>139</v>
      </c>
      <c r="B105" s="519">
        <v>0</v>
      </c>
      <c r="C105" s="481"/>
      <c r="D105" s="482"/>
      <c r="E105" s="482"/>
      <c r="F105" s="482"/>
      <c r="G105" s="483"/>
      <c r="H105" s="483"/>
      <c r="I105" s="481"/>
      <c r="J105" s="478"/>
      <c r="K105" s="481"/>
      <c r="L105" s="478"/>
      <c r="M105" s="507">
        <v>0</v>
      </c>
      <c r="N105" s="481"/>
      <c r="O105" s="482"/>
      <c r="P105" s="478"/>
      <c r="Q105" s="521">
        <v>0</v>
      </c>
      <c r="R105" s="481"/>
      <c r="S105" s="482"/>
      <c r="T105" s="535"/>
      <c r="U105" s="524"/>
      <c r="V105" s="524"/>
      <c r="W105" s="557"/>
      <c r="X105" s="540"/>
      <c r="Y105" s="547" t="s">
        <v>151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10"/>
      <c r="AX105" s="410"/>
      <c r="AY105" s="410"/>
      <c r="AZ105" s="410"/>
      <c r="BA105" s="410"/>
      <c r="BB105" s="410"/>
      <c r="BC105" s="410"/>
      <c r="BD105" s="410"/>
      <c r="BE105" s="410"/>
      <c r="BF105" s="410"/>
      <c r="BG105" s="410"/>
      <c r="BH105" s="410"/>
      <c r="BI105" s="410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">
        <v>152</v>
      </c>
      <c r="BU105" s="552" t="s">
        <v>152</v>
      </c>
      <c r="BV105" s="552" t="s">
        <v>152</v>
      </c>
      <c r="BW105" s="552" t="s">
        <v>152</v>
      </c>
      <c r="BX105" s="410"/>
      <c r="BY105" s="410"/>
      <c r="BZ105" s="410"/>
      <c r="CA105" s="410"/>
      <c r="CB105" s="470">
        <v>0</v>
      </c>
      <c r="CC105" s="470">
        <v>0</v>
      </c>
      <c r="CD105" s="470">
        <v>0</v>
      </c>
      <c r="CE105" s="470" t="s">
        <v>152</v>
      </c>
      <c r="CF105" s="408"/>
      <c r="CG105" s="410"/>
      <c r="CH105" s="410"/>
      <c r="CI105" s="410"/>
      <c r="CJ105" s="410"/>
      <c r="CK105" s="410"/>
      <c r="CL105" s="410"/>
      <c r="CM105" s="410"/>
      <c r="CN105" s="410"/>
      <c r="CO105" s="410"/>
      <c r="CP105" s="410"/>
      <c r="CQ105" s="410"/>
      <c r="CR105" s="410"/>
      <c r="CS105" s="410"/>
      <c r="CT105" s="410"/>
      <c r="CU105" s="410"/>
      <c r="CV105" s="410"/>
      <c r="CW105" s="410"/>
      <c r="CX105" s="410"/>
      <c r="CY105" s="410"/>
      <c r="CZ105" s="410"/>
      <c r="DA105" s="410"/>
      <c r="DB105" s="410"/>
      <c r="DC105" s="410"/>
      <c r="DD105" s="410"/>
    </row>
    <row r="106" spans="1:108" x14ac:dyDescent="0.25">
      <c r="A106" s="432" t="s">
        <v>140</v>
      </c>
      <c r="B106" s="519"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v>0</v>
      </c>
      <c r="N106" s="481"/>
      <c r="O106" s="482"/>
      <c r="P106" s="478"/>
      <c r="Q106" s="521">
        <v>0</v>
      </c>
      <c r="R106" s="481"/>
      <c r="S106" s="482"/>
      <c r="T106" s="535"/>
      <c r="U106" s="524"/>
      <c r="V106" s="524"/>
      <c r="W106" s="558"/>
      <c r="X106" s="542"/>
      <c r="Y106" s="547" t="s">
        <v>151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10"/>
      <c r="AX106" s="410"/>
      <c r="AY106" s="410"/>
      <c r="AZ106" s="410"/>
      <c r="BA106" s="410"/>
      <c r="BB106" s="410"/>
      <c r="BC106" s="410"/>
      <c r="BD106" s="410"/>
      <c r="BE106" s="410"/>
      <c r="BF106" s="410"/>
      <c r="BG106" s="410"/>
      <c r="BH106" s="410"/>
      <c r="BI106" s="410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">
        <v>152</v>
      </c>
      <c r="BU106" s="552" t="s">
        <v>152</v>
      </c>
      <c r="BV106" s="552" t="s">
        <v>152</v>
      </c>
      <c r="BW106" s="552" t="s">
        <v>152</v>
      </c>
      <c r="BX106" s="410"/>
      <c r="BY106" s="410"/>
      <c r="BZ106" s="410"/>
      <c r="CA106" s="410"/>
      <c r="CB106" s="470">
        <v>0</v>
      </c>
      <c r="CC106" s="470">
        <v>0</v>
      </c>
      <c r="CD106" s="470">
        <v>0</v>
      </c>
      <c r="CE106" s="470" t="s">
        <v>152</v>
      </c>
      <c r="CF106" s="408"/>
      <c r="CG106" s="410"/>
      <c r="CH106" s="410"/>
      <c r="CI106" s="410"/>
      <c r="CJ106" s="410"/>
      <c r="CK106" s="410"/>
      <c r="CL106" s="410"/>
      <c r="CM106" s="410"/>
      <c r="CN106" s="410"/>
      <c r="CO106" s="410"/>
      <c r="CP106" s="410"/>
      <c r="CQ106" s="410"/>
      <c r="CR106" s="410"/>
      <c r="CS106" s="410"/>
      <c r="CT106" s="410"/>
      <c r="CU106" s="410"/>
      <c r="CV106" s="410"/>
      <c r="CW106" s="410"/>
      <c r="CX106" s="410"/>
      <c r="CY106" s="410"/>
      <c r="CZ106" s="410"/>
      <c r="DA106" s="410"/>
      <c r="DB106" s="410"/>
      <c r="DC106" s="410"/>
      <c r="DD106" s="410"/>
    </row>
    <row r="107" spans="1:108" x14ac:dyDescent="0.25">
      <c r="A107" s="432" t="s">
        <v>141</v>
      </c>
      <c r="B107" s="519">
        <v>0</v>
      </c>
      <c r="C107" s="481"/>
      <c r="D107" s="482"/>
      <c r="E107" s="482"/>
      <c r="F107" s="482"/>
      <c r="G107" s="483"/>
      <c r="H107" s="483"/>
      <c r="I107" s="481"/>
      <c r="J107" s="478"/>
      <c r="K107" s="481"/>
      <c r="L107" s="478"/>
      <c r="M107" s="507">
        <v>0</v>
      </c>
      <c r="N107" s="481"/>
      <c r="O107" s="482"/>
      <c r="P107" s="478"/>
      <c r="Q107" s="521">
        <v>0</v>
      </c>
      <c r="R107" s="481"/>
      <c r="S107" s="482"/>
      <c r="T107" s="535"/>
      <c r="U107" s="524"/>
      <c r="V107" s="524"/>
      <c r="W107" s="558"/>
      <c r="X107" s="542"/>
      <c r="Y107" s="547" t="s">
        <v>151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10"/>
      <c r="AX107" s="410"/>
      <c r="AY107" s="410"/>
      <c r="AZ107" s="410"/>
      <c r="BA107" s="410"/>
      <c r="BB107" s="410"/>
      <c r="BC107" s="410"/>
      <c r="BD107" s="410"/>
      <c r="BE107" s="410"/>
      <c r="BF107" s="410"/>
      <c r="BG107" s="410"/>
      <c r="BH107" s="410"/>
      <c r="BI107" s="410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">
        <v>152</v>
      </c>
      <c r="BU107" s="552" t="s">
        <v>152</v>
      </c>
      <c r="BV107" s="552" t="s">
        <v>152</v>
      </c>
      <c r="BW107" s="552" t="s">
        <v>152</v>
      </c>
      <c r="BX107" s="410"/>
      <c r="BY107" s="410"/>
      <c r="BZ107" s="410"/>
      <c r="CA107" s="410"/>
      <c r="CB107" s="470">
        <v>0</v>
      </c>
      <c r="CC107" s="470">
        <v>0</v>
      </c>
      <c r="CD107" s="470">
        <v>0</v>
      </c>
      <c r="CE107" s="470" t="s">
        <v>152</v>
      </c>
      <c r="CF107" s="408"/>
      <c r="CG107" s="410"/>
      <c r="CH107" s="410"/>
      <c r="CI107" s="410"/>
      <c r="CJ107" s="410"/>
      <c r="CK107" s="410"/>
      <c r="CL107" s="410"/>
      <c r="CM107" s="410"/>
      <c r="CN107" s="410"/>
      <c r="CO107" s="410"/>
      <c r="CP107" s="410"/>
      <c r="CQ107" s="410"/>
      <c r="CR107" s="410"/>
      <c r="CS107" s="410"/>
      <c r="CT107" s="410"/>
      <c r="CU107" s="410"/>
      <c r="CV107" s="410"/>
      <c r="CW107" s="410"/>
      <c r="CX107" s="410"/>
      <c r="CY107" s="410"/>
      <c r="CZ107" s="410"/>
      <c r="DA107" s="410"/>
      <c r="DB107" s="410"/>
      <c r="DC107" s="410"/>
      <c r="DD107" s="410"/>
    </row>
    <row r="108" spans="1:108" x14ac:dyDescent="0.25">
      <c r="A108" s="432" t="s">
        <v>142</v>
      </c>
      <c r="B108" s="519"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v>0</v>
      </c>
      <c r="N108" s="481"/>
      <c r="O108" s="482"/>
      <c r="P108" s="478"/>
      <c r="Q108" s="521">
        <v>0</v>
      </c>
      <c r="R108" s="481"/>
      <c r="S108" s="482"/>
      <c r="T108" s="535"/>
      <c r="U108" s="524"/>
      <c r="V108" s="524"/>
      <c r="W108" s="558"/>
      <c r="X108" s="542"/>
      <c r="Y108" s="547" t="s">
        <v>151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AW108" s="410"/>
      <c r="AX108" s="410"/>
      <c r="AY108" s="410"/>
      <c r="AZ108" s="410"/>
      <c r="BA108" s="410"/>
      <c r="BB108" s="410"/>
      <c r="BC108" s="410"/>
      <c r="BD108" s="410"/>
      <c r="BE108" s="410"/>
      <c r="BF108" s="410"/>
      <c r="BG108" s="410"/>
      <c r="BH108" s="410"/>
      <c r="BI108" s="410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">
        <v>152</v>
      </c>
      <c r="BU108" s="552" t="s">
        <v>152</v>
      </c>
      <c r="BV108" s="552" t="s">
        <v>152</v>
      </c>
      <c r="BW108" s="552" t="s">
        <v>152</v>
      </c>
      <c r="BX108" s="410"/>
      <c r="BY108" s="410"/>
      <c r="BZ108" s="410"/>
      <c r="CA108" s="410"/>
      <c r="CB108" s="470">
        <v>0</v>
      </c>
      <c r="CC108" s="470">
        <v>0</v>
      </c>
      <c r="CD108" s="470">
        <v>0</v>
      </c>
      <c r="CE108" s="470" t="s">
        <v>152</v>
      </c>
      <c r="CF108" s="408"/>
      <c r="CG108" s="410"/>
      <c r="CH108" s="410"/>
      <c r="CI108" s="410"/>
      <c r="CJ108" s="410"/>
      <c r="CK108" s="410"/>
      <c r="CL108" s="410"/>
      <c r="CM108" s="410"/>
      <c r="CN108" s="410"/>
      <c r="CO108" s="410"/>
      <c r="CP108" s="410"/>
      <c r="CQ108" s="410"/>
      <c r="CR108" s="410"/>
      <c r="CS108" s="410"/>
      <c r="CT108" s="410"/>
      <c r="CU108" s="410"/>
      <c r="CV108" s="410"/>
      <c r="CW108" s="410"/>
      <c r="CX108" s="410"/>
      <c r="CY108" s="410"/>
      <c r="CZ108" s="410"/>
      <c r="DA108" s="410"/>
      <c r="DB108" s="410"/>
      <c r="DC108" s="410"/>
      <c r="DD108" s="410"/>
    </row>
    <row r="109" spans="1:108" x14ac:dyDescent="0.25">
      <c r="A109" s="432" t="s">
        <v>143</v>
      </c>
      <c r="B109" s="519"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v>0</v>
      </c>
      <c r="N109" s="481"/>
      <c r="O109" s="482"/>
      <c r="P109" s="478"/>
      <c r="Q109" s="521">
        <v>0</v>
      </c>
      <c r="R109" s="481"/>
      <c r="S109" s="482"/>
      <c r="T109" s="535"/>
      <c r="U109" s="524"/>
      <c r="V109" s="524"/>
      <c r="W109" s="558"/>
      <c r="X109" s="542"/>
      <c r="Y109" s="547" t="s">
        <v>151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AW109" s="410"/>
      <c r="AX109" s="410"/>
      <c r="AY109" s="410"/>
      <c r="AZ109" s="410"/>
      <c r="BA109" s="410"/>
      <c r="BB109" s="410"/>
      <c r="BC109" s="410"/>
      <c r="BD109" s="410"/>
      <c r="BE109" s="410"/>
      <c r="BF109" s="410"/>
      <c r="BG109" s="410"/>
      <c r="BH109" s="410"/>
      <c r="BI109" s="410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">
        <v>152</v>
      </c>
      <c r="BU109" s="552" t="s">
        <v>152</v>
      </c>
      <c r="BV109" s="552" t="s">
        <v>152</v>
      </c>
      <c r="BW109" s="552" t="s">
        <v>152</v>
      </c>
      <c r="BX109" s="410"/>
      <c r="BY109" s="410"/>
      <c r="BZ109" s="410"/>
      <c r="CA109" s="410"/>
      <c r="CB109" s="470">
        <v>0</v>
      </c>
      <c r="CC109" s="470">
        <v>0</v>
      </c>
      <c r="CD109" s="470">
        <v>0</v>
      </c>
      <c r="CE109" s="470" t="s">
        <v>152</v>
      </c>
      <c r="CF109" s="408"/>
      <c r="CG109" s="410"/>
      <c r="CH109" s="410"/>
      <c r="CI109" s="410"/>
      <c r="CJ109" s="410"/>
      <c r="CK109" s="410"/>
      <c r="CL109" s="410"/>
      <c r="CM109" s="410"/>
      <c r="CN109" s="410"/>
      <c r="CO109" s="410"/>
      <c r="CP109" s="410"/>
      <c r="CQ109" s="410"/>
      <c r="CR109" s="410"/>
      <c r="CS109" s="410"/>
      <c r="CT109" s="410"/>
      <c r="CU109" s="410"/>
      <c r="CV109" s="410"/>
      <c r="CW109" s="410"/>
      <c r="CX109" s="410"/>
      <c r="CY109" s="410"/>
      <c r="CZ109" s="410"/>
      <c r="DA109" s="410"/>
      <c r="DB109" s="410"/>
      <c r="DC109" s="410"/>
      <c r="DD109" s="410"/>
    </row>
    <row r="110" spans="1:108" x14ac:dyDescent="0.25">
      <c r="A110" s="453" t="s">
        <v>144</v>
      </c>
      <c r="B110" s="495"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v>0</v>
      </c>
      <c r="N110" s="496"/>
      <c r="O110" s="497"/>
      <c r="P110" s="479"/>
      <c r="Q110" s="522">
        <v>0</v>
      </c>
      <c r="R110" s="496"/>
      <c r="S110" s="497"/>
      <c r="T110" s="536"/>
      <c r="U110" s="524"/>
      <c r="V110" s="524"/>
      <c r="W110" s="558"/>
      <c r="X110" s="542"/>
      <c r="Y110" s="547" t="s">
        <v>151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AW110" s="410"/>
      <c r="AX110" s="410"/>
      <c r="AY110" s="410"/>
      <c r="AZ110" s="410"/>
      <c r="BA110" s="410"/>
      <c r="BB110" s="410"/>
      <c r="BC110" s="410"/>
      <c r="BD110" s="410"/>
      <c r="BE110" s="410"/>
      <c r="BF110" s="410"/>
      <c r="BG110" s="410"/>
      <c r="BH110" s="410"/>
      <c r="BI110" s="410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">
        <v>152</v>
      </c>
      <c r="BU110" s="552" t="s">
        <v>152</v>
      </c>
      <c r="BV110" s="552" t="s">
        <v>152</v>
      </c>
      <c r="BW110" s="552" t="s">
        <v>152</v>
      </c>
      <c r="BX110" s="410"/>
      <c r="BY110" s="410"/>
      <c r="BZ110" s="410"/>
      <c r="CA110" s="410"/>
      <c r="CB110" s="470">
        <v>0</v>
      </c>
      <c r="CC110" s="470">
        <v>0</v>
      </c>
      <c r="CD110" s="470">
        <v>0</v>
      </c>
      <c r="CE110" s="470" t="s">
        <v>152</v>
      </c>
      <c r="CF110" s="408"/>
      <c r="CG110" s="410"/>
      <c r="CH110" s="410"/>
      <c r="CI110" s="410"/>
      <c r="CJ110" s="410"/>
      <c r="CK110" s="410"/>
      <c r="CL110" s="410"/>
      <c r="CM110" s="410"/>
      <c r="CN110" s="410"/>
      <c r="CO110" s="410"/>
      <c r="CP110" s="410"/>
      <c r="CQ110" s="410"/>
      <c r="CR110" s="410"/>
      <c r="CS110" s="410"/>
      <c r="CT110" s="410"/>
      <c r="CU110" s="410"/>
      <c r="CV110" s="410"/>
      <c r="CW110" s="410"/>
      <c r="CX110" s="410"/>
      <c r="CY110" s="410"/>
      <c r="CZ110" s="410"/>
      <c r="DA110" s="410"/>
      <c r="DB110" s="410"/>
      <c r="DC110" s="410"/>
      <c r="DD110" s="410"/>
    </row>
    <row r="111" spans="1:108" x14ac:dyDescent="0.25">
      <c r="A111" s="450" t="s">
        <v>40</v>
      </c>
      <c r="B111" s="500">
        <v>0</v>
      </c>
      <c r="C111" s="509">
        <v>0</v>
      </c>
      <c r="D111" s="502">
        <v>0</v>
      </c>
      <c r="E111" s="525">
        <v>0</v>
      </c>
      <c r="F111" s="503">
        <v>0</v>
      </c>
      <c r="G111" s="503">
        <v>0</v>
      </c>
      <c r="H111" s="503">
        <v>0</v>
      </c>
      <c r="I111" s="509">
        <v>0</v>
      </c>
      <c r="J111" s="504">
        <v>0</v>
      </c>
      <c r="K111" s="509">
        <v>0</v>
      </c>
      <c r="L111" s="504">
        <v>0</v>
      </c>
      <c r="M111" s="509">
        <v>0</v>
      </c>
      <c r="N111" s="509">
        <v>0</v>
      </c>
      <c r="O111" s="502">
        <v>0</v>
      </c>
      <c r="P111" s="517">
        <v>0</v>
      </c>
      <c r="Q111" s="501">
        <v>0</v>
      </c>
      <c r="R111" s="509">
        <v>0</v>
      </c>
      <c r="S111" s="502">
        <v>0</v>
      </c>
      <c r="T111" s="545">
        <v>0</v>
      </c>
      <c r="U111" s="505">
        <v>0</v>
      </c>
      <c r="V111" s="505">
        <v>0</v>
      </c>
      <c r="W111" s="501">
        <v>0</v>
      </c>
      <c r="X111" s="504">
        <v>0</v>
      </c>
      <c r="Y111" s="547" t="s">
        <v>151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AW111" s="410"/>
      <c r="AX111" s="410"/>
      <c r="AY111" s="410"/>
      <c r="AZ111" s="410"/>
      <c r="BA111" s="410"/>
      <c r="BB111" s="410"/>
      <c r="BC111" s="410"/>
      <c r="BD111" s="410"/>
      <c r="BE111" s="410"/>
      <c r="BF111" s="410"/>
      <c r="BG111" s="410"/>
      <c r="BH111" s="410"/>
      <c r="BI111" s="410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">
        <v>152</v>
      </c>
      <c r="BU111" s="552" t="s">
        <v>152</v>
      </c>
      <c r="BV111" s="552" t="s">
        <v>152</v>
      </c>
      <c r="BW111" s="552" t="s">
        <v>152</v>
      </c>
      <c r="BX111" s="410"/>
      <c r="BY111" s="410"/>
      <c r="BZ111" s="410"/>
      <c r="CA111" s="410"/>
      <c r="CB111" s="470">
        <v>0</v>
      </c>
      <c r="CC111" s="470">
        <v>0</v>
      </c>
      <c r="CD111" s="470">
        <v>0</v>
      </c>
      <c r="CE111" s="470" t="s">
        <v>152</v>
      </c>
      <c r="CF111" s="408"/>
      <c r="CG111" s="410"/>
      <c r="CH111" s="410"/>
      <c r="CI111" s="410"/>
      <c r="CJ111" s="410"/>
      <c r="CK111" s="410"/>
      <c r="CL111" s="410"/>
      <c r="CM111" s="410"/>
      <c r="CN111" s="410"/>
      <c r="CO111" s="410"/>
      <c r="CP111" s="410"/>
      <c r="CQ111" s="410"/>
      <c r="CR111" s="410"/>
      <c r="CS111" s="410"/>
      <c r="CT111" s="410"/>
      <c r="CU111" s="410"/>
      <c r="CV111" s="410"/>
      <c r="CW111" s="410"/>
      <c r="CX111" s="410"/>
      <c r="CY111" s="410"/>
      <c r="CZ111" s="410"/>
      <c r="DA111" s="410"/>
      <c r="DB111" s="410"/>
      <c r="DC111" s="410"/>
      <c r="DD111" s="410"/>
    </row>
    <row r="112" spans="1:108" x14ac:dyDescent="0.25">
      <c r="A112" s="408" t="s">
        <v>145</v>
      </c>
      <c r="B112" s="408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8"/>
      <c r="Q112" s="408"/>
      <c r="R112" s="408"/>
      <c r="S112" s="408"/>
      <c r="T112" s="408"/>
      <c r="U112" s="408"/>
      <c r="V112" s="408"/>
      <c r="W112" s="551"/>
      <c r="X112" s="408"/>
      <c r="Y112" s="408"/>
      <c r="Z112" s="408"/>
      <c r="AA112" s="408"/>
      <c r="AB112" s="408"/>
      <c r="AC112" s="416"/>
      <c r="AD112" s="416"/>
      <c r="AE112" s="408"/>
      <c r="AF112" s="408"/>
      <c r="AG112" s="416"/>
      <c r="AH112" s="408"/>
      <c r="AI112" s="408"/>
      <c r="AJ112" s="416"/>
      <c r="AK112" s="408"/>
      <c r="AL112" s="408"/>
      <c r="AM112" s="408"/>
      <c r="AN112" s="408"/>
      <c r="AO112" s="416"/>
      <c r="AP112" s="408"/>
      <c r="AQ112" s="408"/>
      <c r="AR112" s="408"/>
      <c r="AS112" s="408"/>
      <c r="AT112" s="408"/>
      <c r="AU112" s="408"/>
      <c r="AV112" s="408"/>
      <c r="AW112" s="408"/>
      <c r="AX112" s="408"/>
      <c r="AY112" s="408"/>
      <c r="AZ112" s="408"/>
      <c r="BA112" s="408"/>
      <c r="BB112" s="408"/>
      <c r="BC112" s="408"/>
      <c r="BD112" s="408"/>
      <c r="BE112" s="408"/>
      <c r="BF112" s="408"/>
      <c r="BG112" s="408"/>
      <c r="BH112" s="408"/>
      <c r="BI112" s="408"/>
      <c r="BJ112" s="408"/>
      <c r="BK112" s="408"/>
      <c r="BL112" s="408"/>
      <c r="BM112" s="408"/>
      <c r="BN112" s="408"/>
      <c r="BO112" s="408"/>
      <c r="BP112" s="408"/>
      <c r="BQ112" s="408"/>
      <c r="BR112" s="408"/>
      <c r="BS112" s="408"/>
      <c r="BT112" s="408"/>
      <c r="BU112" s="408"/>
      <c r="BV112" s="408"/>
      <c r="BW112" s="408"/>
      <c r="BX112" s="408"/>
      <c r="BY112" s="408"/>
      <c r="BZ112" s="408"/>
      <c r="CA112" s="408"/>
      <c r="CB112" s="408"/>
      <c r="CC112" s="408"/>
      <c r="CD112" s="408"/>
      <c r="CE112" s="408"/>
      <c r="CF112" s="408"/>
      <c r="CG112" s="408"/>
      <c r="CH112" s="408"/>
      <c r="CI112" s="408"/>
      <c r="CJ112" s="408"/>
      <c r="CK112" s="408"/>
      <c r="CL112" s="408"/>
      <c r="CM112" s="408"/>
      <c r="CN112" s="408"/>
      <c r="CO112" s="408"/>
      <c r="CP112" s="408"/>
      <c r="CQ112" s="408"/>
      <c r="CR112" s="408"/>
      <c r="CS112" s="408"/>
      <c r="CT112" s="408"/>
      <c r="CU112" s="408"/>
      <c r="CV112" s="408"/>
      <c r="CW112" s="408"/>
      <c r="CX112" s="408"/>
      <c r="CY112" s="408"/>
      <c r="CZ112" s="408"/>
      <c r="DA112" s="408"/>
      <c r="DB112" s="408"/>
      <c r="DC112" s="408"/>
      <c r="DD112" s="408"/>
    </row>
    <row r="113" spans="1:41" x14ac:dyDescent="0.25">
      <c r="A113" s="408" t="s">
        <v>146</v>
      </c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  <c r="X113" s="408"/>
      <c r="Y113" s="408"/>
      <c r="Z113" s="408"/>
      <c r="AA113" s="408"/>
      <c r="AB113" s="408"/>
      <c r="AC113" s="416"/>
      <c r="AD113" s="416"/>
      <c r="AE113" s="408"/>
      <c r="AF113" s="408"/>
      <c r="AG113" s="416"/>
      <c r="AH113" s="408"/>
      <c r="AI113" s="408"/>
      <c r="AJ113" s="416"/>
      <c r="AK113" s="408"/>
      <c r="AL113" s="408"/>
      <c r="AM113" s="408"/>
      <c r="AN113" s="408"/>
      <c r="AO113" s="416"/>
    </row>
    <row r="114" spans="1:41" x14ac:dyDescent="0.25">
      <c r="A114" s="408"/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  <c r="U114" s="408"/>
      <c r="V114" s="408"/>
      <c r="W114" s="408"/>
      <c r="X114" s="408"/>
      <c r="Y114" s="408"/>
      <c r="Z114" s="408"/>
      <c r="AA114" s="408"/>
      <c r="AB114" s="408"/>
      <c r="AC114" s="416"/>
      <c r="AD114" s="416"/>
      <c r="AE114" s="408"/>
      <c r="AF114" s="408"/>
      <c r="AG114" s="416"/>
      <c r="AH114" s="408"/>
      <c r="AI114" s="408"/>
      <c r="AJ114" s="416"/>
      <c r="AK114" s="408"/>
      <c r="AL114" s="408"/>
      <c r="AM114" s="408"/>
      <c r="AN114" s="408"/>
      <c r="AO114" s="416"/>
    </row>
    <row r="115" spans="1:41" x14ac:dyDescent="0.25">
      <c r="A115" s="408"/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8"/>
      <c r="Y115" s="408"/>
      <c r="Z115" s="408"/>
      <c r="AA115" s="408"/>
      <c r="AB115" s="408"/>
      <c r="AC115" s="416"/>
      <c r="AD115" s="416"/>
      <c r="AE115" s="408"/>
      <c r="AF115" s="408"/>
      <c r="AG115" s="416"/>
      <c r="AH115" s="408"/>
      <c r="AI115" s="408"/>
      <c r="AJ115" s="416"/>
      <c r="AK115" s="408"/>
      <c r="AL115" s="408"/>
      <c r="AM115" s="408"/>
      <c r="AN115" s="408"/>
      <c r="AO115" s="416"/>
    </row>
    <row r="116" spans="1:41" x14ac:dyDescent="0.25">
      <c r="A116" s="408"/>
      <c r="B116" s="408"/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08"/>
      <c r="V116" s="408"/>
      <c r="W116" s="408"/>
      <c r="X116" s="408"/>
      <c r="Y116" s="408"/>
      <c r="Z116" s="408"/>
      <c r="AA116" s="408"/>
      <c r="AB116" s="408"/>
      <c r="AC116" s="416"/>
      <c r="AD116" s="416"/>
      <c r="AE116" s="408"/>
      <c r="AF116" s="408"/>
      <c r="AG116" s="416"/>
      <c r="AH116" s="408"/>
      <c r="AI116" s="408"/>
      <c r="AJ116" s="416"/>
      <c r="AK116" s="408"/>
      <c r="AL116" s="408"/>
      <c r="AM116" s="408"/>
      <c r="AN116" s="408"/>
      <c r="AO116" s="416"/>
    </row>
    <row r="117" spans="1:41" x14ac:dyDescent="0.25">
      <c r="A117" s="408"/>
      <c r="B117" s="408"/>
      <c r="C117" s="408"/>
      <c r="D117" s="408"/>
      <c r="E117" s="408"/>
      <c r="F117" s="408"/>
      <c r="G117" s="408"/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8"/>
      <c r="W117" s="408"/>
      <c r="X117" s="408"/>
      <c r="Y117" s="408"/>
      <c r="Z117" s="408"/>
      <c r="AA117" s="408"/>
      <c r="AB117" s="408"/>
      <c r="AC117" s="416"/>
      <c r="AD117" s="416"/>
      <c r="AE117" s="408"/>
      <c r="AF117" s="408"/>
      <c r="AG117" s="416"/>
      <c r="AH117" s="408"/>
      <c r="AI117" s="408"/>
      <c r="AJ117" s="416"/>
      <c r="AK117" s="408"/>
      <c r="AL117" s="408"/>
      <c r="AM117" s="408"/>
      <c r="AN117" s="408"/>
      <c r="AO117" s="416"/>
    </row>
    <row r="118" spans="1:41" x14ac:dyDescent="0.25">
      <c r="A118" s="408"/>
      <c r="B118" s="408"/>
      <c r="C118" s="408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08"/>
      <c r="V118" s="408"/>
      <c r="W118" s="408"/>
      <c r="X118" s="408"/>
      <c r="Y118" s="408"/>
      <c r="Z118" s="408"/>
      <c r="AA118" s="408"/>
      <c r="AB118" s="408"/>
      <c r="AC118" s="416"/>
      <c r="AD118" s="416"/>
      <c r="AE118" s="408"/>
      <c r="AF118" s="408"/>
      <c r="AG118" s="416"/>
      <c r="AH118" s="408"/>
      <c r="AI118" s="408"/>
      <c r="AJ118" s="416"/>
      <c r="AK118" s="408"/>
      <c r="AL118" s="408"/>
      <c r="AM118" s="408"/>
      <c r="AN118" s="408"/>
      <c r="AO118" s="416"/>
    </row>
    <row r="119" spans="1:41" x14ac:dyDescent="0.25">
      <c r="A119" s="408"/>
      <c r="B119" s="408"/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8"/>
      <c r="Y119" s="408"/>
      <c r="Z119" s="408"/>
      <c r="AA119" s="408"/>
      <c r="AB119" s="408"/>
      <c r="AC119" s="416"/>
      <c r="AD119" s="416"/>
      <c r="AE119" s="408"/>
      <c r="AF119" s="408"/>
      <c r="AG119" s="416"/>
      <c r="AH119" s="408"/>
      <c r="AI119" s="408"/>
      <c r="AJ119" s="416"/>
      <c r="AK119" s="408"/>
      <c r="AL119" s="408"/>
      <c r="AM119" s="408"/>
      <c r="AN119" s="408"/>
      <c r="AO119" s="416"/>
    </row>
    <row r="120" spans="1:41" x14ac:dyDescent="0.25">
      <c r="A120" s="408"/>
      <c r="B120" s="408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  <c r="U120" s="408"/>
      <c r="V120" s="408"/>
      <c r="W120" s="408"/>
      <c r="X120" s="408"/>
      <c r="Y120" s="408"/>
      <c r="Z120" s="408"/>
      <c r="AA120" s="408"/>
      <c r="AB120" s="408"/>
      <c r="AC120" s="416"/>
      <c r="AD120" s="416"/>
      <c r="AE120" s="408"/>
      <c r="AF120" s="408"/>
      <c r="AG120" s="416"/>
      <c r="AH120" s="408"/>
      <c r="AI120" s="408"/>
      <c r="AJ120" s="416"/>
      <c r="AK120" s="408"/>
      <c r="AL120" s="408"/>
      <c r="AM120" s="408"/>
      <c r="AN120" s="408"/>
      <c r="AO120" s="416"/>
    </row>
    <row r="121" spans="1:41" x14ac:dyDescent="0.25">
      <c r="A121" s="408"/>
      <c r="B121" s="408"/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8"/>
      <c r="Y121" s="408"/>
      <c r="Z121" s="408"/>
      <c r="AA121" s="408"/>
      <c r="AB121" s="408"/>
      <c r="AC121" s="416"/>
      <c r="AD121" s="416"/>
      <c r="AE121" s="408"/>
      <c r="AF121" s="408"/>
      <c r="AG121" s="416"/>
      <c r="AH121" s="408"/>
      <c r="AI121" s="408"/>
      <c r="AJ121" s="416"/>
      <c r="AK121" s="408"/>
      <c r="AL121" s="408"/>
      <c r="AM121" s="408"/>
      <c r="AN121" s="408"/>
      <c r="AO121" s="416"/>
    </row>
    <row r="122" spans="1:41" x14ac:dyDescent="0.25">
      <c r="A122" s="408"/>
      <c r="B122" s="408"/>
      <c r="C122" s="408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408"/>
      <c r="S122" s="408"/>
      <c r="T122" s="408"/>
      <c r="U122" s="408"/>
      <c r="V122" s="408"/>
      <c r="W122" s="408"/>
      <c r="X122" s="408"/>
      <c r="Y122" s="408"/>
      <c r="Z122" s="408"/>
      <c r="AA122" s="408"/>
      <c r="AB122" s="408"/>
      <c r="AC122" s="416"/>
      <c r="AD122" s="416"/>
      <c r="AE122" s="408"/>
      <c r="AF122" s="408"/>
      <c r="AG122" s="416"/>
      <c r="AH122" s="408"/>
      <c r="AI122" s="408"/>
      <c r="AJ122" s="416"/>
      <c r="AK122" s="408"/>
      <c r="AL122" s="408"/>
      <c r="AM122" s="408"/>
      <c r="AN122" s="408"/>
      <c r="AO122" s="416"/>
    </row>
    <row r="123" spans="1:41" x14ac:dyDescent="0.25">
      <c r="A123" s="408"/>
      <c r="B123" s="408"/>
      <c r="C123" s="408"/>
      <c r="D123" s="408"/>
      <c r="E123" s="408"/>
      <c r="F123" s="408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8"/>
      <c r="V123" s="408"/>
      <c r="W123" s="408"/>
      <c r="X123" s="408"/>
      <c r="Y123" s="408"/>
      <c r="Z123" s="408"/>
      <c r="AA123" s="408"/>
      <c r="AB123" s="408"/>
      <c r="AC123" s="416"/>
      <c r="AD123" s="416"/>
      <c r="AE123" s="408"/>
      <c r="AF123" s="408"/>
      <c r="AG123" s="416"/>
      <c r="AH123" s="408"/>
      <c r="AI123" s="408"/>
      <c r="AJ123" s="416"/>
      <c r="AK123" s="408"/>
      <c r="AL123" s="408"/>
      <c r="AM123" s="408"/>
      <c r="AN123" s="408"/>
      <c r="AO123" s="416"/>
    </row>
    <row r="124" spans="1:41" x14ac:dyDescent="0.25">
      <c r="A124" s="408"/>
      <c r="B124" s="408"/>
      <c r="C124" s="408"/>
      <c r="D124" s="408"/>
      <c r="E124" s="408"/>
      <c r="F124" s="408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8"/>
      <c r="S124" s="408"/>
      <c r="T124" s="408"/>
      <c r="U124" s="408"/>
      <c r="V124" s="408"/>
      <c r="W124" s="408"/>
      <c r="X124" s="408"/>
      <c r="Y124" s="408"/>
      <c r="Z124" s="408"/>
      <c r="AA124" s="408"/>
      <c r="AB124" s="408"/>
      <c r="AC124" s="416"/>
      <c r="AD124" s="416"/>
      <c r="AE124" s="408"/>
      <c r="AF124" s="408"/>
      <c r="AG124" s="416"/>
      <c r="AH124" s="408"/>
      <c r="AI124" s="408"/>
      <c r="AJ124" s="416"/>
      <c r="AK124" s="408"/>
      <c r="AL124" s="408"/>
      <c r="AM124" s="408"/>
      <c r="AN124" s="408"/>
      <c r="AO124" s="416"/>
    </row>
    <row r="125" spans="1:41" x14ac:dyDescent="0.25">
      <c r="A125" s="408"/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  <c r="U125" s="408"/>
      <c r="V125" s="408"/>
      <c r="W125" s="408"/>
      <c r="X125" s="408"/>
      <c r="Y125" s="408"/>
      <c r="Z125" s="408"/>
      <c r="AA125" s="408"/>
      <c r="AB125" s="408"/>
      <c r="AC125" s="416"/>
      <c r="AD125" s="416"/>
      <c r="AE125" s="408"/>
      <c r="AF125" s="408"/>
      <c r="AG125" s="416"/>
      <c r="AH125" s="408"/>
      <c r="AI125" s="408"/>
      <c r="AJ125" s="416"/>
      <c r="AK125" s="408"/>
      <c r="AL125" s="408"/>
      <c r="AM125" s="408"/>
      <c r="AN125" s="408"/>
      <c r="AO125" s="416"/>
    </row>
    <row r="126" spans="1:41" x14ac:dyDescent="0.25">
      <c r="A126" s="408"/>
      <c r="B126" s="408"/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8"/>
      <c r="S126" s="408"/>
      <c r="T126" s="408"/>
      <c r="U126" s="408"/>
      <c r="V126" s="408"/>
      <c r="W126" s="408"/>
      <c r="X126" s="408"/>
      <c r="Y126" s="408"/>
      <c r="Z126" s="408"/>
      <c r="AA126" s="408"/>
      <c r="AB126" s="408"/>
      <c r="AC126" s="416"/>
      <c r="AD126" s="416"/>
      <c r="AE126" s="408"/>
      <c r="AF126" s="408"/>
      <c r="AG126" s="416"/>
      <c r="AH126" s="408"/>
      <c r="AI126" s="408"/>
      <c r="AJ126" s="416"/>
      <c r="AK126" s="408"/>
      <c r="AL126" s="408"/>
      <c r="AM126" s="408"/>
      <c r="AN126" s="408"/>
      <c r="AO126" s="416"/>
    </row>
    <row r="127" spans="1:41" x14ac:dyDescent="0.25">
      <c r="A127" s="408"/>
      <c r="B127" s="408"/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  <c r="U127" s="408"/>
      <c r="V127" s="408"/>
      <c r="W127" s="408"/>
      <c r="X127" s="408"/>
      <c r="Y127" s="408"/>
      <c r="Z127" s="408"/>
      <c r="AA127" s="408"/>
      <c r="AB127" s="408"/>
      <c r="AC127" s="416"/>
      <c r="AD127" s="416"/>
      <c r="AE127" s="408"/>
      <c r="AF127" s="408"/>
      <c r="AG127" s="416"/>
      <c r="AH127" s="408"/>
      <c r="AI127" s="408"/>
      <c r="AJ127" s="416"/>
      <c r="AK127" s="408"/>
      <c r="AL127" s="408"/>
      <c r="AM127" s="408"/>
      <c r="AN127" s="408"/>
      <c r="AO127" s="416"/>
    </row>
    <row r="128" spans="1:41" x14ac:dyDescent="0.25">
      <c r="A128" s="408"/>
      <c r="B128" s="408"/>
      <c r="C128" s="408"/>
      <c r="D128" s="408"/>
      <c r="E128" s="408"/>
      <c r="F128" s="408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  <c r="U128" s="408"/>
      <c r="V128" s="408"/>
      <c r="W128" s="408"/>
      <c r="X128" s="408"/>
      <c r="Y128" s="408"/>
      <c r="Z128" s="408"/>
      <c r="AA128" s="408"/>
      <c r="AB128" s="408"/>
      <c r="AC128" s="416"/>
      <c r="AD128" s="416"/>
      <c r="AE128" s="408"/>
      <c r="AF128" s="408"/>
      <c r="AG128" s="416"/>
      <c r="AH128" s="408"/>
      <c r="AI128" s="408"/>
      <c r="AJ128" s="416"/>
      <c r="AK128" s="408"/>
      <c r="AL128" s="408"/>
      <c r="AM128" s="408"/>
      <c r="AN128" s="408"/>
      <c r="AO128" s="416"/>
    </row>
    <row r="129" spans="29:41" x14ac:dyDescent="0.25">
      <c r="AC129" s="416"/>
      <c r="AD129" s="416"/>
      <c r="AE129" s="408"/>
      <c r="AF129" s="408"/>
      <c r="AG129" s="416"/>
      <c r="AH129" s="408"/>
      <c r="AI129" s="408"/>
      <c r="AJ129" s="416"/>
      <c r="AK129" s="408"/>
      <c r="AL129" s="408"/>
      <c r="AM129" s="408"/>
      <c r="AN129" s="408"/>
      <c r="AO129" s="416"/>
    </row>
    <row r="130" spans="29:41" x14ac:dyDescent="0.25">
      <c r="AC130" s="416"/>
      <c r="AD130" s="416"/>
      <c r="AE130" s="408"/>
      <c r="AF130" s="408"/>
      <c r="AG130" s="416"/>
      <c r="AH130" s="408"/>
      <c r="AI130" s="408"/>
      <c r="AJ130" s="416"/>
      <c r="AK130" s="408"/>
      <c r="AL130" s="408"/>
      <c r="AM130" s="408"/>
      <c r="AN130" s="408"/>
      <c r="AO130" s="416"/>
    </row>
    <row r="131" spans="29:41" x14ac:dyDescent="0.25">
      <c r="AC131" s="416"/>
      <c r="AD131" s="416"/>
      <c r="AE131" s="408"/>
      <c r="AF131" s="408"/>
      <c r="AG131" s="416"/>
      <c r="AH131" s="408"/>
      <c r="AI131" s="408"/>
      <c r="AJ131" s="416"/>
      <c r="AK131" s="408"/>
      <c r="AL131" s="408"/>
      <c r="AM131" s="408"/>
      <c r="AN131" s="408"/>
      <c r="AO131" s="416"/>
    </row>
    <row r="132" spans="29:41" x14ac:dyDescent="0.25">
      <c r="AC132" s="416"/>
      <c r="AD132" s="416"/>
      <c r="AE132" s="408"/>
      <c r="AF132" s="408"/>
      <c r="AG132" s="416"/>
      <c r="AH132" s="408"/>
      <c r="AI132" s="408"/>
      <c r="AJ132" s="416"/>
      <c r="AK132" s="408"/>
      <c r="AL132" s="408"/>
      <c r="AM132" s="408"/>
      <c r="AN132" s="408"/>
      <c r="AO132" s="416"/>
    </row>
    <row r="133" spans="29:41" x14ac:dyDescent="0.25">
      <c r="AC133" s="416"/>
      <c r="AD133" s="416"/>
      <c r="AE133" s="408"/>
      <c r="AF133" s="408"/>
      <c r="AG133" s="416"/>
      <c r="AH133" s="408"/>
      <c r="AI133" s="408"/>
      <c r="AJ133" s="416"/>
      <c r="AK133" s="408"/>
      <c r="AL133" s="408"/>
      <c r="AM133" s="408"/>
      <c r="AN133" s="408"/>
      <c r="AO133" s="416"/>
    </row>
    <row r="134" spans="29:41" x14ac:dyDescent="0.25">
      <c r="AC134" s="416"/>
      <c r="AD134" s="416"/>
      <c r="AE134" s="408"/>
      <c r="AF134" s="408"/>
      <c r="AG134" s="416"/>
      <c r="AH134" s="408"/>
      <c r="AI134" s="408"/>
      <c r="AJ134" s="416"/>
      <c r="AK134" s="408"/>
      <c r="AL134" s="408"/>
      <c r="AM134" s="408"/>
      <c r="AN134" s="408"/>
      <c r="AO134" s="416"/>
    </row>
    <row r="135" spans="29:41" x14ac:dyDescent="0.25">
      <c r="AC135" s="416"/>
      <c r="AD135" s="416"/>
      <c r="AE135" s="408"/>
      <c r="AF135" s="408"/>
      <c r="AG135" s="416"/>
      <c r="AH135" s="408"/>
      <c r="AI135" s="408"/>
      <c r="AJ135" s="416"/>
      <c r="AK135" s="408"/>
      <c r="AL135" s="408"/>
      <c r="AM135" s="408"/>
      <c r="AN135" s="408"/>
      <c r="AO135" s="416"/>
    </row>
    <row r="136" spans="29:41" x14ac:dyDescent="0.25">
      <c r="AC136" s="416"/>
      <c r="AD136" s="416"/>
      <c r="AE136" s="408"/>
      <c r="AF136" s="408"/>
      <c r="AG136" s="416"/>
      <c r="AH136" s="408"/>
      <c r="AI136" s="408"/>
      <c r="AJ136" s="416"/>
      <c r="AK136" s="408"/>
      <c r="AL136" s="408"/>
      <c r="AM136" s="408"/>
      <c r="AN136" s="408"/>
      <c r="AO136" s="416"/>
    </row>
    <row r="137" spans="29:41" x14ac:dyDescent="0.25">
      <c r="AC137" s="416"/>
      <c r="AD137" s="416"/>
      <c r="AE137" s="408"/>
      <c r="AF137" s="408"/>
      <c r="AG137" s="416"/>
      <c r="AH137" s="408"/>
      <c r="AI137" s="408"/>
      <c r="AJ137" s="416"/>
      <c r="AK137" s="408"/>
      <c r="AL137" s="408"/>
      <c r="AM137" s="408"/>
      <c r="AN137" s="408"/>
      <c r="AO137" s="416"/>
    </row>
    <row r="138" spans="29:41" x14ac:dyDescent="0.25">
      <c r="AC138" s="416"/>
      <c r="AD138" s="416"/>
      <c r="AE138" s="408"/>
      <c r="AF138" s="408"/>
      <c r="AG138" s="416"/>
      <c r="AH138" s="408"/>
      <c r="AI138" s="408"/>
      <c r="AJ138" s="416"/>
      <c r="AK138" s="408"/>
      <c r="AL138" s="408"/>
      <c r="AM138" s="408"/>
      <c r="AN138" s="408"/>
      <c r="AO138" s="416"/>
    </row>
    <row r="139" spans="29:41" x14ac:dyDescent="0.25">
      <c r="AC139" s="416"/>
      <c r="AD139" s="416"/>
      <c r="AE139" s="408"/>
      <c r="AF139" s="408"/>
      <c r="AG139" s="416"/>
      <c r="AH139" s="408"/>
      <c r="AI139" s="408"/>
      <c r="AJ139" s="416"/>
      <c r="AK139" s="408"/>
      <c r="AL139" s="408"/>
      <c r="AM139" s="408"/>
      <c r="AN139" s="408"/>
      <c r="AO139" s="416"/>
    </row>
    <row r="140" spans="29:41" x14ac:dyDescent="0.25">
      <c r="AC140" s="416"/>
      <c r="AD140" s="416"/>
      <c r="AE140" s="408"/>
      <c r="AF140" s="408"/>
      <c r="AG140" s="416"/>
      <c r="AH140" s="408"/>
      <c r="AI140" s="408"/>
      <c r="AJ140" s="416"/>
      <c r="AK140" s="408"/>
      <c r="AL140" s="408"/>
      <c r="AM140" s="408"/>
      <c r="AN140" s="408"/>
      <c r="AO140" s="416"/>
    </row>
    <row r="141" spans="29:41" x14ac:dyDescent="0.25">
      <c r="AC141" s="416"/>
      <c r="AD141" s="416"/>
      <c r="AE141" s="408"/>
      <c r="AF141" s="408"/>
      <c r="AG141" s="416"/>
      <c r="AH141" s="408"/>
      <c r="AI141" s="408"/>
      <c r="AJ141" s="416"/>
      <c r="AK141" s="408"/>
      <c r="AL141" s="408"/>
      <c r="AM141" s="408"/>
      <c r="AN141" s="408"/>
      <c r="AO141" s="416"/>
    </row>
    <row r="142" spans="29:41" x14ac:dyDescent="0.25">
      <c r="AC142" s="416"/>
      <c r="AD142" s="416"/>
      <c r="AE142" s="408"/>
      <c r="AF142" s="408"/>
      <c r="AG142" s="416"/>
      <c r="AH142" s="408"/>
      <c r="AI142" s="408"/>
      <c r="AJ142" s="416"/>
      <c r="AK142" s="408"/>
      <c r="AL142" s="408"/>
      <c r="AM142" s="408"/>
      <c r="AN142" s="408"/>
      <c r="AO142" s="416"/>
    </row>
    <row r="143" spans="29:41" x14ac:dyDescent="0.25">
      <c r="AC143" s="416"/>
      <c r="AD143" s="416"/>
      <c r="AE143" s="408"/>
      <c r="AF143" s="408"/>
      <c r="AG143" s="416"/>
      <c r="AH143" s="408"/>
      <c r="AI143" s="408"/>
      <c r="AJ143" s="416"/>
      <c r="AK143" s="408"/>
      <c r="AL143" s="408"/>
      <c r="AM143" s="408"/>
      <c r="AN143" s="408"/>
      <c r="AO143" s="416"/>
    </row>
    <row r="144" spans="29:41" x14ac:dyDescent="0.25">
      <c r="AC144" s="416"/>
      <c r="AD144" s="416"/>
      <c r="AE144" s="408"/>
      <c r="AF144" s="408"/>
      <c r="AG144" s="416"/>
      <c r="AH144" s="408"/>
      <c r="AI144" s="408"/>
      <c r="AJ144" s="416"/>
      <c r="AK144" s="408"/>
      <c r="AL144" s="408"/>
      <c r="AM144" s="408"/>
      <c r="AN144" s="408"/>
      <c r="AO144" s="416"/>
    </row>
    <row r="145" spans="29:41" x14ac:dyDescent="0.25">
      <c r="AC145" s="416"/>
      <c r="AD145" s="416"/>
      <c r="AE145" s="408"/>
      <c r="AF145" s="408"/>
      <c r="AG145" s="416"/>
      <c r="AH145" s="408"/>
      <c r="AI145" s="408"/>
      <c r="AJ145" s="416"/>
      <c r="AK145" s="408"/>
      <c r="AL145" s="408"/>
      <c r="AM145" s="408"/>
      <c r="AN145" s="408"/>
      <c r="AO145" s="416"/>
    </row>
    <row r="146" spans="29:41" x14ac:dyDescent="0.25">
      <c r="AC146" s="416"/>
      <c r="AD146" s="416"/>
      <c r="AE146" s="408"/>
      <c r="AF146" s="408"/>
      <c r="AG146" s="416"/>
      <c r="AH146" s="408"/>
      <c r="AI146" s="408"/>
      <c r="AJ146" s="416"/>
      <c r="AK146" s="408"/>
      <c r="AL146" s="408"/>
      <c r="AM146" s="408"/>
      <c r="AN146" s="408"/>
      <c r="AO146" s="416"/>
    </row>
    <row r="147" spans="29:41" x14ac:dyDescent="0.25">
      <c r="AC147" s="416"/>
      <c r="AD147" s="416"/>
      <c r="AE147" s="408"/>
      <c r="AF147" s="408"/>
      <c r="AG147" s="416"/>
      <c r="AH147" s="408"/>
      <c r="AI147" s="408"/>
      <c r="AJ147" s="416"/>
      <c r="AK147" s="408"/>
      <c r="AL147" s="408"/>
      <c r="AM147" s="408"/>
      <c r="AN147" s="408"/>
      <c r="AO147" s="416"/>
    </row>
    <row r="148" spans="29:41" x14ac:dyDescent="0.25">
      <c r="AC148" s="416"/>
      <c r="AD148" s="416"/>
      <c r="AE148" s="408"/>
      <c r="AF148" s="408"/>
      <c r="AG148" s="416"/>
      <c r="AH148" s="408"/>
      <c r="AI148" s="408"/>
      <c r="AJ148" s="416"/>
      <c r="AK148" s="408"/>
      <c r="AL148" s="408"/>
      <c r="AM148" s="408"/>
      <c r="AN148" s="408"/>
      <c r="AO148" s="416"/>
    </row>
    <row r="149" spans="29:41" x14ac:dyDescent="0.25">
      <c r="AC149" s="416"/>
      <c r="AD149" s="416"/>
      <c r="AE149" s="408"/>
      <c r="AF149" s="408"/>
      <c r="AG149" s="416"/>
      <c r="AH149" s="408"/>
      <c r="AI149" s="408"/>
      <c r="AJ149" s="416"/>
      <c r="AK149" s="408"/>
      <c r="AL149" s="408"/>
      <c r="AM149" s="408"/>
      <c r="AN149" s="408"/>
      <c r="AO149" s="416"/>
    </row>
    <row r="150" spans="29:41" x14ac:dyDescent="0.25">
      <c r="AC150" s="416"/>
      <c r="AD150" s="416"/>
      <c r="AE150" s="408"/>
      <c r="AF150" s="408"/>
      <c r="AG150" s="416"/>
      <c r="AH150" s="408"/>
      <c r="AI150" s="408"/>
      <c r="AJ150" s="416"/>
      <c r="AK150" s="408"/>
      <c r="AL150" s="408"/>
      <c r="AM150" s="408"/>
      <c r="AN150" s="408"/>
      <c r="AO150" s="416"/>
    </row>
    <row r="151" spans="29:41" x14ac:dyDescent="0.25">
      <c r="AC151" s="416"/>
      <c r="AD151" s="416"/>
      <c r="AE151" s="408"/>
      <c r="AF151" s="408"/>
      <c r="AG151" s="416"/>
      <c r="AH151" s="408"/>
      <c r="AI151" s="408"/>
      <c r="AJ151" s="416"/>
      <c r="AK151" s="408"/>
      <c r="AL151" s="408"/>
      <c r="AM151" s="408"/>
      <c r="AN151" s="408"/>
      <c r="AO151" s="416"/>
    </row>
    <row r="152" spans="29:41" x14ac:dyDescent="0.25">
      <c r="AC152" s="416"/>
      <c r="AD152" s="416"/>
      <c r="AE152" s="408"/>
      <c r="AF152" s="408"/>
      <c r="AG152" s="416"/>
      <c r="AH152" s="408"/>
      <c r="AI152" s="408"/>
      <c r="AJ152" s="416"/>
      <c r="AK152" s="408"/>
      <c r="AL152" s="408"/>
      <c r="AM152" s="408"/>
      <c r="AN152" s="408"/>
      <c r="AO152" s="416"/>
    </row>
    <row r="153" spans="29:41" x14ac:dyDescent="0.25">
      <c r="AC153" s="416"/>
      <c r="AD153" s="416"/>
      <c r="AE153" s="408"/>
      <c r="AF153" s="408"/>
      <c r="AG153" s="416"/>
      <c r="AH153" s="408"/>
      <c r="AI153" s="408"/>
      <c r="AJ153" s="416"/>
      <c r="AK153" s="408"/>
      <c r="AL153" s="408"/>
      <c r="AM153" s="408"/>
      <c r="AN153" s="408"/>
      <c r="AO153" s="416"/>
    </row>
    <row r="154" spans="29:41" x14ac:dyDescent="0.25">
      <c r="AC154" s="416"/>
      <c r="AD154" s="416"/>
      <c r="AE154" s="408"/>
      <c r="AF154" s="408"/>
      <c r="AG154" s="416"/>
      <c r="AH154" s="408"/>
      <c r="AI154" s="408"/>
      <c r="AJ154" s="416"/>
      <c r="AK154" s="408"/>
      <c r="AL154" s="408"/>
      <c r="AM154" s="408"/>
      <c r="AN154" s="408"/>
      <c r="AO154" s="416"/>
    </row>
    <row r="155" spans="29:41" x14ac:dyDescent="0.25">
      <c r="AC155" s="416"/>
      <c r="AD155" s="416"/>
      <c r="AE155" s="408"/>
      <c r="AF155" s="408"/>
      <c r="AG155" s="416"/>
      <c r="AH155" s="408"/>
      <c r="AI155" s="408"/>
      <c r="AJ155" s="416"/>
      <c r="AK155" s="408"/>
      <c r="AL155" s="408"/>
      <c r="AM155" s="408"/>
      <c r="AN155" s="408"/>
      <c r="AO155" s="416"/>
    </row>
    <row r="156" spans="29:41" x14ac:dyDescent="0.25">
      <c r="AC156" s="416"/>
      <c r="AD156" s="416"/>
      <c r="AE156" s="408"/>
      <c r="AF156" s="408"/>
      <c r="AG156" s="416"/>
      <c r="AH156" s="408"/>
      <c r="AI156" s="408"/>
      <c r="AJ156" s="416"/>
      <c r="AK156" s="408"/>
      <c r="AL156" s="408"/>
      <c r="AM156" s="408"/>
      <c r="AN156" s="408"/>
      <c r="AO156" s="416"/>
    </row>
    <row r="157" spans="29:41" x14ac:dyDescent="0.25">
      <c r="AC157" s="416"/>
      <c r="AD157" s="416"/>
      <c r="AE157" s="408"/>
      <c r="AF157" s="408"/>
      <c r="AG157" s="416"/>
      <c r="AH157" s="408"/>
      <c r="AI157" s="408"/>
      <c r="AJ157" s="416"/>
      <c r="AK157" s="408"/>
      <c r="AL157" s="408"/>
      <c r="AM157" s="408"/>
      <c r="AN157" s="408"/>
      <c r="AO157" s="416"/>
    </row>
    <row r="158" spans="29:41" x14ac:dyDescent="0.25">
      <c r="AC158" s="416"/>
      <c r="AD158" s="416"/>
      <c r="AE158" s="408"/>
      <c r="AF158" s="408"/>
      <c r="AG158" s="416"/>
      <c r="AH158" s="408"/>
      <c r="AI158" s="408"/>
      <c r="AJ158" s="416"/>
      <c r="AK158" s="408"/>
      <c r="AL158" s="408"/>
      <c r="AM158" s="408"/>
      <c r="AN158" s="408"/>
      <c r="AO158" s="416"/>
    </row>
    <row r="159" spans="29:41" x14ac:dyDescent="0.25">
      <c r="AC159" s="416"/>
      <c r="AD159" s="416"/>
      <c r="AE159" s="408"/>
      <c r="AF159" s="408"/>
      <c r="AG159" s="416"/>
      <c r="AH159" s="408"/>
      <c r="AI159" s="408"/>
      <c r="AJ159" s="416"/>
      <c r="AK159" s="408"/>
      <c r="AL159" s="408"/>
      <c r="AM159" s="408"/>
      <c r="AN159" s="408"/>
      <c r="AO159" s="416"/>
    </row>
    <row r="160" spans="29:41" x14ac:dyDescent="0.25">
      <c r="AC160" s="416"/>
      <c r="AD160" s="416"/>
      <c r="AE160" s="408"/>
      <c r="AF160" s="408"/>
      <c r="AG160" s="416"/>
      <c r="AH160" s="408"/>
      <c r="AI160" s="408"/>
      <c r="AJ160" s="416"/>
      <c r="AK160" s="408"/>
      <c r="AL160" s="408"/>
      <c r="AM160" s="408"/>
      <c r="AN160" s="408"/>
      <c r="AO160" s="416"/>
    </row>
    <row r="161" spans="1:58" x14ac:dyDescent="0.25">
      <c r="A161" s="408"/>
      <c r="B161" s="408"/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408"/>
      <c r="R161" s="408"/>
      <c r="S161" s="408"/>
      <c r="T161" s="408"/>
      <c r="U161" s="408"/>
      <c r="V161" s="408"/>
      <c r="W161" s="408"/>
      <c r="X161" s="408"/>
      <c r="Y161" s="408"/>
      <c r="Z161" s="408"/>
      <c r="AA161" s="408"/>
      <c r="AB161" s="408"/>
      <c r="AC161" s="416"/>
      <c r="AD161" s="416"/>
      <c r="AE161" s="408"/>
      <c r="AF161" s="408"/>
      <c r="AG161" s="416"/>
      <c r="AH161" s="408"/>
      <c r="AI161" s="408"/>
      <c r="AJ161" s="416"/>
      <c r="AK161" s="408"/>
      <c r="AL161" s="408"/>
      <c r="AM161" s="408"/>
      <c r="AN161" s="408"/>
      <c r="AO161" s="416"/>
      <c r="AP161" s="408"/>
      <c r="AQ161" s="408"/>
      <c r="AR161" s="408"/>
      <c r="AS161" s="408"/>
      <c r="AT161" s="408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</row>
    <row r="162" spans="1:58" x14ac:dyDescent="0.25">
      <c r="A162" s="408"/>
      <c r="B162" s="408"/>
      <c r="C162" s="408"/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408"/>
      <c r="Y162" s="408"/>
      <c r="Z162" s="408"/>
      <c r="AA162" s="408"/>
      <c r="AB162" s="408"/>
      <c r="AC162" s="416"/>
      <c r="AD162" s="416"/>
      <c r="AE162" s="408"/>
      <c r="AF162" s="408"/>
      <c r="AG162" s="416"/>
      <c r="AH162" s="408"/>
      <c r="AI162" s="408"/>
      <c r="AJ162" s="416"/>
      <c r="AK162" s="408"/>
      <c r="AL162" s="408"/>
      <c r="AM162" s="408"/>
      <c r="AN162" s="408"/>
      <c r="AO162" s="416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</row>
    <row r="163" spans="1:58" x14ac:dyDescent="0.25">
      <c r="A163" s="408"/>
      <c r="B163" s="408"/>
      <c r="C163" s="408"/>
      <c r="D163" s="408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16"/>
      <c r="AD163" s="416"/>
      <c r="AE163" s="408"/>
      <c r="AF163" s="408"/>
      <c r="AG163" s="416"/>
      <c r="AH163" s="408"/>
      <c r="AI163" s="408"/>
      <c r="AJ163" s="416"/>
      <c r="AK163" s="408"/>
      <c r="AL163" s="408"/>
      <c r="AM163" s="408"/>
      <c r="AN163" s="408"/>
      <c r="AO163" s="416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</row>
    <row r="164" spans="1:58" x14ac:dyDescent="0.25">
      <c r="A164" s="408"/>
      <c r="B164" s="408"/>
      <c r="C164" s="408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16"/>
      <c r="AD164" s="416"/>
      <c r="AE164" s="408"/>
      <c r="AF164" s="408"/>
      <c r="AG164" s="416"/>
      <c r="AH164" s="408"/>
      <c r="AI164" s="408"/>
      <c r="AJ164" s="416"/>
      <c r="AK164" s="408"/>
      <c r="AL164" s="408"/>
      <c r="AM164" s="408"/>
      <c r="AN164" s="408"/>
      <c r="AO164" s="416"/>
      <c r="AP164" s="408"/>
      <c r="AQ164" s="408"/>
      <c r="AR164" s="408"/>
      <c r="AS164" s="408"/>
      <c r="AT164" s="408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</row>
    <row r="165" spans="1:58" x14ac:dyDescent="0.25">
      <c r="A165" s="408"/>
      <c r="B165" s="408"/>
      <c r="C165" s="408"/>
      <c r="D165" s="408"/>
      <c r="E165" s="408"/>
      <c r="F165" s="408"/>
      <c r="G165" s="408"/>
      <c r="H165" s="408"/>
      <c r="I165" s="408"/>
      <c r="J165" s="408"/>
      <c r="K165" s="408"/>
      <c r="L165" s="408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16"/>
      <c r="AD165" s="416"/>
      <c r="AE165" s="408"/>
      <c r="AF165" s="408"/>
      <c r="AG165" s="416"/>
      <c r="AH165" s="408"/>
      <c r="AI165" s="408"/>
      <c r="AJ165" s="416"/>
      <c r="AK165" s="408"/>
      <c r="AL165" s="408"/>
      <c r="AM165" s="408"/>
      <c r="AN165" s="408"/>
      <c r="AO165" s="416"/>
      <c r="AP165" s="408"/>
      <c r="AQ165" s="408"/>
      <c r="AR165" s="408"/>
      <c r="AS165" s="408"/>
      <c r="AT165" s="408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</row>
    <row r="166" spans="1:58" x14ac:dyDescent="0.25">
      <c r="A166" s="408"/>
      <c r="B166" s="408"/>
      <c r="C166" s="408"/>
      <c r="D166" s="408"/>
      <c r="E166" s="408"/>
      <c r="F166" s="408"/>
      <c r="G166" s="408"/>
      <c r="H166" s="408"/>
      <c r="I166" s="408"/>
      <c r="J166" s="408"/>
      <c r="K166" s="408"/>
      <c r="L166" s="408"/>
      <c r="M166" s="408"/>
      <c r="N166" s="408"/>
      <c r="O166" s="408"/>
      <c r="P166" s="408"/>
      <c r="Q166" s="408"/>
      <c r="R166" s="408"/>
      <c r="S166" s="408"/>
      <c r="T166" s="408"/>
      <c r="U166" s="408"/>
      <c r="V166" s="408"/>
      <c r="W166" s="408"/>
      <c r="X166" s="408"/>
      <c r="Y166" s="408"/>
      <c r="Z166" s="408"/>
      <c r="AA166" s="408"/>
      <c r="AB166" s="408"/>
      <c r="AC166" s="416"/>
      <c r="AD166" s="416"/>
      <c r="AE166" s="408"/>
      <c r="AF166" s="408"/>
      <c r="AG166" s="416"/>
      <c r="AH166" s="408"/>
      <c r="AI166" s="408"/>
      <c r="AJ166" s="416"/>
      <c r="AK166" s="408"/>
      <c r="AL166" s="408"/>
      <c r="AM166" s="408"/>
      <c r="AN166" s="408"/>
      <c r="AO166" s="416"/>
      <c r="AP166" s="408"/>
      <c r="AQ166" s="408"/>
      <c r="AR166" s="408"/>
      <c r="AS166" s="408"/>
      <c r="AT166" s="408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</row>
    <row r="167" spans="1:58" x14ac:dyDescent="0.25">
      <c r="A167" s="408"/>
      <c r="B167" s="408"/>
      <c r="C167" s="408"/>
      <c r="D167" s="408"/>
      <c r="E167" s="408"/>
      <c r="F167" s="408"/>
      <c r="G167" s="408"/>
      <c r="H167" s="408"/>
      <c r="I167" s="408"/>
      <c r="J167" s="408"/>
      <c r="K167" s="408"/>
      <c r="L167" s="408"/>
      <c r="M167" s="408"/>
      <c r="N167" s="408"/>
      <c r="O167" s="408"/>
      <c r="P167" s="408"/>
      <c r="Q167" s="408"/>
      <c r="R167" s="408"/>
      <c r="S167" s="408"/>
      <c r="T167" s="408"/>
      <c r="U167" s="408"/>
      <c r="V167" s="408"/>
      <c r="W167" s="408"/>
      <c r="X167" s="408"/>
      <c r="Y167" s="408"/>
      <c r="Z167" s="408"/>
      <c r="AA167" s="408"/>
      <c r="AB167" s="408"/>
      <c r="AC167" s="416"/>
      <c r="AD167" s="416"/>
      <c r="AE167" s="408"/>
      <c r="AF167" s="408"/>
      <c r="AG167" s="416"/>
      <c r="AH167" s="408"/>
      <c r="AI167" s="408"/>
      <c r="AJ167" s="416"/>
      <c r="AK167" s="408"/>
      <c r="AL167" s="408"/>
      <c r="AM167" s="408"/>
      <c r="AN167" s="408"/>
      <c r="AO167" s="416"/>
      <c r="AP167" s="408"/>
      <c r="AQ167" s="408"/>
      <c r="AR167" s="408"/>
      <c r="AS167" s="408"/>
      <c r="AT167" s="408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</row>
    <row r="168" spans="1:58" x14ac:dyDescent="0.25">
      <c r="A168" s="408"/>
      <c r="B168" s="408"/>
      <c r="C168" s="408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8"/>
      <c r="Y168" s="408"/>
      <c r="Z168" s="408"/>
      <c r="AA168" s="408"/>
      <c r="AB168" s="408"/>
      <c r="AC168" s="416"/>
      <c r="AD168" s="416"/>
      <c r="AE168" s="408"/>
      <c r="AF168" s="408"/>
      <c r="AG168" s="416"/>
      <c r="AH168" s="408"/>
      <c r="AI168" s="408"/>
      <c r="AJ168" s="416"/>
      <c r="AK168" s="408"/>
      <c r="AL168" s="408"/>
      <c r="AM168" s="408"/>
      <c r="AN168" s="408"/>
      <c r="AO168" s="416"/>
      <c r="AP168" s="408"/>
      <c r="AQ168" s="408"/>
      <c r="AR168" s="408"/>
      <c r="AS168" s="408"/>
      <c r="AT168" s="408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</row>
    <row r="169" spans="1:58" x14ac:dyDescent="0.25">
      <c r="A169" s="466">
        <v>0</v>
      </c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8"/>
      <c r="Z169" s="408"/>
      <c r="AA169" s="408"/>
      <c r="AB169" s="408"/>
      <c r="AC169" s="416"/>
      <c r="AD169" s="416"/>
      <c r="AE169" s="408"/>
      <c r="AF169" s="408"/>
      <c r="AG169" s="416"/>
      <c r="AH169" s="408"/>
      <c r="AI169" s="408"/>
      <c r="AJ169" s="416"/>
      <c r="AK169" s="408"/>
      <c r="AL169" s="408"/>
      <c r="AM169" s="408"/>
      <c r="AN169" s="408"/>
      <c r="AO169" s="416"/>
      <c r="AP169" s="408"/>
      <c r="AQ169" s="408"/>
      <c r="AR169" s="408"/>
      <c r="AS169" s="408"/>
      <c r="AT169" s="408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</row>
    <row r="170" spans="1:58" x14ac:dyDescent="0.25">
      <c r="A170" s="408"/>
      <c r="B170" s="408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8"/>
      <c r="Z170" s="408"/>
      <c r="AA170" s="408"/>
      <c r="AB170" s="408"/>
      <c r="AC170" s="416"/>
      <c r="AD170" s="416"/>
      <c r="AE170" s="408"/>
      <c r="AF170" s="408"/>
      <c r="AG170" s="416"/>
      <c r="AH170" s="408"/>
      <c r="AI170" s="408"/>
      <c r="AJ170" s="416"/>
      <c r="AK170" s="408"/>
      <c r="AL170" s="408"/>
      <c r="AM170" s="408"/>
      <c r="AN170" s="408"/>
      <c r="AO170" s="416"/>
      <c r="AP170" s="408"/>
      <c r="AQ170" s="408"/>
      <c r="AR170" s="408"/>
      <c r="AS170" s="408"/>
      <c r="AT170" s="408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>
        <v>0</v>
      </c>
    </row>
    <row r="171" spans="1:58" x14ac:dyDescent="0.25">
      <c r="A171" s="408"/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8"/>
      <c r="Z171" s="408"/>
      <c r="AA171" s="408"/>
      <c r="AB171" s="408"/>
      <c r="AC171" s="416"/>
      <c r="AD171" s="416"/>
      <c r="AE171" s="408"/>
      <c r="AF171" s="408"/>
      <c r="AG171" s="416"/>
      <c r="AH171" s="408"/>
      <c r="AI171" s="408"/>
      <c r="AJ171" s="416"/>
      <c r="AK171" s="408"/>
      <c r="AL171" s="408"/>
      <c r="AM171" s="408"/>
      <c r="AN171" s="408"/>
      <c r="AO171" s="416"/>
      <c r="AP171" s="408"/>
      <c r="AQ171" s="408"/>
      <c r="AR171" s="408"/>
      <c r="AS171" s="408"/>
      <c r="AT171" s="408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</row>
    <row r="172" spans="1:58" x14ac:dyDescent="0.25">
      <c r="A172" s="408"/>
      <c r="B172" s="408"/>
      <c r="C172" s="408"/>
      <c r="D172" s="408"/>
      <c r="E172" s="408"/>
      <c r="F172" s="408"/>
      <c r="G172" s="408"/>
      <c r="H172" s="408"/>
      <c r="I172" s="408"/>
      <c r="J172" s="408"/>
      <c r="K172" s="408"/>
      <c r="L172" s="408"/>
      <c r="M172" s="408"/>
      <c r="N172" s="408"/>
      <c r="O172" s="408"/>
      <c r="P172" s="408"/>
      <c r="Q172" s="408"/>
      <c r="R172" s="408"/>
      <c r="S172" s="408"/>
      <c r="T172" s="408"/>
      <c r="U172" s="408"/>
      <c r="V172" s="408"/>
      <c r="W172" s="408"/>
      <c r="X172" s="408"/>
      <c r="Y172" s="408"/>
      <c r="Z172" s="408"/>
      <c r="AA172" s="408"/>
      <c r="AB172" s="408"/>
      <c r="AC172" s="416"/>
      <c r="AD172" s="416"/>
      <c r="AE172" s="408"/>
      <c r="AF172" s="408"/>
      <c r="AG172" s="416"/>
      <c r="AH172" s="408"/>
      <c r="AI172" s="408"/>
      <c r="AJ172" s="416"/>
      <c r="AK172" s="408"/>
      <c r="AL172" s="408"/>
      <c r="AM172" s="408"/>
      <c r="AN172" s="408"/>
      <c r="AO172" s="416"/>
      <c r="AP172" s="408"/>
      <c r="AQ172" s="408"/>
      <c r="AR172" s="408"/>
      <c r="AS172" s="408"/>
      <c r="AT172" s="408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</row>
    <row r="173" spans="1:58" x14ac:dyDescent="0.25">
      <c r="A173" s="408"/>
      <c r="B173" s="408"/>
      <c r="C173" s="408"/>
      <c r="D173" s="408"/>
      <c r="E173" s="408"/>
      <c r="F173" s="408"/>
      <c r="G173" s="408"/>
      <c r="H173" s="408"/>
      <c r="I173" s="408"/>
      <c r="J173" s="408"/>
      <c r="K173" s="408"/>
      <c r="L173" s="408"/>
      <c r="M173" s="408"/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8"/>
      <c r="Y173" s="408"/>
      <c r="Z173" s="408"/>
      <c r="AA173" s="408"/>
      <c r="AB173" s="408"/>
      <c r="AC173" s="416"/>
      <c r="AD173" s="416"/>
      <c r="AE173" s="408"/>
      <c r="AF173" s="408"/>
      <c r="AG173" s="416"/>
      <c r="AH173" s="408"/>
      <c r="AI173" s="408"/>
      <c r="AJ173" s="416"/>
      <c r="AK173" s="408"/>
      <c r="AL173" s="408"/>
      <c r="AM173" s="408"/>
      <c r="AN173" s="408"/>
      <c r="AO173" s="416"/>
      <c r="AP173" s="408"/>
      <c r="AQ173" s="408"/>
      <c r="AR173" s="408"/>
      <c r="AS173" s="408"/>
      <c r="AT173" s="408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</row>
    <row r="174" spans="1:58" x14ac:dyDescent="0.25">
      <c r="A174" s="408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  <c r="AC174" s="416"/>
      <c r="AD174" s="416"/>
      <c r="AE174" s="408"/>
      <c r="AF174" s="408"/>
      <c r="AG174" s="416"/>
      <c r="AH174" s="408"/>
      <c r="AI174" s="408"/>
      <c r="AJ174" s="416"/>
      <c r="AK174" s="408"/>
      <c r="AL174" s="408"/>
      <c r="AM174" s="408"/>
      <c r="AN174" s="408"/>
      <c r="AO174" s="416"/>
      <c r="AP174" s="408"/>
      <c r="AQ174" s="408"/>
      <c r="AR174" s="408"/>
      <c r="AS174" s="408"/>
      <c r="AT174" s="408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</row>
    <row r="175" spans="1:58" x14ac:dyDescent="0.2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D175" s="407"/>
      <c r="AE175" s="408"/>
      <c r="AF175" s="408"/>
      <c r="AG175" s="407"/>
      <c r="AH175" s="424"/>
      <c r="AI175" s="408"/>
      <c r="AJ175" s="407"/>
      <c r="AK175" s="408"/>
      <c r="AL175" s="408"/>
      <c r="AM175" s="407"/>
      <c r="AN175" s="408"/>
      <c r="AO175" s="407"/>
      <c r="AP175" s="424"/>
      <c r="AQ175" s="424"/>
      <c r="AR175" s="407"/>
      <c r="AS175" s="407"/>
      <c r="AT175" s="407"/>
      <c r="AU175" s="407"/>
      <c r="AV175" s="407"/>
      <c r="AW175" s="407"/>
      <c r="AX175" s="407"/>
      <c r="AY175" s="407"/>
      <c r="AZ175" s="407"/>
      <c r="BA175" s="407"/>
      <c r="BB175" s="407"/>
      <c r="BC175" s="407"/>
      <c r="BD175" s="407"/>
      <c r="BE175" s="407"/>
      <c r="BF175" s="407"/>
    </row>
    <row r="176" spans="1:58" x14ac:dyDescent="0.2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D176" s="407"/>
      <c r="AE176" s="408"/>
      <c r="AF176" s="408"/>
      <c r="AG176" s="407"/>
      <c r="AH176" s="424"/>
      <c r="AI176" s="408"/>
      <c r="AJ176" s="407"/>
      <c r="AK176" s="408"/>
      <c r="AL176" s="408"/>
      <c r="AM176" s="407"/>
      <c r="AN176" s="408"/>
      <c r="AO176" s="407"/>
      <c r="AP176" s="424"/>
      <c r="AQ176" s="424"/>
      <c r="AR176" s="407"/>
      <c r="AS176" s="407"/>
      <c r="AT176" s="407"/>
      <c r="AU176" s="407"/>
      <c r="AV176" s="407"/>
      <c r="AW176" s="407"/>
      <c r="AX176" s="407"/>
      <c r="AY176" s="407"/>
      <c r="AZ176" s="407"/>
      <c r="BA176" s="407"/>
      <c r="BB176" s="407"/>
      <c r="BC176" s="407"/>
      <c r="BD176" s="407"/>
      <c r="BE176" s="407"/>
      <c r="BF176" s="407"/>
    </row>
    <row r="177" spans="1:41" x14ac:dyDescent="0.2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H177" s="424"/>
      <c r="AI177" s="408"/>
      <c r="AJ177" s="416"/>
      <c r="AK177" s="408"/>
      <c r="AL177" s="408"/>
      <c r="AM177" s="408"/>
      <c r="AN177" s="408"/>
      <c r="AO177" s="416"/>
    </row>
    <row r="178" spans="1:41" x14ac:dyDescent="0.2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H178" s="424"/>
      <c r="AI178" s="408"/>
      <c r="AJ178" s="416"/>
      <c r="AK178" s="408"/>
      <c r="AL178" s="408"/>
      <c r="AM178" s="408"/>
      <c r="AN178" s="408"/>
      <c r="AO178" s="416"/>
    </row>
    <row r="179" spans="1:41" x14ac:dyDescent="0.2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H179" s="424"/>
      <c r="AI179" s="408"/>
      <c r="AJ179" s="416"/>
      <c r="AK179" s="408"/>
      <c r="AL179" s="408"/>
      <c r="AM179" s="408"/>
      <c r="AN179" s="408"/>
      <c r="AO179" s="416"/>
    </row>
    <row r="180" spans="1:41" x14ac:dyDescent="0.2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H180" s="424"/>
      <c r="AI180" s="408"/>
      <c r="AJ180" s="416"/>
      <c r="AK180" s="408"/>
      <c r="AL180" s="408"/>
      <c r="AM180" s="408"/>
      <c r="AN180" s="408"/>
      <c r="AO180" s="416"/>
    </row>
    <row r="181" spans="1:41" x14ac:dyDescent="0.2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H181" s="424"/>
      <c r="AI181" s="408"/>
      <c r="AJ181" s="416"/>
      <c r="AK181" s="408"/>
      <c r="AL181" s="408"/>
      <c r="AM181" s="408"/>
      <c r="AN181" s="408"/>
      <c r="AO181" s="416"/>
    </row>
    <row r="182" spans="1:41" x14ac:dyDescent="0.2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H182" s="424"/>
      <c r="AI182" s="408"/>
      <c r="AJ182" s="416"/>
      <c r="AK182" s="408"/>
      <c r="AL182" s="408"/>
      <c r="AM182" s="408"/>
      <c r="AN182" s="408"/>
      <c r="AO182" s="416"/>
    </row>
    <row r="183" spans="1:41" x14ac:dyDescent="0.2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H183" s="424"/>
      <c r="AI183" s="408"/>
      <c r="AJ183" s="416"/>
      <c r="AK183" s="408"/>
      <c r="AL183" s="408"/>
      <c r="AM183" s="408"/>
      <c r="AN183" s="408"/>
      <c r="AO183" s="416"/>
    </row>
    <row r="184" spans="1:41" x14ac:dyDescent="0.2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H184" s="424"/>
      <c r="AI184" s="408"/>
      <c r="AJ184" s="416"/>
      <c r="AK184" s="408"/>
      <c r="AL184" s="408"/>
      <c r="AM184" s="408"/>
      <c r="AN184" s="408"/>
      <c r="AO184" s="416"/>
    </row>
    <row r="185" spans="1:41" x14ac:dyDescent="0.2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H185" s="424"/>
      <c r="AI185" s="408"/>
      <c r="AJ185" s="416"/>
      <c r="AK185" s="408"/>
      <c r="AL185" s="408"/>
      <c r="AM185" s="408"/>
      <c r="AN185" s="408"/>
      <c r="AO185" s="416"/>
    </row>
    <row r="186" spans="1:41" x14ac:dyDescent="0.2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H186" s="424"/>
      <c r="AI186" s="408"/>
      <c r="AJ186" s="416"/>
      <c r="AK186" s="408"/>
      <c r="AL186" s="408"/>
      <c r="AM186" s="408"/>
      <c r="AN186" s="408"/>
      <c r="AO186" s="416"/>
    </row>
    <row r="187" spans="1:41" x14ac:dyDescent="0.2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H187" s="424"/>
      <c r="AI187" s="408"/>
      <c r="AJ187" s="416"/>
      <c r="AK187" s="408"/>
      <c r="AL187" s="408"/>
      <c r="AM187" s="408"/>
      <c r="AN187" s="408"/>
      <c r="AO187" s="416"/>
    </row>
    <row r="188" spans="1:41" x14ac:dyDescent="0.2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H188" s="424"/>
      <c r="AI188" s="408"/>
      <c r="AJ188" s="416"/>
      <c r="AK188" s="408"/>
      <c r="AL188" s="408"/>
      <c r="AM188" s="408"/>
      <c r="AN188" s="408"/>
      <c r="AO188" s="416"/>
    </row>
    <row r="189" spans="1:41" x14ac:dyDescent="0.2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H189" s="424"/>
      <c r="AI189" s="408"/>
      <c r="AJ189" s="416"/>
      <c r="AK189" s="408"/>
      <c r="AL189" s="408"/>
      <c r="AM189" s="408"/>
      <c r="AN189" s="408"/>
      <c r="AO189" s="416"/>
    </row>
    <row r="190" spans="1:41" x14ac:dyDescent="0.2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H190" s="424"/>
      <c r="AI190" s="408"/>
      <c r="AJ190" s="416"/>
      <c r="AK190" s="408"/>
      <c r="AL190" s="408"/>
      <c r="AM190" s="408"/>
      <c r="AN190" s="408"/>
      <c r="AO190" s="416"/>
    </row>
    <row r="191" spans="1:41" x14ac:dyDescent="0.2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H191" s="424"/>
      <c r="AI191" s="408"/>
      <c r="AJ191" s="416"/>
      <c r="AK191" s="408"/>
      <c r="AL191" s="408"/>
      <c r="AM191" s="408"/>
      <c r="AN191" s="408"/>
      <c r="AO191" s="416"/>
    </row>
    <row r="192" spans="1:41" x14ac:dyDescent="0.2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H192" s="424"/>
      <c r="AI192" s="408"/>
      <c r="AJ192" s="416"/>
      <c r="AK192" s="408"/>
      <c r="AL192" s="408"/>
      <c r="AM192" s="408"/>
      <c r="AN192" s="408"/>
      <c r="AO192" s="416"/>
    </row>
    <row r="193" spans="1:80" x14ac:dyDescent="0.2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H193" s="424"/>
      <c r="AI193" s="408"/>
      <c r="AJ193" s="416"/>
      <c r="AK193" s="408"/>
      <c r="AL193" s="408"/>
      <c r="AM193" s="408"/>
      <c r="AN193" s="408"/>
      <c r="AO193" s="416"/>
      <c r="AP193" s="424"/>
      <c r="AQ193" s="424"/>
      <c r="AR193" s="424"/>
      <c r="AS193" s="424"/>
      <c r="AT193" s="424"/>
      <c r="AU193" s="424"/>
      <c r="AV193" s="424"/>
      <c r="AW193" s="424"/>
      <c r="AX193" s="424"/>
      <c r="AY193" s="424"/>
      <c r="AZ193" s="424"/>
      <c r="BA193" s="424"/>
      <c r="BB193" s="424"/>
      <c r="BC193" s="424"/>
      <c r="BD193" s="424"/>
      <c r="BE193" s="424"/>
      <c r="BF193" s="424"/>
      <c r="BG193" s="424"/>
      <c r="BH193" s="424"/>
      <c r="BI193" s="424"/>
      <c r="BJ193" s="424"/>
      <c r="BK193" s="424"/>
      <c r="BL193" s="424"/>
      <c r="BM193" s="424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4"/>
      <c r="CB193" s="424"/>
    </row>
    <row r="194" spans="1:80" x14ac:dyDescent="0.2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H194" s="424"/>
      <c r="AI194" s="408"/>
      <c r="AJ194" s="416"/>
      <c r="AK194" s="408"/>
      <c r="AL194" s="408"/>
      <c r="AM194" s="408"/>
      <c r="AN194" s="408"/>
      <c r="AO194" s="416"/>
      <c r="AP194" s="424"/>
      <c r="AQ194" s="424"/>
      <c r="AR194" s="424"/>
      <c r="AS194" s="424"/>
      <c r="AT194" s="424"/>
      <c r="AU194" s="424"/>
      <c r="AV194" s="424"/>
      <c r="AW194" s="424"/>
      <c r="AX194" s="424"/>
      <c r="AY194" s="424"/>
      <c r="AZ194" s="424"/>
      <c r="BA194" s="424"/>
      <c r="BB194" s="424"/>
      <c r="BC194" s="424"/>
      <c r="BD194" s="424"/>
      <c r="BE194" s="424"/>
      <c r="BF194" s="424"/>
      <c r="BG194" s="424"/>
      <c r="BH194" s="424"/>
      <c r="BI194" s="424"/>
      <c r="BJ194" s="424"/>
      <c r="BK194" s="424"/>
      <c r="BL194" s="424"/>
      <c r="BM194" s="424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4"/>
      <c r="CB194" s="424"/>
    </row>
    <row r="195" spans="1:80" x14ac:dyDescent="0.2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H195" s="424"/>
      <c r="AI195" s="408"/>
      <c r="AJ195" s="416"/>
      <c r="AK195" s="408"/>
      <c r="AL195" s="408"/>
      <c r="AM195" s="408"/>
      <c r="AN195" s="408"/>
      <c r="AO195" s="416"/>
      <c r="AP195" s="424"/>
      <c r="AQ195" s="424"/>
      <c r="AR195" s="424"/>
      <c r="AS195" s="424"/>
      <c r="AT195" s="424"/>
      <c r="AU195" s="424"/>
      <c r="AV195" s="424"/>
      <c r="AW195" s="424"/>
      <c r="AX195" s="424"/>
      <c r="AY195" s="424"/>
      <c r="AZ195" s="424"/>
      <c r="BA195" s="424"/>
      <c r="BB195" s="424"/>
      <c r="BC195" s="424"/>
      <c r="BD195" s="424"/>
      <c r="BE195" s="424"/>
      <c r="BF195" s="424"/>
      <c r="BG195" s="424"/>
      <c r="BH195" s="424"/>
      <c r="BI195" s="424"/>
      <c r="BJ195" s="424"/>
      <c r="BK195" s="424"/>
      <c r="BL195" s="424"/>
      <c r="BM195" s="424"/>
      <c r="BN195" s="424"/>
      <c r="BO195" s="424"/>
      <c r="BP195" s="424"/>
      <c r="BQ195" s="424"/>
      <c r="BR195" s="424"/>
      <c r="BS195" s="424"/>
      <c r="BT195" s="424"/>
      <c r="BU195" s="424"/>
      <c r="BV195" s="424"/>
      <c r="BW195" s="424"/>
      <c r="BX195" s="424"/>
      <c r="BY195" s="424"/>
      <c r="BZ195" s="424"/>
      <c r="CA195" s="424"/>
      <c r="CB195" s="424"/>
    </row>
    <row r="196" spans="1:80" x14ac:dyDescent="0.2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H196" s="424"/>
      <c r="AI196" s="408"/>
      <c r="AJ196" s="416"/>
      <c r="AK196" s="408"/>
      <c r="AL196" s="408"/>
      <c r="AM196" s="408"/>
      <c r="AN196" s="408"/>
      <c r="AO196" s="416"/>
      <c r="AP196" s="424"/>
      <c r="AQ196" s="424"/>
      <c r="AR196" s="424"/>
      <c r="AS196" s="424"/>
      <c r="AT196" s="424"/>
      <c r="AU196" s="424"/>
      <c r="AV196" s="424"/>
      <c r="AW196" s="424"/>
      <c r="AX196" s="424"/>
      <c r="AY196" s="424"/>
      <c r="AZ196" s="424"/>
      <c r="BA196" s="424"/>
      <c r="BB196" s="424"/>
      <c r="BC196" s="424"/>
      <c r="BD196" s="424"/>
      <c r="BE196" s="424"/>
      <c r="BF196" s="424"/>
      <c r="BG196" s="424"/>
      <c r="BH196" s="424"/>
      <c r="BI196" s="424"/>
      <c r="BJ196" s="424"/>
      <c r="BK196" s="424"/>
      <c r="BL196" s="424"/>
      <c r="BM196" s="424"/>
      <c r="BN196" s="424"/>
      <c r="BO196" s="424"/>
      <c r="BP196" s="424"/>
      <c r="BQ196" s="424"/>
      <c r="BR196" s="424"/>
      <c r="BS196" s="424"/>
      <c r="BT196" s="424"/>
      <c r="BU196" s="424"/>
      <c r="BV196" s="424"/>
      <c r="BW196" s="424"/>
      <c r="BX196" s="424"/>
      <c r="BY196" s="424"/>
      <c r="BZ196" s="424"/>
      <c r="CA196" s="424"/>
      <c r="CB196" s="424"/>
    </row>
    <row r="197" spans="1:80" x14ac:dyDescent="0.2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H197" s="424"/>
      <c r="AI197" s="408"/>
      <c r="AJ197" s="416"/>
      <c r="AK197" s="408"/>
      <c r="AL197" s="408"/>
      <c r="AM197" s="408"/>
      <c r="AN197" s="408"/>
      <c r="AO197" s="416"/>
      <c r="AP197" s="424"/>
      <c r="AQ197" s="424"/>
      <c r="AR197" s="424"/>
      <c r="AS197" s="424"/>
      <c r="AT197" s="424"/>
      <c r="AU197" s="424"/>
      <c r="AV197" s="424"/>
      <c r="AW197" s="424"/>
      <c r="AX197" s="424"/>
      <c r="AY197" s="424"/>
      <c r="AZ197" s="424"/>
      <c r="BA197" s="424"/>
      <c r="BB197" s="424"/>
      <c r="BC197" s="424"/>
      <c r="BD197" s="424"/>
      <c r="BE197" s="424"/>
      <c r="BF197" s="424"/>
      <c r="BG197" s="424"/>
      <c r="BH197" s="424"/>
      <c r="BI197" s="424"/>
      <c r="BJ197" s="424"/>
      <c r="BK197" s="424"/>
      <c r="BL197" s="424"/>
      <c r="BM197" s="424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4"/>
      <c r="CB197" s="424"/>
    </row>
    <row r="198" spans="1:80" x14ac:dyDescent="0.2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H198" s="424"/>
      <c r="AI198" s="408"/>
      <c r="AJ198" s="416"/>
      <c r="AK198" s="408"/>
      <c r="AL198" s="408"/>
      <c r="AM198" s="408"/>
      <c r="AN198" s="408"/>
      <c r="AO198" s="416"/>
      <c r="AP198" s="424"/>
      <c r="AQ198" s="424"/>
      <c r="AR198" s="424"/>
      <c r="AS198" s="424"/>
      <c r="AT198" s="424"/>
      <c r="AU198" s="424"/>
      <c r="AV198" s="424"/>
      <c r="AW198" s="424"/>
      <c r="AX198" s="424"/>
      <c r="AY198" s="424"/>
      <c r="AZ198" s="424"/>
      <c r="BA198" s="424"/>
      <c r="BB198" s="424"/>
      <c r="BC198" s="424"/>
      <c r="BD198" s="424"/>
      <c r="BE198" s="424"/>
      <c r="BF198" s="424"/>
      <c r="BG198" s="424"/>
      <c r="BH198" s="424"/>
      <c r="BI198" s="424"/>
      <c r="BJ198" s="424"/>
      <c r="BK198" s="424"/>
      <c r="BL198" s="424"/>
      <c r="BM198" s="424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4"/>
      <c r="CB198" s="424"/>
    </row>
    <row r="199" spans="1:80" x14ac:dyDescent="0.2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H199" s="424"/>
      <c r="AI199" s="408"/>
      <c r="AJ199" s="416"/>
      <c r="AK199" s="408"/>
      <c r="AL199" s="408"/>
      <c r="AM199" s="408"/>
      <c r="AN199" s="408"/>
      <c r="AO199" s="416"/>
      <c r="AP199" s="424"/>
      <c r="AQ199" s="424"/>
      <c r="AR199" s="424"/>
      <c r="AS199" s="424"/>
      <c r="AT199" s="424"/>
      <c r="AU199" s="424"/>
      <c r="AV199" s="424"/>
      <c r="AW199" s="424"/>
      <c r="AX199" s="424"/>
      <c r="AY199" s="424"/>
      <c r="AZ199" s="424"/>
      <c r="BA199" s="424"/>
      <c r="BB199" s="424"/>
      <c r="BC199" s="424"/>
      <c r="BD199" s="424"/>
      <c r="BE199" s="424"/>
      <c r="BF199" s="424"/>
      <c r="BG199" s="424"/>
      <c r="BH199" s="424"/>
      <c r="BI199" s="424"/>
      <c r="BJ199" s="424"/>
      <c r="BK199" s="424"/>
      <c r="BL199" s="424"/>
      <c r="BM199" s="424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4"/>
      <c r="CB199" s="424"/>
    </row>
    <row r="200" spans="1:80" x14ac:dyDescent="0.25">
      <c r="A200" s="550">
        <v>0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H200" s="424"/>
      <c r="AI200" s="408"/>
      <c r="AJ200" s="416"/>
      <c r="AK200" s="408"/>
      <c r="AL200" s="408"/>
      <c r="AM200" s="408"/>
      <c r="AN200" s="408"/>
      <c r="AO200" s="416"/>
      <c r="AP200" s="424"/>
      <c r="AQ200" s="424"/>
      <c r="AR200" s="424"/>
      <c r="AS200" s="424"/>
      <c r="AT200" s="424"/>
      <c r="AU200" s="424"/>
      <c r="AV200" s="424"/>
      <c r="AW200" s="424"/>
      <c r="AX200" s="424"/>
      <c r="AY200" s="424"/>
      <c r="AZ200" s="424"/>
      <c r="BA200" s="424"/>
      <c r="BB200" s="424"/>
      <c r="BC200" s="424"/>
      <c r="BD200" s="424"/>
      <c r="BE200" s="424"/>
      <c r="BF200" s="424"/>
      <c r="BG200" s="424"/>
      <c r="BH200" s="424"/>
      <c r="BI200" s="424"/>
      <c r="BJ200" s="424"/>
      <c r="BK200" s="424"/>
      <c r="BL200" s="424"/>
      <c r="BM200" s="424"/>
      <c r="BN200" s="424"/>
      <c r="BO200" s="424"/>
      <c r="BP200" s="424"/>
      <c r="BQ200" s="424"/>
      <c r="BR200" s="424"/>
      <c r="BS200" s="424"/>
      <c r="BT200" s="424"/>
      <c r="BU200" s="424"/>
      <c r="BV200" s="424"/>
      <c r="BW200" s="424"/>
      <c r="BX200" s="424"/>
      <c r="BY200" s="424"/>
      <c r="BZ200" s="424"/>
      <c r="CA200" s="424"/>
      <c r="CB200" s="549">
        <v>0</v>
      </c>
    </row>
    <row r="201" spans="1:80" x14ac:dyDescent="0.2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H201" s="424"/>
      <c r="AI201" s="408"/>
      <c r="AJ201" s="416"/>
      <c r="AK201" s="408"/>
      <c r="AL201" s="408"/>
      <c r="AM201" s="408"/>
      <c r="AN201" s="408"/>
      <c r="AO201" s="416"/>
      <c r="AP201" s="424"/>
      <c r="AQ201" s="424"/>
      <c r="AR201" s="424"/>
      <c r="AS201" s="424"/>
      <c r="AT201" s="424"/>
      <c r="AU201" s="424"/>
      <c r="AV201" s="424"/>
      <c r="AW201" s="424"/>
      <c r="AX201" s="424"/>
      <c r="AY201" s="424"/>
      <c r="AZ201" s="424"/>
      <c r="BA201" s="424"/>
      <c r="BB201" s="424"/>
      <c r="BC201" s="424"/>
      <c r="BD201" s="424"/>
      <c r="BE201" s="424"/>
      <c r="BF201" s="424"/>
      <c r="BG201" s="424"/>
      <c r="BH201" s="424"/>
      <c r="BI201" s="424"/>
      <c r="BJ201" s="424"/>
      <c r="BK201" s="424"/>
      <c r="BL201" s="424"/>
      <c r="BM201" s="424"/>
      <c r="BN201" s="424"/>
      <c r="BO201" s="424"/>
      <c r="BP201" s="424"/>
      <c r="BQ201" s="424"/>
      <c r="BR201" s="424"/>
      <c r="BS201" s="424"/>
      <c r="BT201" s="424"/>
      <c r="BU201" s="424"/>
      <c r="BV201" s="424"/>
      <c r="BW201" s="424"/>
      <c r="BX201" s="424"/>
      <c r="BY201" s="424"/>
      <c r="BZ201" s="424"/>
      <c r="CA201" s="424"/>
      <c r="CB201" s="424"/>
    </row>
    <row r="202" spans="1:80" x14ac:dyDescent="0.2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H202" s="424"/>
      <c r="AI202" s="408"/>
      <c r="AJ202" s="416"/>
      <c r="AK202" s="408"/>
      <c r="AL202" s="408"/>
      <c r="AM202" s="408"/>
      <c r="AN202" s="408"/>
      <c r="AO202" s="416"/>
      <c r="AP202" s="424"/>
      <c r="AQ202" s="424"/>
      <c r="AR202" s="424"/>
      <c r="AS202" s="424"/>
      <c r="AT202" s="424"/>
      <c r="AU202" s="424"/>
      <c r="AV202" s="424"/>
      <c r="AW202" s="424"/>
      <c r="AX202" s="424"/>
      <c r="AY202" s="424"/>
      <c r="AZ202" s="424"/>
      <c r="BA202" s="424"/>
      <c r="BB202" s="424"/>
      <c r="BC202" s="424"/>
      <c r="BD202" s="424"/>
      <c r="BE202" s="424"/>
      <c r="BF202" s="424"/>
      <c r="BG202" s="424"/>
      <c r="BH202" s="424"/>
      <c r="BI202" s="424"/>
      <c r="BJ202" s="424"/>
      <c r="BK202" s="424"/>
      <c r="BL202" s="424"/>
      <c r="BM202" s="424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4"/>
      <c r="CB202" s="424"/>
    </row>
    <row r="203" spans="1:80" x14ac:dyDescent="0.2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H203" s="424"/>
      <c r="AI203" s="408"/>
      <c r="AJ203" s="416"/>
      <c r="AK203" s="408"/>
      <c r="AL203" s="408"/>
      <c r="AM203" s="408"/>
      <c r="AN203" s="408"/>
      <c r="AO203" s="416"/>
      <c r="AP203" s="424"/>
      <c r="AQ203" s="424"/>
      <c r="AR203" s="424"/>
      <c r="AS203" s="424"/>
      <c r="AT203" s="424"/>
      <c r="AU203" s="424"/>
      <c r="AV203" s="424"/>
      <c r="AW203" s="424"/>
      <c r="AX203" s="424"/>
      <c r="AY203" s="424"/>
      <c r="AZ203" s="424"/>
      <c r="BA203" s="424"/>
      <c r="BB203" s="424"/>
      <c r="BC203" s="424"/>
      <c r="BD203" s="424"/>
      <c r="BE203" s="424"/>
      <c r="BF203" s="424"/>
      <c r="BG203" s="424"/>
      <c r="BH203" s="424"/>
      <c r="BI203" s="424"/>
      <c r="BJ203" s="424"/>
      <c r="BK203" s="424"/>
      <c r="BL203" s="424"/>
      <c r="BM203" s="424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4"/>
      <c r="CB203" s="424"/>
    </row>
    <row r="204" spans="1:80" x14ac:dyDescent="0.2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H204" s="424"/>
      <c r="AI204" s="408"/>
      <c r="AJ204" s="416"/>
      <c r="AK204" s="408"/>
      <c r="AL204" s="408"/>
      <c r="AM204" s="408"/>
      <c r="AN204" s="408"/>
      <c r="AO204" s="416"/>
      <c r="AP204" s="424"/>
      <c r="AQ204" s="424"/>
      <c r="AR204" s="424"/>
      <c r="AS204" s="424"/>
      <c r="AT204" s="424"/>
      <c r="AU204" s="424"/>
      <c r="AV204" s="424"/>
      <c r="AW204" s="424"/>
      <c r="AX204" s="424"/>
      <c r="AY204" s="424"/>
      <c r="AZ204" s="424"/>
      <c r="BA204" s="424"/>
      <c r="BB204" s="424"/>
      <c r="BC204" s="424"/>
      <c r="BD204" s="424"/>
      <c r="BE204" s="424"/>
      <c r="BF204" s="424"/>
      <c r="BG204" s="424"/>
      <c r="BH204" s="424"/>
      <c r="BI204" s="424"/>
      <c r="BJ204" s="424"/>
      <c r="BK204" s="424"/>
      <c r="BL204" s="424"/>
      <c r="BM204" s="424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4"/>
      <c r="CB204" s="424"/>
    </row>
    <row r="205" spans="1:80" x14ac:dyDescent="0.2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H205" s="424"/>
      <c r="AI205" s="408"/>
      <c r="AJ205" s="416"/>
      <c r="AK205" s="408"/>
      <c r="AL205" s="408"/>
      <c r="AM205" s="408"/>
      <c r="AN205" s="408"/>
      <c r="AO205" s="416"/>
      <c r="AP205" s="424"/>
      <c r="AQ205" s="424"/>
      <c r="AR205" s="424"/>
      <c r="AS205" s="424"/>
      <c r="AT205" s="424"/>
      <c r="AU205" s="424"/>
      <c r="AV205" s="424"/>
      <c r="AW205" s="424"/>
      <c r="AX205" s="424"/>
      <c r="AY205" s="424"/>
      <c r="AZ205" s="424"/>
      <c r="BA205" s="424"/>
      <c r="BB205" s="424"/>
      <c r="BC205" s="424"/>
      <c r="BD205" s="424"/>
      <c r="BE205" s="424"/>
      <c r="BF205" s="424"/>
      <c r="BG205" s="424"/>
      <c r="BH205" s="424"/>
      <c r="BI205" s="424"/>
      <c r="BJ205" s="424"/>
      <c r="BK205" s="424"/>
      <c r="BL205" s="424"/>
      <c r="BM205" s="424"/>
      <c r="BN205" s="424"/>
      <c r="BO205" s="424"/>
      <c r="BP205" s="424"/>
      <c r="BQ205" s="424"/>
      <c r="BR205" s="424"/>
      <c r="BS205" s="424"/>
      <c r="BT205" s="424"/>
      <c r="BU205" s="424"/>
      <c r="BV205" s="424"/>
      <c r="BW205" s="424"/>
      <c r="BX205" s="424"/>
      <c r="BY205" s="424"/>
      <c r="BZ205" s="424"/>
      <c r="CA205" s="424"/>
      <c r="CB205" s="424"/>
    </row>
    <row r="206" spans="1:80" x14ac:dyDescent="0.2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H206" s="424"/>
      <c r="AI206" s="408"/>
      <c r="AJ206" s="416"/>
      <c r="AK206" s="408"/>
      <c r="AL206" s="408"/>
      <c r="AM206" s="408"/>
      <c r="AN206" s="408"/>
      <c r="AO206" s="416"/>
      <c r="AP206" s="424"/>
      <c r="AQ206" s="424"/>
      <c r="AR206" s="424"/>
      <c r="AS206" s="424"/>
      <c r="AT206" s="424"/>
      <c r="AU206" s="424"/>
      <c r="AV206" s="424"/>
      <c r="AW206" s="424"/>
      <c r="AX206" s="424"/>
      <c r="AY206" s="424"/>
      <c r="AZ206" s="424"/>
      <c r="BA206" s="424"/>
      <c r="BB206" s="424"/>
      <c r="BC206" s="424"/>
      <c r="BD206" s="424"/>
      <c r="BE206" s="424"/>
      <c r="BF206" s="424"/>
      <c r="BG206" s="424"/>
      <c r="BH206" s="424"/>
      <c r="BI206" s="424"/>
      <c r="BJ206" s="424"/>
      <c r="BK206" s="424"/>
      <c r="BL206" s="424"/>
      <c r="BM206" s="424"/>
      <c r="BN206" s="424"/>
      <c r="BO206" s="424"/>
      <c r="BP206" s="424"/>
      <c r="BQ206" s="424"/>
      <c r="BR206" s="424"/>
      <c r="BS206" s="424"/>
      <c r="BT206" s="424"/>
      <c r="BU206" s="424"/>
      <c r="BV206" s="424"/>
      <c r="BW206" s="424"/>
      <c r="BX206" s="424"/>
      <c r="BY206" s="424"/>
      <c r="BZ206" s="424"/>
      <c r="CA206" s="424"/>
      <c r="CB206" s="424"/>
    </row>
    <row r="207" spans="1:80" x14ac:dyDescent="0.2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H207" s="424"/>
      <c r="AI207" s="408"/>
      <c r="AJ207" s="416"/>
      <c r="AK207" s="408"/>
      <c r="AL207" s="408"/>
      <c r="AM207" s="408"/>
      <c r="AN207" s="408"/>
      <c r="AO207" s="416"/>
      <c r="AP207" s="424"/>
      <c r="AQ207" s="424"/>
      <c r="AR207" s="424"/>
      <c r="AS207" s="424"/>
      <c r="AT207" s="424"/>
      <c r="AU207" s="424"/>
      <c r="AV207" s="424"/>
      <c r="AW207" s="424"/>
      <c r="AX207" s="424"/>
      <c r="AY207" s="424"/>
      <c r="AZ207" s="424"/>
      <c r="BA207" s="424"/>
      <c r="BB207" s="424"/>
      <c r="BC207" s="424"/>
      <c r="BD207" s="424"/>
      <c r="BE207" s="424"/>
      <c r="BF207" s="424"/>
      <c r="BG207" s="424"/>
      <c r="BH207" s="424"/>
      <c r="BI207" s="424"/>
      <c r="BJ207" s="424"/>
      <c r="BK207" s="424"/>
      <c r="BL207" s="424"/>
      <c r="BM207" s="424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4"/>
      <c r="CB207" s="424"/>
    </row>
    <row r="208" spans="1:80" x14ac:dyDescent="0.2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H208" s="424"/>
      <c r="AI208" s="408"/>
      <c r="AJ208" s="416"/>
      <c r="AK208" s="408"/>
      <c r="AL208" s="408"/>
      <c r="AM208" s="408"/>
      <c r="AN208" s="408"/>
      <c r="AO208" s="416"/>
      <c r="AP208" s="424"/>
      <c r="AQ208" s="424"/>
      <c r="AR208" s="424"/>
      <c r="AS208" s="424"/>
      <c r="AT208" s="424"/>
      <c r="AU208" s="424"/>
      <c r="AV208" s="424"/>
      <c r="AW208" s="424"/>
      <c r="AX208" s="424"/>
      <c r="AY208" s="424"/>
      <c r="AZ208" s="424"/>
      <c r="BA208" s="424"/>
      <c r="BB208" s="424"/>
      <c r="BC208" s="424"/>
      <c r="BD208" s="424"/>
      <c r="BE208" s="424"/>
      <c r="BF208" s="424"/>
      <c r="BG208" s="424"/>
      <c r="BH208" s="424"/>
      <c r="BI208" s="424"/>
      <c r="BJ208" s="424"/>
      <c r="BK208" s="424"/>
      <c r="BL208" s="424"/>
      <c r="BM208" s="424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4"/>
      <c r="CB208" s="424"/>
    </row>
    <row r="209" spans="1:41" x14ac:dyDescent="0.2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H209" s="424"/>
      <c r="AI209" s="408"/>
      <c r="AJ209" s="416"/>
      <c r="AK209" s="408"/>
      <c r="AL209" s="408"/>
      <c r="AM209" s="408"/>
      <c r="AN209" s="408"/>
      <c r="AO209" s="416"/>
    </row>
    <row r="210" spans="1:41" x14ac:dyDescent="0.2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H210" s="424"/>
      <c r="AI210" s="408"/>
      <c r="AJ210" s="416"/>
      <c r="AK210" s="408"/>
      <c r="AL210" s="408"/>
      <c r="AM210" s="408"/>
      <c r="AN210" s="408"/>
      <c r="AO210" s="416"/>
    </row>
    <row r="211" spans="1:41" x14ac:dyDescent="0.2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H211" s="424"/>
      <c r="AI211" s="408"/>
      <c r="AJ211" s="416"/>
      <c r="AK211" s="408"/>
      <c r="AL211" s="408"/>
      <c r="AM211" s="408"/>
      <c r="AN211" s="408"/>
      <c r="AO211" s="416"/>
    </row>
    <row r="212" spans="1:41" x14ac:dyDescent="0.2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H212" s="424"/>
      <c r="AI212" s="408"/>
      <c r="AJ212" s="416"/>
      <c r="AK212" s="408"/>
      <c r="AL212" s="408"/>
      <c r="AM212" s="408"/>
      <c r="AN212" s="408"/>
      <c r="AO212" s="416"/>
    </row>
    <row r="213" spans="1:41" x14ac:dyDescent="0.2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H213" s="424"/>
      <c r="AI213" s="408"/>
      <c r="AJ213" s="416"/>
      <c r="AK213" s="408"/>
      <c r="AL213" s="408"/>
      <c r="AM213" s="408"/>
      <c r="AN213" s="408"/>
      <c r="AO213" s="416"/>
    </row>
    <row r="214" spans="1:41" x14ac:dyDescent="0.2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H214" s="424"/>
      <c r="AI214" s="408"/>
      <c r="AJ214" s="416"/>
      <c r="AK214" s="408"/>
      <c r="AL214" s="408"/>
      <c r="AM214" s="408"/>
      <c r="AN214" s="408"/>
      <c r="AO214" s="416"/>
    </row>
    <row r="215" spans="1:41" x14ac:dyDescent="0.2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H215" s="424"/>
      <c r="AI215" s="408"/>
      <c r="AJ215" s="416"/>
      <c r="AK215" s="408"/>
      <c r="AL215" s="408"/>
      <c r="AM215" s="408"/>
      <c r="AN215" s="408"/>
      <c r="AO215" s="416"/>
    </row>
    <row r="216" spans="1:41" x14ac:dyDescent="0.2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H216" s="424"/>
      <c r="AI216" s="408"/>
      <c r="AJ216" s="416"/>
      <c r="AK216" s="408"/>
      <c r="AL216" s="408"/>
      <c r="AM216" s="408"/>
      <c r="AN216" s="408"/>
      <c r="AO216" s="416"/>
    </row>
    <row r="217" spans="1:41" x14ac:dyDescent="0.2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H217" s="424"/>
      <c r="AI217" s="408"/>
      <c r="AJ217" s="416"/>
      <c r="AK217" s="408"/>
      <c r="AL217" s="408"/>
      <c r="AM217" s="408"/>
      <c r="AN217" s="408"/>
      <c r="AO217" s="416"/>
    </row>
    <row r="218" spans="1:41" x14ac:dyDescent="0.2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H218" s="424"/>
      <c r="AI218" s="408"/>
      <c r="AJ218" s="416"/>
      <c r="AK218" s="408"/>
      <c r="AL218" s="408"/>
      <c r="AM218" s="408"/>
      <c r="AN218" s="408"/>
      <c r="AO218" s="416"/>
    </row>
    <row r="219" spans="1:41" x14ac:dyDescent="0.2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H219" s="424"/>
      <c r="AI219" s="408"/>
      <c r="AJ219" s="416"/>
      <c r="AK219" s="408"/>
      <c r="AL219" s="408"/>
      <c r="AM219" s="408"/>
      <c r="AN219" s="408"/>
      <c r="AO219" s="416"/>
    </row>
    <row r="220" spans="1:41" x14ac:dyDescent="0.2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H220" s="424"/>
      <c r="AI220" s="408"/>
      <c r="AJ220" s="416"/>
      <c r="AK220" s="408"/>
      <c r="AL220" s="408"/>
      <c r="AM220" s="408"/>
      <c r="AN220" s="408"/>
      <c r="AO220" s="416"/>
    </row>
    <row r="221" spans="1:41" x14ac:dyDescent="0.2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H221" s="424"/>
      <c r="AI221" s="408"/>
      <c r="AJ221" s="416"/>
      <c r="AK221" s="408"/>
      <c r="AL221" s="408"/>
      <c r="AM221" s="408"/>
      <c r="AN221" s="408"/>
      <c r="AO221" s="416"/>
    </row>
    <row r="222" spans="1:41" x14ac:dyDescent="0.2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H222" s="424"/>
      <c r="AI222" s="408"/>
      <c r="AJ222" s="416"/>
      <c r="AK222" s="408"/>
      <c r="AL222" s="408"/>
      <c r="AM222" s="408"/>
      <c r="AN222" s="408"/>
      <c r="AO222" s="416"/>
    </row>
    <row r="223" spans="1:41" x14ac:dyDescent="0.2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H223" s="424"/>
      <c r="AI223" s="408"/>
      <c r="AJ223" s="416"/>
      <c r="AK223" s="408"/>
      <c r="AL223" s="408"/>
      <c r="AM223" s="408"/>
      <c r="AN223" s="408"/>
      <c r="AO223" s="416"/>
    </row>
    <row r="224" spans="1:41" x14ac:dyDescent="0.2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H224" s="424"/>
      <c r="AI224" s="408"/>
      <c r="AJ224" s="416"/>
      <c r="AK224" s="408"/>
      <c r="AL224" s="408"/>
      <c r="AM224" s="408"/>
      <c r="AN224" s="408"/>
      <c r="AO224" s="416"/>
    </row>
    <row r="225" spans="1:41" x14ac:dyDescent="0.2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H225" s="424"/>
      <c r="AI225" s="408"/>
      <c r="AJ225" s="416"/>
      <c r="AK225" s="408"/>
      <c r="AL225" s="408"/>
      <c r="AM225" s="408"/>
      <c r="AN225" s="408"/>
      <c r="AO225" s="416"/>
    </row>
    <row r="226" spans="1:41" x14ac:dyDescent="0.2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H226" s="424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</vt:lpstr>
      <vt:lpstr>ENERO </vt:lpstr>
      <vt:lpstr>FEBRERO</vt:lpstr>
      <vt:lpstr>MARZO</vt:lpstr>
      <vt:lpstr>ABRIL</vt:lpstr>
      <vt:lpstr>MAYO </vt:lpstr>
      <vt:lpstr>JUNIO</vt:lpstr>
      <vt:lpstr>JULIO</vt:lpstr>
      <vt:lpstr>AGOSTO</vt:lpstr>
      <vt:lpstr>SEPTIEMBRE</vt:lpstr>
      <vt:lpstr>OCTUBRE </vt:lpstr>
      <vt:lpstr>Hoja12</vt:lpstr>
      <vt:lpstr>Hoja13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2013-11-20T17:47:13Z</dcterms:modified>
</cp:coreProperties>
</file>