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23235" windowHeight="8010" activeTab="9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AE200" i="10" l="1"/>
  <c r="C100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 s="1"/>
  <c r="P98" i="10"/>
  <c r="C98" i="10"/>
  <c r="P97" i="10"/>
  <c r="C97" i="10"/>
  <c r="P96" i="10"/>
  <c r="C96" i="10"/>
  <c r="C90" i="10"/>
  <c r="C89" i="10"/>
  <c r="C88" i="10"/>
  <c r="H60" i="10" s="1"/>
  <c r="C87" i="10"/>
  <c r="H59" i="10" s="1"/>
  <c r="H61" i="10" s="1"/>
  <c r="L83" i="10"/>
  <c r="H83" i="10"/>
  <c r="D83" i="10"/>
  <c r="O82" i="10"/>
  <c r="N82" i="10"/>
  <c r="M82" i="10"/>
  <c r="M83" i="10" s="1"/>
  <c r="L82" i="10"/>
  <c r="K82" i="10"/>
  <c r="J82" i="10"/>
  <c r="I82" i="10"/>
  <c r="I83" i="10" s="1"/>
  <c r="H82" i="10"/>
  <c r="G82" i="10"/>
  <c r="F82" i="10"/>
  <c r="E82" i="10"/>
  <c r="E83" i="10" s="1"/>
  <c r="D82" i="10"/>
  <c r="C82" i="10" s="1"/>
  <c r="C80" i="10"/>
  <c r="P79" i="10"/>
  <c r="C79" i="10"/>
  <c r="P78" i="10"/>
  <c r="C78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P75" i="10"/>
  <c r="C75" i="10"/>
  <c r="C74" i="10"/>
  <c r="H55" i="10" s="1"/>
  <c r="P73" i="10"/>
  <c r="C73" i="10"/>
  <c r="P72" i="10"/>
  <c r="C72" i="10"/>
  <c r="H53" i="10" s="1"/>
  <c r="H58" i="10" s="1"/>
  <c r="O71" i="10"/>
  <c r="O83" i="10" s="1"/>
  <c r="N71" i="10"/>
  <c r="N83" i="10" s="1"/>
  <c r="M71" i="10"/>
  <c r="L71" i="10"/>
  <c r="K71" i="10"/>
  <c r="K83" i="10" s="1"/>
  <c r="J71" i="10"/>
  <c r="J83" i="10" s="1"/>
  <c r="I71" i="10"/>
  <c r="H71" i="10"/>
  <c r="G71" i="10"/>
  <c r="G83" i="10" s="1"/>
  <c r="F71" i="10"/>
  <c r="F83" i="10" s="1"/>
  <c r="E71" i="10"/>
  <c r="D71" i="10"/>
  <c r="C71" i="10"/>
  <c r="P69" i="10"/>
  <c r="C69" i="10"/>
  <c r="P68" i="10"/>
  <c r="C68" i="10"/>
  <c r="P67" i="10"/>
  <c r="C67" i="10"/>
  <c r="Q61" i="10"/>
  <c r="P61" i="10"/>
  <c r="O61" i="10"/>
  <c r="L61" i="10"/>
  <c r="K61" i="10"/>
  <c r="J61" i="10"/>
  <c r="E61" i="10"/>
  <c r="D61" i="10"/>
  <c r="C61" i="10"/>
  <c r="F60" i="10"/>
  <c r="G59" i="10"/>
  <c r="G61" i="10" s="1"/>
  <c r="F59" i="10"/>
  <c r="F61" i="10" s="1"/>
  <c r="Q58" i="10"/>
  <c r="P58" i="10"/>
  <c r="O58" i="10"/>
  <c r="L58" i="10"/>
  <c r="K58" i="10"/>
  <c r="J58" i="10"/>
  <c r="E58" i="10"/>
  <c r="D58" i="10"/>
  <c r="C58" i="10"/>
  <c r="H56" i="10"/>
  <c r="F56" i="10"/>
  <c r="F55" i="10"/>
  <c r="H54" i="10"/>
  <c r="F54" i="10"/>
  <c r="F53" i="10"/>
  <c r="F58" i="10" s="1"/>
  <c r="C47" i="10"/>
  <c r="C46" i="10"/>
  <c r="O45" i="10"/>
  <c r="N45" i="10"/>
  <c r="M45" i="10"/>
  <c r="L45" i="10"/>
  <c r="K45" i="10"/>
  <c r="J45" i="10"/>
  <c r="I45" i="10"/>
  <c r="H45" i="10"/>
  <c r="G45" i="10"/>
  <c r="F45" i="10"/>
  <c r="C45" i="10" s="1"/>
  <c r="E45" i="10"/>
  <c r="D45" i="10"/>
  <c r="P44" i="10"/>
  <c r="C44" i="10"/>
  <c r="P43" i="10"/>
  <c r="C43" i="10"/>
  <c r="P42" i="10"/>
  <c r="C42" i="10"/>
  <c r="C36" i="10"/>
  <c r="C35" i="10"/>
  <c r="C34" i="10"/>
  <c r="G60" i="10" s="1"/>
  <c r="I60" i="10" s="1"/>
  <c r="M60" i="10" s="1"/>
  <c r="C33" i="10"/>
  <c r="M29" i="10"/>
  <c r="I29" i="10"/>
  <c r="E29" i="10"/>
  <c r="O28" i="10"/>
  <c r="N28" i="10"/>
  <c r="N29" i="10" s="1"/>
  <c r="M28" i="10"/>
  <c r="L28" i="10"/>
  <c r="K28" i="10"/>
  <c r="J28" i="10"/>
  <c r="J29" i="10" s="1"/>
  <c r="I28" i="10"/>
  <c r="H28" i="10"/>
  <c r="G28" i="10"/>
  <c r="F28" i="10"/>
  <c r="F29" i="10" s="1"/>
  <c r="E28" i="10"/>
  <c r="D28" i="10"/>
  <c r="C26" i="10"/>
  <c r="P25" i="10"/>
  <c r="C25" i="10"/>
  <c r="P24" i="10"/>
  <c r="C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P21" i="10"/>
  <c r="C21" i="10"/>
  <c r="C20" i="10"/>
  <c r="G55" i="10" s="1"/>
  <c r="I55" i="10" s="1"/>
  <c r="M55" i="10" s="1"/>
  <c r="P19" i="10"/>
  <c r="C19" i="10"/>
  <c r="P18" i="10"/>
  <c r="C18" i="10"/>
  <c r="O17" i="10"/>
  <c r="O29" i="10" s="1"/>
  <c r="N17" i="10"/>
  <c r="M17" i="10"/>
  <c r="L17" i="10"/>
  <c r="L29" i="10" s="1"/>
  <c r="K17" i="10"/>
  <c r="K29" i="10" s="1"/>
  <c r="J17" i="10"/>
  <c r="I17" i="10"/>
  <c r="H17" i="10"/>
  <c r="H29" i="10" s="1"/>
  <c r="G17" i="10"/>
  <c r="G29" i="10" s="1"/>
  <c r="F17" i="10"/>
  <c r="E17" i="10"/>
  <c r="D17" i="10"/>
  <c r="D29" i="10" s="1"/>
  <c r="P15" i="10"/>
  <c r="C15" i="10"/>
  <c r="G56" i="10" s="1"/>
  <c r="I56" i="10" s="1"/>
  <c r="M56" i="10" s="1"/>
  <c r="N56" i="10" s="1"/>
  <c r="P14" i="10"/>
  <c r="C14" i="10"/>
  <c r="G54" i="10" s="1"/>
  <c r="I54" i="10" s="1"/>
  <c r="M54" i="10" s="1"/>
  <c r="N54" i="10" s="1"/>
  <c r="P13" i="10"/>
  <c r="C13" i="10"/>
  <c r="G53" i="10" s="1"/>
  <c r="A5" i="10"/>
  <c r="A4" i="10"/>
  <c r="A3" i="10"/>
  <c r="A2" i="10"/>
  <c r="C29" i="10" l="1"/>
  <c r="N60" i="10"/>
  <c r="I53" i="10"/>
  <c r="G58" i="10"/>
  <c r="N55" i="10"/>
  <c r="C83" i="10"/>
  <c r="C28" i="10"/>
  <c r="I59" i="10"/>
  <c r="C17" i="10"/>
  <c r="AE200" i="9"/>
  <c r="C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C98" i="9"/>
  <c r="P97" i="9"/>
  <c r="C97" i="9"/>
  <c r="P96" i="9"/>
  <c r="C96" i="9"/>
  <c r="C90" i="9"/>
  <c r="H55" i="9" s="1"/>
  <c r="C89" i="9"/>
  <c r="C88" i="9"/>
  <c r="C87" i="9"/>
  <c r="H59" i="9" s="1"/>
  <c r="H61" i="9" s="1"/>
  <c r="O82" i="9"/>
  <c r="N82" i="9"/>
  <c r="M82" i="9"/>
  <c r="L82" i="9"/>
  <c r="K82" i="9"/>
  <c r="J82" i="9"/>
  <c r="I82" i="9"/>
  <c r="H82" i="9"/>
  <c r="G82" i="9"/>
  <c r="F82" i="9"/>
  <c r="E82" i="9"/>
  <c r="D82" i="9"/>
  <c r="C80" i="9"/>
  <c r="P79" i="9"/>
  <c r="C79" i="9"/>
  <c r="P78" i="9"/>
  <c r="C78" i="9"/>
  <c r="O77" i="9"/>
  <c r="O83" i="9" s="1"/>
  <c r="N77" i="9"/>
  <c r="M77" i="9"/>
  <c r="L77" i="9"/>
  <c r="K77" i="9"/>
  <c r="J77" i="9"/>
  <c r="I77" i="9"/>
  <c r="H77" i="9"/>
  <c r="G77" i="9"/>
  <c r="F77" i="9"/>
  <c r="E77" i="9"/>
  <c r="D77" i="9"/>
  <c r="P75" i="9"/>
  <c r="C75" i="9"/>
  <c r="C74" i="9"/>
  <c r="P73" i="9"/>
  <c r="C73" i="9"/>
  <c r="H54" i="9" s="1"/>
  <c r="P72" i="9"/>
  <c r="C72" i="9"/>
  <c r="O71" i="9"/>
  <c r="N71" i="9"/>
  <c r="N83" i="9" s="1"/>
  <c r="M71" i="9"/>
  <c r="L71" i="9"/>
  <c r="K71" i="9"/>
  <c r="K83" i="9" s="1"/>
  <c r="J71" i="9"/>
  <c r="J83" i="9" s="1"/>
  <c r="I71" i="9"/>
  <c r="H71" i="9"/>
  <c r="G71" i="9"/>
  <c r="G83" i="9" s="1"/>
  <c r="F71" i="9"/>
  <c r="F83" i="9" s="1"/>
  <c r="E71" i="9"/>
  <c r="D71" i="9"/>
  <c r="P69" i="9"/>
  <c r="C69" i="9"/>
  <c r="H56" i="9" s="1"/>
  <c r="P68" i="9"/>
  <c r="C68" i="9"/>
  <c r="P67" i="9"/>
  <c r="C67" i="9"/>
  <c r="Q61" i="9"/>
  <c r="P61" i="9"/>
  <c r="O61" i="9"/>
  <c r="L61" i="9"/>
  <c r="K61" i="9"/>
  <c r="J61" i="9"/>
  <c r="E61" i="9"/>
  <c r="D61" i="9"/>
  <c r="C61" i="9"/>
  <c r="H60" i="9"/>
  <c r="F60" i="9"/>
  <c r="F59" i="9"/>
  <c r="F61" i="9" s="1"/>
  <c r="Q58" i="9"/>
  <c r="P58" i="9"/>
  <c r="O58" i="9"/>
  <c r="L58" i="9"/>
  <c r="K58" i="9"/>
  <c r="J58" i="9"/>
  <c r="E58" i="9"/>
  <c r="D58" i="9"/>
  <c r="C58" i="9"/>
  <c r="F56" i="9"/>
  <c r="F55" i="9"/>
  <c r="F54" i="9"/>
  <c r="F58" i="9" s="1"/>
  <c r="H53" i="9"/>
  <c r="F53" i="9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C44" i="9"/>
  <c r="P43" i="9"/>
  <c r="C43" i="9"/>
  <c r="P42" i="9"/>
  <c r="C42" i="9"/>
  <c r="C36" i="9"/>
  <c r="C35" i="9"/>
  <c r="C34" i="9"/>
  <c r="G60" i="9" s="1"/>
  <c r="I60" i="9" s="1"/>
  <c r="M60" i="9" s="1"/>
  <c r="C33" i="9"/>
  <c r="G59" i="9" s="1"/>
  <c r="O28" i="9"/>
  <c r="N28" i="9"/>
  <c r="M28" i="9"/>
  <c r="L28" i="9"/>
  <c r="L29" i="9" s="1"/>
  <c r="K28" i="9"/>
  <c r="J28" i="9"/>
  <c r="I28" i="9"/>
  <c r="H28" i="9"/>
  <c r="H29" i="9" s="1"/>
  <c r="G28" i="9"/>
  <c r="F28" i="9"/>
  <c r="E28" i="9"/>
  <c r="D28" i="9"/>
  <c r="D29" i="9" s="1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C23" i="9" s="1"/>
  <c r="D23" i="9"/>
  <c r="P21" i="9"/>
  <c r="C21" i="9"/>
  <c r="C20" i="9"/>
  <c r="P19" i="9"/>
  <c r="C19" i="9"/>
  <c r="P18" i="9"/>
  <c r="C18" i="9"/>
  <c r="O17" i="9"/>
  <c r="O29" i="9" s="1"/>
  <c r="N17" i="9"/>
  <c r="N29" i="9" s="1"/>
  <c r="M17" i="9"/>
  <c r="L17" i="9"/>
  <c r="K17" i="9"/>
  <c r="K29" i="9" s="1"/>
  <c r="J17" i="9"/>
  <c r="J29" i="9" s="1"/>
  <c r="I17" i="9"/>
  <c r="H17" i="9"/>
  <c r="G17" i="9"/>
  <c r="G29" i="9" s="1"/>
  <c r="F17" i="9"/>
  <c r="F29" i="9" s="1"/>
  <c r="E17" i="9"/>
  <c r="C17" i="9" s="1"/>
  <c r="D17" i="9"/>
  <c r="P15" i="9"/>
  <c r="C15" i="9"/>
  <c r="G56" i="9" s="1"/>
  <c r="I56" i="9" s="1"/>
  <c r="M56" i="9" s="1"/>
  <c r="N56" i="9" s="1"/>
  <c r="P14" i="9"/>
  <c r="C14" i="9"/>
  <c r="P13" i="9"/>
  <c r="C13" i="9"/>
  <c r="G53" i="9" s="1"/>
  <c r="A5" i="9"/>
  <c r="A4" i="9"/>
  <c r="A3" i="9"/>
  <c r="A2" i="9"/>
  <c r="M53" i="10" l="1"/>
  <c r="I58" i="10"/>
  <c r="M59" i="10"/>
  <c r="I61" i="10"/>
  <c r="I29" i="9"/>
  <c r="G54" i="9"/>
  <c r="I54" i="9" s="1"/>
  <c r="M54" i="9" s="1"/>
  <c r="N54" i="9" s="1"/>
  <c r="C45" i="9"/>
  <c r="C82" i="9"/>
  <c r="H83" i="9"/>
  <c r="L83" i="9"/>
  <c r="H58" i="9"/>
  <c r="E29" i="9"/>
  <c r="C29" i="9" s="1"/>
  <c r="M29" i="9"/>
  <c r="G55" i="9"/>
  <c r="I55" i="9" s="1"/>
  <c r="M55" i="9" s="1"/>
  <c r="C77" i="9"/>
  <c r="E83" i="9"/>
  <c r="I83" i="9"/>
  <c r="M83" i="9"/>
  <c r="C99" i="9"/>
  <c r="I59" i="9"/>
  <c r="G61" i="9"/>
  <c r="G58" i="9"/>
  <c r="I53" i="9"/>
  <c r="N60" i="9"/>
  <c r="N55" i="9"/>
  <c r="C28" i="9"/>
  <c r="C71" i="9"/>
  <c r="D83" i="9"/>
  <c r="AE2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H59" i="8" s="1"/>
  <c r="K83" i="8"/>
  <c r="O82" i="8"/>
  <c r="N82" i="8"/>
  <c r="M82" i="8"/>
  <c r="L82" i="8"/>
  <c r="K82" i="8"/>
  <c r="J82" i="8"/>
  <c r="I82" i="8"/>
  <c r="H82" i="8"/>
  <c r="G82" i="8"/>
  <c r="F82" i="8"/>
  <c r="E82" i="8"/>
  <c r="D82" i="8"/>
  <c r="C80" i="8"/>
  <c r="P79" i="8"/>
  <c r="C79" i="8"/>
  <c r="P78" i="8"/>
  <c r="C78" i="8"/>
  <c r="O77" i="8"/>
  <c r="O83" i="8" s="1"/>
  <c r="N77" i="8"/>
  <c r="M77" i="8"/>
  <c r="L77" i="8"/>
  <c r="K77" i="8"/>
  <c r="J77" i="8"/>
  <c r="I77" i="8"/>
  <c r="H77" i="8"/>
  <c r="G77" i="8"/>
  <c r="F77" i="8"/>
  <c r="C77" i="8" s="1"/>
  <c r="E77" i="8"/>
  <c r="D77" i="8"/>
  <c r="P75" i="8"/>
  <c r="C75" i="8"/>
  <c r="C74" i="8"/>
  <c r="P73" i="8"/>
  <c r="C73" i="8"/>
  <c r="P72" i="8"/>
  <c r="C72" i="8"/>
  <c r="O71" i="8"/>
  <c r="N71" i="8"/>
  <c r="M71" i="8"/>
  <c r="L71" i="8"/>
  <c r="K71" i="8"/>
  <c r="J71" i="8"/>
  <c r="I71" i="8"/>
  <c r="H71" i="8"/>
  <c r="G71" i="8"/>
  <c r="G83" i="8" s="1"/>
  <c r="F71" i="8"/>
  <c r="E71" i="8"/>
  <c r="D71" i="8"/>
  <c r="P69" i="8"/>
  <c r="C69" i="8"/>
  <c r="H56" i="8" s="1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F59" i="8"/>
  <c r="F61" i="8" s="1"/>
  <c r="Q58" i="8"/>
  <c r="P58" i="8"/>
  <c r="O58" i="8"/>
  <c r="L58" i="8"/>
  <c r="K58" i="8"/>
  <c r="J58" i="8"/>
  <c r="E58" i="8"/>
  <c r="D58" i="8"/>
  <c r="C58" i="8"/>
  <c r="G56" i="8"/>
  <c r="F56" i="8"/>
  <c r="F55" i="8"/>
  <c r="F54" i="8"/>
  <c r="F53" i="8"/>
  <c r="F58" i="8" s="1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C45" i="8" s="1"/>
  <c r="D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L29" i="8"/>
  <c r="O28" i="8"/>
  <c r="N28" i="8"/>
  <c r="N29" i="8" s="1"/>
  <c r="M28" i="8"/>
  <c r="L28" i="8"/>
  <c r="K28" i="8"/>
  <c r="J28" i="8"/>
  <c r="J29" i="8" s="1"/>
  <c r="I28" i="8"/>
  <c r="H28" i="8"/>
  <c r="G28" i="8"/>
  <c r="F28" i="8"/>
  <c r="F29" i="8" s="1"/>
  <c r="E28" i="8"/>
  <c r="D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1" i="8"/>
  <c r="C21" i="8"/>
  <c r="C20" i="8"/>
  <c r="P19" i="8"/>
  <c r="C19" i="8"/>
  <c r="P18" i="8"/>
  <c r="C18" i="8"/>
  <c r="O17" i="8"/>
  <c r="O29" i="8" s="1"/>
  <c r="N17" i="8"/>
  <c r="M17" i="8"/>
  <c r="L17" i="8"/>
  <c r="K17" i="8"/>
  <c r="K29" i="8" s="1"/>
  <c r="J17" i="8"/>
  <c r="I17" i="8"/>
  <c r="H17" i="8"/>
  <c r="H29" i="8" s="1"/>
  <c r="G17" i="8"/>
  <c r="G29" i="8" s="1"/>
  <c r="F17" i="8"/>
  <c r="E17" i="8"/>
  <c r="D17" i="8"/>
  <c r="D29" i="8" s="1"/>
  <c r="C17" i="8"/>
  <c r="P15" i="8"/>
  <c r="C15" i="8"/>
  <c r="P14" i="8"/>
  <c r="C14" i="8"/>
  <c r="G54" i="8" s="1"/>
  <c r="P13" i="8"/>
  <c r="C13" i="8"/>
  <c r="A5" i="8"/>
  <c r="A4" i="8"/>
  <c r="A3" i="8"/>
  <c r="A2" i="8"/>
  <c r="M58" i="10" l="1"/>
  <c r="N53" i="10"/>
  <c r="N58" i="10" s="1"/>
  <c r="M61" i="10"/>
  <c r="N59" i="10"/>
  <c r="N61" i="10" s="1"/>
  <c r="M83" i="8"/>
  <c r="G55" i="8"/>
  <c r="I56" i="8"/>
  <c r="M56" i="8" s="1"/>
  <c r="N56" i="8" s="1"/>
  <c r="N56" i="2" s="1"/>
  <c r="F83" i="8"/>
  <c r="N83" i="8"/>
  <c r="G53" i="8"/>
  <c r="I53" i="8" s="1"/>
  <c r="I53" i="2" s="1"/>
  <c r="H61" i="8"/>
  <c r="C83" i="9"/>
  <c r="E83" i="8"/>
  <c r="I83" i="8"/>
  <c r="J83" i="8"/>
  <c r="H54" i="8"/>
  <c r="I54" i="8" s="1"/>
  <c r="E29" i="8"/>
  <c r="I29" i="8"/>
  <c r="M29" i="8"/>
  <c r="H53" i="8"/>
  <c r="H55" i="8"/>
  <c r="C82" i="8"/>
  <c r="H83" i="8"/>
  <c r="L83" i="8"/>
  <c r="I58" i="9"/>
  <c r="M53" i="9"/>
  <c r="M59" i="9"/>
  <c r="I61" i="9"/>
  <c r="I55" i="8"/>
  <c r="M55" i="8" s="1"/>
  <c r="N55" i="8" s="1"/>
  <c r="N55" i="2" s="1"/>
  <c r="I59" i="8"/>
  <c r="I59" i="2" s="1"/>
  <c r="G61" i="8"/>
  <c r="G61" i="2" s="1"/>
  <c r="G58" i="8"/>
  <c r="G58" i="2" s="1"/>
  <c r="C29" i="8"/>
  <c r="N60" i="8"/>
  <c r="C28" i="8"/>
  <c r="C71" i="8"/>
  <c r="D83" i="8"/>
  <c r="C83" i="8" s="1"/>
  <c r="C54" i="2"/>
  <c r="D54" i="2"/>
  <c r="E54" i="2"/>
  <c r="F54" i="2"/>
  <c r="G54" i="2"/>
  <c r="H54" i="2"/>
  <c r="J54" i="2"/>
  <c r="K54" i="2"/>
  <c r="L54" i="2"/>
  <c r="O54" i="2"/>
  <c r="P54" i="2"/>
  <c r="Q54" i="2"/>
  <c r="C55" i="2"/>
  <c r="D55" i="2"/>
  <c r="E55" i="2"/>
  <c r="F55" i="2"/>
  <c r="G55" i="2"/>
  <c r="H55" i="2"/>
  <c r="J55" i="2"/>
  <c r="K55" i="2"/>
  <c r="L55" i="2"/>
  <c r="O55" i="2"/>
  <c r="P55" i="2"/>
  <c r="Q55" i="2"/>
  <c r="C56" i="2"/>
  <c r="D56" i="2"/>
  <c r="E56" i="2"/>
  <c r="F56" i="2"/>
  <c r="G56" i="2"/>
  <c r="H56" i="2"/>
  <c r="J56" i="2"/>
  <c r="K56" i="2"/>
  <c r="L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J58" i="2"/>
  <c r="K58" i="2"/>
  <c r="L58" i="2"/>
  <c r="O58" i="2"/>
  <c r="P58" i="2"/>
  <c r="Q58" i="2"/>
  <c r="C59" i="2"/>
  <c r="D59" i="2"/>
  <c r="E59" i="2"/>
  <c r="F59" i="2"/>
  <c r="G59" i="2"/>
  <c r="H59" i="2"/>
  <c r="J59" i="2"/>
  <c r="K59" i="2"/>
  <c r="L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H61" i="2"/>
  <c r="J61" i="2"/>
  <c r="K61" i="2"/>
  <c r="L61" i="2"/>
  <c r="O61" i="2"/>
  <c r="P61" i="2"/>
  <c r="Q61" i="2"/>
  <c r="D53" i="2"/>
  <c r="E53" i="2"/>
  <c r="F53" i="2"/>
  <c r="H53" i="2"/>
  <c r="J53" i="2"/>
  <c r="K53" i="2"/>
  <c r="L53" i="2"/>
  <c r="O53" i="2"/>
  <c r="P53" i="2"/>
  <c r="Q53" i="2"/>
  <c r="C53" i="2"/>
  <c r="M54" i="8" l="1"/>
  <c r="I54" i="2"/>
  <c r="G53" i="2"/>
  <c r="M55" i="2"/>
  <c r="I55" i="2"/>
  <c r="M56" i="2"/>
  <c r="I56" i="2"/>
  <c r="H58" i="8"/>
  <c r="H58" i="2" s="1"/>
  <c r="M61" i="9"/>
  <c r="N59" i="9"/>
  <c r="N61" i="9" s="1"/>
  <c r="M58" i="9"/>
  <c r="N53" i="9"/>
  <c r="N58" i="9" s="1"/>
  <c r="I61" i="8"/>
  <c r="I61" i="2" s="1"/>
  <c r="M59" i="8"/>
  <c r="I58" i="8"/>
  <c r="I58" i="2" s="1"/>
  <c r="M53" i="8"/>
  <c r="N54" i="8" l="1"/>
  <c r="N54" i="2" s="1"/>
  <c r="M54" i="2"/>
  <c r="M58" i="8"/>
  <c r="M58" i="2" s="1"/>
  <c r="N53" i="8"/>
  <c r="M53" i="2"/>
  <c r="M61" i="8"/>
  <c r="M61" i="2" s="1"/>
  <c r="N59" i="8"/>
  <c r="M59" i="2"/>
  <c r="N61" i="8" l="1"/>
  <c r="N61" i="2" s="1"/>
  <c r="N59" i="2"/>
  <c r="N58" i="8"/>
  <c r="N58" i="2" s="1"/>
  <c r="N53" i="2"/>
</calcChain>
</file>

<file path=xl/sharedStrings.xml><?xml version="1.0" encoding="utf-8"?>
<sst xmlns="http://schemas.openxmlformats.org/spreadsheetml/2006/main" count="5694" uniqueCount="99">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</sst>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2405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D-13_V1.4-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D-13_V1.4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D-13_V1.4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zoomScale="80" zoomScaleNormal="80" workbookViewId="0">
      <selection activeCell="R45" sqref="R45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303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304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304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304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305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303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304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304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304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304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305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303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304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304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304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305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306" t="s">
        <v>9</v>
      </c>
      <c r="B29" s="2307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355"/>
      <c r="B32" s="2356"/>
      <c r="C32" s="2305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343" t="s">
        <v>39</v>
      </c>
      <c r="B33" s="2344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345" t="s">
        <v>40</v>
      </c>
      <c r="B34" s="2346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347" t="s">
        <v>25</v>
      </c>
      <c r="B42" s="2348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303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304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316" t="s">
        <v>9</v>
      </c>
      <c r="B45" s="2317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316" t="s">
        <v>49</v>
      </c>
      <c r="B46" s="2317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316" t="s">
        <v>50</v>
      </c>
      <c r="B47" s="2317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349"/>
      <c r="B52" s="2350"/>
      <c r="C52" s="2305"/>
      <c r="D52" s="2375"/>
      <c r="E52" s="2339"/>
      <c r="F52" s="2359"/>
      <c r="G52" s="362" t="s">
        <v>69</v>
      </c>
      <c r="H52" s="363" t="s">
        <v>70</v>
      </c>
      <c r="I52" s="364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364" t="s">
        <v>26</v>
      </c>
      <c r="B53" s="2364"/>
      <c r="C53" s="365">
        <f>+ENERO!C53+FEBRERO!C53+MARZO!C53+ABRIL!C53+MAYO!C53+JUNIO!C53+JULIO!C53+AGOSTO!C53+SEPTIEMBRE!C53+OCTUBRE!C53+NOVIEMBRE!C53+DICIEMBRE!C53</f>
        <v>0</v>
      </c>
      <c r="D53" s="1010">
        <f>+ENERO!D53+FEBRERO!D53+MARZO!D53+ABRIL!D53+MAYO!D53+JUNIO!D53+JULIO!D53+AGOSTO!D53+SEPTIEMBRE!D53+OCTUBRE!D53+NOVIEMBRE!D53+DICIEMBRE!D53</f>
        <v>0</v>
      </c>
      <c r="E53" s="1010">
        <f>+ENERO!E53+FEBRERO!E53+MARZO!E53+ABRIL!E53+MAYO!E53+JUNIO!E53+JULIO!E53+AGOSTO!E53+SEPTIEMBRE!E53+OCTUBRE!E53+NOVIEMBRE!E53+DICIEMBRE!E53</f>
        <v>0</v>
      </c>
      <c r="F53" s="1010">
        <f>+ENERO!F53+FEBRERO!F53+MARZO!F53+ABRIL!F53+MAYO!F53+JUNIO!F53+JULIO!F53+AGOSTO!F53+SEPTIEMBRE!F53+OCTUBRE!F53+NOVIEMBRE!F53+DICIEMBRE!F53</f>
        <v>0</v>
      </c>
      <c r="G53" s="1010">
        <f>+ENERO!G53+FEBRERO!G53+MARZO!G53+ABRIL!G53+MAYO!G53+JUNIO!G53+JULIO!G53+AGOSTO!G53+SEPTIEMBRE!G53+OCTUBRE!G53+NOVIEMBRE!G53+DICIEMBRE!G53</f>
        <v>0</v>
      </c>
      <c r="H53" s="1010">
        <f>+ENERO!H53+FEBRERO!H53+MARZO!H53+ABRIL!H53+MAYO!H53+JUNIO!H53+JULIO!H53+AGOSTO!H53+SEPTIEMBRE!H53+OCTUBRE!H53+NOVIEMBRE!H53+DICIEMBRE!H53</f>
        <v>0</v>
      </c>
      <c r="I53" s="1010">
        <f>+ENERO!I53+FEBRERO!I53+MARZO!I53+ABRIL!I53+MAYO!I53+JUNIO!I53+JULIO!I53+AGOSTO!I53+SEPTIEMBRE!I53+OCTUBRE!I53+NOVIEMBRE!I53+DICIEMBRE!I53</f>
        <v>0</v>
      </c>
      <c r="J53" s="1010">
        <f>+ENERO!J53+FEBRERO!J53+MARZO!J53+ABRIL!J53+MAYO!J53+JUNIO!J53+JULIO!J53+AGOSTO!J53+SEPTIEMBRE!J53+OCTUBRE!J53+NOVIEMBRE!J53+DICIEMBRE!J53</f>
        <v>0</v>
      </c>
      <c r="K53" s="1010">
        <f>+ENERO!K53+FEBRERO!K53+MARZO!K53+ABRIL!K53+MAYO!K53+JUNIO!K53+JULIO!K53+AGOSTO!K53+SEPTIEMBRE!K53+OCTUBRE!K53+NOVIEMBRE!K53+DICIEMBRE!K53</f>
        <v>0</v>
      </c>
      <c r="L53" s="1010">
        <f>+ENERO!L53+FEBRERO!L53+MARZO!L53+ABRIL!L53+MAYO!L53+JUNIO!L53+JULIO!L53+AGOSTO!L53+SEPTIEMBRE!L53+OCTUBRE!L53+NOVIEMBRE!L53+DICIEMBRE!L53</f>
        <v>0</v>
      </c>
      <c r="M53" s="1010">
        <f>+ENERO!M53+FEBRERO!M53+MARZO!M53+ABRIL!M53+MAYO!M53+JUNIO!M53+JULIO!M53+AGOSTO!M53+SEPTIEMBRE!M53+OCTUBRE!M53+NOVIEMBRE!M53+DICIEMBRE!M53</f>
        <v>0</v>
      </c>
      <c r="N53" s="1010">
        <f>+ENERO!N53+FEBRERO!N53+MARZO!N53+ABRIL!N53+MAYO!N53+JUNIO!N53+JULIO!N53+AGOSTO!N53+SEPTIEMBRE!N53+OCTUBRE!N53+NOVIEMBRE!N53+DICIEMBRE!N53</f>
        <v>0</v>
      </c>
      <c r="O53" s="1010">
        <f>+ENERO!O53+FEBRERO!O53+MARZO!O53+ABRIL!O53+MAYO!O53+JUNIO!O53+JULIO!O53+AGOSTO!O53+SEPTIEMBRE!O53+OCTUBRE!O53+NOVIEMBRE!O53+DICIEMBRE!O53</f>
        <v>0</v>
      </c>
      <c r="P53" s="1010">
        <f>+ENERO!P53+FEBRERO!P53+MARZO!P53+ABRIL!P53+MAYO!P53+JUNIO!P53+JULIO!P53+AGOSTO!P53+SEPTIEMBRE!P53+OCTUBRE!P53+NOVIEMBRE!P53+DICIEMBRE!P53</f>
        <v>0</v>
      </c>
      <c r="Q53" s="1010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365" t="s">
        <v>29</v>
      </c>
      <c r="B54" s="2365"/>
      <c r="C54" s="1010">
        <f>+ENERO!C54+FEBRERO!C54+MARZO!C54+ABRIL!C54+MAYO!C54+JUNIO!C54+JULIO!C54+AGOSTO!C54+SEPTIEMBRE!C54+OCTUBRE!C54+NOVIEMBRE!C54+DICIEMBRE!C54</f>
        <v>0</v>
      </c>
      <c r="D54" s="1010">
        <f>+ENERO!D54+FEBRERO!D54+MARZO!D54+ABRIL!D54+MAYO!D54+JUNIO!D54+JULIO!D54+AGOSTO!D54+SEPTIEMBRE!D54+OCTUBRE!D54+NOVIEMBRE!D54+DICIEMBRE!D54</f>
        <v>0</v>
      </c>
      <c r="E54" s="1010">
        <f>+ENERO!E54+FEBRERO!E54+MARZO!E54+ABRIL!E54+MAYO!E54+JUNIO!E54+JULIO!E54+AGOSTO!E54+SEPTIEMBRE!E54+OCTUBRE!E54+NOVIEMBRE!E54+DICIEMBRE!E54</f>
        <v>0</v>
      </c>
      <c r="F54" s="1010">
        <f>+ENERO!F54+FEBRERO!F54+MARZO!F54+ABRIL!F54+MAYO!F54+JUNIO!F54+JULIO!F54+AGOSTO!F54+SEPTIEMBRE!F54+OCTUBRE!F54+NOVIEMBRE!F54+DICIEMBRE!F54</f>
        <v>0</v>
      </c>
      <c r="G54" s="1010">
        <f>+ENERO!G54+FEBRERO!G54+MARZO!G54+ABRIL!G54+MAYO!G54+JUNIO!G54+JULIO!G54+AGOSTO!G54+SEPTIEMBRE!G54+OCTUBRE!G54+NOVIEMBRE!G54+DICIEMBRE!G54</f>
        <v>0</v>
      </c>
      <c r="H54" s="1010">
        <f>+ENERO!H54+FEBRERO!H54+MARZO!H54+ABRIL!H54+MAYO!H54+JUNIO!H54+JULIO!H54+AGOSTO!H54+SEPTIEMBRE!H54+OCTUBRE!H54+NOVIEMBRE!H54+DICIEMBRE!H54</f>
        <v>0</v>
      </c>
      <c r="I54" s="1010">
        <f>+ENERO!I54+FEBRERO!I54+MARZO!I54+ABRIL!I54+MAYO!I54+JUNIO!I54+JULIO!I54+AGOSTO!I54+SEPTIEMBRE!I54+OCTUBRE!I54+NOVIEMBRE!I54+DICIEMBRE!I54</f>
        <v>0</v>
      </c>
      <c r="J54" s="1010">
        <f>+ENERO!J54+FEBRERO!J54+MARZO!J54+ABRIL!J54+MAYO!J54+JUNIO!J54+JULIO!J54+AGOSTO!J54+SEPTIEMBRE!J54+OCTUBRE!J54+NOVIEMBRE!J54+DICIEMBRE!J54</f>
        <v>0</v>
      </c>
      <c r="K54" s="1010">
        <f>+ENERO!K54+FEBRERO!K54+MARZO!K54+ABRIL!K54+MAYO!K54+JUNIO!K54+JULIO!K54+AGOSTO!K54+SEPTIEMBRE!K54+OCTUBRE!K54+NOVIEMBRE!K54+DICIEMBRE!K54</f>
        <v>0</v>
      </c>
      <c r="L54" s="1010">
        <f>+ENERO!L54+FEBRERO!L54+MARZO!L54+ABRIL!L54+MAYO!L54+JUNIO!L54+JULIO!L54+AGOSTO!L54+SEPTIEMBRE!L54+OCTUBRE!L54+NOVIEMBRE!L54+DICIEMBRE!L54</f>
        <v>0</v>
      </c>
      <c r="M54" s="1010">
        <f>+ENERO!M54+FEBRERO!M54+MARZO!M54+ABRIL!M54+MAYO!M54+JUNIO!M54+JULIO!M54+AGOSTO!M54+SEPTIEMBRE!M54+OCTUBRE!M54+NOVIEMBRE!M54+DICIEMBRE!M54</f>
        <v>0</v>
      </c>
      <c r="N54" s="1010">
        <f>+ENERO!N54+FEBRERO!N54+MARZO!N54+ABRIL!N54+MAYO!N54+JUNIO!N54+JULIO!N54+AGOSTO!N54+SEPTIEMBRE!N54+OCTUBRE!N54+NOVIEMBRE!N54+DICIEMBRE!N54</f>
        <v>0</v>
      </c>
      <c r="O54" s="1010">
        <f>+ENERO!O54+FEBRERO!O54+MARZO!O54+ABRIL!O54+MAYO!O54+JUNIO!O54+JULIO!O54+AGOSTO!O54+SEPTIEMBRE!O54+OCTUBRE!O54+NOVIEMBRE!O54+DICIEMBRE!O54</f>
        <v>0</v>
      </c>
      <c r="P54" s="1010">
        <f>+ENERO!P54+FEBRERO!P54+MARZO!P54+ABRIL!P54+MAYO!P54+JUNIO!P54+JULIO!P54+AGOSTO!P54+SEPTIEMBRE!P54+OCTUBRE!P54+NOVIEMBRE!P54+DICIEMBRE!P54</f>
        <v>0</v>
      </c>
      <c r="Q54" s="1010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366" t="s">
        <v>33</v>
      </c>
      <c r="B55" s="2366"/>
      <c r="C55" s="1010">
        <f>+ENERO!C55+FEBRERO!C55+MARZO!C55+ABRIL!C55+MAYO!C55+JUNIO!C55+JULIO!C55+AGOSTO!C55+SEPTIEMBRE!C55+OCTUBRE!C55+NOVIEMBRE!C55+DICIEMBRE!C55</f>
        <v>0</v>
      </c>
      <c r="D55" s="1010">
        <f>+ENERO!D55+FEBRERO!D55+MARZO!D55+ABRIL!D55+MAYO!D55+JUNIO!D55+JULIO!D55+AGOSTO!D55+SEPTIEMBRE!D55+OCTUBRE!D55+NOVIEMBRE!D55+DICIEMBRE!D55</f>
        <v>0</v>
      </c>
      <c r="E55" s="1010">
        <f>+ENERO!E55+FEBRERO!E55+MARZO!E55+ABRIL!E55+MAYO!E55+JUNIO!E55+JULIO!E55+AGOSTO!E55+SEPTIEMBRE!E55+OCTUBRE!E55+NOVIEMBRE!E55+DICIEMBRE!E55</f>
        <v>0</v>
      </c>
      <c r="F55" s="1010">
        <f>+ENERO!F55+FEBRERO!F55+MARZO!F55+ABRIL!F55+MAYO!F55+JUNIO!F55+JULIO!F55+AGOSTO!F55+SEPTIEMBRE!F55+OCTUBRE!F55+NOVIEMBRE!F55+DICIEMBRE!F55</f>
        <v>0</v>
      </c>
      <c r="G55" s="1010">
        <f>+ENERO!G55+FEBRERO!G55+MARZO!G55+ABRIL!G55+MAYO!G55+JUNIO!G55+JULIO!G55+AGOSTO!G55+SEPTIEMBRE!G55+OCTUBRE!G55+NOVIEMBRE!G55+DICIEMBRE!G55</f>
        <v>0</v>
      </c>
      <c r="H55" s="1010">
        <f>+ENERO!H55+FEBRERO!H55+MARZO!H55+ABRIL!H55+MAYO!H55+JUNIO!H55+JULIO!H55+AGOSTO!H55+SEPTIEMBRE!H55+OCTUBRE!H55+NOVIEMBRE!H55+DICIEMBRE!H55</f>
        <v>0</v>
      </c>
      <c r="I55" s="1010">
        <f>+ENERO!I55+FEBRERO!I55+MARZO!I55+ABRIL!I55+MAYO!I55+JUNIO!I55+JULIO!I55+AGOSTO!I55+SEPTIEMBRE!I55+OCTUBRE!I55+NOVIEMBRE!I55+DICIEMBRE!I55</f>
        <v>0</v>
      </c>
      <c r="J55" s="1010">
        <f>+ENERO!J55+FEBRERO!J55+MARZO!J55+ABRIL!J55+MAYO!J55+JUNIO!J55+JULIO!J55+AGOSTO!J55+SEPTIEMBRE!J55+OCTUBRE!J55+NOVIEMBRE!J55+DICIEMBRE!J55</f>
        <v>0</v>
      </c>
      <c r="K55" s="1010">
        <f>+ENERO!K55+FEBRERO!K55+MARZO!K55+ABRIL!K55+MAYO!K55+JUNIO!K55+JULIO!K55+AGOSTO!K55+SEPTIEMBRE!K55+OCTUBRE!K55+NOVIEMBRE!K55+DICIEMBRE!K55</f>
        <v>0</v>
      </c>
      <c r="L55" s="1010">
        <f>+ENERO!L55+FEBRERO!L55+MARZO!L55+ABRIL!L55+MAYO!L55+JUNIO!L55+JULIO!L55+AGOSTO!L55+SEPTIEMBRE!L55+OCTUBRE!L55+NOVIEMBRE!L55+DICIEMBRE!L55</f>
        <v>0</v>
      </c>
      <c r="M55" s="1010">
        <f>+ENERO!M55+FEBRERO!M55+MARZO!M55+ABRIL!M55+MAYO!M55+JUNIO!M55+JULIO!M55+AGOSTO!M55+SEPTIEMBRE!M55+OCTUBRE!M55+NOVIEMBRE!M55+DICIEMBRE!M55</f>
        <v>0</v>
      </c>
      <c r="N55" s="1010">
        <f>+ENERO!N55+FEBRERO!N55+MARZO!N55+ABRIL!N55+MAYO!N55+JUNIO!N55+JULIO!N55+AGOSTO!N55+SEPTIEMBRE!N55+OCTUBRE!N55+NOVIEMBRE!N55+DICIEMBRE!N55</f>
        <v>0</v>
      </c>
      <c r="O55" s="1010">
        <f>+ENERO!O55+FEBRERO!O55+MARZO!O55+ABRIL!O55+MAYO!O55+JUNIO!O55+JULIO!O55+AGOSTO!O55+SEPTIEMBRE!O55+OCTUBRE!O55+NOVIEMBRE!O55+DICIEMBRE!O55</f>
        <v>0</v>
      </c>
      <c r="P55" s="1010">
        <f>+ENERO!P55+FEBRERO!P55+MARZO!P55+ABRIL!P55+MAYO!P55+JUNIO!P55+JULIO!P55+AGOSTO!P55+SEPTIEMBRE!P55+OCTUBRE!P55+NOVIEMBRE!P55+DICIEMBRE!P55</f>
        <v>0</v>
      </c>
      <c r="Q55" s="1010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1010">
        <f>+ENERO!C56+FEBRERO!C56+MARZO!C56+ABRIL!C56+MAYO!C56+JUNIO!C56+JULIO!C56+AGOSTO!C56+SEPTIEMBRE!C56+OCTUBRE!C56+NOVIEMBRE!C56+DICIEMBRE!C56</f>
        <v>0</v>
      </c>
      <c r="D56" s="1010">
        <f>+ENERO!D56+FEBRERO!D56+MARZO!D56+ABRIL!D56+MAYO!D56+JUNIO!D56+JULIO!D56+AGOSTO!D56+SEPTIEMBRE!D56+OCTUBRE!D56+NOVIEMBRE!D56+DICIEMBRE!D56</f>
        <v>0</v>
      </c>
      <c r="E56" s="1010">
        <f>+ENERO!E56+FEBRERO!E56+MARZO!E56+ABRIL!E56+MAYO!E56+JUNIO!E56+JULIO!E56+AGOSTO!E56+SEPTIEMBRE!E56+OCTUBRE!E56+NOVIEMBRE!E56+DICIEMBRE!E56</f>
        <v>0</v>
      </c>
      <c r="F56" s="1010">
        <f>+ENERO!F56+FEBRERO!F56+MARZO!F56+ABRIL!F56+MAYO!F56+JUNIO!F56+JULIO!F56+AGOSTO!F56+SEPTIEMBRE!F56+OCTUBRE!F56+NOVIEMBRE!F56+DICIEMBRE!F56</f>
        <v>0</v>
      </c>
      <c r="G56" s="1010">
        <f>+ENERO!G56+FEBRERO!G56+MARZO!G56+ABRIL!G56+MAYO!G56+JUNIO!G56+JULIO!G56+AGOSTO!G56+SEPTIEMBRE!G56+OCTUBRE!G56+NOVIEMBRE!G56+DICIEMBRE!G56</f>
        <v>0</v>
      </c>
      <c r="H56" s="1010">
        <f>+ENERO!H56+FEBRERO!H56+MARZO!H56+ABRIL!H56+MAYO!H56+JUNIO!H56+JULIO!H56+AGOSTO!H56+SEPTIEMBRE!H56+OCTUBRE!H56+NOVIEMBRE!H56+DICIEMBRE!H56</f>
        <v>0</v>
      </c>
      <c r="I56" s="1010">
        <f>+ENERO!I56+FEBRERO!I56+MARZO!I56+ABRIL!I56+MAYO!I56+JUNIO!I56+JULIO!I56+AGOSTO!I56+SEPTIEMBRE!I56+OCTUBRE!I56+NOVIEMBRE!I56+DICIEMBRE!I56</f>
        <v>0</v>
      </c>
      <c r="J56" s="1010">
        <f>+ENERO!J56+FEBRERO!J56+MARZO!J56+ABRIL!J56+MAYO!J56+JUNIO!J56+JULIO!J56+AGOSTO!J56+SEPTIEMBRE!J56+OCTUBRE!J56+NOVIEMBRE!J56+DICIEMBRE!J56</f>
        <v>0</v>
      </c>
      <c r="K56" s="1010">
        <f>+ENERO!K56+FEBRERO!K56+MARZO!K56+ABRIL!K56+MAYO!K56+JUNIO!K56+JULIO!K56+AGOSTO!K56+SEPTIEMBRE!K56+OCTUBRE!K56+NOVIEMBRE!K56+DICIEMBRE!K56</f>
        <v>0</v>
      </c>
      <c r="L56" s="1010">
        <f>+ENERO!L56+FEBRERO!L56+MARZO!L56+ABRIL!L56+MAYO!L56+JUNIO!L56+JULIO!L56+AGOSTO!L56+SEPTIEMBRE!L56+OCTUBRE!L56+NOVIEMBRE!L56+DICIEMBRE!L56</f>
        <v>0</v>
      </c>
      <c r="M56" s="1010">
        <f>+ENERO!M56+FEBRERO!M56+MARZO!M56+ABRIL!M56+MAYO!M56+JUNIO!M56+JULIO!M56+AGOSTO!M56+SEPTIEMBRE!M56+OCTUBRE!M56+NOVIEMBRE!M56+DICIEMBRE!M56</f>
        <v>0</v>
      </c>
      <c r="N56" s="1010">
        <f>+ENERO!N56+FEBRERO!N56+MARZO!N56+ABRIL!N56+MAYO!N56+JUNIO!N56+JULIO!N56+AGOSTO!N56+SEPTIEMBRE!N56+OCTUBRE!N56+NOVIEMBRE!N56+DICIEMBRE!N56</f>
        <v>0</v>
      </c>
      <c r="O56" s="1010">
        <f>+ENERO!O56+FEBRERO!O56+MARZO!O56+ABRIL!O56+MAYO!O56+JUNIO!O56+JULIO!O56+AGOSTO!O56+SEPTIEMBRE!O56+OCTUBRE!O56+NOVIEMBRE!O56+DICIEMBRE!O56</f>
        <v>0</v>
      </c>
      <c r="P56" s="1010">
        <f>+ENERO!P56+FEBRERO!P56+MARZO!P56+ABRIL!P56+MAYO!P56+JUNIO!P56+JULIO!P56+AGOSTO!P56+SEPTIEMBRE!P56+OCTUBRE!P56+NOVIEMBRE!P56+DICIEMBRE!P56</f>
        <v>0</v>
      </c>
      <c r="Q56" s="1010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367"/>
      <c r="B57" s="2367"/>
      <c r="C57" s="1010">
        <f>+ENERO!C57+FEBRERO!C57+MARZO!C57+ABRIL!C57+MAYO!C57+JUNIO!C57+JULIO!C57+AGOSTO!C57+SEPTIEMBRE!C57+OCTUBRE!C57+NOVIEMBRE!C57+DICIEMBRE!C57</f>
        <v>0</v>
      </c>
      <c r="D57" s="1010">
        <f>+ENERO!D57+FEBRERO!D57+MARZO!D57+ABRIL!D57+MAYO!D57+JUNIO!D57+JULIO!D57+AGOSTO!D57+SEPTIEMBRE!D57+OCTUBRE!D57+NOVIEMBRE!D57+DICIEMBRE!D57</f>
        <v>0</v>
      </c>
      <c r="E57" s="1010">
        <f>+ENERO!E57+FEBRERO!E57+MARZO!E57+ABRIL!E57+MAYO!E57+JUNIO!E57+JULIO!E57+AGOSTO!E57+SEPTIEMBRE!E57+OCTUBRE!E57+NOVIEMBRE!E57+DICIEMBRE!E57</f>
        <v>0</v>
      </c>
      <c r="F57" s="1010">
        <f>+ENERO!F57+FEBRERO!F57+MARZO!F57+ABRIL!F57+MAYO!F57+JUNIO!F57+JULIO!F57+AGOSTO!F57+SEPTIEMBRE!F57+OCTUBRE!F57+NOVIEMBRE!F57+DICIEMBRE!F57</f>
        <v>0</v>
      </c>
      <c r="G57" s="1010">
        <f>+ENERO!G57+FEBRERO!G57+MARZO!G57+ABRIL!G57+MAYO!G57+JUNIO!G57+JULIO!G57+AGOSTO!G57+SEPTIEMBRE!G57+OCTUBRE!G57+NOVIEMBRE!G57+DICIEMBRE!G57</f>
        <v>0</v>
      </c>
      <c r="H57" s="1010">
        <f>+ENERO!H57+FEBRERO!H57+MARZO!H57+ABRIL!H57+MAYO!H57+JUNIO!H57+JULIO!H57+AGOSTO!H57+SEPTIEMBRE!H57+OCTUBRE!H57+NOVIEMBRE!H57+DICIEMBRE!H57</f>
        <v>0</v>
      </c>
      <c r="I57" s="1010">
        <f>+ENERO!I57+FEBRERO!I57+MARZO!I57+ABRIL!I57+MAYO!I57+JUNIO!I57+JULIO!I57+AGOSTO!I57+SEPTIEMBRE!I57+OCTUBRE!I57+NOVIEMBRE!I57+DICIEMBRE!I57</f>
        <v>0</v>
      </c>
      <c r="J57" s="1010">
        <f>+ENERO!J57+FEBRERO!J57+MARZO!J57+ABRIL!J57+MAYO!J57+JUNIO!J57+JULIO!J57+AGOSTO!J57+SEPTIEMBRE!J57+OCTUBRE!J57+NOVIEMBRE!J57+DICIEMBRE!J57</f>
        <v>0</v>
      </c>
      <c r="K57" s="1010">
        <f>+ENERO!K57+FEBRERO!K57+MARZO!K57+ABRIL!K57+MAYO!K57+JUNIO!K57+JULIO!K57+AGOSTO!K57+SEPTIEMBRE!K57+OCTUBRE!K57+NOVIEMBRE!K57+DICIEMBRE!K57</f>
        <v>0</v>
      </c>
      <c r="L57" s="1010">
        <f>+ENERO!L57+FEBRERO!L57+MARZO!L57+ABRIL!L57+MAYO!L57+JUNIO!L57+JULIO!L57+AGOSTO!L57+SEPTIEMBRE!L57+OCTUBRE!L57+NOVIEMBRE!L57+DICIEMBRE!L57</f>
        <v>0</v>
      </c>
      <c r="M57" s="1010">
        <f>+ENERO!M57+FEBRERO!M57+MARZO!M57+ABRIL!M57+MAYO!M57+JUNIO!M57+JULIO!M57+AGOSTO!M57+SEPTIEMBRE!M57+OCTUBRE!M57+NOVIEMBRE!M57+DICIEMBRE!M57</f>
        <v>0</v>
      </c>
      <c r="N57" s="1010">
        <f>+ENERO!N57+FEBRERO!N57+MARZO!N57+ABRIL!N57+MAYO!N57+JUNIO!N57+JULIO!N57+AGOSTO!N57+SEPTIEMBRE!N57+OCTUBRE!N57+NOVIEMBRE!N57+DICIEMBRE!N57</f>
        <v>0</v>
      </c>
      <c r="O57" s="1010">
        <f>+ENERO!O57+FEBRERO!O57+MARZO!O57+ABRIL!O57+MAYO!O57+JUNIO!O57+JULIO!O57+AGOSTO!O57+SEPTIEMBRE!O57+OCTUBRE!O57+NOVIEMBRE!O57+DICIEMBRE!O57</f>
        <v>0</v>
      </c>
      <c r="P57" s="1010">
        <f>+ENERO!P57+FEBRERO!P57+MARZO!P57+ABRIL!P57+MAYO!P57+JUNIO!P57+JULIO!P57+AGOSTO!P57+SEPTIEMBRE!P57+OCTUBRE!P57+NOVIEMBRE!P57+DICIEMBRE!P57</f>
        <v>0</v>
      </c>
      <c r="Q57" s="1010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368" t="s">
        <v>72</v>
      </c>
      <c r="B58" s="2368"/>
      <c r="C58" s="1010">
        <f>+ENERO!C58+FEBRERO!C58+MARZO!C58+ABRIL!C58+MAYO!C58+JUNIO!C58+JULIO!C58+AGOSTO!C58+SEPTIEMBRE!C58+OCTUBRE!C58+NOVIEMBRE!C58+DICIEMBRE!C58</f>
        <v>0</v>
      </c>
      <c r="D58" s="1010">
        <f>+ENERO!D58+FEBRERO!D58+MARZO!D58+ABRIL!D58+MAYO!D58+JUNIO!D58+JULIO!D58+AGOSTO!D58+SEPTIEMBRE!D58+OCTUBRE!D58+NOVIEMBRE!D58+DICIEMBRE!D58</f>
        <v>0</v>
      </c>
      <c r="E58" s="1010">
        <f>+ENERO!E58+FEBRERO!E58+MARZO!E58+ABRIL!E58+MAYO!E58+JUNIO!E58+JULIO!E58+AGOSTO!E58+SEPTIEMBRE!E58+OCTUBRE!E58+NOVIEMBRE!E58+DICIEMBRE!E58</f>
        <v>0</v>
      </c>
      <c r="F58" s="1010">
        <f>+ENERO!F58+FEBRERO!F58+MARZO!F58+ABRIL!F58+MAYO!F58+JUNIO!F58+JULIO!F58+AGOSTO!F58+SEPTIEMBRE!F58+OCTUBRE!F58+NOVIEMBRE!F58+DICIEMBRE!F58</f>
        <v>0</v>
      </c>
      <c r="G58" s="1010">
        <f>+ENERO!G58+FEBRERO!G58+MARZO!G58+ABRIL!G58+MAYO!G58+JUNIO!G58+JULIO!G58+AGOSTO!G58+SEPTIEMBRE!G58+OCTUBRE!G58+NOVIEMBRE!G58+DICIEMBRE!G58</f>
        <v>0</v>
      </c>
      <c r="H58" s="1010">
        <f>+ENERO!H58+FEBRERO!H58+MARZO!H58+ABRIL!H58+MAYO!H58+JUNIO!H58+JULIO!H58+AGOSTO!H58+SEPTIEMBRE!H58+OCTUBRE!H58+NOVIEMBRE!H58+DICIEMBRE!H58</f>
        <v>0</v>
      </c>
      <c r="I58" s="1010">
        <f>+ENERO!I58+FEBRERO!I58+MARZO!I58+ABRIL!I58+MAYO!I58+JUNIO!I58+JULIO!I58+AGOSTO!I58+SEPTIEMBRE!I58+OCTUBRE!I58+NOVIEMBRE!I58+DICIEMBRE!I58</f>
        <v>0</v>
      </c>
      <c r="J58" s="1010">
        <f>+ENERO!J58+FEBRERO!J58+MARZO!J58+ABRIL!J58+MAYO!J58+JUNIO!J58+JULIO!J58+AGOSTO!J58+SEPTIEMBRE!J58+OCTUBRE!J58+NOVIEMBRE!J58+DICIEMBRE!J58</f>
        <v>0</v>
      </c>
      <c r="K58" s="1010">
        <f>+ENERO!K58+FEBRERO!K58+MARZO!K58+ABRIL!K58+MAYO!K58+JUNIO!K58+JULIO!K58+AGOSTO!K58+SEPTIEMBRE!K58+OCTUBRE!K58+NOVIEMBRE!K58+DICIEMBRE!K58</f>
        <v>0</v>
      </c>
      <c r="L58" s="1010">
        <f>+ENERO!L58+FEBRERO!L58+MARZO!L58+ABRIL!L58+MAYO!L58+JUNIO!L58+JULIO!L58+AGOSTO!L58+SEPTIEMBRE!L58+OCTUBRE!L58+NOVIEMBRE!L58+DICIEMBRE!L58</f>
        <v>0</v>
      </c>
      <c r="M58" s="1010">
        <f>+ENERO!M58+FEBRERO!M58+MARZO!M58+ABRIL!M58+MAYO!M58+JUNIO!M58+JULIO!M58+AGOSTO!M58+SEPTIEMBRE!M58+OCTUBRE!M58+NOVIEMBRE!M58+DICIEMBRE!M58</f>
        <v>0</v>
      </c>
      <c r="N58" s="1010">
        <f>+ENERO!N58+FEBRERO!N58+MARZO!N58+ABRIL!N58+MAYO!N58+JUNIO!N58+JULIO!N58+AGOSTO!N58+SEPTIEMBRE!N58+OCTUBRE!N58+NOVIEMBRE!N58+DICIEMBRE!N58</f>
        <v>0</v>
      </c>
      <c r="O58" s="1010">
        <f>+ENERO!O58+FEBRERO!O58+MARZO!O58+ABRIL!O58+MAYO!O58+JUNIO!O58+JULIO!O58+AGOSTO!O58+SEPTIEMBRE!O58+OCTUBRE!O58+NOVIEMBRE!O58+DICIEMBRE!O58</f>
        <v>0</v>
      </c>
      <c r="P58" s="1010">
        <f>+ENERO!P58+FEBRERO!P58+MARZO!P58+ABRIL!P58+MAYO!P58+JUNIO!P58+JULIO!P58+AGOSTO!P58+SEPTIEMBRE!P58+OCTUBRE!P58+NOVIEMBRE!P58+DICIEMBRE!P58</f>
        <v>0</v>
      </c>
      <c r="Q58" s="1010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369" t="s">
        <v>73</v>
      </c>
      <c r="B59" s="2369"/>
      <c r="C59" s="1010">
        <f>+ENERO!C59+FEBRERO!C59+MARZO!C59+ABRIL!C59+MAYO!C59+JUNIO!C59+JULIO!C59+AGOSTO!C59+SEPTIEMBRE!C59+OCTUBRE!C59+NOVIEMBRE!C59+DICIEMBRE!C59</f>
        <v>530800</v>
      </c>
      <c r="D59" s="1010">
        <f>+ENERO!D59+FEBRERO!D59+MARZO!D59+ABRIL!D59+MAYO!D59+JUNIO!D59+JULIO!D59+AGOSTO!D59+SEPTIEMBRE!D59+OCTUBRE!D59+NOVIEMBRE!D59+DICIEMBRE!D59</f>
        <v>480000</v>
      </c>
      <c r="E59" s="1010">
        <f>+ENERO!E59+FEBRERO!E59+MARZO!E59+ABRIL!E59+MAYO!E59+JUNIO!E59+JULIO!E59+AGOSTO!E59+SEPTIEMBRE!E59+OCTUBRE!E59+NOVIEMBRE!E59+DICIEMBRE!E59</f>
        <v>40000</v>
      </c>
      <c r="F59" s="1010">
        <f>+ENERO!F59+FEBRERO!F59+MARZO!F59+ABRIL!F59+MAYO!F59+JUNIO!F59+JULIO!F59+AGOSTO!F59+SEPTIEMBRE!F59+OCTUBRE!F59+NOVIEMBRE!F59+DICIEMBRE!F59</f>
        <v>1050800</v>
      </c>
      <c r="G59" s="1010">
        <f>+ENERO!G59+FEBRERO!G59+MARZO!G59+ABRIL!G59+MAYO!G59+JUNIO!G59+JULIO!G59+AGOSTO!G59+SEPTIEMBRE!G59+OCTUBRE!G59+NOVIEMBRE!G59+DICIEMBRE!G59</f>
        <v>0</v>
      </c>
      <c r="H59" s="1010">
        <f>+ENERO!H59+FEBRERO!H59+MARZO!H59+ABRIL!H59+MAYO!H59+JUNIO!H59+JULIO!H59+AGOSTO!H59+SEPTIEMBRE!H59+OCTUBRE!H59+NOVIEMBRE!H59+DICIEMBRE!H59</f>
        <v>0</v>
      </c>
      <c r="I59" s="1010">
        <f>+ENERO!I59+FEBRERO!I59+MARZO!I59+ABRIL!I59+MAYO!I59+JUNIO!I59+JULIO!I59+AGOSTO!I59+SEPTIEMBRE!I59+OCTUBRE!I59+NOVIEMBRE!I59+DICIEMBRE!I59</f>
        <v>0</v>
      </c>
      <c r="J59" s="1010">
        <f>+ENERO!J59+FEBRERO!J59+MARZO!J59+ABRIL!J59+MAYO!J59+JUNIO!J59+JULIO!J59+AGOSTO!J59+SEPTIEMBRE!J59+OCTUBRE!J59+NOVIEMBRE!J59+DICIEMBRE!J59</f>
        <v>0</v>
      </c>
      <c r="K59" s="1010">
        <f>+ENERO!K59+FEBRERO!K59+MARZO!K59+ABRIL!K59+MAYO!K59+JUNIO!K59+JULIO!K59+AGOSTO!K59+SEPTIEMBRE!K59+OCTUBRE!K59+NOVIEMBRE!K59+DICIEMBRE!K59</f>
        <v>0</v>
      </c>
      <c r="L59" s="1010">
        <f>+ENERO!L59+FEBRERO!L59+MARZO!L59+ABRIL!L59+MAYO!L59+JUNIO!L59+JULIO!L59+AGOSTO!L59+SEPTIEMBRE!L59+OCTUBRE!L59+NOVIEMBRE!L59+DICIEMBRE!L59</f>
        <v>571600</v>
      </c>
      <c r="M59" s="1010">
        <f>+ENERO!M59+FEBRERO!M59+MARZO!M59+ABRIL!M59+MAYO!M59+JUNIO!M59+JULIO!M59+AGOSTO!M59+SEPTIEMBRE!M59+OCTUBRE!M59+NOVIEMBRE!M59+DICIEMBRE!M59</f>
        <v>571600</v>
      </c>
      <c r="N59" s="1010">
        <f>+ENERO!N59+FEBRERO!N59+MARZO!N59+ABRIL!N59+MAYO!N59+JUNIO!N59+JULIO!N59+AGOSTO!N59+SEPTIEMBRE!N59+OCTUBRE!N59+NOVIEMBRE!N59+DICIEMBRE!N59</f>
        <v>479200</v>
      </c>
      <c r="O59" s="1010">
        <f>+ENERO!O59+FEBRERO!O59+MARZO!O59+ABRIL!O59+MAYO!O59+JUNIO!O59+JULIO!O59+AGOSTO!O59+SEPTIEMBRE!O59+OCTUBRE!O59+NOVIEMBRE!O59+DICIEMBRE!O59</f>
        <v>0</v>
      </c>
      <c r="P59" s="1010">
        <f>+ENERO!P59+FEBRERO!P59+MARZO!P59+ABRIL!P59+MAYO!P59+JUNIO!P59+JULIO!P59+AGOSTO!P59+SEPTIEMBRE!P59+OCTUBRE!P59+NOVIEMBRE!P59+DICIEMBRE!P59</f>
        <v>0</v>
      </c>
      <c r="Q59" s="1010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362" t="s">
        <v>74</v>
      </c>
      <c r="B60" s="2362"/>
      <c r="C60" s="1010">
        <f>+ENERO!C60+FEBRERO!C60+MARZO!C60+ABRIL!C60+MAYO!C60+JUNIO!C60+JULIO!C60+AGOSTO!C60+SEPTIEMBRE!C60+OCTUBRE!C60+NOVIEMBRE!C60+DICIEMBRE!C60</f>
        <v>244000</v>
      </c>
      <c r="D60" s="1010">
        <f>+ENERO!D60+FEBRERO!D60+MARZO!D60+ABRIL!D60+MAYO!D60+JUNIO!D60+JULIO!D60+AGOSTO!D60+SEPTIEMBRE!D60+OCTUBRE!D60+NOVIEMBRE!D60+DICIEMBRE!D60</f>
        <v>220800</v>
      </c>
      <c r="E60" s="1010">
        <f>+ENERO!E60+FEBRERO!E60+MARZO!E60+ABRIL!E60+MAYO!E60+JUNIO!E60+JULIO!E60+AGOSTO!E60+SEPTIEMBRE!E60+OCTUBRE!E60+NOVIEMBRE!E60+DICIEMBRE!E60</f>
        <v>57600</v>
      </c>
      <c r="F60" s="1010">
        <f>+ENERO!F60+FEBRERO!F60+MARZO!F60+ABRIL!F60+MAYO!F60+JUNIO!F60+JULIO!F60+AGOSTO!F60+SEPTIEMBRE!F60+OCTUBRE!F60+NOVIEMBRE!F60+DICIEMBRE!F60</f>
        <v>522400</v>
      </c>
      <c r="G60" s="1010">
        <f>+ENERO!G60+FEBRERO!G60+MARZO!G60+ABRIL!G60+MAYO!G60+JUNIO!G60+JULIO!G60+AGOSTO!G60+SEPTIEMBRE!G60+OCTUBRE!G60+NOVIEMBRE!G60+DICIEMBRE!G60</f>
        <v>0</v>
      </c>
      <c r="H60" s="1010">
        <f>+ENERO!H60+FEBRERO!H60+MARZO!H60+ABRIL!H60+MAYO!H60+JUNIO!H60+JULIO!H60+AGOSTO!H60+SEPTIEMBRE!H60+OCTUBRE!H60+NOVIEMBRE!H60+DICIEMBRE!H60</f>
        <v>0</v>
      </c>
      <c r="I60" s="1010">
        <f>+ENERO!I60+FEBRERO!I60+MARZO!I60+ABRIL!I60+MAYO!I60+JUNIO!I60+JULIO!I60+AGOSTO!I60+SEPTIEMBRE!I60+OCTUBRE!I60+NOVIEMBRE!I60+DICIEMBRE!I60</f>
        <v>0</v>
      </c>
      <c r="J60" s="1010">
        <f>+ENERO!J60+FEBRERO!J60+MARZO!J60+ABRIL!J60+MAYO!J60+JUNIO!J60+JULIO!J60+AGOSTO!J60+SEPTIEMBRE!J60+OCTUBRE!J60+NOVIEMBRE!J60+DICIEMBRE!J60</f>
        <v>0</v>
      </c>
      <c r="K60" s="1010">
        <f>+ENERO!K60+FEBRERO!K60+MARZO!K60+ABRIL!K60+MAYO!K60+JUNIO!K60+JULIO!K60+AGOSTO!K60+SEPTIEMBRE!K60+OCTUBRE!K60+NOVIEMBRE!K60+DICIEMBRE!K60</f>
        <v>0</v>
      </c>
      <c r="L60" s="1010">
        <f>+ENERO!L60+FEBRERO!L60+MARZO!L60+ABRIL!L60+MAYO!L60+JUNIO!L60+JULIO!L60+AGOSTO!L60+SEPTIEMBRE!L60+OCTUBRE!L60+NOVIEMBRE!L60+DICIEMBRE!L60</f>
        <v>254400</v>
      </c>
      <c r="M60" s="1010">
        <f>+ENERO!M60+FEBRERO!M60+MARZO!M60+ABRIL!M60+MAYO!M60+JUNIO!M60+JULIO!M60+AGOSTO!M60+SEPTIEMBRE!M60+OCTUBRE!M60+NOVIEMBRE!M60+DICIEMBRE!M60</f>
        <v>254400</v>
      </c>
      <c r="N60" s="1010">
        <f>+ENERO!N60+FEBRERO!N60+MARZO!N60+ABRIL!N60+MAYO!N60+JUNIO!N60+JULIO!N60+AGOSTO!N60+SEPTIEMBRE!N60+OCTUBRE!N60+NOVIEMBRE!N60+DICIEMBRE!N60</f>
        <v>268000</v>
      </c>
      <c r="O60" s="1010">
        <f>+ENERO!O60+FEBRERO!O60+MARZO!O60+ABRIL!O60+MAYO!O60+JUNIO!O60+JULIO!O60+AGOSTO!O60+SEPTIEMBRE!O60+OCTUBRE!O60+NOVIEMBRE!O60+DICIEMBRE!O60</f>
        <v>0</v>
      </c>
      <c r="P60" s="1010">
        <f>+ENERO!P60+FEBRERO!P60+MARZO!P60+ABRIL!P60+MAYO!P60+JUNIO!P60+JULIO!P60+AGOSTO!P60+SEPTIEMBRE!P60+OCTUBRE!P60+NOVIEMBRE!P60+DICIEMBRE!P60</f>
        <v>0</v>
      </c>
      <c r="Q60" s="1010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363" t="s">
        <v>75</v>
      </c>
      <c r="B61" s="2363"/>
      <c r="C61" s="1010">
        <f>+ENERO!C61+FEBRERO!C61+MARZO!C61+ABRIL!C61+MAYO!C61+JUNIO!C61+JULIO!C61+AGOSTO!C61+SEPTIEMBRE!C61+OCTUBRE!C61+NOVIEMBRE!C61+DICIEMBRE!C61</f>
        <v>774800</v>
      </c>
      <c r="D61" s="1010">
        <f>+ENERO!D61+FEBRERO!D61+MARZO!D61+ABRIL!D61+MAYO!D61+JUNIO!D61+JULIO!D61+AGOSTO!D61+SEPTIEMBRE!D61+OCTUBRE!D61+NOVIEMBRE!D61+DICIEMBRE!D61</f>
        <v>700800</v>
      </c>
      <c r="E61" s="1010">
        <f>+ENERO!E61+FEBRERO!E61+MARZO!E61+ABRIL!E61+MAYO!E61+JUNIO!E61+JULIO!E61+AGOSTO!E61+SEPTIEMBRE!E61+OCTUBRE!E61+NOVIEMBRE!E61+DICIEMBRE!E61</f>
        <v>97600</v>
      </c>
      <c r="F61" s="1010">
        <f>+ENERO!F61+FEBRERO!F61+MARZO!F61+ABRIL!F61+MAYO!F61+JUNIO!F61+JULIO!F61+AGOSTO!F61+SEPTIEMBRE!F61+OCTUBRE!F61+NOVIEMBRE!F61+DICIEMBRE!F61</f>
        <v>1573200</v>
      </c>
      <c r="G61" s="1010">
        <f>+ENERO!G61+FEBRERO!G61+MARZO!G61+ABRIL!G61+MAYO!G61+JUNIO!G61+JULIO!G61+AGOSTO!G61+SEPTIEMBRE!G61+OCTUBRE!G61+NOVIEMBRE!G61+DICIEMBRE!G61</f>
        <v>0</v>
      </c>
      <c r="H61" s="1010">
        <f>+ENERO!H61+FEBRERO!H61+MARZO!H61+ABRIL!H61+MAYO!H61+JUNIO!H61+JULIO!H61+AGOSTO!H61+SEPTIEMBRE!H61+OCTUBRE!H61+NOVIEMBRE!H61+DICIEMBRE!H61</f>
        <v>0</v>
      </c>
      <c r="I61" s="1010">
        <f>+ENERO!I61+FEBRERO!I61+MARZO!I61+ABRIL!I61+MAYO!I61+JUNIO!I61+JULIO!I61+AGOSTO!I61+SEPTIEMBRE!I61+OCTUBRE!I61+NOVIEMBRE!I61+DICIEMBRE!I61</f>
        <v>0</v>
      </c>
      <c r="J61" s="1010">
        <f>+ENERO!J61+FEBRERO!J61+MARZO!J61+ABRIL!J61+MAYO!J61+JUNIO!J61+JULIO!J61+AGOSTO!J61+SEPTIEMBRE!J61+OCTUBRE!J61+NOVIEMBRE!J61+DICIEMBRE!J61</f>
        <v>0</v>
      </c>
      <c r="K61" s="1010">
        <f>+ENERO!K61+FEBRERO!K61+MARZO!K61+ABRIL!K61+MAYO!K61+JUNIO!K61+JULIO!K61+AGOSTO!K61+SEPTIEMBRE!K61+OCTUBRE!K61+NOVIEMBRE!K61+DICIEMBRE!K61</f>
        <v>0</v>
      </c>
      <c r="L61" s="1010">
        <f>+ENERO!L61+FEBRERO!L61+MARZO!L61+ABRIL!L61+MAYO!L61+JUNIO!L61+JULIO!L61+AGOSTO!L61+SEPTIEMBRE!L61+OCTUBRE!L61+NOVIEMBRE!L61+DICIEMBRE!L61</f>
        <v>826000</v>
      </c>
      <c r="M61" s="1010">
        <f>+ENERO!M61+FEBRERO!M61+MARZO!M61+ABRIL!M61+MAYO!M61+JUNIO!M61+JULIO!M61+AGOSTO!M61+SEPTIEMBRE!M61+OCTUBRE!M61+NOVIEMBRE!M61+DICIEMBRE!M61</f>
        <v>826000</v>
      </c>
      <c r="N61" s="1010">
        <f>+ENERO!N61+FEBRERO!N61+MARZO!N61+ABRIL!N61+MAYO!N61+JUNIO!N61+JULIO!N61+AGOSTO!N61+SEPTIEMBRE!N61+OCTUBRE!N61+NOVIEMBRE!N61+DICIEMBRE!N61</f>
        <v>747200</v>
      </c>
      <c r="O61" s="1010">
        <f>+ENERO!O61+FEBRERO!O61+MARZO!O61+ABRIL!O61+MAYO!O61+JUNIO!O61+JULIO!O61+AGOSTO!O61+SEPTIEMBRE!O61+OCTUBRE!O61+NOVIEMBRE!O61+DICIEMBRE!O61</f>
        <v>0</v>
      </c>
      <c r="P61" s="1010">
        <f>+ENERO!P61+FEBRERO!P61+MARZO!P61+ABRIL!P61+MAYO!P61+JUNIO!P61+JULIO!P61+AGOSTO!P61+SEPTIEMBRE!P61+OCTUBRE!P61+NOVIEMBRE!P61+DICIEMBRE!P61</f>
        <v>0</v>
      </c>
      <c r="Q61" s="1010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303" t="s">
        <v>7</v>
      </c>
      <c r="B63" s="2333" t="s">
        <v>8</v>
      </c>
      <c r="C63" s="2333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314" t="s">
        <v>11</v>
      </c>
      <c r="L63" s="2315"/>
      <c r="M63" s="2316" t="s">
        <v>12</v>
      </c>
      <c r="N63" s="2317"/>
      <c r="O63" s="2318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303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304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304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304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305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303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304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304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304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304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305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303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304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304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304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305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306" t="s">
        <v>9</v>
      </c>
      <c r="B83" s="2307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355"/>
      <c r="B86" s="2356"/>
      <c r="C86" s="2305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343" t="s">
        <v>39</v>
      </c>
      <c r="B87" s="2344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345" t="s">
        <v>40</v>
      </c>
      <c r="B88" s="2346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347" t="s">
        <v>25</v>
      </c>
      <c r="B96" s="2348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384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384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316" t="s">
        <v>9</v>
      </c>
      <c r="B99" s="2318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316" t="s">
        <v>50</v>
      </c>
      <c r="B100" s="2317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347" t="s">
        <v>80</v>
      </c>
      <c r="B102" s="2385"/>
      <c r="C102" s="2316" t="s">
        <v>81</v>
      </c>
      <c r="D102" s="2387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351"/>
      <c r="B103" s="2386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388" t="s">
        <v>84</v>
      </c>
      <c r="B104" s="2389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380" t="s">
        <v>85</v>
      </c>
      <c r="B105" s="2381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380" t="s">
        <v>86</v>
      </c>
      <c r="B106" s="2381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380" t="s">
        <v>87</v>
      </c>
      <c r="B107" s="2381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382" t="s">
        <v>88</v>
      </c>
      <c r="B108" s="2383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378"/>
      <c r="B116" s="2378"/>
      <c r="C116" s="234"/>
      <c r="D116" s="234"/>
      <c r="E116" s="234"/>
      <c r="F116" s="234"/>
      <c r="G116" s="2378"/>
      <c r="H116" s="2378"/>
      <c r="I116" s="2378"/>
      <c r="J116" s="2378"/>
      <c r="K116" s="2378"/>
      <c r="L116" s="396"/>
      <c r="M116" s="237"/>
      <c r="N116" s="234"/>
      <c r="O116" s="234"/>
      <c r="P116" s="237"/>
    </row>
    <row r="117" spans="1:16" x14ac:dyDescent="0.25">
      <c r="A117" s="2378"/>
      <c r="B117" s="2378"/>
      <c r="C117" s="234"/>
      <c r="D117" s="234"/>
      <c r="E117" s="234"/>
      <c r="F117" s="234"/>
      <c r="G117" s="2379"/>
      <c r="H117" s="2379"/>
      <c r="I117" s="2379"/>
      <c r="J117" s="2379"/>
      <c r="K117" s="2379"/>
      <c r="L117" s="397"/>
      <c r="M117" s="236"/>
      <c r="N117" s="234"/>
      <c r="O117" s="234"/>
      <c r="P117" s="236"/>
    </row>
    <row r="118" spans="1:16" x14ac:dyDescent="0.25">
      <c r="A118" s="2379"/>
      <c r="B118" s="2379"/>
      <c r="C118" s="234"/>
      <c r="D118" s="234"/>
      <c r="E118" s="234"/>
      <c r="F118" s="234"/>
      <c r="G118" s="2379"/>
      <c r="H118" s="2379"/>
      <c r="I118" s="2379"/>
      <c r="J118" s="2379"/>
      <c r="K118" s="2379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60" sqref="J60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303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304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304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304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305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303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304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304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304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304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305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303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304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304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304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305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306" t="s">
        <v>9</v>
      </c>
      <c r="B29" s="2307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355"/>
      <c r="B32" s="2356"/>
      <c r="C32" s="2305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343" t="s">
        <v>39</v>
      </c>
      <c r="B33" s="2344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345" t="s">
        <v>40</v>
      </c>
      <c r="B34" s="2346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347" t="s">
        <v>25</v>
      </c>
      <c r="B42" s="2348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303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304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316" t="s">
        <v>9</v>
      </c>
      <c r="B45" s="2317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316" t="s">
        <v>49</v>
      </c>
      <c r="B46" s="2317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316" t="s">
        <v>50</v>
      </c>
      <c r="B47" s="2317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349"/>
      <c r="B52" s="2350"/>
      <c r="C52" s="2305"/>
      <c r="D52" s="2375"/>
      <c r="E52" s="2339"/>
      <c r="F52" s="2359"/>
      <c r="G52" s="129" t="s">
        <v>69</v>
      </c>
      <c r="H52" s="130" t="s">
        <v>70</v>
      </c>
      <c r="I52" s="131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364" t="s">
        <v>26</v>
      </c>
      <c r="B53" s="2364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365" t="s">
        <v>29</v>
      </c>
      <c r="B54" s="2365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366" t="s">
        <v>33</v>
      </c>
      <c r="B55" s="2366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367"/>
      <c r="B57" s="2367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368" t="s">
        <v>72</v>
      </c>
      <c r="B58" s="2368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369" t="s">
        <v>73</v>
      </c>
      <c r="B59" s="2369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362" t="s">
        <v>74</v>
      </c>
      <c r="B60" s="2362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363" t="s">
        <v>75</v>
      </c>
      <c r="B61" s="2363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303" t="s">
        <v>7</v>
      </c>
      <c r="B63" s="2333" t="s">
        <v>8</v>
      </c>
      <c r="C63" s="2333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314" t="s">
        <v>11</v>
      </c>
      <c r="L63" s="2315"/>
      <c r="M63" s="2316" t="s">
        <v>12</v>
      </c>
      <c r="N63" s="2317"/>
      <c r="O63" s="231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303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304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304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304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305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303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304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304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304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304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305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303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304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304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304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305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306" t="s">
        <v>9</v>
      </c>
      <c r="B83" s="2307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355"/>
      <c r="B86" s="2356"/>
      <c r="C86" s="2305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343" t="s">
        <v>39</v>
      </c>
      <c r="B87" s="2344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345" t="s">
        <v>40</v>
      </c>
      <c r="B88" s="2346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347" t="s">
        <v>25</v>
      </c>
      <c r="B96" s="2348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384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384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316" t="s">
        <v>9</v>
      </c>
      <c r="B99" s="2318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316" t="s">
        <v>50</v>
      </c>
      <c r="B100" s="2317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347" t="s">
        <v>80</v>
      </c>
      <c r="B102" s="2385"/>
      <c r="C102" s="2316" t="s">
        <v>81</v>
      </c>
      <c r="D102" s="238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351"/>
      <c r="B103" s="2386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388" t="s">
        <v>84</v>
      </c>
      <c r="B104" s="2389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380" t="s">
        <v>85</v>
      </c>
      <c r="B105" s="2381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380" t="s">
        <v>86</v>
      </c>
      <c r="B106" s="2381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380" t="s">
        <v>87</v>
      </c>
      <c r="B107" s="2381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382" t="s">
        <v>88</v>
      </c>
      <c r="B108" s="2383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378"/>
      <c r="B116" s="2378"/>
      <c r="C116" s="1"/>
      <c r="D116" s="1"/>
      <c r="E116" s="1"/>
      <c r="F116" s="1"/>
      <c r="G116" s="2378"/>
      <c r="H116" s="2378"/>
      <c r="I116" s="2378"/>
      <c r="J116" s="2378"/>
      <c r="K116" s="2378"/>
      <c r="L116" s="217"/>
      <c r="M116" s="4"/>
      <c r="N116" s="1"/>
      <c r="O116" s="1"/>
      <c r="P116" s="4"/>
    </row>
    <row r="117" spans="1:16" x14ac:dyDescent="0.25">
      <c r="A117" s="2378"/>
      <c r="B117" s="2378"/>
      <c r="C117" s="1"/>
      <c r="D117" s="1"/>
      <c r="E117" s="1"/>
      <c r="F117" s="1"/>
      <c r="G117" s="2379"/>
      <c r="H117" s="2379"/>
      <c r="I117" s="2379"/>
      <c r="J117" s="2379"/>
      <c r="K117" s="2379"/>
      <c r="L117" s="218"/>
      <c r="M117" s="3"/>
      <c r="N117" s="1"/>
      <c r="O117" s="1"/>
      <c r="P117" s="3"/>
    </row>
    <row r="118" spans="1:16" x14ac:dyDescent="0.25">
      <c r="A118" s="2379"/>
      <c r="B118" s="2379"/>
      <c r="C118" s="1"/>
      <c r="D118" s="1"/>
      <c r="E118" s="1"/>
      <c r="F118" s="1"/>
      <c r="G118" s="2379"/>
      <c r="H118" s="2379"/>
      <c r="I118" s="2379"/>
      <c r="J118" s="2379"/>
      <c r="K118" s="2379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D33" sqref="D33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92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2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93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customHeight="1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ht="15" customHeight="1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ht="15" customHeight="1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303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304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304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304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305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ht="15" customHeight="1" x14ac:dyDescent="0.25">
      <c r="A18" s="2303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304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304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304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304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305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ht="15" customHeight="1" x14ac:dyDescent="0.25">
      <c r="A24" s="2303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304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304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304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305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306" t="s">
        <v>9</v>
      </c>
      <c r="B29" s="2307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ht="15" customHeight="1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355"/>
      <c r="B32" s="2356"/>
      <c r="C32" s="2305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343" t="s">
        <v>39</v>
      </c>
      <c r="B33" s="2344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345" t="s">
        <v>40</v>
      </c>
      <c r="B34" s="2346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ht="15" customHeight="1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ht="15" customHeight="1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347" t="s">
        <v>25</v>
      </c>
      <c r="B42" s="2348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303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304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316" t="s">
        <v>9</v>
      </c>
      <c r="B45" s="2317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ht="15" customHeight="1" x14ac:dyDescent="0.25">
      <c r="A46" s="2316" t="s">
        <v>49</v>
      </c>
      <c r="B46" s="2317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ht="15" customHeight="1" x14ac:dyDescent="0.25">
      <c r="A47" s="2316" t="s">
        <v>50</v>
      </c>
      <c r="B47" s="2317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ht="15" customHeight="1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93" t="s">
        <v>56</v>
      </c>
      <c r="H50" s="2393"/>
      <c r="I50" s="2393"/>
      <c r="J50" s="2393"/>
      <c r="K50" s="2393"/>
      <c r="L50" s="2393"/>
      <c r="M50" s="2393"/>
      <c r="N50" s="2390" t="s">
        <v>57</v>
      </c>
      <c r="O50" s="2314" t="s">
        <v>58</v>
      </c>
      <c r="P50" s="2336"/>
      <c r="Q50" s="2371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ht="15" customHeight="1" x14ac:dyDescent="0.25">
      <c r="A51" s="2349"/>
      <c r="B51" s="2350"/>
      <c r="C51" s="2304"/>
      <c r="D51" s="2374" t="s">
        <v>60</v>
      </c>
      <c r="E51" s="2337" t="s">
        <v>61</v>
      </c>
      <c r="F51" s="2391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91"/>
      <c r="O51" s="2311" t="s">
        <v>67</v>
      </c>
      <c r="P51" s="2322" t="s">
        <v>68</v>
      </c>
      <c r="Q51" s="2372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349"/>
      <c r="B52" s="2350"/>
      <c r="C52" s="2305"/>
      <c r="D52" s="2375"/>
      <c r="E52" s="2339"/>
      <c r="F52" s="2392"/>
      <c r="G52" s="1240" t="s">
        <v>69</v>
      </c>
      <c r="H52" s="1241" t="s">
        <v>70</v>
      </c>
      <c r="I52" s="1242" t="s">
        <v>71</v>
      </c>
      <c r="J52" s="2377"/>
      <c r="K52" s="2360"/>
      <c r="L52" s="2360"/>
      <c r="M52" s="2361"/>
      <c r="N52" s="2392"/>
      <c r="O52" s="2313"/>
      <c r="P52" s="2324"/>
      <c r="Q52" s="2373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ht="15" customHeight="1" x14ac:dyDescent="0.25">
      <c r="A53" s="2364" t="s">
        <v>26</v>
      </c>
      <c r="B53" s="2364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ht="15" customHeight="1" x14ac:dyDescent="0.25">
      <c r="A54" s="2365" t="s">
        <v>29</v>
      </c>
      <c r="B54" s="2365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366" t="s">
        <v>33</v>
      </c>
      <c r="B55" s="2366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367"/>
      <c r="B57" s="2367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368" t="s">
        <v>72</v>
      </c>
      <c r="B58" s="2368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369" t="s">
        <v>73</v>
      </c>
      <c r="B59" s="2369"/>
      <c r="C59" s="1290">
        <v>73200</v>
      </c>
      <c r="D59" s="1291">
        <v>62400</v>
      </c>
      <c r="E59" s="1292"/>
      <c r="F59" s="1293">
        <v>135600</v>
      </c>
      <c r="G59" s="1294">
        <v>0</v>
      </c>
      <c r="H59" s="1295">
        <v>0</v>
      </c>
      <c r="I59" s="1296">
        <v>0</v>
      </c>
      <c r="J59" s="1211"/>
      <c r="K59" s="1213"/>
      <c r="L59" s="1213">
        <v>40000</v>
      </c>
      <c r="M59" s="1297">
        <v>40000</v>
      </c>
      <c r="N59" s="1298">
        <v>95600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362" t="s">
        <v>74</v>
      </c>
      <c r="B60" s="2362"/>
      <c r="C60" s="1251">
        <v>32000</v>
      </c>
      <c r="D60" s="1252"/>
      <c r="E60" s="1253"/>
      <c r="F60" s="1254">
        <v>32000</v>
      </c>
      <c r="G60" s="1255">
        <v>0</v>
      </c>
      <c r="H60" s="1256">
        <v>0</v>
      </c>
      <c r="I60" s="1257">
        <v>0</v>
      </c>
      <c r="J60" s="1252"/>
      <c r="K60" s="1258"/>
      <c r="L60" s="1258">
        <v>19200</v>
      </c>
      <c r="M60" s="1259">
        <v>19200</v>
      </c>
      <c r="N60" s="1260">
        <v>12800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363" t="s">
        <v>75</v>
      </c>
      <c r="B61" s="2363"/>
      <c r="C61" s="1225">
        <v>105200</v>
      </c>
      <c r="D61" s="1226">
        <v>62400</v>
      </c>
      <c r="E61" s="1229">
        <v>0</v>
      </c>
      <c r="F61" s="1299">
        <v>167600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59200</v>
      </c>
      <c r="M61" s="1229">
        <v>59200</v>
      </c>
      <c r="N61" s="1225">
        <v>108400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ht="15" customHeight="1" x14ac:dyDescent="0.25">
      <c r="A63" s="2303" t="s">
        <v>7</v>
      </c>
      <c r="B63" s="2333" t="s">
        <v>8</v>
      </c>
      <c r="C63" s="2333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314" t="s">
        <v>11</v>
      </c>
      <c r="L63" s="2315"/>
      <c r="M63" s="2316" t="s">
        <v>12</v>
      </c>
      <c r="N63" s="2317"/>
      <c r="O63" s="2318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ht="15" customHeight="1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303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304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304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304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305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ht="15" customHeight="1" x14ac:dyDescent="0.25">
      <c r="A72" s="2303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304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304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304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304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305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ht="15" customHeight="1" x14ac:dyDescent="0.25">
      <c r="A78" s="2303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304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304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304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305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306" t="s">
        <v>9</v>
      </c>
      <c r="B83" s="2307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ht="15" customHeight="1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355"/>
      <c r="B86" s="2356"/>
      <c r="C86" s="2305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343" t="s">
        <v>39</v>
      </c>
      <c r="B87" s="2344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345" t="s">
        <v>40</v>
      </c>
      <c r="B88" s="2346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ht="15" customHeight="1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ht="15" customHeight="1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347" t="s">
        <v>25</v>
      </c>
      <c r="B96" s="2348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384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384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316" t="s">
        <v>9</v>
      </c>
      <c r="B99" s="2318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ht="15" customHeight="1" x14ac:dyDescent="0.25">
      <c r="A100" s="2316" t="s">
        <v>50</v>
      </c>
      <c r="B100" s="2317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ht="15" customHeight="1" x14ac:dyDescent="0.25">
      <c r="A102" s="2347" t="s">
        <v>80</v>
      </c>
      <c r="B102" s="2395"/>
      <c r="C102" s="2316" t="s">
        <v>81</v>
      </c>
      <c r="D102" s="2397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351"/>
      <c r="B103" s="2396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388" t="s">
        <v>84</v>
      </c>
      <c r="B104" s="2389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380" t="s">
        <v>85</v>
      </c>
      <c r="B105" s="2381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380" t="s">
        <v>86</v>
      </c>
      <c r="B106" s="2381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380" t="s">
        <v>87</v>
      </c>
      <c r="B107" s="2381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382" t="s">
        <v>88</v>
      </c>
      <c r="B108" s="2383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378"/>
      <c r="B116" s="2378"/>
      <c r="C116" s="1112"/>
      <c r="D116" s="1112"/>
      <c r="E116" s="1112"/>
      <c r="F116" s="1112"/>
      <c r="G116" s="2378"/>
      <c r="H116" s="2378"/>
      <c r="I116" s="2378"/>
      <c r="J116" s="2378"/>
      <c r="K116" s="2378"/>
      <c r="L116" s="1328"/>
      <c r="M116" s="1115"/>
      <c r="N116" s="1112"/>
      <c r="O116" s="1112"/>
      <c r="P116" s="1115"/>
    </row>
    <row r="117" spans="1:16" x14ac:dyDescent="0.25">
      <c r="A117" s="2378"/>
      <c r="B117" s="2378"/>
      <c r="C117" s="1112"/>
      <c r="D117" s="1112"/>
      <c r="E117" s="1112"/>
      <c r="F117" s="1112"/>
      <c r="G117" s="2394"/>
      <c r="H117" s="2394"/>
      <c r="I117" s="2394"/>
      <c r="J117" s="2394"/>
      <c r="K117" s="2394"/>
      <c r="L117" s="1329"/>
      <c r="M117" s="1114"/>
      <c r="N117" s="1112"/>
      <c r="O117" s="1112"/>
      <c r="P117" s="1114"/>
    </row>
    <row r="118" spans="1:16" x14ac:dyDescent="0.25">
      <c r="A118" s="2394"/>
      <c r="B118" s="2394"/>
      <c r="C118" s="1112"/>
      <c r="D118" s="1112"/>
      <c r="E118" s="1112"/>
      <c r="F118" s="1112"/>
      <c r="G118" s="2394"/>
      <c r="H118" s="2394"/>
      <c r="I118" s="2394"/>
      <c r="J118" s="2394"/>
      <c r="K118" s="2394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1124000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35" sqref="J35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1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2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94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customHeight="1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ht="15" customHeight="1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ht="15" customHeight="1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303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304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304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304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305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ht="15" customHeight="1" x14ac:dyDescent="0.25">
      <c r="A18" s="2303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304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304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304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304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305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ht="15" customHeight="1" x14ac:dyDescent="0.25">
      <c r="A24" s="2303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304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304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304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305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306" t="s">
        <v>9</v>
      </c>
      <c r="B29" s="2307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ht="15" customHeight="1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355"/>
      <c r="B32" s="2356"/>
      <c r="C32" s="2305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343" t="s">
        <v>39</v>
      </c>
      <c r="B33" s="2344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345" t="s">
        <v>40</v>
      </c>
      <c r="B34" s="2346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ht="15" customHeight="1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ht="15" customHeight="1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347" t="s">
        <v>25</v>
      </c>
      <c r="B42" s="2348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303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304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316" t="s">
        <v>9</v>
      </c>
      <c r="B45" s="2317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ht="15" customHeight="1" x14ac:dyDescent="0.25">
      <c r="A46" s="2316" t="s">
        <v>49</v>
      </c>
      <c r="B46" s="2317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ht="15" customHeight="1" x14ac:dyDescent="0.25">
      <c r="A47" s="2316" t="s">
        <v>50</v>
      </c>
      <c r="B47" s="2317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ht="15" customHeight="1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ht="15" customHeight="1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349"/>
      <c r="B52" s="2350"/>
      <c r="C52" s="2305"/>
      <c r="D52" s="2375"/>
      <c r="E52" s="2339"/>
      <c r="F52" s="2359"/>
      <c r="G52" s="1473" t="s">
        <v>69</v>
      </c>
      <c r="H52" s="1474" t="s">
        <v>70</v>
      </c>
      <c r="I52" s="1475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ht="15" customHeight="1" x14ac:dyDescent="0.25">
      <c r="A53" s="2364" t="s">
        <v>26</v>
      </c>
      <c r="B53" s="2364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ht="15" customHeight="1" x14ac:dyDescent="0.25">
      <c r="A54" s="2365" t="s">
        <v>29</v>
      </c>
      <c r="B54" s="2365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366" t="s">
        <v>33</v>
      </c>
      <c r="B55" s="2366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367"/>
      <c r="B57" s="2367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368" t="s">
        <v>72</v>
      </c>
      <c r="B58" s="2368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369" t="s">
        <v>73</v>
      </c>
      <c r="B59" s="2369"/>
      <c r="C59" s="1523">
        <v>95600</v>
      </c>
      <c r="D59" s="1524">
        <v>19200</v>
      </c>
      <c r="E59" s="1525"/>
      <c r="F59" s="1526">
        <v>114800</v>
      </c>
      <c r="G59" s="1527">
        <v>0</v>
      </c>
      <c r="H59" s="1528">
        <v>0</v>
      </c>
      <c r="I59" s="1529">
        <v>0</v>
      </c>
      <c r="J59" s="1444"/>
      <c r="K59" s="1446"/>
      <c r="L59" s="1446">
        <v>57600</v>
      </c>
      <c r="M59" s="1530">
        <v>57600</v>
      </c>
      <c r="N59" s="1531">
        <v>57200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362" t="s">
        <v>74</v>
      </c>
      <c r="B60" s="2362"/>
      <c r="C60" s="1484">
        <v>12800</v>
      </c>
      <c r="D60" s="1485">
        <v>48000</v>
      </c>
      <c r="E60" s="1486"/>
      <c r="F60" s="1487">
        <v>60800</v>
      </c>
      <c r="G60" s="1488">
        <v>0</v>
      </c>
      <c r="H60" s="1489">
        <v>0</v>
      </c>
      <c r="I60" s="1490">
        <v>0</v>
      </c>
      <c r="J60" s="1485"/>
      <c r="K60" s="1491"/>
      <c r="L60" s="1491">
        <v>32800</v>
      </c>
      <c r="M60" s="1492">
        <v>32800</v>
      </c>
      <c r="N60" s="1493">
        <v>28000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363" t="s">
        <v>75</v>
      </c>
      <c r="B61" s="2363"/>
      <c r="C61" s="1458">
        <v>108400</v>
      </c>
      <c r="D61" s="1459">
        <v>67200</v>
      </c>
      <c r="E61" s="1462">
        <v>0</v>
      </c>
      <c r="F61" s="1532">
        <v>175600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90400</v>
      </c>
      <c r="M61" s="1462">
        <v>90400</v>
      </c>
      <c r="N61" s="1458">
        <v>85200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ht="15" customHeight="1" x14ac:dyDescent="0.25">
      <c r="A63" s="2303" t="s">
        <v>7</v>
      </c>
      <c r="B63" s="2333" t="s">
        <v>8</v>
      </c>
      <c r="C63" s="2333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314" t="s">
        <v>11</v>
      </c>
      <c r="L63" s="2315"/>
      <c r="M63" s="2316" t="s">
        <v>12</v>
      </c>
      <c r="N63" s="2317"/>
      <c r="O63" s="2318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ht="15" customHeight="1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303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304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304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304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305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ht="15" customHeight="1" x14ac:dyDescent="0.25">
      <c r="A72" s="2303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304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304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304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304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305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ht="15" customHeight="1" x14ac:dyDescent="0.25">
      <c r="A78" s="2303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304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304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304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305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306" t="s">
        <v>9</v>
      </c>
      <c r="B83" s="2307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ht="15" customHeight="1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355"/>
      <c r="B86" s="2356"/>
      <c r="C86" s="2305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343" t="s">
        <v>39</v>
      </c>
      <c r="B87" s="2344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345" t="s">
        <v>40</v>
      </c>
      <c r="B88" s="2346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ht="15" customHeight="1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ht="15" customHeight="1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347" t="s">
        <v>25</v>
      </c>
      <c r="B96" s="2348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384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384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316" t="s">
        <v>9</v>
      </c>
      <c r="B99" s="2318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ht="15" customHeight="1" x14ac:dyDescent="0.25">
      <c r="A100" s="2316" t="s">
        <v>50</v>
      </c>
      <c r="B100" s="2317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ht="15" customHeight="1" x14ac:dyDescent="0.25">
      <c r="A102" s="2347" t="s">
        <v>80</v>
      </c>
      <c r="B102" s="2385"/>
      <c r="C102" s="2316" t="s">
        <v>81</v>
      </c>
      <c r="D102" s="2387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351"/>
      <c r="B103" s="2386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388" t="s">
        <v>84</v>
      </c>
      <c r="B104" s="2389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380" t="s">
        <v>85</v>
      </c>
      <c r="B105" s="2381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380" t="s">
        <v>86</v>
      </c>
      <c r="B106" s="2381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380" t="s">
        <v>87</v>
      </c>
      <c r="B107" s="2381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382" t="s">
        <v>88</v>
      </c>
      <c r="B108" s="2383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378"/>
      <c r="B116" s="2378"/>
      <c r="C116" s="1345"/>
      <c r="D116" s="1345"/>
      <c r="E116" s="1345"/>
      <c r="F116" s="1345"/>
      <c r="G116" s="2378"/>
      <c r="H116" s="2378"/>
      <c r="I116" s="2378"/>
      <c r="J116" s="2378"/>
      <c r="K116" s="2378"/>
      <c r="L116" s="1561"/>
      <c r="M116" s="1348"/>
      <c r="N116" s="1345"/>
      <c r="O116" s="1345"/>
      <c r="P116" s="1348"/>
    </row>
    <row r="117" spans="1:16" x14ac:dyDescent="0.25">
      <c r="A117" s="2378"/>
      <c r="B117" s="2378"/>
      <c r="C117" s="1345"/>
      <c r="D117" s="1345"/>
      <c r="E117" s="1345"/>
      <c r="F117" s="1345"/>
      <c r="G117" s="2379"/>
      <c r="H117" s="2379"/>
      <c r="I117" s="2379"/>
      <c r="J117" s="2379"/>
      <c r="K117" s="2379"/>
      <c r="L117" s="1562"/>
      <c r="M117" s="1347"/>
      <c r="N117" s="1345"/>
      <c r="O117" s="1345"/>
      <c r="P117" s="1347"/>
    </row>
    <row r="118" spans="1:16" x14ac:dyDescent="0.25">
      <c r="A118" s="2379"/>
      <c r="B118" s="2379"/>
      <c r="C118" s="1345"/>
      <c r="D118" s="1345"/>
      <c r="E118" s="1345"/>
      <c r="F118" s="1345"/>
      <c r="G118" s="2379"/>
      <c r="H118" s="2379"/>
      <c r="I118" s="2379"/>
      <c r="J118" s="2379"/>
      <c r="K118" s="2379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1234400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14" zoomScale="50" zoomScaleNormal="50" workbookViewId="0">
      <selection activeCell="G43" sqref="G43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1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95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96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customHeight="1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ht="15" customHeight="1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ht="15" customHeight="1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303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304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304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304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305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ht="15" customHeight="1" x14ac:dyDescent="0.25">
      <c r="A18" s="2303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304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304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304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304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305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ht="15" customHeight="1" x14ac:dyDescent="0.25">
      <c r="A24" s="2303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304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304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304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305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306" t="s">
        <v>9</v>
      </c>
      <c r="B29" s="2307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ht="15" customHeight="1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355"/>
      <c r="B32" s="2356"/>
      <c r="C32" s="2305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343" t="s">
        <v>39</v>
      </c>
      <c r="B33" s="2344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345" t="s">
        <v>40</v>
      </c>
      <c r="B34" s="2346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ht="15" customHeight="1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ht="15" customHeight="1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347" t="s">
        <v>25</v>
      </c>
      <c r="B42" s="2348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303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304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316" t="s">
        <v>9</v>
      </c>
      <c r="B45" s="2317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ht="15" customHeight="1" x14ac:dyDescent="0.25">
      <c r="A46" s="2316" t="s">
        <v>49</v>
      </c>
      <c r="B46" s="2317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ht="15" customHeight="1" x14ac:dyDescent="0.25">
      <c r="A47" s="2316" t="s">
        <v>50</v>
      </c>
      <c r="B47" s="2317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ht="15" customHeight="1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ht="15" customHeight="1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349"/>
      <c r="B52" s="2350"/>
      <c r="C52" s="2305"/>
      <c r="D52" s="2375"/>
      <c r="E52" s="2339"/>
      <c r="F52" s="2359"/>
      <c r="G52" s="1706" t="s">
        <v>69</v>
      </c>
      <c r="H52" s="1707" t="s">
        <v>70</v>
      </c>
      <c r="I52" s="1708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ht="15" customHeight="1" x14ac:dyDescent="0.25">
      <c r="A53" s="2364" t="s">
        <v>26</v>
      </c>
      <c r="B53" s="2364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ht="15" customHeight="1" x14ac:dyDescent="0.25">
      <c r="A54" s="2365" t="s">
        <v>29</v>
      </c>
      <c r="B54" s="2365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366" t="s">
        <v>33</v>
      </c>
      <c r="B55" s="2366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367"/>
      <c r="B57" s="2367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368" t="s">
        <v>72</v>
      </c>
      <c r="B58" s="2368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369" t="s">
        <v>73</v>
      </c>
      <c r="B59" s="2369"/>
      <c r="C59" s="1756">
        <v>57200</v>
      </c>
      <c r="D59" s="1757">
        <v>67200</v>
      </c>
      <c r="E59" s="1758"/>
      <c r="F59" s="1759">
        <v>124400</v>
      </c>
      <c r="G59" s="1760">
        <v>0</v>
      </c>
      <c r="H59" s="1761">
        <v>0</v>
      </c>
      <c r="I59" s="1762">
        <v>0</v>
      </c>
      <c r="J59" s="1677"/>
      <c r="K59" s="1679"/>
      <c r="L59" s="1679">
        <v>67200</v>
      </c>
      <c r="M59" s="1763">
        <v>67200</v>
      </c>
      <c r="N59" s="1764">
        <v>57200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362" t="s">
        <v>74</v>
      </c>
      <c r="B60" s="2362"/>
      <c r="C60" s="1717">
        <v>28000</v>
      </c>
      <c r="D60" s="1718">
        <v>38400</v>
      </c>
      <c r="E60" s="1719"/>
      <c r="F60" s="1720">
        <v>66400</v>
      </c>
      <c r="G60" s="1721">
        <v>0</v>
      </c>
      <c r="H60" s="1722">
        <v>0</v>
      </c>
      <c r="I60" s="1723">
        <v>0</v>
      </c>
      <c r="J60" s="1718"/>
      <c r="K60" s="1724"/>
      <c r="L60" s="1724">
        <v>38400</v>
      </c>
      <c r="M60" s="1725">
        <v>38400</v>
      </c>
      <c r="N60" s="1726">
        <v>28000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363" t="s">
        <v>75</v>
      </c>
      <c r="B61" s="2363"/>
      <c r="C61" s="1691">
        <v>85200</v>
      </c>
      <c r="D61" s="1692">
        <v>105600</v>
      </c>
      <c r="E61" s="1695">
        <v>0</v>
      </c>
      <c r="F61" s="1765">
        <v>190800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105600</v>
      </c>
      <c r="M61" s="1695">
        <v>105600</v>
      </c>
      <c r="N61" s="1691">
        <v>85200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ht="15" customHeight="1" x14ac:dyDescent="0.25">
      <c r="A63" s="2303" t="s">
        <v>7</v>
      </c>
      <c r="B63" s="2333" t="s">
        <v>8</v>
      </c>
      <c r="C63" s="2333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314" t="s">
        <v>11</v>
      </c>
      <c r="L63" s="2315"/>
      <c r="M63" s="2316" t="s">
        <v>12</v>
      </c>
      <c r="N63" s="2317"/>
      <c r="O63" s="2318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ht="15" customHeight="1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303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304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304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304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305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ht="15" customHeight="1" x14ac:dyDescent="0.25">
      <c r="A72" s="2303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304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304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304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304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305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ht="15" customHeight="1" x14ac:dyDescent="0.25">
      <c r="A78" s="2303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304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304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304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305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306" t="s">
        <v>9</v>
      </c>
      <c r="B83" s="2307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ht="15" customHeight="1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355"/>
      <c r="B86" s="2356"/>
      <c r="C86" s="2305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343" t="s">
        <v>39</v>
      </c>
      <c r="B87" s="2344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345" t="s">
        <v>40</v>
      </c>
      <c r="B88" s="2346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ht="15" customHeight="1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ht="15" customHeight="1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347" t="s">
        <v>25</v>
      </c>
      <c r="B96" s="2348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384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384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316" t="s">
        <v>9</v>
      </c>
      <c r="B99" s="2318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ht="15" customHeight="1" x14ac:dyDescent="0.25">
      <c r="A100" s="2316" t="s">
        <v>50</v>
      </c>
      <c r="B100" s="2317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ht="15" customHeight="1" x14ac:dyDescent="0.25">
      <c r="A102" s="2347" t="s">
        <v>80</v>
      </c>
      <c r="B102" s="2385"/>
      <c r="C102" s="2316" t="s">
        <v>81</v>
      </c>
      <c r="D102" s="2387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351"/>
      <c r="B103" s="2386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388" t="s">
        <v>84</v>
      </c>
      <c r="B104" s="2389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380" t="s">
        <v>85</v>
      </c>
      <c r="B105" s="2381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380" t="s">
        <v>86</v>
      </c>
      <c r="B106" s="2381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380" t="s">
        <v>87</v>
      </c>
      <c r="B107" s="2381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382" t="s">
        <v>88</v>
      </c>
      <c r="B108" s="2383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378"/>
      <c r="B116" s="2378"/>
      <c r="C116" s="1578"/>
      <c r="D116" s="1578"/>
      <c r="E116" s="1578"/>
      <c r="F116" s="1578"/>
      <c r="G116" s="2378"/>
      <c r="H116" s="2378"/>
      <c r="I116" s="2378"/>
      <c r="J116" s="2378"/>
      <c r="K116" s="2378"/>
      <c r="L116" s="1794"/>
      <c r="M116" s="1581"/>
      <c r="N116" s="1578"/>
      <c r="O116" s="1578"/>
      <c r="P116" s="1581"/>
    </row>
    <row r="117" spans="1:16" x14ac:dyDescent="0.25">
      <c r="A117" s="2378"/>
      <c r="B117" s="2378"/>
      <c r="C117" s="1578"/>
      <c r="D117" s="1578"/>
      <c r="E117" s="1578"/>
      <c r="F117" s="1578"/>
      <c r="G117" s="2379"/>
      <c r="H117" s="2379"/>
      <c r="I117" s="2379"/>
      <c r="J117" s="2379"/>
      <c r="K117" s="2379"/>
      <c r="L117" s="1795"/>
      <c r="M117" s="1580"/>
      <c r="N117" s="1578"/>
      <c r="O117" s="1578"/>
      <c r="P117" s="1580"/>
    </row>
    <row r="118" spans="1:16" x14ac:dyDescent="0.25">
      <c r="A118" s="2379"/>
      <c r="B118" s="2379"/>
      <c r="C118" s="1578"/>
      <c r="D118" s="1578"/>
      <c r="E118" s="1578"/>
      <c r="F118" s="1578"/>
      <c r="G118" s="2379"/>
      <c r="H118" s="2379"/>
      <c r="I118" s="2379"/>
      <c r="J118" s="2379"/>
      <c r="K118" s="2379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1356000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F47" sqref="F47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1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2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97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customHeight="1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ht="15" customHeight="1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ht="15" customHeight="1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303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304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304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304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305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ht="15" customHeight="1" x14ac:dyDescent="0.25">
      <c r="A18" s="2303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304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304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304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304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305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ht="15" customHeight="1" x14ac:dyDescent="0.25">
      <c r="A24" s="2303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304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304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304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305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306" t="s">
        <v>9</v>
      </c>
      <c r="B29" s="2307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ht="15" customHeight="1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355"/>
      <c r="B32" s="2356"/>
      <c r="C32" s="2305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343" t="s">
        <v>39</v>
      </c>
      <c r="B33" s="2344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345" t="s">
        <v>40</v>
      </c>
      <c r="B34" s="2346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ht="15" customHeight="1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ht="15" customHeight="1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347" t="s">
        <v>25</v>
      </c>
      <c r="B42" s="2348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303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304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316" t="s">
        <v>9</v>
      </c>
      <c r="B45" s="2317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25">
      <c r="A46" s="2316" t="s">
        <v>49</v>
      </c>
      <c r="B46" s="2317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25">
      <c r="A47" s="2316" t="s">
        <v>50</v>
      </c>
      <c r="B47" s="2317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ht="15" customHeight="1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349"/>
      <c r="B52" s="2350"/>
      <c r="C52" s="2305"/>
      <c r="D52" s="2375"/>
      <c r="E52" s="2339"/>
      <c r="F52" s="2359"/>
      <c r="G52" s="1939" t="s">
        <v>69</v>
      </c>
      <c r="H52" s="1940" t="s">
        <v>70</v>
      </c>
      <c r="I52" s="1941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ht="15" customHeight="1" x14ac:dyDescent="0.25">
      <c r="A53" s="2364" t="s">
        <v>26</v>
      </c>
      <c r="B53" s="2364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ht="15" customHeight="1" x14ac:dyDescent="0.25">
      <c r="A54" s="2365" t="s">
        <v>29</v>
      </c>
      <c r="B54" s="2365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366" t="s">
        <v>33</v>
      </c>
      <c r="B55" s="2366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367"/>
      <c r="B57" s="2367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368" t="s">
        <v>72</v>
      </c>
      <c r="B58" s="2368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369" t="s">
        <v>73</v>
      </c>
      <c r="B59" s="2369"/>
      <c r="C59" s="1989">
        <v>57200</v>
      </c>
      <c r="D59" s="1990">
        <v>81600</v>
      </c>
      <c r="E59" s="1991"/>
      <c r="F59" s="1992">
        <v>138800</v>
      </c>
      <c r="G59" s="1993">
        <v>0</v>
      </c>
      <c r="H59" s="1994">
        <v>0</v>
      </c>
      <c r="I59" s="1995">
        <v>0</v>
      </c>
      <c r="J59" s="1910"/>
      <c r="K59" s="1912"/>
      <c r="L59" s="1912">
        <v>38400</v>
      </c>
      <c r="M59" s="1996">
        <v>38400</v>
      </c>
      <c r="N59" s="1997">
        <v>100400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362" t="s">
        <v>74</v>
      </c>
      <c r="B60" s="2362"/>
      <c r="C60" s="1950">
        <v>28000</v>
      </c>
      <c r="D60" s="1951">
        <v>48000</v>
      </c>
      <c r="E60" s="1952"/>
      <c r="F60" s="1953">
        <v>76000</v>
      </c>
      <c r="G60" s="1954">
        <v>0</v>
      </c>
      <c r="H60" s="1955">
        <v>0</v>
      </c>
      <c r="I60" s="1956">
        <v>0</v>
      </c>
      <c r="J60" s="1951"/>
      <c r="K60" s="1957"/>
      <c r="L60" s="1957">
        <v>28000</v>
      </c>
      <c r="M60" s="1958">
        <v>28000</v>
      </c>
      <c r="N60" s="1959">
        <v>48000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363" t="s">
        <v>75</v>
      </c>
      <c r="B61" s="2363"/>
      <c r="C61" s="1924">
        <v>85200</v>
      </c>
      <c r="D61" s="1925">
        <v>129600</v>
      </c>
      <c r="E61" s="1928">
        <v>0</v>
      </c>
      <c r="F61" s="1998">
        <v>214800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66400</v>
      </c>
      <c r="M61" s="1928">
        <v>66400</v>
      </c>
      <c r="N61" s="1924">
        <v>148400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ht="15" customHeight="1" x14ac:dyDescent="0.25">
      <c r="A63" s="2303" t="s">
        <v>7</v>
      </c>
      <c r="B63" s="2333" t="s">
        <v>8</v>
      </c>
      <c r="C63" s="2333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314" t="s">
        <v>11</v>
      </c>
      <c r="L63" s="2315"/>
      <c r="M63" s="2316" t="s">
        <v>12</v>
      </c>
      <c r="N63" s="2317"/>
      <c r="O63" s="2318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ht="15" customHeight="1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303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304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304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304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305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ht="15" customHeight="1" x14ac:dyDescent="0.25">
      <c r="A72" s="2303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304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304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304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304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305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ht="15" customHeight="1" x14ac:dyDescent="0.25">
      <c r="A78" s="2303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304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304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304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305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306" t="s">
        <v>9</v>
      </c>
      <c r="B83" s="2307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ht="15" customHeight="1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355"/>
      <c r="B86" s="2356"/>
      <c r="C86" s="2305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343" t="s">
        <v>39</v>
      </c>
      <c r="B87" s="2344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345" t="s">
        <v>40</v>
      </c>
      <c r="B88" s="2346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ht="15" customHeight="1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ht="15" customHeight="1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347" t="s">
        <v>25</v>
      </c>
      <c r="B96" s="2348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384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384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316" t="s">
        <v>9</v>
      </c>
      <c r="B99" s="2318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25">
      <c r="A100" s="2316" t="s">
        <v>50</v>
      </c>
      <c r="B100" s="2317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ht="15" customHeight="1" x14ac:dyDescent="0.25">
      <c r="A102" s="2347" t="s">
        <v>80</v>
      </c>
      <c r="B102" s="2385"/>
      <c r="C102" s="2316" t="s">
        <v>81</v>
      </c>
      <c r="D102" s="2387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351"/>
      <c r="B103" s="2386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388" t="s">
        <v>84</v>
      </c>
      <c r="B104" s="2389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380" t="s">
        <v>85</v>
      </c>
      <c r="B105" s="2381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380" t="s">
        <v>86</v>
      </c>
      <c r="B106" s="2381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380" t="s">
        <v>87</v>
      </c>
      <c r="B107" s="2381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382" t="s">
        <v>88</v>
      </c>
      <c r="B108" s="2383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378"/>
      <c r="B116" s="2378"/>
      <c r="C116" s="1811"/>
      <c r="D116" s="1811"/>
      <c r="E116" s="1811"/>
      <c r="F116" s="1811"/>
      <c r="G116" s="2378"/>
      <c r="H116" s="2378"/>
      <c r="I116" s="2378"/>
      <c r="J116" s="2378"/>
      <c r="K116" s="2378"/>
      <c r="L116" s="2027"/>
      <c r="M116" s="1814"/>
      <c r="N116" s="1811"/>
      <c r="O116" s="1811"/>
      <c r="P116" s="1814"/>
    </row>
    <row r="117" spans="1:16" x14ac:dyDescent="0.25">
      <c r="A117" s="2378"/>
      <c r="B117" s="2378"/>
      <c r="C117" s="1811"/>
      <c r="D117" s="1811"/>
      <c r="E117" s="1811"/>
      <c r="F117" s="1811"/>
      <c r="G117" s="2379"/>
      <c r="H117" s="2379"/>
      <c r="I117" s="2379"/>
      <c r="J117" s="2379"/>
      <c r="K117" s="2379"/>
      <c r="L117" s="2028"/>
      <c r="M117" s="1813"/>
      <c r="N117" s="1811"/>
      <c r="O117" s="1811"/>
      <c r="P117" s="1813"/>
    </row>
    <row r="118" spans="1:16" x14ac:dyDescent="0.25">
      <c r="A118" s="2379"/>
      <c r="B118" s="2379"/>
      <c r="C118" s="1811"/>
      <c r="D118" s="1811"/>
      <c r="E118" s="1811"/>
      <c r="F118" s="1811"/>
      <c r="G118" s="2379"/>
      <c r="H118" s="2379"/>
      <c r="I118" s="2379"/>
      <c r="J118" s="2379"/>
      <c r="K118" s="2379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1421600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118:B118"/>
    <mergeCell ref="G118:K118"/>
    <mergeCell ref="C85:C86"/>
    <mergeCell ref="D85:G85"/>
    <mergeCell ref="A87:B87"/>
    <mergeCell ref="A88:B88"/>
    <mergeCell ref="M93:M95"/>
    <mergeCell ref="N93:N95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72:A77"/>
    <mergeCell ref="A78:A82"/>
    <mergeCell ref="A83:B83"/>
    <mergeCell ref="A85:B86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10" sqref="J10:J12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1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2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98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customHeight="1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ht="15" customHeight="1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ht="15" customHeight="1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2303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2304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2304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230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2305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ht="15" customHeight="1" x14ac:dyDescent="0.25">
      <c r="A18" s="2303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2304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2304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2304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230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2305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ht="15" customHeight="1" x14ac:dyDescent="0.25">
      <c r="A24" s="2303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2304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2304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230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2305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2306" t="s">
        <v>9</v>
      </c>
      <c r="B29" s="2307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ht="15" customHeight="1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2355"/>
      <c r="B32" s="2356"/>
      <c r="C32" s="230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2343" t="s">
        <v>39</v>
      </c>
      <c r="B33" s="2344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2345" t="s">
        <v>40</v>
      </c>
      <c r="B34" s="2346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ht="15" customHeight="1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ht="15" customHeight="1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347" t="s">
        <v>25</v>
      </c>
      <c r="B42" s="2348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2303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2304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316" t="s">
        <v>9</v>
      </c>
      <c r="B45" s="2317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25">
      <c r="A46" s="2316" t="s">
        <v>49</v>
      </c>
      <c r="B46" s="2317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25">
      <c r="A47" s="2316" t="s">
        <v>50</v>
      </c>
      <c r="B47" s="2317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ht="15" customHeight="1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2349"/>
      <c r="B52" s="2350"/>
      <c r="C52" s="2305"/>
      <c r="D52" s="2375"/>
      <c r="E52" s="2339"/>
      <c r="F52" s="2359"/>
      <c r="G52" s="2172" t="s">
        <v>69</v>
      </c>
      <c r="H52" s="2173" t="s">
        <v>70</v>
      </c>
      <c r="I52" s="2174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ht="15" customHeight="1" x14ac:dyDescent="0.25">
      <c r="A53" s="2364" t="s">
        <v>26</v>
      </c>
      <c r="B53" s="2364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ht="15" customHeight="1" x14ac:dyDescent="0.25">
      <c r="A54" s="2365" t="s">
        <v>29</v>
      </c>
      <c r="B54" s="2365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2366" t="s">
        <v>33</v>
      </c>
      <c r="B55" s="2366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2367"/>
      <c r="B57" s="2367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2368" t="s">
        <v>72</v>
      </c>
      <c r="B58" s="2368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2369" t="s">
        <v>73</v>
      </c>
      <c r="B59" s="2369"/>
      <c r="C59" s="2222">
        <v>100400</v>
      </c>
      <c r="D59" s="2223">
        <v>9600</v>
      </c>
      <c r="E59" s="2224"/>
      <c r="F59" s="2225">
        <v>110000</v>
      </c>
      <c r="G59" s="2226">
        <v>0</v>
      </c>
      <c r="H59" s="2227">
        <v>0</v>
      </c>
      <c r="I59" s="2228">
        <v>0</v>
      </c>
      <c r="J59" s="2143"/>
      <c r="K59" s="2145"/>
      <c r="L59" s="2145">
        <v>62400</v>
      </c>
      <c r="M59" s="2229">
        <v>62400</v>
      </c>
      <c r="N59" s="2230">
        <v>47600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2362" t="s">
        <v>74</v>
      </c>
      <c r="B60" s="2362"/>
      <c r="C60" s="2183">
        <v>48000</v>
      </c>
      <c r="D60" s="2184"/>
      <c r="E60" s="2185"/>
      <c r="F60" s="2186">
        <v>48000</v>
      </c>
      <c r="G60" s="2187">
        <v>0</v>
      </c>
      <c r="H60" s="2188">
        <v>0</v>
      </c>
      <c r="I60" s="2189">
        <v>0</v>
      </c>
      <c r="J60" s="2184"/>
      <c r="K60" s="2190"/>
      <c r="L60" s="2190">
        <v>20000</v>
      </c>
      <c r="M60" s="2191">
        <v>20000</v>
      </c>
      <c r="N60" s="2192">
        <v>28000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2363" t="s">
        <v>75</v>
      </c>
      <c r="B61" s="2363"/>
      <c r="C61" s="2157">
        <v>148400</v>
      </c>
      <c r="D61" s="2158">
        <v>9600</v>
      </c>
      <c r="E61" s="2161">
        <v>0</v>
      </c>
      <c r="F61" s="2231">
        <v>158000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82400</v>
      </c>
      <c r="M61" s="2161">
        <v>82400</v>
      </c>
      <c r="N61" s="2157">
        <v>75600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ht="15" customHeight="1" x14ac:dyDescent="0.25">
      <c r="A63" s="2303" t="s">
        <v>7</v>
      </c>
      <c r="B63" s="2333" t="s">
        <v>8</v>
      </c>
      <c r="C63" s="233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314" t="s">
        <v>11</v>
      </c>
      <c r="L63" s="2315"/>
      <c r="M63" s="2316" t="s">
        <v>12</v>
      </c>
      <c r="N63" s="2317"/>
      <c r="O63" s="2318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ht="15" customHeight="1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2303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2304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2304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230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2305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ht="15" customHeight="1" x14ac:dyDescent="0.25">
      <c r="A72" s="2303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2304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2304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2304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230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2305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ht="15" customHeight="1" x14ac:dyDescent="0.25">
      <c r="A78" s="2303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2304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2304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230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2305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2306" t="s">
        <v>9</v>
      </c>
      <c r="B83" s="2307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ht="15" customHeight="1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2355"/>
      <c r="B86" s="2356"/>
      <c r="C86" s="2305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2343" t="s">
        <v>39</v>
      </c>
      <c r="B87" s="2344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2345" t="s">
        <v>40</v>
      </c>
      <c r="B88" s="2346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ht="15" customHeight="1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ht="15" customHeight="1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347" t="s">
        <v>25</v>
      </c>
      <c r="B96" s="2348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384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384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316" t="s">
        <v>9</v>
      </c>
      <c r="B99" s="2318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25">
      <c r="A100" s="2316" t="s">
        <v>50</v>
      </c>
      <c r="B100" s="2317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ht="15" customHeight="1" x14ac:dyDescent="0.25">
      <c r="A102" s="2347" t="s">
        <v>80</v>
      </c>
      <c r="B102" s="2385"/>
      <c r="C102" s="2316" t="s">
        <v>81</v>
      </c>
      <c r="D102" s="2387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351"/>
      <c r="B103" s="2386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388" t="s">
        <v>84</v>
      </c>
      <c r="B104" s="2389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380" t="s">
        <v>85</v>
      </c>
      <c r="B105" s="2381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380" t="s">
        <v>86</v>
      </c>
      <c r="B106" s="2381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380" t="s">
        <v>87</v>
      </c>
      <c r="B107" s="2381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382" t="s">
        <v>88</v>
      </c>
      <c r="B108" s="2383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378"/>
      <c r="B116" s="2378"/>
      <c r="C116" s="2044"/>
      <c r="D116" s="2044"/>
      <c r="E116" s="2044"/>
      <c r="F116" s="2044"/>
      <c r="G116" s="2378"/>
      <c r="H116" s="2378"/>
      <c r="I116" s="2378"/>
      <c r="J116" s="2378"/>
      <c r="K116" s="2378"/>
      <c r="L116" s="2260"/>
      <c r="M116" s="2047"/>
      <c r="N116" s="2044"/>
      <c r="O116" s="2044"/>
      <c r="P116" s="2047"/>
    </row>
    <row r="117" spans="1:16" x14ac:dyDescent="0.25">
      <c r="A117" s="2378"/>
      <c r="B117" s="2378"/>
      <c r="C117" s="2044"/>
      <c r="D117" s="2044"/>
      <c r="E117" s="2044"/>
      <c r="F117" s="2044"/>
      <c r="G117" s="2379"/>
      <c r="H117" s="2379"/>
      <c r="I117" s="2379"/>
      <c r="J117" s="2379"/>
      <c r="K117" s="2379"/>
      <c r="L117" s="2261"/>
      <c r="M117" s="2046"/>
      <c r="N117" s="2044"/>
      <c r="O117" s="2044"/>
      <c r="P117" s="2046"/>
    </row>
    <row r="118" spans="1:16" x14ac:dyDescent="0.25">
      <c r="A118" s="2379"/>
      <c r="B118" s="2379"/>
      <c r="C118" s="2044"/>
      <c r="D118" s="2044"/>
      <c r="E118" s="2044"/>
      <c r="F118" s="2044"/>
      <c r="G118" s="2379"/>
      <c r="H118" s="2379"/>
      <c r="I118" s="2379"/>
      <c r="J118" s="2379"/>
      <c r="K118" s="2379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1112800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G5" sqref="G5"/>
    </sheetView>
  </sheetViews>
  <sheetFormatPr baseColWidth="10" defaultColWidth="11.7109375" defaultRowHeight="10.5" x14ac:dyDescent="0.15"/>
  <cols>
    <col min="1" max="1" width="13.85546875" style="2052" customWidth="1"/>
    <col min="2" max="2" width="27.7109375" style="2052" customWidth="1"/>
    <col min="3" max="4" width="10.7109375" style="2052" customWidth="1"/>
    <col min="5" max="5" width="11.28515625" style="2052" bestFit="1" customWidth="1"/>
    <col min="6" max="6" width="11.7109375" style="2052" customWidth="1"/>
    <col min="7" max="7" width="11.85546875" style="2052" customWidth="1"/>
    <col min="8" max="9" width="12.42578125" style="2052" customWidth="1"/>
    <col min="10" max="10" width="10.5703125" style="2052" customWidth="1"/>
    <col min="11" max="12" width="12.28515625" style="2052" customWidth="1"/>
    <col min="13" max="13" width="12.42578125" style="2052" customWidth="1"/>
    <col min="14" max="14" width="10.7109375" style="2052" customWidth="1"/>
    <col min="15" max="15" width="12.5703125" style="2052" customWidth="1"/>
    <col min="16" max="16" width="11.85546875" style="2052" customWidth="1"/>
    <col min="17" max="26" width="11.7109375" style="2052" customWidth="1"/>
    <col min="27" max="34" width="11.7109375" style="2052" hidden="1" customWidth="1"/>
    <col min="35" max="36" width="11.7109375" style="2052" customWidth="1"/>
    <col min="37" max="256" width="11.7109375" style="2052"/>
    <col min="257" max="257" width="13.85546875" style="2052" customWidth="1"/>
    <col min="258" max="258" width="27.7109375" style="2052" customWidth="1"/>
    <col min="259" max="260" width="10.7109375" style="2052" customWidth="1"/>
    <col min="261" max="261" width="11.28515625" style="2052" bestFit="1" customWidth="1"/>
    <col min="262" max="262" width="11.7109375" style="2052" customWidth="1"/>
    <col min="263" max="263" width="11.85546875" style="2052" customWidth="1"/>
    <col min="264" max="265" width="12.42578125" style="2052" customWidth="1"/>
    <col min="266" max="266" width="10.5703125" style="2052" customWidth="1"/>
    <col min="267" max="268" width="12.28515625" style="2052" customWidth="1"/>
    <col min="269" max="269" width="12.42578125" style="2052" customWidth="1"/>
    <col min="270" max="270" width="10.7109375" style="2052" customWidth="1"/>
    <col min="271" max="271" width="12.5703125" style="2052" customWidth="1"/>
    <col min="272" max="272" width="11.85546875" style="2052" customWidth="1"/>
    <col min="273" max="282" width="11.7109375" style="2052" customWidth="1"/>
    <col min="283" max="290" width="0" style="2052" hidden="1" customWidth="1"/>
    <col min="291" max="292" width="11.7109375" style="2052" customWidth="1"/>
    <col min="293" max="512" width="11.7109375" style="2052"/>
    <col min="513" max="513" width="13.85546875" style="2052" customWidth="1"/>
    <col min="514" max="514" width="27.7109375" style="2052" customWidth="1"/>
    <col min="515" max="516" width="10.7109375" style="2052" customWidth="1"/>
    <col min="517" max="517" width="11.28515625" style="2052" bestFit="1" customWidth="1"/>
    <col min="518" max="518" width="11.7109375" style="2052" customWidth="1"/>
    <col min="519" max="519" width="11.85546875" style="2052" customWidth="1"/>
    <col min="520" max="521" width="12.42578125" style="2052" customWidth="1"/>
    <col min="522" max="522" width="10.5703125" style="2052" customWidth="1"/>
    <col min="523" max="524" width="12.28515625" style="2052" customWidth="1"/>
    <col min="525" max="525" width="12.42578125" style="2052" customWidth="1"/>
    <col min="526" max="526" width="10.7109375" style="2052" customWidth="1"/>
    <col min="527" max="527" width="12.5703125" style="2052" customWidth="1"/>
    <col min="528" max="528" width="11.85546875" style="2052" customWidth="1"/>
    <col min="529" max="538" width="11.7109375" style="2052" customWidth="1"/>
    <col min="539" max="546" width="0" style="2052" hidden="1" customWidth="1"/>
    <col min="547" max="548" width="11.7109375" style="2052" customWidth="1"/>
    <col min="549" max="768" width="11.7109375" style="2052"/>
    <col min="769" max="769" width="13.85546875" style="2052" customWidth="1"/>
    <col min="770" max="770" width="27.7109375" style="2052" customWidth="1"/>
    <col min="771" max="772" width="10.7109375" style="2052" customWidth="1"/>
    <col min="773" max="773" width="11.28515625" style="2052" bestFit="1" customWidth="1"/>
    <col min="774" max="774" width="11.7109375" style="2052" customWidth="1"/>
    <col min="775" max="775" width="11.85546875" style="2052" customWidth="1"/>
    <col min="776" max="777" width="12.42578125" style="2052" customWidth="1"/>
    <col min="778" max="778" width="10.5703125" style="2052" customWidth="1"/>
    <col min="779" max="780" width="12.28515625" style="2052" customWidth="1"/>
    <col min="781" max="781" width="12.42578125" style="2052" customWidth="1"/>
    <col min="782" max="782" width="10.7109375" style="2052" customWidth="1"/>
    <col min="783" max="783" width="12.5703125" style="2052" customWidth="1"/>
    <col min="784" max="784" width="11.85546875" style="2052" customWidth="1"/>
    <col min="785" max="794" width="11.7109375" style="2052" customWidth="1"/>
    <col min="795" max="802" width="0" style="2052" hidden="1" customWidth="1"/>
    <col min="803" max="804" width="11.7109375" style="2052" customWidth="1"/>
    <col min="805" max="1024" width="11.7109375" style="2052"/>
    <col min="1025" max="1025" width="13.85546875" style="2052" customWidth="1"/>
    <col min="1026" max="1026" width="27.7109375" style="2052" customWidth="1"/>
    <col min="1027" max="1028" width="10.7109375" style="2052" customWidth="1"/>
    <col min="1029" max="1029" width="11.28515625" style="2052" bestFit="1" customWidth="1"/>
    <col min="1030" max="1030" width="11.7109375" style="2052" customWidth="1"/>
    <col min="1031" max="1031" width="11.85546875" style="2052" customWidth="1"/>
    <col min="1032" max="1033" width="12.42578125" style="2052" customWidth="1"/>
    <col min="1034" max="1034" width="10.5703125" style="2052" customWidth="1"/>
    <col min="1035" max="1036" width="12.28515625" style="2052" customWidth="1"/>
    <col min="1037" max="1037" width="12.42578125" style="2052" customWidth="1"/>
    <col min="1038" max="1038" width="10.7109375" style="2052" customWidth="1"/>
    <col min="1039" max="1039" width="12.5703125" style="2052" customWidth="1"/>
    <col min="1040" max="1040" width="11.85546875" style="2052" customWidth="1"/>
    <col min="1041" max="1050" width="11.7109375" style="2052" customWidth="1"/>
    <col min="1051" max="1058" width="0" style="2052" hidden="1" customWidth="1"/>
    <col min="1059" max="1060" width="11.7109375" style="2052" customWidth="1"/>
    <col min="1061" max="1280" width="11.7109375" style="2052"/>
    <col min="1281" max="1281" width="13.85546875" style="2052" customWidth="1"/>
    <col min="1282" max="1282" width="27.7109375" style="2052" customWidth="1"/>
    <col min="1283" max="1284" width="10.7109375" style="2052" customWidth="1"/>
    <col min="1285" max="1285" width="11.28515625" style="2052" bestFit="1" customWidth="1"/>
    <col min="1286" max="1286" width="11.7109375" style="2052" customWidth="1"/>
    <col min="1287" max="1287" width="11.85546875" style="2052" customWidth="1"/>
    <col min="1288" max="1289" width="12.42578125" style="2052" customWidth="1"/>
    <col min="1290" max="1290" width="10.5703125" style="2052" customWidth="1"/>
    <col min="1291" max="1292" width="12.28515625" style="2052" customWidth="1"/>
    <col min="1293" max="1293" width="12.42578125" style="2052" customWidth="1"/>
    <col min="1294" max="1294" width="10.7109375" style="2052" customWidth="1"/>
    <col min="1295" max="1295" width="12.5703125" style="2052" customWidth="1"/>
    <col min="1296" max="1296" width="11.85546875" style="2052" customWidth="1"/>
    <col min="1297" max="1306" width="11.7109375" style="2052" customWidth="1"/>
    <col min="1307" max="1314" width="0" style="2052" hidden="1" customWidth="1"/>
    <col min="1315" max="1316" width="11.7109375" style="2052" customWidth="1"/>
    <col min="1317" max="1536" width="11.7109375" style="2052"/>
    <col min="1537" max="1537" width="13.85546875" style="2052" customWidth="1"/>
    <col min="1538" max="1538" width="27.7109375" style="2052" customWidth="1"/>
    <col min="1539" max="1540" width="10.7109375" style="2052" customWidth="1"/>
    <col min="1541" max="1541" width="11.28515625" style="2052" bestFit="1" customWidth="1"/>
    <col min="1542" max="1542" width="11.7109375" style="2052" customWidth="1"/>
    <col min="1543" max="1543" width="11.85546875" style="2052" customWidth="1"/>
    <col min="1544" max="1545" width="12.42578125" style="2052" customWidth="1"/>
    <col min="1546" max="1546" width="10.5703125" style="2052" customWidth="1"/>
    <col min="1547" max="1548" width="12.28515625" style="2052" customWidth="1"/>
    <col min="1549" max="1549" width="12.42578125" style="2052" customWidth="1"/>
    <col min="1550" max="1550" width="10.7109375" style="2052" customWidth="1"/>
    <col min="1551" max="1551" width="12.5703125" style="2052" customWidth="1"/>
    <col min="1552" max="1552" width="11.85546875" style="2052" customWidth="1"/>
    <col min="1553" max="1562" width="11.7109375" style="2052" customWidth="1"/>
    <col min="1563" max="1570" width="0" style="2052" hidden="1" customWidth="1"/>
    <col min="1571" max="1572" width="11.7109375" style="2052" customWidth="1"/>
    <col min="1573" max="1792" width="11.7109375" style="2052"/>
    <col min="1793" max="1793" width="13.85546875" style="2052" customWidth="1"/>
    <col min="1794" max="1794" width="27.7109375" style="2052" customWidth="1"/>
    <col min="1795" max="1796" width="10.7109375" style="2052" customWidth="1"/>
    <col min="1797" max="1797" width="11.28515625" style="2052" bestFit="1" customWidth="1"/>
    <col min="1798" max="1798" width="11.7109375" style="2052" customWidth="1"/>
    <col min="1799" max="1799" width="11.85546875" style="2052" customWidth="1"/>
    <col min="1800" max="1801" width="12.42578125" style="2052" customWidth="1"/>
    <col min="1802" max="1802" width="10.5703125" style="2052" customWidth="1"/>
    <col min="1803" max="1804" width="12.28515625" style="2052" customWidth="1"/>
    <col min="1805" max="1805" width="12.42578125" style="2052" customWidth="1"/>
    <col min="1806" max="1806" width="10.7109375" style="2052" customWidth="1"/>
    <col min="1807" max="1807" width="12.5703125" style="2052" customWidth="1"/>
    <col min="1808" max="1808" width="11.85546875" style="2052" customWidth="1"/>
    <col min="1809" max="1818" width="11.7109375" style="2052" customWidth="1"/>
    <col min="1819" max="1826" width="0" style="2052" hidden="1" customWidth="1"/>
    <col min="1827" max="1828" width="11.7109375" style="2052" customWidth="1"/>
    <col min="1829" max="2048" width="11.7109375" style="2052"/>
    <col min="2049" max="2049" width="13.85546875" style="2052" customWidth="1"/>
    <col min="2050" max="2050" width="27.7109375" style="2052" customWidth="1"/>
    <col min="2051" max="2052" width="10.7109375" style="2052" customWidth="1"/>
    <col min="2053" max="2053" width="11.28515625" style="2052" bestFit="1" customWidth="1"/>
    <col min="2054" max="2054" width="11.7109375" style="2052" customWidth="1"/>
    <col min="2055" max="2055" width="11.85546875" style="2052" customWidth="1"/>
    <col min="2056" max="2057" width="12.42578125" style="2052" customWidth="1"/>
    <col min="2058" max="2058" width="10.5703125" style="2052" customWidth="1"/>
    <col min="2059" max="2060" width="12.28515625" style="2052" customWidth="1"/>
    <col min="2061" max="2061" width="12.42578125" style="2052" customWidth="1"/>
    <col min="2062" max="2062" width="10.7109375" style="2052" customWidth="1"/>
    <col min="2063" max="2063" width="12.5703125" style="2052" customWidth="1"/>
    <col min="2064" max="2064" width="11.85546875" style="2052" customWidth="1"/>
    <col min="2065" max="2074" width="11.7109375" style="2052" customWidth="1"/>
    <col min="2075" max="2082" width="0" style="2052" hidden="1" customWidth="1"/>
    <col min="2083" max="2084" width="11.7109375" style="2052" customWidth="1"/>
    <col min="2085" max="2304" width="11.7109375" style="2052"/>
    <col min="2305" max="2305" width="13.85546875" style="2052" customWidth="1"/>
    <col min="2306" max="2306" width="27.7109375" style="2052" customWidth="1"/>
    <col min="2307" max="2308" width="10.7109375" style="2052" customWidth="1"/>
    <col min="2309" max="2309" width="11.28515625" style="2052" bestFit="1" customWidth="1"/>
    <col min="2310" max="2310" width="11.7109375" style="2052" customWidth="1"/>
    <col min="2311" max="2311" width="11.85546875" style="2052" customWidth="1"/>
    <col min="2312" max="2313" width="12.42578125" style="2052" customWidth="1"/>
    <col min="2314" max="2314" width="10.5703125" style="2052" customWidth="1"/>
    <col min="2315" max="2316" width="12.28515625" style="2052" customWidth="1"/>
    <col min="2317" max="2317" width="12.42578125" style="2052" customWidth="1"/>
    <col min="2318" max="2318" width="10.7109375" style="2052" customWidth="1"/>
    <col min="2319" max="2319" width="12.5703125" style="2052" customWidth="1"/>
    <col min="2320" max="2320" width="11.85546875" style="2052" customWidth="1"/>
    <col min="2321" max="2330" width="11.7109375" style="2052" customWidth="1"/>
    <col min="2331" max="2338" width="0" style="2052" hidden="1" customWidth="1"/>
    <col min="2339" max="2340" width="11.7109375" style="2052" customWidth="1"/>
    <col min="2341" max="2560" width="11.7109375" style="2052"/>
    <col min="2561" max="2561" width="13.85546875" style="2052" customWidth="1"/>
    <col min="2562" max="2562" width="27.7109375" style="2052" customWidth="1"/>
    <col min="2563" max="2564" width="10.7109375" style="2052" customWidth="1"/>
    <col min="2565" max="2565" width="11.28515625" style="2052" bestFit="1" customWidth="1"/>
    <col min="2566" max="2566" width="11.7109375" style="2052" customWidth="1"/>
    <col min="2567" max="2567" width="11.85546875" style="2052" customWidth="1"/>
    <col min="2568" max="2569" width="12.42578125" style="2052" customWidth="1"/>
    <col min="2570" max="2570" width="10.5703125" style="2052" customWidth="1"/>
    <col min="2571" max="2572" width="12.28515625" style="2052" customWidth="1"/>
    <col min="2573" max="2573" width="12.42578125" style="2052" customWidth="1"/>
    <col min="2574" max="2574" width="10.7109375" style="2052" customWidth="1"/>
    <col min="2575" max="2575" width="12.5703125" style="2052" customWidth="1"/>
    <col min="2576" max="2576" width="11.85546875" style="2052" customWidth="1"/>
    <col min="2577" max="2586" width="11.7109375" style="2052" customWidth="1"/>
    <col min="2587" max="2594" width="0" style="2052" hidden="1" customWidth="1"/>
    <col min="2595" max="2596" width="11.7109375" style="2052" customWidth="1"/>
    <col min="2597" max="2816" width="11.7109375" style="2052"/>
    <col min="2817" max="2817" width="13.85546875" style="2052" customWidth="1"/>
    <col min="2818" max="2818" width="27.7109375" style="2052" customWidth="1"/>
    <col min="2819" max="2820" width="10.7109375" style="2052" customWidth="1"/>
    <col min="2821" max="2821" width="11.28515625" style="2052" bestFit="1" customWidth="1"/>
    <col min="2822" max="2822" width="11.7109375" style="2052" customWidth="1"/>
    <col min="2823" max="2823" width="11.85546875" style="2052" customWidth="1"/>
    <col min="2824" max="2825" width="12.42578125" style="2052" customWidth="1"/>
    <col min="2826" max="2826" width="10.5703125" style="2052" customWidth="1"/>
    <col min="2827" max="2828" width="12.28515625" style="2052" customWidth="1"/>
    <col min="2829" max="2829" width="12.42578125" style="2052" customWidth="1"/>
    <col min="2830" max="2830" width="10.7109375" style="2052" customWidth="1"/>
    <col min="2831" max="2831" width="12.5703125" style="2052" customWidth="1"/>
    <col min="2832" max="2832" width="11.85546875" style="2052" customWidth="1"/>
    <col min="2833" max="2842" width="11.7109375" style="2052" customWidth="1"/>
    <col min="2843" max="2850" width="0" style="2052" hidden="1" customWidth="1"/>
    <col min="2851" max="2852" width="11.7109375" style="2052" customWidth="1"/>
    <col min="2853" max="3072" width="11.7109375" style="2052"/>
    <col min="3073" max="3073" width="13.85546875" style="2052" customWidth="1"/>
    <col min="3074" max="3074" width="27.7109375" style="2052" customWidth="1"/>
    <col min="3075" max="3076" width="10.7109375" style="2052" customWidth="1"/>
    <col min="3077" max="3077" width="11.28515625" style="2052" bestFit="1" customWidth="1"/>
    <col min="3078" max="3078" width="11.7109375" style="2052" customWidth="1"/>
    <col min="3079" max="3079" width="11.85546875" style="2052" customWidth="1"/>
    <col min="3080" max="3081" width="12.42578125" style="2052" customWidth="1"/>
    <col min="3082" max="3082" width="10.5703125" style="2052" customWidth="1"/>
    <col min="3083" max="3084" width="12.28515625" style="2052" customWidth="1"/>
    <col min="3085" max="3085" width="12.42578125" style="2052" customWidth="1"/>
    <col min="3086" max="3086" width="10.7109375" style="2052" customWidth="1"/>
    <col min="3087" max="3087" width="12.5703125" style="2052" customWidth="1"/>
    <col min="3088" max="3088" width="11.85546875" style="2052" customWidth="1"/>
    <col min="3089" max="3098" width="11.7109375" style="2052" customWidth="1"/>
    <col min="3099" max="3106" width="0" style="2052" hidden="1" customWidth="1"/>
    <col min="3107" max="3108" width="11.7109375" style="2052" customWidth="1"/>
    <col min="3109" max="3328" width="11.7109375" style="2052"/>
    <col min="3329" max="3329" width="13.85546875" style="2052" customWidth="1"/>
    <col min="3330" max="3330" width="27.7109375" style="2052" customWidth="1"/>
    <col min="3331" max="3332" width="10.7109375" style="2052" customWidth="1"/>
    <col min="3333" max="3333" width="11.28515625" style="2052" bestFit="1" customWidth="1"/>
    <col min="3334" max="3334" width="11.7109375" style="2052" customWidth="1"/>
    <col min="3335" max="3335" width="11.85546875" style="2052" customWidth="1"/>
    <col min="3336" max="3337" width="12.42578125" style="2052" customWidth="1"/>
    <col min="3338" max="3338" width="10.5703125" style="2052" customWidth="1"/>
    <col min="3339" max="3340" width="12.28515625" style="2052" customWidth="1"/>
    <col min="3341" max="3341" width="12.42578125" style="2052" customWidth="1"/>
    <col min="3342" max="3342" width="10.7109375" style="2052" customWidth="1"/>
    <col min="3343" max="3343" width="12.5703125" style="2052" customWidth="1"/>
    <col min="3344" max="3344" width="11.85546875" style="2052" customWidth="1"/>
    <col min="3345" max="3354" width="11.7109375" style="2052" customWidth="1"/>
    <col min="3355" max="3362" width="0" style="2052" hidden="1" customWidth="1"/>
    <col min="3363" max="3364" width="11.7109375" style="2052" customWidth="1"/>
    <col min="3365" max="3584" width="11.7109375" style="2052"/>
    <col min="3585" max="3585" width="13.85546875" style="2052" customWidth="1"/>
    <col min="3586" max="3586" width="27.7109375" style="2052" customWidth="1"/>
    <col min="3587" max="3588" width="10.7109375" style="2052" customWidth="1"/>
    <col min="3589" max="3589" width="11.28515625" style="2052" bestFit="1" customWidth="1"/>
    <col min="3590" max="3590" width="11.7109375" style="2052" customWidth="1"/>
    <col min="3591" max="3591" width="11.85546875" style="2052" customWidth="1"/>
    <col min="3592" max="3593" width="12.42578125" style="2052" customWidth="1"/>
    <col min="3594" max="3594" width="10.5703125" style="2052" customWidth="1"/>
    <col min="3595" max="3596" width="12.28515625" style="2052" customWidth="1"/>
    <col min="3597" max="3597" width="12.42578125" style="2052" customWidth="1"/>
    <col min="3598" max="3598" width="10.7109375" style="2052" customWidth="1"/>
    <col min="3599" max="3599" width="12.5703125" style="2052" customWidth="1"/>
    <col min="3600" max="3600" width="11.85546875" style="2052" customWidth="1"/>
    <col min="3601" max="3610" width="11.7109375" style="2052" customWidth="1"/>
    <col min="3611" max="3618" width="0" style="2052" hidden="1" customWidth="1"/>
    <col min="3619" max="3620" width="11.7109375" style="2052" customWidth="1"/>
    <col min="3621" max="3840" width="11.7109375" style="2052"/>
    <col min="3841" max="3841" width="13.85546875" style="2052" customWidth="1"/>
    <col min="3842" max="3842" width="27.7109375" style="2052" customWidth="1"/>
    <col min="3843" max="3844" width="10.7109375" style="2052" customWidth="1"/>
    <col min="3845" max="3845" width="11.28515625" style="2052" bestFit="1" customWidth="1"/>
    <col min="3846" max="3846" width="11.7109375" style="2052" customWidth="1"/>
    <col min="3847" max="3847" width="11.85546875" style="2052" customWidth="1"/>
    <col min="3848" max="3849" width="12.42578125" style="2052" customWidth="1"/>
    <col min="3850" max="3850" width="10.5703125" style="2052" customWidth="1"/>
    <col min="3851" max="3852" width="12.28515625" style="2052" customWidth="1"/>
    <col min="3853" max="3853" width="12.42578125" style="2052" customWidth="1"/>
    <col min="3854" max="3854" width="10.7109375" style="2052" customWidth="1"/>
    <col min="3855" max="3855" width="12.5703125" style="2052" customWidth="1"/>
    <col min="3856" max="3856" width="11.85546875" style="2052" customWidth="1"/>
    <col min="3857" max="3866" width="11.7109375" style="2052" customWidth="1"/>
    <col min="3867" max="3874" width="0" style="2052" hidden="1" customWidth="1"/>
    <col min="3875" max="3876" width="11.7109375" style="2052" customWidth="1"/>
    <col min="3877" max="4096" width="11.7109375" style="2052"/>
    <col min="4097" max="4097" width="13.85546875" style="2052" customWidth="1"/>
    <col min="4098" max="4098" width="27.7109375" style="2052" customWidth="1"/>
    <col min="4099" max="4100" width="10.7109375" style="2052" customWidth="1"/>
    <col min="4101" max="4101" width="11.28515625" style="2052" bestFit="1" customWidth="1"/>
    <col min="4102" max="4102" width="11.7109375" style="2052" customWidth="1"/>
    <col min="4103" max="4103" width="11.85546875" style="2052" customWidth="1"/>
    <col min="4104" max="4105" width="12.42578125" style="2052" customWidth="1"/>
    <col min="4106" max="4106" width="10.5703125" style="2052" customWidth="1"/>
    <col min="4107" max="4108" width="12.28515625" style="2052" customWidth="1"/>
    <col min="4109" max="4109" width="12.42578125" style="2052" customWidth="1"/>
    <col min="4110" max="4110" width="10.7109375" style="2052" customWidth="1"/>
    <col min="4111" max="4111" width="12.5703125" style="2052" customWidth="1"/>
    <col min="4112" max="4112" width="11.85546875" style="2052" customWidth="1"/>
    <col min="4113" max="4122" width="11.7109375" style="2052" customWidth="1"/>
    <col min="4123" max="4130" width="0" style="2052" hidden="1" customWidth="1"/>
    <col min="4131" max="4132" width="11.7109375" style="2052" customWidth="1"/>
    <col min="4133" max="4352" width="11.7109375" style="2052"/>
    <col min="4353" max="4353" width="13.85546875" style="2052" customWidth="1"/>
    <col min="4354" max="4354" width="27.7109375" style="2052" customWidth="1"/>
    <col min="4355" max="4356" width="10.7109375" style="2052" customWidth="1"/>
    <col min="4357" max="4357" width="11.28515625" style="2052" bestFit="1" customWidth="1"/>
    <col min="4358" max="4358" width="11.7109375" style="2052" customWidth="1"/>
    <col min="4359" max="4359" width="11.85546875" style="2052" customWidth="1"/>
    <col min="4360" max="4361" width="12.42578125" style="2052" customWidth="1"/>
    <col min="4362" max="4362" width="10.5703125" style="2052" customWidth="1"/>
    <col min="4363" max="4364" width="12.28515625" style="2052" customWidth="1"/>
    <col min="4365" max="4365" width="12.42578125" style="2052" customWidth="1"/>
    <col min="4366" max="4366" width="10.7109375" style="2052" customWidth="1"/>
    <col min="4367" max="4367" width="12.5703125" style="2052" customWidth="1"/>
    <col min="4368" max="4368" width="11.85546875" style="2052" customWidth="1"/>
    <col min="4369" max="4378" width="11.7109375" style="2052" customWidth="1"/>
    <col min="4379" max="4386" width="0" style="2052" hidden="1" customWidth="1"/>
    <col min="4387" max="4388" width="11.7109375" style="2052" customWidth="1"/>
    <col min="4389" max="4608" width="11.7109375" style="2052"/>
    <col min="4609" max="4609" width="13.85546875" style="2052" customWidth="1"/>
    <col min="4610" max="4610" width="27.7109375" style="2052" customWidth="1"/>
    <col min="4611" max="4612" width="10.7109375" style="2052" customWidth="1"/>
    <col min="4613" max="4613" width="11.28515625" style="2052" bestFit="1" customWidth="1"/>
    <col min="4614" max="4614" width="11.7109375" style="2052" customWidth="1"/>
    <col min="4615" max="4615" width="11.85546875" style="2052" customWidth="1"/>
    <col min="4616" max="4617" width="12.42578125" style="2052" customWidth="1"/>
    <col min="4618" max="4618" width="10.5703125" style="2052" customWidth="1"/>
    <col min="4619" max="4620" width="12.28515625" style="2052" customWidth="1"/>
    <col min="4621" max="4621" width="12.42578125" style="2052" customWidth="1"/>
    <col min="4622" max="4622" width="10.7109375" style="2052" customWidth="1"/>
    <col min="4623" max="4623" width="12.5703125" style="2052" customWidth="1"/>
    <col min="4624" max="4624" width="11.85546875" style="2052" customWidth="1"/>
    <col min="4625" max="4634" width="11.7109375" style="2052" customWidth="1"/>
    <col min="4635" max="4642" width="0" style="2052" hidden="1" customWidth="1"/>
    <col min="4643" max="4644" width="11.7109375" style="2052" customWidth="1"/>
    <col min="4645" max="4864" width="11.7109375" style="2052"/>
    <col min="4865" max="4865" width="13.85546875" style="2052" customWidth="1"/>
    <col min="4866" max="4866" width="27.7109375" style="2052" customWidth="1"/>
    <col min="4867" max="4868" width="10.7109375" style="2052" customWidth="1"/>
    <col min="4869" max="4869" width="11.28515625" style="2052" bestFit="1" customWidth="1"/>
    <col min="4870" max="4870" width="11.7109375" style="2052" customWidth="1"/>
    <col min="4871" max="4871" width="11.85546875" style="2052" customWidth="1"/>
    <col min="4872" max="4873" width="12.42578125" style="2052" customWidth="1"/>
    <col min="4874" max="4874" width="10.5703125" style="2052" customWidth="1"/>
    <col min="4875" max="4876" width="12.28515625" style="2052" customWidth="1"/>
    <col min="4877" max="4877" width="12.42578125" style="2052" customWidth="1"/>
    <col min="4878" max="4878" width="10.7109375" style="2052" customWidth="1"/>
    <col min="4879" max="4879" width="12.5703125" style="2052" customWidth="1"/>
    <col min="4880" max="4880" width="11.85546875" style="2052" customWidth="1"/>
    <col min="4881" max="4890" width="11.7109375" style="2052" customWidth="1"/>
    <col min="4891" max="4898" width="0" style="2052" hidden="1" customWidth="1"/>
    <col min="4899" max="4900" width="11.7109375" style="2052" customWidth="1"/>
    <col min="4901" max="5120" width="11.7109375" style="2052"/>
    <col min="5121" max="5121" width="13.85546875" style="2052" customWidth="1"/>
    <col min="5122" max="5122" width="27.7109375" style="2052" customWidth="1"/>
    <col min="5123" max="5124" width="10.7109375" style="2052" customWidth="1"/>
    <col min="5125" max="5125" width="11.28515625" style="2052" bestFit="1" customWidth="1"/>
    <col min="5126" max="5126" width="11.7109375" style="2052" customWidth="1"/>
    <col min="5127" max="5127" width="11.85546875" style="2052" customWidth="1"/>
    <col min="5128" max="5129" width="12.42578125" style="2052" customWidth="1"/>
    <col min="5130" max="5130" width="10.5703125" style="2052" customWidth="1"/>
    <col min="5131" max="5132" width="12.28515625" style="2052" customWidth="1"/>
    <col min="5133" max="5133" width="12.42578125" style="2052" customWidth="1"/>
    <col min="5134" max="5134" width="10.7109375" style="2052" customWidth="1"/>
    <col min="5135" max="5135" width="12.5703125" style="2052" customWidth="1"/>
    <col min="5136" max="5136" width="11.85546875" style="2052" customWidth="1"/>
    <col min="5137" max="5146" width="11.7109375" style="2052" customWidth="1"/>
    <col min="5147" max="5154" width="0" style="2052" hidden="1" customWidth="1"/>
    <col min="5155" max="5156" width="11.7109375" style="2052" customWidth="1"/>
    <col min="5157" max="5376" width="11.7109375" style="2052"/>
    <col min="5377" max="5377" width="13.85546875" style="2052" customWidth="1"/>
    <col min="5378" max="5378" width="27.7109375" style="2052" customWidth="1"/>
    <col min="5379" max="5380" width="10.7109375" style="2052" customWidth="1"/>
    <col min="5381" max="5381" width="11.28515625" style="2052" bestFit="1" customWidth="1"/>
    <col min="5382" max="5382" width="11.7109375" style="2052" customWidth="1"/>
    <col min="5383" max="5383" width="11.85546875" style="2052" customWidth="1"/>
    <col min="5384" max="5385" width="12.42578125" style="2052" customWidth="1"/>
    <col min="5386" max="5386" width="10.5703125" style="2052" customWidth="1"/>
    <col min="5387" max="5388" width="12.28515625" style="2052" customWidth="1"/>
    <col min="5389" max="5389" width="12.42578125" style="2052" customWidth="1"/>
    <col min="5390" max="5390" width="10.7109375" style="2052" customWidth="1"/>
    <col min="5391" max="5391" width="12.5703125" style="2052" customWidth="1"/>
    <col min="5392" max="5392" width="11.85546875" style="2052" customWidth="1"/>
    <col min="5393" max="5402" width="11.7109375" style="2052" customWidth="1"/>
    <col min="5403" max="5410" width="0" style="2052" hidden="1" customWidth="1"/>
    <col min="5411" max="5412" width="11.7109375" style="2052" customWidth="1"/>
    <col min="5413" max="5632" width="11.7109375" style="2052"/>
    <col min="5633" max="5633" width="13.85546875" style="2052" customWidth="1"/>
    <col min="5634" max="5634" width="27.7109375" style="2052" customWidth="1"/>
    <col min="5635" max="5636" width="10.7109375" style="2052" customWidth="1"/>
    <col min="5637" max="5637" width="11.28515625" style="2052" bestFit="1" customWidth="1"/>
    <col min="5638" max="5638" width="11.7109375" style="2052" customWidth="1"/>
    <col min="5639" max="5639" width="11.85546875" style="2052" customWidth="1"/>
    <col min="5640" max="5641" width="12.42578125" style="2052" customWidth="1"/>
    <col min="5642" max="5642" width="10.5703125" style="2052" customWidth="1"/>
    <col min="5643" max="5644" width="12.28515625" style="2052" customWidth="1"/>
    <col min="5645" max="5645" width="12.42578125" style="2052" customWidth="1"/>
    <col min="5646" max="5646" width="10.7109375" style="2052" customWidth="1"/>
    <col min="5647" max="5647" width="12.5703125" style="2052" customWidth="1"/>
    <col min="5648" max="5648" width="11.85546875" style="2052" customWidth="1"/>
    <col min="5649" max="5658" width="11.7109375" style="2052" customWidth="1"/>
    <col min="5659" max="5666" width="0" style="2052" hidden="1" customWidth="1"/>
    <col min="5667" max="5668" width="11.7109375" style="2052" customWidth="1"/>
    <col min="5669" max="5888" width="11.7109375" style="2052"/>
    <col min="5889" max="5889" width="13.85546875" style="2052" customWidth="1"/>
    <col min="5890" max="5890" width="27.7109375" style="2052" customWidth="1"/>
    <col min="5891" max="5892" width="10.7109375" style="2052" customWidth="1"/>
    <col min="5893" max="5893" width="11.28515625" style="2052" bestFit="1" customWidth="1"/>
    <col min="5894" max="5894" width="11.7109375" style="2052" customWidth="1"/>
    <col min="5895" max="5895" width="11.85546875" style="2052" customWidth="1"/>
    <col min="5896" max="5897" width="12.42578125" style="2052" customWidth="1"/>
    <col min="5898" max="5898" width="10.5703125" style="2052" customWidth="1"/>
    <col min="5899" max="5900" width="12.28515625" style="2052" customWidth="1"/>
    <col min="5901" max="5901" width="12.42578125" style="2052" customWidth="1"/>
    <col min="5902" max="5902" width="10.7109375" style="2052" customWidth="1"/>
    <col min="5903" max="5903" width="12.5703125" style="2052" customWidth="1"/>
    <col min="5904" max="5904" width="11.85546875" style="2052" customWidth="1"/>
    <col min="5905" max="5914" width="11.7109375" style="2052" customWidth="1"/>
    <col min="5915" max="5922" width="0" style="2052" hidden="1" customWidth="1"/>
    <col min="5923" max="5924" width="11.7109375" style="2052" customWidth="1"/>
    <col min="5925" max="6144" width="11.7109375" style="2052"/>
    <col min="6145" max="6145" width="13.85546875" style="2052" customWidth="1"/>
    <col min="6146" max="6146" width="27.7109375" style="2052" customWidth="1"/>
    <col min="6147" max="6148" width="10.7109375" style="2052" customWidth="1"/>
    <col min="6149" max="6149" width="11.28515625" style="2052" bestFit="1" customWidth="1"/>
    <col min="6150" max="6150" width="11.7109375" style="2052" customWidth="1"/>
    <col min="6151" max="6151" width="11.85546875" style="2052" customWidth="1"/>
    <col min="6152" max="6153" width="12.42578125" style="2052" customWidth="1"/>
    <col min="6154" max="6154" width="10.5703125" style="2052" customWidth="1"/>
    <col min="6155" max="6156" width="12.28515625" style="2052" customWidth="1"/>
    <col min="6157" max="6157" width="12.42578125" style="2052" customWidth="1"/>
    <col min="6158" max="6158" width="10.7109375" style="2052" customWidth="1"/>
    <col min="6159" max="6159" width="12.5703125" style="2052" customWidth="1"/>
    <col min="6160" max="6160" width="11.85546875" style="2052" customWidth="1"/>
    <col min="6161" max="6170" width="11.7109375" style="2052" customWidth="1"/>
    <col min="6171" max="6178" width="0" style="2052" hidden="1" customWidth="1"/>
    <col min="6179" max="6180" width="11.7109375" style="2052" customWidth="1"/>
    <col min="6181" max="6400" width="11.7109375" style="2052"/>
    <col min="6401" max="6401" width="13.85546875" style="2052" customWidth="1"/>
    <col min="6402" max="6402" width="27.7109375" style="2052" customWidth="1"/>
    <col min="6403" max="6404" width="10.7109375" style="2052" customWidth="1"/>
    <col min="6405" max="6405" width="11.28515625" style="2052" bestFit="1" customWidth="1"/>
    <col min="6406" max="6406" width="11.7109375" style="2052" customWidth="1"/>
    <col min="6407" max="6407" width="11.85546875" style="2052" customWidth="1"/>
    <col min="6408" max="6409" width="12.42578125" style="2052" customWidth="1"/>
    <col min="6410" max="6410" width="10.5703125" style="2052" customWidth="1"/>
    <col min="6411" max="6412" width="12.28515625" style="2052" customWidth="1"/>
    <col min="6413" max="6413" width="12.42578125" style="2052" customWidth="1"/>
    <col min="6414" max="6414" width="10.7109375" style="2052" customWidth="1"/>
    <col min="6415" max="6415" width="12.5703125" style="2052" customWidth="1"/>
    <col min="6416" max="6416" width="11.85546875" style="2052" customWidth="1"/>
    <col min="6417" max="6426" width="11.7109375" style="2052" customWidth="1"/>
    <col min="6427" max="6434" width="0" style="2052" hidden="1" customWidth="1"/>
    <col min="6435" max="6436" width="11.7109375" style="2052" customWidth="1"/>
    <col min="6437" max="6656" width="11.7109375" style="2052"/>
    <col min="6657" max="6657" width="13.85546875" style="2052" customWidth="1"/>
    <col min="6658" max="6658" width="27.7109375" style="2052" customWidth="1"/>
    <col min="6659" max="6660" width="10.7109375" style="2052" customWidth="1"/>
    <col min="6661" max="6661" width="11.28515625" style="2052" bestFit="1" customWidth="1"/>
    <col min="6662" max="6662" width="11.7109375" style="2052" customWidth="1"/>
    <col min="6663" max="6663" width="11.85546875" style="2052" customWidth="1"/>
    <col min="6664" max="6665" width="12.42578125" style="2052" customWidth="1"/>
    <col min="6666" max="6666" width="10.5703125" style="2052" customWidth="1"/>
    <col min="6667" max="6668" width="12.28515625" style="2052" customWidth="1"/>
    <col min="6669" max="6669" width="12.42578125" style="2052" customWidth="1"/>
    <col min="6670" max="6670" width="10.7109375" style="2052" customWidth="1"/>
    <col min="6671" max="6671" width="12.5703125" style="2052" customWidth="1"/>
    <col min="6672" max="6672" width="11.85546875" style="2052" customWidth="1"/>
    <col min="6673" max="6682" width="11.7109375" style="2052" customWidth="1"/>
    <col min="6683" max="6690" width="0" style="2052" hidden="1" customWidth="1"/>
    <col min="6691" max="6692" width="11.7109375" style="2052" customWidth="1"/>
    <col min="6693" max="6912" width="11.7109375" style="2052"/>
    <col min="6913" max="6913" width="13.85546875" style="2052" customWidth="1"/>
    <col min="6914" max="6914" width="27.7109375" style="2052" customWidth="1"/>
    <col min="6915" max="6916" width="10.7109375" style="2052" customWidth="1"/>
    <col min="6917" max="6917" width="11.28515625" style="2052" bestFit="1" customWidth="1"/>
    <col min="6918" max="6918" width="11.7109375" style="2052" customWidth="1"/>
    <col min="6919" max="6919" width="11.85546875" style="2052" customWidth="1"/>
    <col min="6920" max="6921" width="12.42578125" style="2052" customWidth="1"/>
    <col min="6922" max="6922" width="10.5703125" style="2052" customWidth="1"/>
    <col min="6923" max="6924" width="12.28515625" style="2052" customWidth="1"/>
    <col min="6925" max="6925" width="12.42578125" style="2052" customWidth="1"/>
    <col min="6926" max="6926" width="10.7109375" style="2052" customWidth="1"/>
    <col min="6927" max="6927" width="12.5703125" style="2052" customWidth="1"/>
    <col min="6928" max="6928" width="11.85546875" style="2052" customWidth="1"/>
    <col min="6929" max="6938" width="11.7109375" style="2052" customWidth="1"/>
    <col min="6939" max="6946" width="0" style="2052" hidden="1" customWidth="1"/>
    <col min="6947" max="6948" width="11.7109375" style="2052" customWidth="1"/>
    <col min="6949" max="7168" width="11.7109375" style="2052"/>
    <col min="7169" max="7169" width="13.85546875" style="2052" customWidth="1"/>
    <col min="7170" max="7170" width="27.7109375" style="2052" customWidth="1"/>
    <col min="7171" max="7172" width="10.7109375" style="2052" customWidth="1"/>
    <col min="7173" max="7173" width="11.28515625" style="2052" bestFit="1" customWidth="1"/>
    <col min="7174" max="7174" width="11.7109375" style="2052" customWidth="1"/>
    <col min="7175" max="7175" width="11.85546875" style="2052" customWidth="1"/>
    <col min="7176" max="7177" width="12.42578125" style="2052" customWidth="1"/>
    <col min="7178" max="7178" width="10.5703125" style="2052" customWidth="1"/>
    <col min="7179" max="7180" width="12.28515625" style="2052" customWidth="1"/>
    <col min="7181" max="7181" width="12.42578125" style="2052" customWidth="1"/>
    <col min="7182" max="7182" width="10.7109375" style="2052" customWidth="1"/>
    <col min="7183" max="7183" width="12.5703125" style="2052" customWidth="1"/>
    <col min="7184" max="7184" width="11.85546875" style="2052" customWidth="1"/>
    <col min="7185" max="7194" width="11.7109375" style="2052" customWidth="1"/>
    <col min="7195" max="7202" width="0" style="2052" hidden="1" customWidth="1"/>
    <col min="7203" max="7204" width="11.7109375" style="2052" customWidth="1"/>
    <col min="7205" max="7424" width="11.7109375" style="2052"/>
    <col min="7425" max="7425" width="13.85546875" style="2052" customWidth="1"/>
    <col min="7426" max="7426" width="27.7109375" style="2052" customWidth="1"/>
    <col min="7427" max="7428" width="10.7109375" style="2052" customWidth="1"/>
    <col min="7429" max="7429" width="11.28515625" style="2052" bestFit="1" customWidth="1"/>
    <col min="7430" max="7430" width="11.7109375" style="2052" customWidth="1"/>
    <col min="7431" max="7431" width="11.85546875" style="2052" customWidth="1"/>
    <col min="7432" max="7433" width="12.42578125" style="2052" customWidth="1"/>
    <col min="7434" max="7434" width="10.5703125" style="2052" customWidth="1"/>
    <col min="7435" max="7436" width="12.28515625" style="2052" customWidth="1"/>
    <col min="7437" max="7437" width="12.42578125" style="2052" customWidth="1"/>
    <col min="7438" max="7438" width="10.7109375" style="2052" customWidth="1"/>
    <col min="7439" max="7439" width="12.5703125" style="2052" customWidth="1"/>
    <col min="7440" max="7440" width="11.85546875" style="2052" customWidth="1"/>
    <col min="7441" max="7450" width="11.7109375" style="2052" customWidth="1"/>
    <col min="7451" max="7458" width="0" style="2052" hidden="1" customWidth="1"/>
    <col min="7459" max="7460" width="11.7109375" style="2052" customWidth="1"/>
    <col min="7461" max="7680" width="11.7109375" style="2052"/>
    <col min="7681" max="7681" width="13.85546875" style="2052" customWidth="1"/>
    <col min="7682" max="7682" width="27.7109375" style="2052" customWidth="1"/>
    <col min="7683" max="7684" width="10.7109375" style="2052" customWidth="1"/>
    <col min="7685" max="7685" width="11.28515625" style="2052" bestFit="1" customWidth="1"/>
    <col min="7686" max="7686" width="11.7109375" style="2052" customWidth="1"/>
    <col min="7687" max="7687" width="11.85546875" style="2052" customWidth="1"/>
    <col min="7688" max="7689" width="12.42578125" style="2052" customWidth="1"/>
    <col min="7690" max="7690" width="10.5703125" style="2052" customWidth="1"/>
    <col min="7691" max="7692" width="12.28515625" style="2052" customWidth="1"/>
    <col min="7693" max="7693" width="12.42578125" style="2052" customWidth="1"/>
    <col min="7694" max="7694" width="10.7109375" style="2052" customWidth="1"/>
    <col min="7695" max="7695" width="12.5703125" style="2052" customWidth="1"/>
    <col min="7696" max="7696" width="11.85546875" style="2052" customWidth="1"/>
    <col min="7697" max="7706" width="11.7109375" style="2052" customWidth="1"/>
    <col min="7707" max="7714" width="0" style="2052" hidden="1" customWidth="1"/>
    <col min="7715" max="7716" width="11.7109375" style="2052" customWidth="1"/>
    <col min="7717" max="7936" width="11.7109375" style="2052"/>
    <col min="7937" max="7937" width="13.85546875" style="2052" customWidth="1"/>
    <col min="7938" max="7938" width="27.7109375" style="2052" customWidth="1"/>
    <col min="7939" max="7940" width="10.7109375" style="2052" customWidth="1"/>
    <col min="7941" max="7941" width="11.28515625" style="2052" bestFit="1" customWidth="1"/>
    <col min="7942" max="7942" width="11.7109375" style="2052" customWidth="1"/>
    <col min="7943" max="7943" width="11.85546875" style="2052" customWidth="1"/>
    <col min="7944" max="7945" width="12.42578125" style="2052" customWidth="1"/>
    <col min="7946" max="7946" width="10.5703125" style="2052" customWidth="1"/>
    <col min="7947" max="7948" width="12.28515625" style="2052" customWidth="1"/>
    <col min="7949" max="7949" width="12.42578125" style="2052" customWidth="1"/>
    <col min="7950" max="7950" width="10.7109375" style="2052" customWidth="1"/>
    <col min="7951" max="7951" width="12.5703125" style="2052" customWidth="1"/>
    <col min="7952" max="7952" width="11.85546875" style="2052" customWidth="1"/>
    <col min="7953" max="7962" width="11.7109375" style="2052" customWidth="1"/>
    <col min="7963" max="7970" width="0" style="2052" hidden="1" customWidth="1"/>
    <col min="7971" max="7972" width="11.7109375" style="2052" customWidth="1"/>
    <col min="7973" max="8192" width="11.7109375" style="2052"/>
    <col min="8193" max="8193" width="13.85546875" style="2052" customWidth="1"/>
    <col min="8194" max="8194" width="27.7109375" style="2052" customWidth="1"/>
    <col min="8195" max="8196" width="10.7109375" style="2052" customWidth="1"/>
    <col min="8197" max="8197" width="11.28515625" style="2052" bestFit="1" customWidth="1"/>
    <col min="8198" max="8198" width="11.7109375" style="2052" customWidth="1"/>
    <col min="8199" max="8199" width="11.85546875" style="2052" customWidth="1"/>
    <col min="8200" max="8201" width="12.42578125" style="2052" customWidth="1"/>
    <col min="8202" max="8202" width="10.5703125" style="2052" customWidth="1"/>
    <col min="8203" max="8204" width="12.28515625" style="2052" customWidth="1"/>
    <col min="8205" max="8205" width="12.42578125" style="2052" customWidth="1"/>
    <col min="8206" max="8206" width="10.7109375" style="2052" customWidth="1"/>
    <col min="8207" max="8207" width="12.5703125" style="2052" customWidth="1"/>
    <col min="8208" max="8208" width="11.85546875" style="2052" customWidth="1"/>
    <col min="8209" max="8218" width="11.7109375" style="2052" customWidth="1"/>
    <col min="8219" max="8226" width="0" style="2052" hidden="1" customWidth="1"/>
    <col min="8227" max="8228" width="11.7109375" style="2052" customWidth="1"/>
    <col min="8229" max="8448" width="11.7109375" style="2052"/>
    <col min="8449" max="8449" width="13.85546875" style="2052" customWidth="1"/>
    <col min="8450" max="8450" width="27.7109375" style="2052" customWidth="1"/>
    <col min="8451" max="8452" width="10.7109375" style="2052" customWidth="1"/>
    <col min="8453" max="8453" width="11.28515625" style="2052" bestFit="1" customWidth="1"/>
    <col min="8454" max="8454" width="11.7109375" style="2052" customWidth="1"/>
    <col min="8455" max="8455" width="11.85546875" style="2052" customWidth="1"/>
    <col min="8456" max="8457" width="12.42578125" style="2052" customWidth="1"/>
    <col min="8458" max="8458" width="10.5703125" style="2052" customWidth="1"/>
    <col min="8459" max="8460" width="12.28515625" style="2052" customWidth="1"/>
    <col min="8461" max="8461" width="12.42578125" style="2052" customWidth="1"/>
    <col min="8462" max="8462" width="10.7109375" style="2052" customWidth="1"/>
    <col min="8463" max="8463" width="12.5703125" style="2052" customWidth="1"/>
    <col min="8464" max="8464" width="11.85546875" style="2052" customWidth="1"/>
    <col min="8465" max="8474" width="11.7109375" style="2052" customWidth="1"/>
    <col min="8475" max="8482" width="0" style="2052" hidden="1" customWidth="1"/>
    <col min="8483" max="8484" width="11.7109375" style="2052" customWidth="1"/>
    <col min="8485" max="8704" width="11.7109375" style="2052"/>
    <col min="8705" max="8705" width="13.85546875" style="2052" customWidth="1"/>
    <col min="8706" max="8706" width="27.7109375" style="2052" customWidth="1"/>
    <col min="8707" max="8708" width="10.7109375" style="2052" customWidth="1"/>
    <col min="8709" max="8709" width="11.28515625" style="2052" bestFit="1" customWidth="1"/>
    <col min="8710" max="8710" width="11.7109375" style="2052" customWidth="1"/>
    <col min="8711" max="8711" width="11.85546875" style="2052" customWidth="1"/>
    <col min="8712" max="8713" width="12.42578125" style="2052" customWidth="1"/>
    <col min="8714" max="8714" width="10.5703125" style="2052" customWidth="1"/>
    <col min="8715" max="8716" width="12.28515625" style="2052" customWidth="1"/>
    <col min="8717" max="8717" width="12.42578125" style="2052" customWidth="1"/>
    <col min="8718" max="8718" width="10.7109375" style="2052" customWidth="1"/>
    <col min="8719" max="8719" width="12.5703125" style="2052" customWidth="1"/>
    <col min="8720" max="8720" width="11.85546875" style="2052" customWidth="1"/>
    <col min="8721" max="8730" width="11.7109375" style="2052" customWidth="1"/>
    <col min="8731" max="8738" width="0" style="2052" hidden="1" customWidth="1"/>
    <col min="8739" max="8740" width="11.7109375" style="2052" customWidth="1"/>
    <col min="8741" max="8960" width="11.7109375" style="2052"/>
    <col min="8961" max="8961" width="13.85546875" style="2052" customWidth="1"/>
    <col min="8962" max="8962" width="27.7109375" style="2052" customWidth="1"/>
    <col min="8963" max="8964" width="10.7109375" style="2052" customWidth="1"/>
    <col min="8965" max="8965" width="11.28515625" style="2052" bestFit="1" customWidth="1"/>
    <col min="8966" max="8966" width="11.7109375" style="2052" customWidth="1"/>
    <col min="8967" max="8967" width="11.85546875" style="2052" customWidth="1"/>
    <col min="8968" max="8969" width="12.42578125" style="2052" customWidth="1"/>
    <col min="8970" max="8970" width="10.5703125" style="2052" customWidth="1"/>
    <col min="8971" max="8972" width="12.28515625" style="2052" customWidth="1"/>
    <col min="8973" max="8973" width="12.42578125" style="2052" customWidth="1"/>
    <col min="8974" max="8974" width="10.7109375" style="2052" customWidth="1"/>
    <col min="8975" max="8975" width="12.5703125" style="2052" customWidth="1"/>
    <col min="8976" max="8976" width="11.85546875" style="2052" customWidth="1"/>
    <col min="8977" max="8986" width="11.7109375" style="2052" customWidth="1"/>
    <col min="8987" max="8994" width="0" style="2052" hidden="1" customWidth="1"/>
    <col min="8995" max="8996" width="11.7109375" style="2052" customWidth="1"/>
    <col min="8997" max="9216" width="11.7109375" style="2052"/>
    <col min="9217" max="9217" width="13.85546875" style="2052" customWidth="1"/>
    <col min="9218" max="9218" width="27.7109375" style="2052" customWidth="1"/>
    <col min="9219" max="9220" width="10.7109375" style="2052" customWidth="1"/>
    <col min="9221" max="9221" width="11.28515625" style="2052" bestFit="1" customWidth="1"/>
    <col min="9222" max="9222" width="11.7109375" style="2052" customWidth="1"/>
    <col min="9223" max="9223" width="11.85546875" style="2052" customWidth="1"/>
    <col min="9224" max="9225" width="12.42578125" style="2052" customWidth="1"/>
    <col min="9226" max="9226" width="10.5703125" style="2052" customWidth="1"/>
    <col min="9227" max="9228" width="12.28515625" style="2052" customWidth="1"/>
    <col min="9229" max="9229" width="12.42578125" style="2052" customWidth="1"/>
    <col min="9230" max="9230" width="10.7109375" style="2052" customWidth="1"/>
    <col min="9231" max="9231" width="12.5703125" style="2052" customWidth="1"/>
    <col min="9232" max="9232" width="11.85546875" style="2052" customWidth="1"/>
    <col min="9233" max="9242" width="11.7109375" style="2052" customWidth="1"/>
    <col min="9243" max="9250" width="0" style="2052" hidden="1" customWidth="1"/>
    <col min="9251" max="9252" width="11.7109375" style="2052" customWidth="1"/>
    <col min="9253" max="9472" width="11.7109375" style="2052"/>
    <col min="9473" max="9473" width="13.85546875" style="2052" customWidth="1"/>
    <col min="9474" max="9474" width="27.7109375" style="2052" customWidth="1"/>
    <col min="9475" max="9476" width="10.7109375" style="2052" customWidth="1"/>
    <col min="9477" max="9477" width="11.28515625" style="2052" bestFit="1" customWidth="1"/>
    <col min="9478" max="9478" width="11.7109375" style="2052" customWidth="1"/>
    <col min="9479" max="9479" width="11.85546875" style="2052" customWidth="1"/>
    <col min="9480" max="9481" width="12.42578125" style="2052" customWidth="1"/>
    <col min="9482" max="9482" width="10.5703125" style="2052" customWidth="1"/>
    <col min="9483" max="9484" width="12.28515625" style="2052" customWidth="1"/>
    <col min="9485" max="9485" width="12.42578125" style="2052" customWidth="1"/>
    <col min="9486" max="9486" width="10.7109375" style="2052" customWidth="1"/>
    <col min="9487" max="9487" width="12.5703125" style="2052" customWidth="1"/>
    <col min="9488" max="9488" width="11.85546875" style="2052" customWidth="1"/>
    <col min="9489" max="9498" width="11.7109375" style="2052" customWidth="1"/>
    <col min="9499" max="9506" width="0" style="2052" hidden="1" customWidth="1"/>
    <col min="9507" max="9508" width="11.7109375" style="2052" customWidth="1"/>
    <col min="9509" max="9728" width="11.7109375" style="2052"/>
    <col min="9729" max="9729" width="13.85546875" style="2052" customWidth="1"/>
    <col min="9730" max="9730" width="27.7109375" style="2052" customWidth="1"/>
    <col min="9731" max="9732" width="10.7109375" style="2052" customWidth="1"/>
    <col min="9733" max="9733" width="11.28515625" style="2052" bestFit="1" customWidth="1"/>
    <col min="9734" max="9734" width="11.7109375" style="2052" customWidth="1"/>
    <col min="9735" max="9735" width="11.85546875" style="2052" customWidth="1"/>
    <col min="9736" max="9737" width="12.42578125" style="2052" customWidth="1"/>
    <col min="9738" max="9738" width="10.5703125" style="2052" customWidth="1"/>
    <col min="9739" max="9740" width="12.28515625" style="2052" customWidth="1"/>
    <col min="9741" max="9741" width="12.42578125" style="2052" customWidth="1"/>
    <col min="9742" max="9742" width="10.7109375" style="2052" customWidth="1"/>
    <col min="9743" max="9743" width="12.5703125" style="2052" customWidth="1"/>
    <col min="9744" max="9744" width="11.85546875" style="2052" customWidth="1"/>
    <col min="9745" max="9754" width="11.7109375" style="2052" customWidth="1"/>
    <col min="9755" max="9762" width="0" style="2052" hidden="1" customWidth="1"/>
    <col min="9763" max="9764" width="11.7109375" style="2052" customWidth="1"/>
    <col min="9765" max="9984" width="11.7109375" style="2052"/>
    <col min="9985" max="9985" width="13.85546875" style="2052" customWidth="1"/>
    <col min="9986" max="9986" width="27.7109375" style="2052" customWidth="1"/>
    <col min="9987" max="9988" width="10.7109375" style="2052" customWidth="1"/>
    <col min="9989" max="9989" width="11.28515625" style="2052" bestFit="1" customWidth="1"/>
    <col min="9990" max="9990" width="11.7109375" style="2052" customWidth="1"/>
    <col min="9991" max="9991" width="11.85546875" style="2052" customWidth="1"/>
    <col min="9992" max="9993" width="12.42578125" style="2052" customWidth="1"/>
    <col min="9994" max="9994" width="10.5703125" style="2052" customWidth="1"/>
    <col min="9995" max="9996" width="12.28515625" style="2052" customWidth="1"/>
    <col min="9997" max="9997" width="12.42578125" style="2052" customWidth="1"/>
    <col min="9998" max="9998" width="10.7109375" style="2052" customWidth="1"/>
    <col min="9999" max="9999" width="12.5703125" style="2052" customWidth="1"/>
    <col min="10000" max="10000" width="11.85546875" style="2052" customWidth="1"/>
    <col min="10001" max="10010" width="11.7109375" style="2052" customWidth="1"/>
    <col min="10011" max="10018" width="0" style="2052" hidden="1" customWidth="1"/>
    <col min="10019" max="10020" width="11.7109375" style="2052" customWidth="1"/>
    <col min="10021" max="10240" width="11.7109375" style="2052"/>
    <col min="10241" max="10241" width="13.85546875" style="2052" customWidth="1"/>
    <col min="10242" max="10242" width="27.7109375" style="2052" customWidth="1"/>
    <col min="10243" max="10244" width="10.7109375" style="2052" customWidth="1"/>
    <col min="10245" max="10245" width="11.28515625" style="2052" bestFit="1" customWidth="1"/>
    <col min="10246" max="10246" width="11.7109375" style="2052" customWidth="1"/>
    <col min="10247" max="10247" width="11.85546875" style="2052" customWidth="1"/>
    <col min="10248" max="10249" width="12.42578125" style="2052" customWidth="1"/>
    <col min="10250" max="10250" width="10.5703125" style="2052" customWidth="1"/>
    <col min="10251" max="10252" width="12.28515625" style="2052" customWidth="1"/>
    <col min="10253" max="10253" width="12.42578125" style="2052" customWidth="1"/>
    <col min="10254" max="10254" width="10.7109375" style="2052" customWidth="1"/>
    <col min="10255" max="10255" width="12.5703125" style="2052" customWidth="1"/>
    <col min="10256" max="10256" width="11.85546875" style="2052" customWidth="1"/>
    <col min="10257" max="10266" width="11.7109375" style="2052" customWidth="1"/>
    <col min="10267" max="10274" width="0" style="2052" hidden="1" customWidth="1"/>
    <col min="10275" max="10276" width="11.7109375" style="2052" customWidth="1"/>
    <col min="10277" max="10496" width="11.7109375" style="2052"/>
    <col min="10497" max="10497" width="13.85546875" style="2052" customWidth="1"/>
    <col min="10498" max="10498" width="27.7109375" style="2052" customWidth="1"/>
    <col min="10499" max="10500" width="10.7109375" style="2052" customWidth="1"/>
    <col min="10501" max="10501" width="11.28515625" style="2052" bestFit="1" customWidth="1"/>
    <col min="10502" max="10502" width="11.7109375" style="2052" customWidth="1"/>
    <col min="10503" max="10503" width="11.85546875" style="2052" customWidth="1"/>
    <col min="10504" max="10505" width="12.42578125" style="2052" customWidth="1"/>
    <col min="10506" max="10506" width="10.5703125" style="2052" customWidth="1"/>
    <col min="10507" max="10508" width="12.28515625" style="2052" customWidth="1"/>
    <col min="10509" max="10509" width="12.42578125" style="2052" customWidth="1"/>
    <col min="10510" max="10510" width="10.7109375" style="2052" customWidth="1"/>
    <col min="10511" max="10511" width="12.5703125" style="2052" customWidth="1"/>
    <col min="10512" max="10512" width="11.85546875" style="2052" customWidth="1"/>
    <col min="10513" max="10522" width="11.7109375" style="2052" customWidth="1"/>
    <col min="10523" max="10530" width="0" style="2052" hidden="1" customWidth="1"/>
    <col min="10531" max="10532" width="11.7109375" style="2052" customWidth="1"/>
    <col min="10533" max="10752" width="11.7109375" style="2052"/>
    <col min="10753" max="10753" width="13.85546875" style="2052" customWidth="1"/>
    <col min="10754" max="10754" width="27.7109375" style="2052" customWidth="1"/>
    <col min="10755" max="10756" width="10.7109375" style="2052" customWidth="1"/>
    <col min="10757" max="10757" width="11.28515625" style="2052" bestFit="1" customWidth="1"/>
    <col min="10758" max="10758" width="11.7109375" style="2052" customWidth="1"/>
    <col min="10759" max="10759" width="11.85546875" style="2052" customWidth="1"/>
    <col min="10760" max="10761" width="12.42578125" style="2052" customWidth="1"/>
    <col min="10762" max="10762" width="10.5703125" style="2052" customWidth="1"/>
    <col min="10763" max="10764" width="12.28515625" style="2052" customWidth="1"/>
    <col min="10765" max="10765" width="12.42578125" style="2052" customWidth="1"/>
    <col min="10766" max="10766" width="10.7109375" style="2052" customWidth="1"/>
    <col min="10767" max="10767" width="12.5703125" style="2052" customWidth="1"/>
    <col min="10768" max="10768" width="11.85546875" style="2052" customWidth="1"/>
    <col min="10769" max="10778" width="11.7109375" style="2052" customWidth="1"/>
    <col min="10779" max="10786" width="0" style="2052" hidden="1" customWidth="1"/>
    <col min="10787" max="10788" width="11.7109375" style="2052" customWidth="1"/>
    <col min="10789" max="11008" width="11.7109375" style="2052"/>
    <col min="11009" max="11009" width="13.85546875" style="2052" customWidth="1"/>
    <col min="11010" max="11010" width="27.7109375" style="2052" customWidth="1"/>
    <col min="11011" max="11012" width="10.7109375" style="2052" customWidth="1"/>
    <col min="11013" max="11013" width="11.28515625" style="2052" bestFit="1" customWidth="1"/>
    <col min="11014" max="11014" width="11.7109375" style="2052" customWidth="1"/>
    <col min="11015" max="11015" width="11.85546875" style="2052" customWidth="1"/>
    <col min="11016" max="11017" width="12.42578125" style="2052" customWidth="1"/>
    <col min="11018" max="11018" width="10.5703125" style="2052" customWidth="1"/>
    <col min="11019" max="11020" width="12.28515625" style="2052" customWidth="1"/>
    <col min="11021" max="11021" width="12.42578125" style="2052" customWidth="1"/>
    <col min="11022" max="11022" width="10.7109375" style="2052" customWidth="1"/>
    <col min="11023" max="11023" width="12.5703125" style="2052" customWidth="1"/>
    <col min="11024" max="11024" width="11.85546875" style="2052" customWidth="1"/>
    <col min="11025" max="11034" width="11.7109375" style="2052" customWidth="1"/>
    <col min="11035" max="11042" width="0" style="2052" hidden="1" customWidth="1"/>
    <col min="11043" max="11044" width="11.7109375" style="2052" customWidth="1"/>
    <col min="11045" max="11264" width="11.7109375" style="2052"/>
    <col min="11265" max="11265" width="13.85546875" style="2052" customWidth="1"/>
    <col min="11266" max="11266" width="27.7109375" style="2052" customWidth="1"/>
    <col min="11267" max="11268" width="10.7109375" style="2052" customWidth="1"/>
    <col min="11269" max="11269" width="11.28515625" style="2052" bestFit="1" customWidth="1"/>
    <col min="11270" max="11270" width="11.7109375" style="2052" customWidth="1"/>
    <col min="11271" max="11271" width="11.85546875" style="2052" customWidth="1"/>
    <col min="11272" max="11273" width="12.42578125" style="2052" customWidth="1"/>
    <col min="11274" max="11274" width="10.5703125" style="2052" customWidth="1"/>
    <col min="11275" max="11276" width="12.28515625" style="2052" customWidth="1"/>
    <col min="11277" max="11277" width="12.42578125" style="2052" customWidth="1"/>
    <col min="11278" max="11278" width="10.7109375" style="2052" customWidth="1"/>
    <col min="11279" max="11279" width="12.5703125" style="2052" customWidth="1"/>
    <col min="11280" max="11280" width="11.85546875" style="2052" customWidth="1"/>
    <col min="11281" max="11290" width="11.7109375" style="2052" customWidth="1"/>
    <col min="11291" max="11298" width="0" style="2052" hidden="1" customWidth="1"/>
    <col min="11299" max="11300" width="11.7109375" style="2052" customWidth="1"/>
    <col min="11301" max="11520" width="11.7109375" style="2052"/>
    <col min="11521" max="11521" width="13.85546875" style="2052" customWidth="1"/>
    <col min="11522" max="11522" width="27.7109375" style="2052" customWidth="1"/>
    <col min="11523" max="11524" width="10.7109375" style="2052" customWidth="1"/>
    <col min="11525" max="11525" width="11.28515625" style="2052" bestFit="1" customWidth="1"/>
    <col min="11526" max="11526" width="11.7109375" style="2052" customWidth="1"/>
    <col min="11527" max="11527" width="11.85546875" style="2052" customWidth="1"/>
    <col min="11528" max="11529" width="12.42578125" style="2052" customWidth="1"/>
    <col min="11530" max="11530" width="10.5703125" style="2052" customWidth="1"/>
    <col min="11531" max="11532" width="12.28515625" style="2052" customWidth="1"/>
    <col min="11533" max="11533" width="12.42578125" style="2052" customWidth="1"/>
    <col min="11534" max="11534" width="10.7109375" style="2052" customWidth="1"/>
    <col min="11535" max="11535" width="12.5703125" style="2052" customWidth="1"/>
    <col min="11536" max="11536" width="11.85546875" style="2052" customWidth="1"/>
    <col min="11537" max="11546" width="11.7109375" style="2052" customWidth="1"/>
    <col min="11547" max="11554" width="0" style="2052" hidden="1" customWidth="1"/>
    <col min="11555" max="11556" width="11.7109375" style="2052" customWidth="1"/>
    <col min="11557" max="11776" width="11.7109375" style="2052"/>
    <col min="11777" max="11777" width="13.85546875" style="2052" customWidth="1"/>
    <col min="11778" max="11778" width="27.7109375" style="2052" customWidth="1"/>
    <col min="11779" max="11780" width="10.7109375" style="2052" customWidth="1"/>
    <col min="11781" max="11781" width="11.28515625" style="2052" bestFit="1" customWidth="1"/>
    <col min="11782" max="11782" width="11.7109375" style="2052" customWidth="1"/>
    <col min="11783" max="11783" width="11.85546875" style="2052" customWidth="1"/>
    <col min="11784" max="11785" width="12.42578125" style="2052" customWidth="1"/>
    <col min="11786" max="11786" width="10.5703125" style="2052" customWidth="1"/>
    <col min="11787" max="11788" width="12.28515625" style="2052" customWidth="1"/>
    <col min="11789" max="11789" width="12.42578125" style="2052" customWidth="1"/>
    <col min="11790" max="11790" width="10.7109375" style="2052" customWidth="1"/>
    <col min="11791" max="11791" width="12.5703125" style="2052" customWidth="1"/>
    <col min="11792" max="11792" width="11.85546875" style="2052" customWidth="1"/>
    <col min="11793" max="11802" width="11.7109375" style="2052" customWidth="1"/>
    <col min="11803" max="11810" width="0" style="2052" hidden="1" customWidth="1"/>
    <col min="11811" max="11812" width="11.7109375" style="2052" customWidth="1"/>
    <col min="11813" max="12032" width="11.7109375" style="2052"/>
    <col min="12033" max="12033" width="13.85546875" style="2052" customWidth="1"/>
    <col min="12034" max="12034" width="27.7109375" style="2052" customWidth="1"/>
    <col min="12035" max="12036" width="10.7109375" style="2052" customWidth="1"/>
    <col min="12037" max="12037" width="11.28515625" style="2052" bestFit="1" customWidth="1"/>
    <col min="12038" max="12038" width="11.7109375" style="2052" customWidth="1"/>
    <col min="12039" max="12039" width="11.85546875" style="2052" customWidth="1"/>
    <col min="12040" max="12041" width="12.42578125" style="2052" customWidth="1"/>
    <col min="12042" max="12042" width="10.5703125" style="2052" customWidth="1"/>
    <col min="12043" max="12044" width="12.28515625" style="2052" customWidth="1"/>
    <col min="12045" max="12045" width="12.42578125" style="2052" customWidth="1"/>
    <col min="12046" max="12046" width="10.7109375" style="2052" customWidth="1"/>
    <col min="12047" max="12047" width="12.5703125" style="2052" customWidth="1"/>
    <col min="12048" max="12048" width="11.85546875" style="2052" customWidth="1"/>
    <col min="12049" max="12058" width="11.7109375" style="2052" customWidth="1"/>
    <col min="12059" max="12066" width="0" style="2052" hidden="1" customWidth="1"/>
    <col min="12067" max="12068" width="11.7109375" style="2052" customWidth="1"/>
    <col min="12069" max="12288" width="11.7109375" style="2052"/>
    <col min="12289" max="12289" width="13.85546875" style="2052" customWidth="1"/>
    <col min="12290" max="12290" width="27.7109375" style="2052" customWidth="1"/>
    <col min="12291" max="12292" width="10.7109375" style="2052" customWidth="1"/>
    <col min="12293" max="12293" width="11.28515625" style="2052" bestFit="1" customWidth="1"/>
    <col min="12294" max="12294" width="11.7109375" style="2052" customWidth="1"/>
    <col min="12295" max="12295" width="11.85546875" style="2052" customWidth="1"/>
    <col min="12296" max="12297" width="12.42578125" style="2052" customWidth="1"/>
    <col min="12298" max="12298" width="10.5703125" style="2052" customWidth="1"/>
    <col min="12299" max="12300" width="12.28515625" style="2052" customWidth="1"/>
    <col min="12301" max="12301" width="12.42578125" style="2052" customWidth="1"/>
    <col min="12302" max="12302" width="10.7109375" style="2052" customWidth="1"/>
    <col min="12303" max="12303" width="12.5703125" style="2052" customWidth="1"/>
    <col min="12304" max="12304" width="11.85546875" style="2052" customWidth="1"/>
    <col min="12305" max="12314" width="11.7109375" style="2052" customWidth="1"/>
    <col min="12315" max="12322" width="0" style="2052" hidden="1" customWidth="1"/>
    <col min="12323" max="12324" width="11.7109375" style="2052" customWidth="1"/>
    <col min="12325" max="12544" width="11.7109375" style="2052"/>
    <col min="12545" max="12545" width="13.85546875" style="2052" customWidth="1"/>
    <col min="12546" max="12546" width="27.7109375" style="2052" customWidth="1"/>
    <col min="12547" max="12548" width="10.7109375" style="2052" customWidth="1"/>
    <col min="12549" max="12549" width="11.28515625" style="2052" bestFit="1" customWidth="1"/>
    <col min="12550" max="12550" width="11.7109375" style="2052" customWidth="1"/>
    <col min="12551" max="12551" width="11.85546875" style="2052" customWidth="1"/>
    <col min="12552" max="12553" width="12.42578125" style="2052" customWidth="1"/>
    <col min="12554" max="12554" width="10.5703125" style="2052" customWidth="1"/>
    <col min="12555" max="12556" width="12.28515625" style="2052" customWidth="1"/>
    <col min="12557" max="12557" width="12.42578125" style="2052" customWidth="1"/>
    <col min="12558" max="12558" width="10.7109375" style="2052" customWidth="1"/>
    <col min="12559" max="12559" width="12.5703125" style="2052" customWidth="1"/>
    <col min="12560" max="12560" width="11.85546875" style="2052" customWidth="1"/>
    <col min="12561" max="12570" width="11.7109375" style="2052" customWidth="1"/>
    <col min="12571" max="12578" width="0" style="2052" hidden="1" customWidth="1"/>
    <col min="12579" max="12580" width="11.7109375" style="2052" customWidth="1"/>
    <col min="12581" max="12800" width="11.7109375" style="2052"/>
    <col min="12801" max="12801" width="13.85546875" style="2052" customWidth="1"/>
    <col min="12802" max="12802" width="27.7109375" style="2052" customWidth="1"/>
    <col min="12803" max="12804" width="10.7109375" style="2052" customWidth="1"/>
    <col min="12805" max="12805" width="11.28515625" style="2052" bestFit="1" customWidth="1"/>
    <col min="12806" max="12806" width="11.7109375" style="2052" customWidth="1"/>
    <col min="12807" max="12807" width="11.85546875" style="2052" customWidth="1"/>
    <col min="12808" max="12809" width="12.42578125" style="2052" customWidth="1"/>
    <col min="12810" max="12810" width="10.5703125" style="2052" customWidth="1"/>
    <col min="12811" max="12812" width="12.28515625" style="2052" customWidth="1"/>
    <col min="12813" max="12813" width="12.42578125" style="2052" customWidth="1"/>
    <col min="12814" max="12814" width="10.7109375" style="2052" customWidth="1"/>
    <col min="12815" max="12815" width="12.5703125" style="2052" customWidth="1"/>
    <col min="12816" max="12816" width="11.85546875" style="2052" customWidth="1"/>
    <col min="12817" max="12826" width="11.7109375" style="2052" customWidth="1"/>
    <col min="12827" max="12834" width="0" style="2052" hidden="1" customWidth="1"/>
    <col min="12835" max="12836" width="11.7109375" style="2052" customWidth="1"/>
    <col min="12837" max="13056" width="11.7109375" style="2052"/>
    <col min="13057" max="13057" width="13.85546875" style="2052" customWidth="1"/>
    <col min="13058" max="13058" width="27.7109375" style="2052" customWidth="1"/>
    <col min="13059" max="13060" width="10.7109375" style="2052" customWidth="1"/>
    <col min="13061" max="13061" width="11.28515625" style="2052" bestFit="1" customWidth="1"/>
    <col min="13062" max="13062" width="11.7109375" style="2052" customWidth="1"/>
    <col min="13063" max="13063" width="11.85546875" style="2052" customWidth="1"/>
    <col min="13064" max="13065" width="12.42578125" style="2052" customWidth="1"/>
    <col min="13066" max="13066" width="10.5703125" style="2052" customWidth="1"/>
    <col min="13067" max="13068" width="12.28515625" style="2052" customWidth="1"/>
    <col min="13069" max="13069" width="12.42578125" style="2052" customWidth="1"/>
    <col min="13070" max="13070" width="10.7109375" style="2052" customWidth="1"/>
    <col min="13071" max="13071" width="12.5703125" style="2052" customWidth="1"/>
    <col min="13072" max="13072" width="11.85546875" style="2052" customWidth="1"/>
    <col min="13073" max="13082" width="11.7109375" style="2052" customWidth="1"/>
    <col min="13083" max="13090" width="0" style="2052" hidden="1" customWidth="1"/>
    <col min="13091" max="13092" width="11.7109375" style="2052" customWidth="1"/>
    <col min="13093" max="13312" width="11.7109375" style="2052"/>
    <col min="13313" max="13313" width="13.85546875" style="2052" customWidth="1"/>
    <col min="13314" max="13314" width="27.7109375" style="2052" customWidth="1"/>
    <col min="13315" max="13316" width="10.7109375" style="2052" customWidth="1"/>
    <col min="13317" max="13317" width="11.28515625" style="2052" bestFit="1" customWidth="1"/>
    <col min="13318" max="13318" width="11.7109375" style="2052" customWidth="1"/>
    <col min="13319" max="13319" width="11.85546875" style="2052" customWidth="1"/>
    <col min="13320" max="13321" width="12.42578125" style="2052" customWidth="1"/>
    <col min="13322" max="13322" width="10.5703125" style="2052" customWidth="1"/>
    <col min="13323" max="13324" width="12.28515625" style="2052" customWidth="1"/>
    <col min="13325" max="13325" width="12.42578125" style="2052" customWidth="1"/>
    <col min="13326" max="13326" width="10.7109375" style="2052" customWidth="1"/>
    <col min="13327" max="13327" width="12.5703125" style="2052" customWidth="1"/>
    <col min="13328" max="13328" width="11.85546875" style="2052" customWidth="1"/>
    <col min="13329" max="13338" width="11.7109375" style="2052" customWidth="1"/>
    <col min="13339" max="13346" width="0" style="2052" hidden="1" customWidth="1"/>
    <col min="13347" max="13348" width="11.7109375" style="2052" customWidth="1"/>
    <col min="13349" max="13568" width="11.7109375" style="2052"/>
    <col min="13569" max="13569" width="13.85546875" style="2052" customWidth="1"/>
    <col min="13570" max="13570" width="27.7109375" style="2052" customWidth="1"/>
    <col min="13571" max="13572" width="10.7109375" style="2052" customWidth="1"/>
    <col min="13573" max="13573" width="11.28515625" style="2052" bestFit="1" customWidth="1"/>
    <col min="13574" max="13574" width="11.7109375" style="2052" customWidth="1"/>
    <col min="13575" max="13575" width="11.85546875" style="2052" customWidth="1"/>
    <col min="13576" max="13577" width="12.42578125" style="2052" customWidth="1"/>
    <col min="13578" max="13578" width="10.5703125" style="2052" customWidth="1"/>
    <col min="13579" max="13580" width="12.28515625" style="2052" customWidth="1"/>
    <col min="13581" max="13581" width="12.42578125" style="2052" customWidth="1"/>
    <col min="13582" max="13582" width="10.7109375" style="2052" customWidth="1"/>
    <col min="13583" max="13583" width="12.5703125" style="2052" customWidth="1"/>
    <col min="13584" max="13584" width="11.85546875" style="2052" customWidth="1"/>
    <col min="13585" max="13594" width="11.7109375" style="2052" customWidth="1"/>
    <col min="13595" max="13602" width="0" style="2052" hidden="1" customWidth="1"/>
    <col min="13603" max="13604" width="11.7109375" style="2052" customWidth="1"/>
    <col min="13605" max="13824" width="11.7109375" style="2052"/>
    <col min="13825" max="13825" width="13.85546875" style="2052" customWidth="1"/>
    <col min="13826" max="13826" width="27.7109375" style="2052" customWidth="1"/>
    <col min="13827" max="13828" width="10.7109375" style="2052" customWidth="1"/>
    <col min="13829" max="13829" width="11.28515625" style="2052" bestFit="1" customWidth="1"/>
    <col min="13830" max="13830" width="11.7109375" style="2052" customWidth="1"/>
    <col min="13831" max="13831" width="11.85546875" style="2052" customWidth="1"/>
    <col min="13832" max="13833" width="12.42578125" style="2052" customWidth="1"/>
    <col min="13834" max="13834" width="10.5703125" style="2052" customWidth="1"/>
    <col min="13835" max="13836" width="12.28515625" style="2052" customWidth="1"/>
    <col min="13837" max="13837" width="12.42578125" style="2052" customWidth="1"/>
    <col min="13838" max="13838" width="10.7109375" style="2052" customWidth="1"/>
    <col min="13839" max="13839" width="12.5703125" style="2052" customWidth="1"/>
    <col min="13840" max="13840" width="11.85546875" style="2052" customWidth="1"/>
    <col min="13841" max="13850" width="11.7109375" style="2052" customWidth="1"/>
    <col min="13851" max="13858" width="0" style="2052" hidden="1" customWidth="1"/>
    <col min="13859" max="13860" width="11.7109375" style="2052" customWidth="1"/>
    <col min="13861" max="14080" width="11.7109375" style="2052"/>
    <col min="14081" max="14081" width="13.85546875" style="2052" customWidth="1"/>
    <col min="14082" max="14082" width="27.7109375" style="2052" customWidth="1"/>
    <col min="14083" max="14084" width="10.7109375" style="2052" customWidth="1"/>
    <col min="14085" max="14085" width="11.28515625" style="2052" bestFit="1" customWidth="1"/>
    <col min="14086" max="14086" width="11.7109375" style="2052" customWidth="1"/>
    <col min="14087" max="14087" width="11.85546875" style="2052" customWidth="1"/>
    <col min="14088" max="14089" width="12.42578125" style="2052" customWidth="1"/>
    <col min="14090" max="14090" width="10.5703125" style="2052" customWidth="1"/>
    <col min="14091" max="14092" width="12.28515625" style="2052" customWidth="1"/>
    <col min="14093" max="14093" width="12.42578125" style="2052" customWidth="1"/>
    <col min="14094" max="14094" width="10.7109375" style="2052" customWidth="1"/>
    <col min="14095" max="14095" width="12.5703125" style="2052" customWidth="1"/>
    <col min="14096" max="14096" width="11.85546875" style="2052" customWidth="1"/>
    <col min="14097" max="14106" width="11.7109375" style="2052" customWidth="1"/>
    <col min="14107" max="14114" width="0" style="2052" hidden="1" customWidth="1"/>
    <col min="14115" max="14116" width="11.7109375" style="2052" customWidth="1"/>
    <col min="14117" max="14336" width="11.7109375" style="2052"/>
    <col min="14337" max="14337" width="13.85546875" style="2052" customWidth="1"/>
    <col min="14338" max="14338" width="27.7109375" style="2052" customWidth="1"/>
    <col min="14339" max="14340" width="10.7109375" style="2052" customWidth="1"/>
    <col min="14341" max="14341" width="11.28515625" style="2052" bestFit="1" customWidth="1"/>
    <col min="14342" max="14342" width="11.7109375" style="2052" customWidth="1"/>
    <col min="14343" max="14343" width="11.85546875" style="2052" customWidth="1"/>
    <col min="14344" max="14345" width="12.42578125" style="2052" customWidth="1"/>
    <col min="14346" max="14346" width="10.5703125" style="2052" customWidth="1"/>
    <col min="14347" max="14348" width="12.28515625" style="2052" customWidth="1"/>
    <col min="14349" max="14349" width="12.42578125" style="2052" customWidth="1"/>
    <col min="14350" max="14350" width="10.7109375" style="2052" customWidth="1"/>
    <col min="14351" max="14351" width="12.5703125" style="2052" customWidth="1"/>
    <col min="14352" max="14352" width="11.85546875" style="2052" customWidth="1"/>
    <col min="14353" max="14362" width="11.7109375" style="2052" customWidth="1"/>
    <col min="14363" max="14370" width="0" style="2052" hidden="1" customWidth="1"/>
    <col min="14371" max="14372" width="11.7109375" style="2052" customWidth="1"/>
    <col min="14373" max="14592" width="11.7109375" style="2052"/>
    <col min="14593" max="14593" width="13.85546875" style="2052" customWidth="1"/>
    <col min="14594" max="14594" width="27.7109375" style="2052" customWidth="1"/>
    <col min="14595" max="14596" width="10.7109375" style="2052" customWidth="1"/>
    <col min="14597" max="14597" width="11.28515625" style="2052" bestFit="1" customWidth="1"/>
    <col min="14598" max="14598" width="11.7109375" style="2052" customWidth="1"/>
    <col min="14599" max="14599" width="11.85546875" style="2052" customWidth="1"/>
    <col min="14600" max="14601" width="12.42578125" style="2052" customWidth="1"/>
    <col min="14602" max="14602" width="10.5703125" style="2052" customWidth="1"/>
    <col min="14603" max="14604" width="12.28515625" style="2052" customWidth="1"/>
    <col min="14605" max="14605" width="12.42578125" style="2052" customWidth="1"/>
    <col min="14606" max="14606" width="10.7109375" style="2052" customWidth="1"/>
    <col min="14607" max="14607" width="12.5703125" style="2052" customWidth="1"/>
    <col min="14608" max="14608" width="11.85546875" style="2052" customWidth="1"/>
    <col min="14609" max="14618" width="11.7109375" style="2052" customWidth="1"/>
    <col min="14619" max="14626" width="0" style="2052" hidden="1" customWidth="1"/>
    <col min="14627" max="14628" width="11.7109375" style="2052" customWidth="1"/>
    <col min="14629" max="14848" width="11.7109375" style="2052"/>
    <col min="14849" max="14849" width="13.85546875" style="2052" customWidth="1"/>
    <col min="14850" max="14850" width="27.7109375" style="2052" customWidth="1"/>
    <col min="14851" max="14852" width="10.7109375" style="2052" customWidth="1"/>
    <col min="14853" max="14853" width="11.28515625" style="2052" bestFit="1" customWidth="1"/>
    <col min="14854" max="14854" width="11.7109375" style="2052" customWidth="1"/>
    <col min="14855" max="14855" width="11.85546875" style="2052" customWidth="1"/>
    <col min="14856" max="14857" width="12.42578125" style="2052" customWidth="1"/>
    <col min="14858" max="14858" width="10.5703125" style="2052" customWidth="1"/>
    <col min="14859" max="14860" width="12.28515625" style="2052" customWidth="1"/>
    <col min="14861" max="14861" width="12.42578125" style="2052" customWidth="1"/>
    <col min="14862" max="14862" width="10.7109375" style="2052" customWidth="1"/>
    <col min="14863" max="14863" width="12.5703125" style="2052" customWidth="1"/>
    <col min="14864" max="14864" width="11.85546875" style="2052" customWidth="1"/>
    <col min="14865" max="14874" width="11.7109375" style="2052" customWidth="1"/>
    <col min="14875" max="14882" width="0" style="2052" hidden="1" customWidth="1"/>
    <col min="14883" max="14884" width="11.7109375" style="2052" customWidth="1"/>
    <col min="14885" max="15104" width="11.7109375" style="2052"/>
    <col min="15105" max="15105" width="13.85546875" style="2052" customWidth="1"/>
    <col min="15106" max="15106" width="27.7109375" style="2052" customWidth="1"/>
    <col min="15107" max="15108" width="10.7109375" style="2052" customWidth="1"/>
    <col min="15109" max="15109" width="11.28515625" style="2052" bestFit="1" customWidth="1"/>
    <col min="15110" max="15110" width="11.7109375" style="2052" customWidth="1"/>
    <col min="15111" max="15111" width="11.85546875" style="2052" customWidth="1"/>
    <col min="15112" max="15113" width="12.42578125" style="2052" customWidth="1"/>
    <col min="15114" max="15114" width="10.5703125" style="2052" customWidth="1"/>
    <col min="15115" max="15116" width="12.28515625" style="2052" customWidth="1"/>
    <col min="15117" max="15117" width="12.42578125" style="2052" customWidth="1"/>
    <col min="15118" max="15118" width="10.7109375" style="2052" customWidth="1"/>
    <col min="15119" max="15119" width="12.5703125" style="2052" customWidth="1"/>
    <col min="15120" max="15120" width="11.85546875" style="2052" customWidth="1"/>
    <col min="15121" max="15130" width="11.7109375" style="2052" customWidth="1"/>
    <col min="15131" max="15138" width="0" style="2052" hidden="1" customWidth="1"/>
    <col min="15139" max="15140" width="11.7109375" style="2052" customWidth="1"/>
    <col min="15141" max="15360" width="11.7109375" style="2052"/>
    <col min="15361" max="15361" width="13.85546875" style="2052" customWidth="1"/>
    <col min="15362" max="15362" width="27.7109375" style="2052" customWidth="1"/>
    <col min="15363" max="15364" width="10.7109375" style="2052" customWidth="1"/>
    <col min="15365" max="15365" width="11.28515625" style="2052" bestFit="1" customWidth="1"/>
    <col min="15366" max="15366" width="11.7109375" style="2052" customWidth="1"/>
    <col min="15367" max="15367" width="11.85546875" style="2052" customWidth="1"/>
    <col min="15368" max="15369" width="12.42578125" style="2052" customWidth="1"/>
    <col min="15370" max="15370" width="10.5703125" style="2052" customWidth="1"/>
    <col min="15371" max="15372" width="12.28515625" style="2052" customWidth="1"/>
    <col min="15373" max="15373" width="12.42578125" style="2052" customWidth="1"/>
    <col min="15374" max="15374" width="10.7109375" style="2052" customWidth="1"/>
    <col min="15375" max="15375" width="12.5703125" style="2052" customWidth="1"/>
    <col min="15376" max="15376" width="11.85546875" style="2052" customWidth="1"/>
    <col min="15377" max="15386" width="11.7109375" style="2052" customWidth="1"/>
    <col min="15387" max="15394" width="0" style="2052" hidden="1" customWidth="1"/>
    <col min="15395" max="15396" width="11.7109375" style="2052" customWidth="1"/>
    <col min="15397" max="15616" width="11.7109375" style="2052"/>
    <col min="15617" max="15617" width="13.85546875" style="2052" customWidth="1"/>
    <col min="15618" max="15618" width="27.7109375" style="2052" customWidth="1"/>
    <col min="15619" max="15620" width="10.7109375" style="2052" customWidth="1"/>
    <col min="15621" max="15621" width="11.28515625" style="2052" bestFit="1" customWidth="1"/>
    <col min="15622" max="15622" width="11.7109375" style="2052" customWidth="1"/>
    <col min="15623" max="15623" width="11.85546875" style="2052" customWidth="1"/>
    <col min="15624" max="15625" width="12.42578125" style="2052" customWidth="1"/>
    <col min="15626" max="15626" width="10.5703125" style="2052" customWidth="1"/>
    <col min="15627" max="15628" width="12.28515625" style="2052" customWidth="1"/>
    <col min="15629" max="15629" width="12.42578125" style="2052" customWidth="1"/>
    <col min="15630" max="15630" width="10.7109375" style="2052" customWidth="1"/>
    <col min="15631" max="15631" width="12.5703125" style="2052" customWidth="1"/>
    <col min="15632" max="15632" width="11.85546875" style="2052" customWidth="1"/>
    <col min="15633" max="15642" width="11.7109375" style="2052" customWidth="1"/>
    <col min="15643" max="15650" width="0" style="2052" hidden="1" customWidth="1"/>
    <col min="15651" max="15652" width="11.7109375" style="2052" customWidth="1"/>
    <col min="15653" max="15872" width="11.7109375" style="2052"/>
    <col min="15873" max="15873" width="13.85546875" style="2052" customWidth="1"/>
    <col min="15874" max="15874" width="27.7109375" style="2052" customWidth="1"/>
    <col min="15875" max="15876" width="10.7109375" style="2052" customWidth="1"/>
    <col min="15877" max="15877" width="11.28515625" style="2052" bestFit="1" customWidth="1"/>
    <col min="15878" max="15878" width="11.7109375" style="2052" customWidth="1"/>
    <col min="15879" max="15879" width="11.85546875" style="2052" customWidth="1"/>
    <col min="15880" max="15881" width="12.42578125" style="2052" customWidth="1"/>
    <col min="15882" max="15882" width="10.5703125" style="2052" customWidth="1"/>
    <col min="15883" max="15884" width="12.28515625" style="2052" customWidth="1"/>
    <col min="15885" max="15885" width="12.42578125" style="2052" customWidth="1"/>
    <col min="15886" max="15886" width="10.7109375" style="2052" customWidth="1"/>
    <col min="15887" max="15887" width="12.5703125" style="2052" customWidth="1"/>
    <col min="15888" max="15888" width="11.85546875" style="2052" customWidth="1"/>
    <col min="15889" max="15898" width="11.7109375" style="2052" customWidth="1"/>
    <col min="15899" max="15906" width="0" style="2052" hidden="1" customWidth="1"/>
    <col min="15907" max="15908" width="11.7109375" style="2052" customWidth="1"/>
    <col min="15909" max="16128" width="11.7109375" style="2052"/>
    <col min="16129" max="16129" width="13.85546875" style="2052" customWidth="1"/>
    <col min="16130" max="16130" width="27.7109375" style="2052" customWidth="1"/>
    <col min="16131" max="16132" width="10.7109375" style="2052" customWidth="1"/>
    <col min="16133" max="16133" width="11.28515625" style="2052" bestFit="1" customWidth="1"/>
    <col min="16134" max="16134" width="11.7109375" style="2052" customWidth="1"/>
    <col min="16135" max="16135" width="11.85546875" style="2052" customWidth="1"/>
    <col min="16136" max="16137" width="12.42578125" style="2052" customWidth="1"/>
    <col min="16138" max="16138" width="10.5703125" style="2052" customWidth="1"/>
    <col min="16139" max="16140" width="12.28515625" style="2052" customWidth="1"/>
    <col min="16141" max="16141" width="12.42578125" style="2052" customWidth="1"/>
    <col min="16142" max="16142" width="10.7109375" style="2052" customWidth="1"/>
    <col min="16143" max="16143" width="12.5703125" style="2052" customWidth="1"/>
    <col min="16144" max="16144" width="11.85546875" style="2052" customWidth="1"/>
    <col min="16145" max="16154" width="11.7109375" style="2052" customWidth="1"/>
    <col min="16155" max="16162" width="0" style="2052" hidden="1" customWidth="1"/>
    <col min="16163" max="16164" width="11.7109375" style="2052" customWidth="1"/>
    <col min="16165" max="16384" width="11.7109375" style="2052"/>
  </cols>
  <sheetData>
    <row r="1" spans="1:34" s="2288" customFormat="1" ht="12.75" customHeight="1" x14ac:dyDescent="0.15">
      <c r="A1" s="2045" t="s">
        <v>0</v>
      </c>
      <c r="B1" s="2287"/>
      <c r="C1" s="2287"/>
      <c r="D1" s="2287"/>
      <c r="E1" s="2287"/>
      <c r="F1" s="2287"/>
      <c r="G1" s="2287"/>
      <c r="H1" s="2287"/>
      <c r="I1" s="2287"/>
      <c r="J1" s="2287"/>
      <c r="K1" s="2287"/>
      <c r="L1" s="2287"/>
    </row>
    <row r="2" spans="1:34" s="2288" customFormat="1" ht="12.75" customHeight="1" x14ac:dyDescent="0.15">
      <c r="A2" s="2045" t="str">
        <f>CONCATENATE("COMUNA: ",[1]NOMBRE!B2," - ","( ",[1]NOMBRE!C2,[1]NOMBRE!D2,[1]NOMBRE!E2,[1]NOMBRE!F2,[1]NOMBRE!G2," )")</f>
        <v>COMUNA: LINARES - ( 07401 )</v>
      </c>
      <c r="B2" s="2287"/>
      <c r="C2" s="2287"/>
      <c r="D2" s="2287"/>
      <c r="E2" s="2287"/>
      <c r="F2" s="2287"/>
      <c r="G2" s="2287"/>
      <c r="H2" s="2287"/>
      <c r="I2" s="2287"/>
      <c r="J2" s="2287"/>
      <c r="K2" s="2287"/>
      <c r="L2" s="2287"/>
    </row>
    <row r="3" spans="1:34" s="2288" customFormat="1" ht="12.75" customHeight="1" x14ac:dyDescent="0.2">
      <c r="A3" s="2045" t="str">
        <f>CONCATENATE("ESTABLECIMIENTO: ",[1]NOMBRE!B3," - ","( ",[1]NOMBRE!C3,[1]NOMBRE!D3,[1]NOMBRE!E3,[1]NOMBRE!F3,[1]NOMBRE!G3," )")</f>
        <v>ESTABLECIMIENTO: HOSPITAL DE LINARES  - ( 16108 )</v>
      </c>
      <c r="B3" s="2287"/>
      <c r="C3" s="2287"/>
      <c r="D3" s="2289"/>
      <c r="E3" s="2287"/>
      <c r="F3" s="2287"/>
      <c r="G3" s="2287"/>
      <c r="H3" s="2287"/>
      <c r="I3" s="2287"/>
      <c r="J3" s="2287"/>
      <c r="K3" s="2287"/>
      <c r="L3" s="2287"/>
    </row>
    <row r="4" spans="1:34" s="2288" customFormat="1" ht="12.75" customHeight="1" x14ac:dyDescent="0.15">
      <c r="A4" s="2045" t="str">
        <f>CONCATENATE("MES: ",[1]NOMBRE!B6," - ","( ",[1]NOMBRE!C6,[1]NOMBRE!D6,[1]NOMBRE!E6,[1]NOMBRE!F6,[1]NOMBRE!G6," )")</f>
        <v>MES: JULIO - ( 07 )</v>
      </c>
      <c r="B4" s="2287"/>
      <c r="C4" s="2287"/>
      <c r="D4" s="2287"/>
      <c r="E4" s="2287"/>
      <c r="F4" s="2287"/>
      <c r="G4" s="2287"/>
      <c r="H4" s="2287"/>
      <c r="I4" s="2287"/>
      <c r="J4" s="2287"/>
      <c r="K4" s="2287"/>
      <c r="L4" s="2287"/>
    </row>
    <row r="5" spans="1:34" s="2288" customFormat="1" ht="12.75" customHeight="1" x14ac:dyDescent="0.15">
      <c r="A5" s="2045" t="str">
        <f>CONCATENATE("AÑO: ",[1]NOMBRE!B7," - ","( ",[1]NOMBRE!C7,[1]NOMBRE!D7,[1]NOMBRE!E7,[1]NOMBRE!F7,[1]NOMBRE!G7," )")</f>
        <v>AÑO: 2013 - (  )</v>
      </c>
      <c r="B5" s="2287"/>
      <c r="C5" s="2287"/>
      <c r="D5" s="2287"/>
      <c r="E5" s="2287"/>
      <c r="F5" s="2287"/>
      <c r="G5" s="2287"/>
      <c r="H5" s="2287"/>
      <c r="I5" s="2287"/>
      <c r="J5" s="2287"/>
      <c r="K5" s="2287"/>
      <c r="L5" s="2287"/>
    </row>
    <row r="6" spans="1:34" s="2050" customFormat="1" x14ac:dyDescent="0.1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2281"/>
    </row>
    <row r="7" spans="1:34" s="2050" customFormat="1" ht="33" customHeight="1" x14ac:dyDescent="0.1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</row>
    <row r="8" spans="1:34" ht="30" customHeight="1" x14ac:dyDescent="0.2">
      <c r="A8" s="2051" t="s">
        <v>6</v>
      </c>
    </row>
    <row r="9" spans="1:34" ht="32.1" customHeight="1" x14ac:dyDescent="0.1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</row>
    <row r="10" spans="1:34" ht="12.75" customHeight="1" x14ac:dyDescent="0.1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</row>
    <row r="11" spans="1:34" ht="12.75" customHeight="1" x14ac:dyDescent="0.1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</row>
    <row r="12" spans="1:34" ht="16.5" customHeight="1" x14ac:dyDescent="0.1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</row>
    <row r="13" spans="1:34" ht="15" customHeight="1" x14ac:dyDescent="0.15">
      <c r="A13" s="2303" t="s">
        <v>25</v>
      </c>
      <c r="B13" s="2053" t="s">
        <v>26</v>
      </c>
      <c r="C13" s="2054">
        <f>SUM(D13:K13)+M13+N13+O13</f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90" t="str">
        <f>$AA13&amp;" "&amp;$AB13&amp;""&amp;$AC13&amp;""&amp;$AD13</f>
        <v xml:space="preserve"> </v>
      </c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ht="15" customHeight="1" x14ac:dyDescent="0.15">
      <c r="A14" s="2304"/>
      <c r="B14" s="2062" t="s">
        <v>29</v>
      </c>
      <c r="C14" s="2054">
        <f>SUM(H14:J14)</f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90" t="str">
        <f>$AA14&amp;""&amp;$AB14&amp;""&amp;$AC14</f>
        <v/>
      </c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ht="15" customHeight="1" x14ac:dyDescent="0.15">
      <c r="A15" s="2304"/>
      <c r="B15" s="2071" t="s">
        <v>30</v>
      </c>
      <c r="C15" s="2072">
        <f>SUM(M15:O15)+K15</f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90" t="str">
        <f>$AD14&amp;""&amp;$AA15&amp;""&amp;$AB15&amp;""&amp;$AC15</f>
        <v/>
      </c>
      <c r="AA15" s="2182" t="s">
        <v>28</v>
      </c>
      <c r="AB15" s="2182" t="s">
        <v>28</v>
      </c>
      <c r="AC15" s="2182" t="s">
        <v>28</v>
      </c>
      <c r="AE15" s="2264" t="s">
        <v>28</v>
      </c>
      <c r="AF15" s="2264" t="s">
        <v>28</v>
      </c>
      <c r="AG15" s="2264" t="s">
        <v>28</v>
      </c>
    </row>
    <row r="16" spans="1:34" ht="15" customHeight="1" x14ac:dyDescent="0.15">
      <c r="A16" s="230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91"/>
    </row>
    <row r="17" spans="1:34" ht="15" customHeight="1" x14ac:dyDescent="0.15">
      <c r="A17" s="2305"/>
      <c r="B17" s="2077" t="s">
        <v>31</v>
      </c>
      <c r="C17" s="2078">
        <f>SUM(D17:O17)</f>
        <v>0</v>
      </c>
      <c r="D17" s="2079">
        <f t="shared" ref="D17:O17" si="0">SUM(D13:D16)</f>
        <v>0</v>
      </c>
      <c r="E17" s="2080">
        <f t="shared" si="0"/>
        <v>0</v>
      </c>
      <c r="F17" s="2081">
        <f t="shared" si="0"/>
        <v>0</v>
      </c>
      <c r="G17" s="2081">
        <f t="shared" si="0"/>
        <v>0</v>
      </c>
      <c r="H17" s="2081">
        <f t="shared" si="0"/>
        <v>0</v>
      </c>
      <c r="I17" s="2081">
        <f t="shared" si="0"/>
        <v>0</v>
      </c>
      <c r="J17" s="2082">
        <f t="shared" si="0"/>
        <v>0</v>
      </c>
      <c r="K17" s="2079">
        <f t="shared" si="0"/>
        <v>0</v>
      </c>
      <c r="L17" s="2082">
        <f t="shared" si="0"/>
        <v>0</v>
      </c>
      <c r="M17" s="2079">
        <f t="shared" si="0"/>
        <v>0</v>
      </c>
      <c r="N17" s="2081">
        <f t="shared" si="0"/>
        <v>0</v>
      </c>
      <c r="O17" s="2082">
        <f t="shared" si="0"/>
        <v>0</v>
      </c>
    </row>
    <row r="18" spans="1:34" ht="15" customHeight="1" x14ac:dyDescent="0.15">
      <c r="A18" s="2303" t="s">
        <v>32</v>
      </c>
      <c r="B18" s="2053" t="s">
        <v>26</v>
      </c>
      <c r="C18" s="2054">
        <f>SUM(D18:J18)+SUM(L18:O18)</f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90" t="str">
        <f>$AA18&amp;" "&amp;$AB18&amp;""&amp;$AC18&amp;""&amp;$AD18</f>
        <v xml:space="preserve"> </v>
      </c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ht="15" customHeight="1" x14ac:dyDescent="0.15">
      <c r="A19" s="2304"/>
      <c r="B19" s="2062" t="s">
        <v>29</v>
      </c>
      <c r="C19" s="2054">
        <f>SUM(H19:J19)</f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90" t="str">
        <f>$AA19&amp;" "&amp;$AB19&amp;""&amp;$AC19</f>
        <v xml:space="preserve"> </v>
      </c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ht="15" customHeight="1" x14ac:dyDescent="0.15">
      <c r="A20" s="2304"/>
      <c r="B20" s="2094" t="s">
        <v>33</v>
      </c>
      <c r="C20" s="2072">
        <f>SUM(F20:J20)</f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90"/>
      <c r="Q20" s="2096"/>
      <c r="R20" s="2096"/>
      <c r="AA20" s="2182" t="s">
        <v>28</v>
      </c>
      <c r="AB20" s="2182" t="s">
        <v>28</v>
      </c>
      <c r="AC20" s="2182" t="s">
        <v>28</v>
      </c>
      <c r="AE20" s="2264" t="s">
        <v>28</v>
      </c>
      <c r="AF20" s="2264" t="s">
        <v>28</v>
      </c>
      <c r="AG20" s="2264" t="s">
        <v>28</v>
      </c>
    </row>
    <row r="21" spans="1:34" ht="15" customHeight="1" x14ac:dyDescent="0.15">
      <c r="A21" s="2304"/>
      <c r="B21" s="2071" t="s">
        <v>30</v>
      </c>
      <c r="C21" s="2072">
        <f>SUM(L21:O21)</f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90" t="str">
        <f>$AA20&amp;" "&amp;$AB20&amp;""&amp;$AC20&amp;""&amp;$AD19</f>
        <v xml:space="preserve"> </v>
      </c>
    </row>
    <row r="22" spans="1:34" ht="15" customHeight="1" x14ac:dyDescent="0.15">
      <c r="A22" s="230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</row>
    <row r="23" spans="1:34" ht="15" customHeight="1" x14ac:dyDescent="0.15">
      <c r="A23" s="2305"/>
      <c r="B23" s="2097" t="s">
        <v>31</v>
      </c>
      <c r="C23" s="2078">
        <f>SUM(D23:O23)</f>
        <v>0</v>
      </c>
      <c r="D23" s="2079">
        <f t="shared" ref="D23:O23" si="1">SUM(D18:D22)</f>
        <v>0</v>
      </c>
      <c r="E23" s="2080">
        <f t="shared" si="1"/>
        <v>0</v>
      </c>
      <c r="F23" s="2081">
        <f t="shared" si="1"/>
        <v>0</v>
      </c>
      <c r="G23" s="2081">
        <f t="shared" si="1"/>
        <v>0</v>
      </c>
      <c r="H23" s="2081">
        <f t="shared" si="1"/>
        <v>0</v>
      </c>
      <c r="I23" s="2081">
        <f t="shared" si="1"/>
        <v>0</v>
      </c>
      <c r="J23" s="2082">
        <f t="shared" si="1"/>
        <v>0</v>
      </c>
      <c r="K23" s="2079">
        <f t="shared" si="1"/>
        <v>0</v>
      </c>
      <c r="L23" s="2082">
        <f t="shared" si="1"/>
        <v>0</v>
      </c>
      <c r="M23" s="2079">
        <f t="shared" si="1"/>
        <v>0</v>
      </c>
      <c r="N23" s="2081">
        <f t="shared" si="1"/>
        <v>0</v>
      </c>
      <c r="O23" s="2082">
        <f t="shared" si="1"/>
        <v>0</v>
      </c>
      <c r="P23" s="2096"/>
      <c r="Q23" s="2096"/>
      <c r="R23" s="2096"/>
    </row>
    <row r="24" spans="1:34" ht="15" customHeight="1" x14ac:dyDescent="0.15">
      <c r="A24" s="2303" t="s">
        <v>34</v>
      </c>
      <c r="B24" s="2053" t="s">
        <v>26</v>
      </c>
      <c r="C24" s="2054">
        <f>SUM(D24:J24)</f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90" t="str">
        <f>$AA24&amp;" "&amp;$AB24&amp;""&amp;$AC24&amp;""&amp;$AD24</f>
        <v xml:space="preserve"> </v>
      </c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ht="15" customHeight="1" x14ac:dyDescent="0.15">
      <c r="A25" s="2304"/>
      <c r="B25" s="2062" t="s">
        <v>29</v>
      </c>
      <c r="C25" s="2054">
        <f>SUM(H25:J25)</f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90" t="str">
        <f>$AA25&amp;" "&amp;$AB25&amp;""&amp;$AC25</f>
        <v xml:space="preserve"> </v>
      </c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ht="15" customHeight="1" x14ac:dyDescent="0.15">
      <c r="A26" s="2304"/>
      <c r="B26" s="2094" t="s">
        <v>33</v>
      </c>
      <c r="C26" s="2072">
        <f>SUM(F26:J26)</f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AA26" s="2232"/>
      <c r="AB26" s="2232"/>
      <c r="AC26" s="2232"/>
    </row>
    <row r="27" spans="1:34" s="2100" customFormat="1" ht="15" customHeight="1" x14ac:dyDescent="0.15">
      <c r="A27" s="230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</row>
    <row r="28" spans="1:34" ht="15" customHeight="1" x14ac:dyDescent="0.15">
      <c r="A28" s="2305"/>
      <c r="B28" s="2097" t="s">
        <v>31</v>
      </c>
      <c r="C28" s="2078">
        <f>SUM(D28:O28)</f>
        <v>0</v>
      </c>
      <c r="D28" s="2079">
        <f t="shared" ref="D28:O28" si="2">SUM(D24:D27)</f>
        <v>0</v>
      </c>
      <c r="E28" s="2080">
        <f t="shared" si="2"/>
        <v>0</v>
      </c>
      <c r="F28" s="2081">
        <f t="shared" si="2"/>
        <v>0</v>
      </c>
      <c r="G28" s="2081">
        <f t="shared" si="2"/>
        <v>0</v>
      </c>
      <c r="H28" s="2081">
        <f t="shared" si="2"/>
        <v>0</v>
      </c>
      <c r="I28" s="2081">
        <f t="shared" si="2"/>
        <v>0</v>
      </c>
      <c r="J28" s="2082">
        <f t="shared" si="2"/>
        <v>0</v>
      </c>
      <c r="K28" s="2079">
        <f t="shared" si="2"/>
        <v>0</v>
      </c>
      <c r="L28" s="2082">
        <f t="shared" si="2"/>
        <v>0</v>
      </c>
      <c r="M28" s="2079">
        <f t="shared" si="2"/>
        <v>0</v>
      </c>
      <c r="N28" s="2081">
        <f t="shared" si="2"/>
        <v>0</v>
      </c>
      <c r="O28" s="2082">
        <f t="shared" si="2"/>
        <v>0</v>
      </c>
      <c r="P28" s="2096"/>
      <c r="Q28" s="2096"/>
      <c r="R28" s="2096"/>
    </row>
    <row r="29" spans="1:34" ht="15" customHeight="1" x14ac:dyDescent="0.15">
      <c r="A29" s="2306" t="s">
        <v>9</v>
      </c>
      <c r="B29" s="2307"/>
      <c r="C29" s="2101">
        <f>SUM(D29:O29)</f>
        <v>0</v>
      </c>
      <c r="D29" s="2102">
        <f>+D17+D23+D28</f>
        <v>0</v>
      </c>
      <c r="E29" s="2103">
        <f>+E17+E23+E28</f>
        <v>0</v>
      </c>
      <c r="F29" s="2104">
        <f t="shared" ref="F29:O29" si="3">+F17+F23+F28</f>
        <v>0</v>
      </c>
      <c r="G29" s="2104">
        <f t="shared" si="3"/>
        <v>0</v>
      </c>
      <c r="H29" s="2104">
        <f t="shared" si="3"/>
        <v>0</v>
      </c>
      <c r="I29" s="2104">
        <f t="shared" si="3"/>
        <v>0</v>
      </c>
      <c r="J29" s="2105">
        <f t="shared" si="3"/>
        <v>0</v>
      </c>
      <c r="K29" s="2102">
        <f t="shared" si="3"/>
        <v>0</v>
      </c>
      <c r="L29" s="2105">
        <f t="shared" si="3"/>
        <v>0</v>
      </c>
      <c r="M29" s="2102">
        <f t="shared" si="3"/>
        <v>0</v>
      </c>
      <c r="N29" s="2104">
        <f t="shared" si="3"/>
        <v>0</v>
      </c>
      <c r="O29" s="2105">
        <f t="shared" si="3"/>
        <v>0</v>
      </c>
      <c r="P29" s="2096"/>
      <c r="Q29" s="2096"/>
      <c r="R29" s="2096"/>
    </row>
    <row r="30" spans="1:34" ht="30" customHeight="1" x14ac:dyDescent="0.2">
      <c r="A30" s="2051" t="s">
        <v>35</v>
      </c>
    </row>
    <row r="31" spans="1:34" ht="19.5" customHeight="1" x14ac:dyDescent="0.1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</row>
    <row r="32" spans="1:34" s="2109" customFormat="1" ht="24" customHeight="1" x14ac:dyDescent="0.15">
      <c r="A32" s="2355"/>
      <c r="B32" s="2356"/>
      <c r="C32" s="230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</row>
    <row r="33" spans="1:34" ht="15.75" customHeight="1" x14ac:dyDescent="0.15">
      <c r="A33" s="2343" t="s">
        <v>39</v>
      </c>
      <c r="B33" s="2344"/>
      <c r="C33" s="2110">
        <f>SUM(D33:F33)</f>
        <v>0</v>
      </c>
      <c r="D33" s="2111"/>
      <c r="E33" s="2112"/>
      <c r="F33" s="2113"/>
      <c r="G33" s="2114"/>
    </row>
    <row r="34" spans="1:34" ht="15" customHeight="1" thickBot="1" x14ac:dyDescent="0.2">
      <c r="A34" s="2345" t="s">
        <v>40</v>
      </c>
      <c r="B34" s="2346"/>
      <c r="C34" s="2115">
        <f>+F34</f>
        <v>0</v>
      </c>
      <c r="D34" s="2116"/>
      <c r="E34" s="2117"/>
      <c r="F34" s="2118"/>
      <c r="G34" s="2119"/>
    </row>
    <row r="35" spans="1:34" ht="15" customHeight="1" thickTop="1" x14ac:dyDescent="0.15">
      <c r="A35" s="2120" t="s">
        <v>41</v>
      </c>
      <c r="B35" s="2121"/>
      <c r="C35" s="2122">
        <f>+G35</f>
        <v>0</v>
      </c>
      <c r="D35" s="2123"/>
      <c r="E35" s="2124"/>
      <c r="F35" s="2124"/>
      <c r="G35" s="2125"/>
    </row>
    <row r="36" spans="1:34" ht="15" customHeight="1" x14ac:dyDescent="0.15">
      <c r="A36" s="2126" t="s">
        <v>42</v>
      </c>
      <c r="B36" s="2127"/>
      <c r="C36" s="2128">
        <f>+F36+G36</f>
        <v>0</v>
      </c>
      <c r="D36" s="2129"/>
      <c r="E36" s="2130"/>
      <c r="F36" s="2131"/>
      <c r="G36" s="2132"/>
    </row>
    <row r="37" spans="1:34" ht="30" customHeight="1" x14ac:dyDescent="0.2">
      <c r="A37" s="2051" t="s">
        <v>43</v>
      </c>
      <c r="C37" s="2133"/>
    </row>
    <row r="38" spans="1:34" ht="19.5" customHeight="1" x14ac:dyDescent="0.1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R38" s="2292"/>
    </row>
    <row r="39" spans="1:34" ht="15" customHeight="1" x14ac:dyDescent="0.1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R39" s="2292"/>
    </row>
    <row r="40" spans="1:34" ht="24" customHeight="1" x14ac:dyDescent="0.1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R40" s="2292"/>
    </row>
    <row r="41" spans="1:34" ht="12.75" customHeight="1" x14ac:dyDescent="0.1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R41" s="2292"/>
    </row>
    <row r="42" spans="1:34" ht="15" customHeight="1" x14ac:dyDescent="0.15">
      <c r="A42" s="2347" t="s">
        <v>25</v>
      </c>
      <c r="B42" s="2348"/>
      <c r="C42" s="2135">
        <f>SUM(D42:K42)+M42+N42+O42</f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90" t="str">
        <f>$AA42&amp;" "&amp;$AB42&amp;""&amp;$AC42&amp;""&amp;$AD42&amp;""&amp;$AA43&amp;" "&amp;$AB43&amp;""&amp;$AC43&amp;""&amp;$AD43&amp;""&amp;$AA44&amp;" "&amp;$AB44&amp;" "&amp;$AC44</f>
        <v xml:space="preserve">    </v>
      </c>
      <c r="R42" s="2292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42" x14ac:dyDescent="0.15">
      <c r="A43" s="2303" t="s">
        <v>45</v>
      </c>
      <c r="B43" s="2141" t="s">
        <v>46</v>
      </c>
      <c r="C43" s="2142">
        <f>SUM(D43:J43)+SUM(L43:O43)</f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90" t="str">
        <f>$AA45&amp;" "&amp;$AB45&amp;""&amp;$AC45&amp;""&amp;$AD45&amp;""&amp;$AA46&amp;" "&amp;$AB46&amp;""&amp;$AC46&amp;""&amp;$AD46&amp;""&amp;$AA47&amp;" "&amp;$AB47&amp;" "&amp;$AC47</f>
        <v xml:space="preserve">    </v>
      </c>
      <c r="R43" s="2292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ht="13.5" customHeight="1" x14ac:dyDescent="0.15">
      <c r="A44" s="2304"/>
      <c r="B44" s="2148" t="s">
        <v>47</v>
      </c>
      <c r="C44" s="2149">
        <f>SUM(D44:J44)</f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90" t="str">
        <f>$AA48&amp;" "&amp;$AB48&amp;""&amp;$AC48&amp;""&amp;$AD48&amp;""&amp;$AA49&amp;" "&amp;$AB49&amp;""&amp;$AC49</f>
        <v xml:space="preserve">  </v>
      </c>
      <c r="R44" s="2292"/>
      <c r="AA44" s="2182" t="s">
        <v>28</v>
      </c>
      <c r="AB44" s="2182" t="s">
        <v>28</v>
      </c>
      <c r="AC44" s="2182" t="s">
        <v>28</v>
      </c>
      <c r="AE44" s="2264" t="s">
        <v>28</v>
      </c>
      <c r="AF44" s="2264" t="s">
        <v>28</v>
      </c>
      <c r="AG44" s="2264" t="s">
        <v>28</v>
      </c>
    </row>
    <row r="45" spans="1:34" ht="15" customHeight="1" x14ac:dyDescent="0.15">
      <c r="A45" s="2316" t="s">
        <v>9</v>
      </c>
      <c r="B45" s="2317"/>
      <c r="C45" s="2157">
        <f>SUM(D45:O45)</f>
        <v>0</v>
      </c>
      <c r="D45" s="2158">
        <f>SUM(D42:D44)</f>
        <v>0</v>
      </c>
      <c r="E45" s="2159">
        <f>SUM(E42:E44)</f>
        <v>0</v>
      </c>
      <c r="F45" s="2160">
        <f t="shared" ref="F45:O45" si="4">SUM(F42:F44)</f>
        <v>0</v>
      </c>
      <c r="G45" s="2160">
        <f t="shared" si="4"/>
        <v>0</v>
      </c>
      <c r="H45" s="2160">
        <f t="shared" si="4"/>
        <v>0</v>
      </c>
      <c r="I45" s="2160">
        <f t="shared" si="4"/>
        <v>0</v>
      </c>
      <c r="J45" s="2161">
        <f t="shared" si="4"/>
        <v>0</v>
      </c>
      <c r="K45" s="2158">
        <f t="shared" si="4"/>
        <v>0</v>
      </c>
      <c r="L45" s="2161">
        <f t="shared" si="4"/>
        <v>0</v>
      </c>
      <c r="M45" s="2158">
        <f t="shared" si="4"/>
        <v>0</v>
      </c>
      <c r="N45" s="2160">
        <f t="shared" si="4"/>
        <v>0</v>
      </c>
      <c r="O45" s="2161">
        <f t="shared" si="4"/>
        <v>0</v>
      </c>
      <c r="R45" s="2293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15">
      <c r="A46" s="2316" t="s">
        <v>49</v>
      </c>
      <c r="B46" s="2317"/>
      <c r="C46" s="2157">
        <f>SUM(D46:O46)</f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R46" s="2292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15">
      <c r="A47" s="2316" t="s">
        <v>50</v>
      </c>
      <c r="B47" s="2317"/>
      <c r="C47" s="2157">
        <f>SUM(D47:H47)</f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Q47" s="2292"/>
      <c r="AA47" s="2182" t="s">
        <v>28</v>
      </c>
      <c r="AB47" s="2182" t="s">
        <v>28</v>
      </c>
      <c r="AC47" s="2182" t="s">
        <v>28</v>
      </c>
      <c r="AE47" s="2264" t="s">
        <v>28</v>
      </c>
      <c r="AF47" s="2264" t="s">
        <v>28</v>
      </c>
      <c r="AG47" s="2264" t="s">
        <v>28</v>
      </c>
    </row>
    <row r="48" spans="1:34" ht="15" customHeight="1" x14ac:dyDescent="0.15">
      <c r="A48" s="2050" t="s">
        <v>51</v>
      </c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ht="30" customHeight="1" x14ac:dyDescent="0.2">
      <c r="A49" s="2051" t="s">
        <v>52</v>
      </c>
      <c r="G49" s="2133"/>
      <c r="H49" s="2133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1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401" t="s">
        <v>56</v>
      </c>
      <c r="H50" s="2401"/>
      <c r="I50" s="2401"/>
      <c r="J50" s="2401"/>
      <c r="K50" s="2401"/>
      <c r="L50" s="2401"/>
      <c r="M50" s="2401"/>
      <c r="N50" s="2398" t="s">
        <v>57</v>
      </c>
      <c r="O50" s="2314" t="s">
        <v>58</v>
      </c>
      <c r="P50" s="2336"/>
      <c r="Q50" s="2371" t="s">
        <v>59</v>
      </c>
    </row>
    <row r="51" spans="1:34" ht="23.25" customHeight="1" x14ac:dyDescent="0.15">
      <c r="A51" s="2349"/>
      <c r="B51" s="2350"/>
      <c r="C51" s="2304"/>
      <c r="D51" s="2374" t="s">
        <v>60</v>
      </c>
      <c r="E51" s="2337" t="s">
        <v>61</v>
      </c>
      <c r="F51" s="2399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99"/>
      <c r="O51" s="2311" t="s">
        <v>67</v>
      </c>
      <c r="P51" s="2322" t="s">
        <v>68</v>
      </c>
      <c r="Q51" s="2372"/>
    </row>
    <row r="52" spans="1:34" ht="21" x14ac:dyDescent="0.15">
      <c r="A52" s="2349"/>
      <c r="B52" s="2350"/>
      <c r="C52" s="2305"/>
      <c r="D52" s="2375"/>
      <c r="E52" s="2339"/>
      <c r="F52" s="2400"/>
      <c r="G52" s="2294" t="s">
        <v>69</v>
      </c>
      <c r="H52" s="2295" t="s">
        <v>70</v>
      </c>
      <c r="I52" s="2296" t="s">
        <v>71</v>
      </c>
      <c r="J52" s="2377"/>
      <c r="K52" s="2360"/>
      <c r="L52" s="2360"/>
      <c r="M52" s="2361"/>
      <c r="N52" s="2400"/>
      <c r="O52" s="2313"/>
      <c r="P52" s="2324"/>
      <c r="Q52" s="2373"/>
    </row>
    <row r="53" spans="1:34" ht="15" customHeight="1" x14ac:dyDescent="0.15">
      <c r="A53" s="2364" t="s">
        <v>26</v>
      </c>
      <c r="B53" s="2364"/>
      <c r="C53" s="2175"/>
      <c r="D53" s="2143"/>
      <c r="E53" s="2146"/>
      <c r="F53" s="2176">
        <f>SUM(C53:E53)</f>
        <v>0</v>
      </c>
      <c r="G53" s="2177">
        <f>+C13+C18+C24+C35</f>
        <v>0</v>
      </c>
      <c r="H53" s="2178">
        <f>+C67+C72+C78+C89</f>
        <v>0</v>
      </c>
      <c r="I53" s="2179">
        <f>+G53+H53</f>
        <v>0</v>
      </c>
      <c r="J53" s="2143"/>
      <c r="K53" s="2145"/>
      <c r="L53" s="2145"/>
      <c r="M53" s="2180">
        <f>SUM(I53:L53)</f>
        <v>0</v>
      </c>
      <c r="N53" s="2181">
        <f>F53-M53</f>
        <v>0</v>
      </c>
      <c r="O53" s="2143"/>
      <c r="P53" s="2146"/>
      <c r="Q53" s="2175"/>
      <c r="AA53" s="2232"/>
    </row>
    <row r="54" spans="1:34" ht="15" customHeight="1" x14ac:dyDescent="0.15">
      <c r="A54" s="2365" t="s">
        <v>29</v>
      </c>
      <c r="B54" s="2365"/>
      <c r="C54" s="2183"/>
      <c r="D54" s="2184"/>
      <c r="E54" s="2185"/>
      <c r="F54" s="2186">
        <f>SUM(C54:E54)</f>
        <v>0</v>
      </c>
      <c r="G54" s="2187">
        <f>+C14+C19+C25</f>
        <v>0</v>
      </c>
      <c r="H54" s="2188">
        <f>+C68+C73+C79</f>
        <v>0</v>
      </c>
      <c r="I54" s="2189">
        <f>+G54+H54</f>
        <v>0</v>
      </c>
      <c r="J54" s="2184"/>
      <c r="K54" s="2190"/>
      <c r="L54" s="2190"/>
      <c r="M54" s="2191">
        <f>SUM(I54:L54)</f>
        <v>0</v>
      </c>
      <c r="N54" s="2192">
        <f>F54-M54</f>
        <v>0</v>
      </c>
      <c r="O54" s="2184"/>
      <c r="P54" s="2185"/>
      <c r="Q54" s="2183"/>
      <c r="AA54" s="2232"/>
    </row>
    <row r="55" spans="1:34" ht="15" customHeight="1" x14ac:dyDescent="0.15">
      <c r="A55" s="2366" t="s">
        <v>33</v>
      </c>
      <c r="B55" s="2366"/>
      <c r="C55" s="2193"/>
      <c r="D55" s="2194"/>
      <c r="E55" s="2195"/>
      <c r="F55" s="2196">
        <f>SUM(C55:E55)</f>
        <v>0</v>
      </c>
      <c r="G55" s="2197">
        <f>+C20+C26+C36</f>
        <v>0</v>
      </c>
      <c r="H55" s="2198">
        <f>+C74+C80+C90</f>
        <v>0</v>
      </c>
      <c r="I55" s="2199">
        <f>+G55+H55</f>
        <v>0</v>
      </c>
      <c r="J55" s="2194"/>
      <c r="K55" s="2200"/>
      <c r="L55" s="2200"/>
      <c r="M55" s="2201">
        <f>SUM(I55:L55)</f>
        <v>0</v>
      </c>
      <c r="N55" s="2202">
        <f>F55-M55</f>
        <v>0</v>
      </c>
      <c r="O55" s="2194"/>
      <c r="P55" s="2195"/>
      <c r="Q55" s="2193"/>
      <c r="AA55" s="2232"/>
    </row>
    <row r="56" spans="1:34" ht="15" customHeight="1" x14ac:dyDescent="0.15">
      <c r="A56" s="2062" t="s">
        <v>30</v>
      </c>
      <c r="B56" s="2203"/>
      <c r="C56" s="2193"/>
      <c r="D56" s="2194"/>
      <c r="E56" s="2195"/>
      <c r="F56" s="2196">
        <f>SUM(C56:E56)</f>
        <v>0</v>
      </c>
      <c r="G56" s="2204">
        <f>+C15+C21</f>
        <v>0</v>
      </c>
      <c r="H56" s="2198">
        <f>+C69+C75</f>
        <v>0</v>
      </c>
      <c r="I56" s="2199">
        <f>+G56+H56</f>
        <v>0</v>
      </c>
      <c r="J56" s="2194"/>
      <c r="K56" s="2200"/>
      <c r="L56" s="2200"/>
      <c r="M56" s="2201">
        <f>SUM(I56:L56)</f>
        <v>0</v>
      </c>
      <c r="N56" s="2202">
        <f>F56-M56</f>
        <v>0</v>
      </c>
      <c r="O56" s="2194"/>
      <c r="P56" s="2195"/>
      <c r="Q56" s="2193"/>
      <c r="AA56" s="2232"/>
    </row>
    <row r="57" spans="1:34" ht="15" customHeight="1" x14ac:dyDescent="0.15">
      <c r="A57" s="2367"/>
      <c r="B57" s="2367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AA57" s="2232"/>
    </row>
    <row r="58" spans="1:34" ht="15" customHeight="1" x14ac:dyDescent="0.15">
      <c r="A58" s="2368" t="s">
        <v>72</v>
      </c>
      <c r="B58" s="2368"/>
      <c r="C58" s="2216">
        <f t="shared" ref="C58:Q58" si="5">SUM(C53:C57)</f>
        <v>0</v>
      </c>
      <c r="D58" s="2217">
        <f t="shared" si="5"/>
        <v>0</v>
      </c>
      <c r="E58" s="2218">
        <f t="shared" si="5"/>
        <v>0</v>
      </c>
      <c r="F58" s="2216">
        <f t="shared" si="5"/>
        <v>0</v>
      </c>
      <c r="G58" s="2217">
        <f t="shared" si="5"/>
        <v>0</v>
      </c>
      <c r="H58" s="2219">
        <f t="shared" si="5"/>
        <v>0</v>
      </c>
      <c r="I58" s="2220">
        <f t="shared" si="5"/>
        <v>0</v>
      </c>
      <c r="J58" s="2217">
        <f t="shared" si="5"/>
        <v>0</v>
      </c>
      <c r="K58" s="2221">
        <f t="shared" si="5"/>
        <v>0</v>
      </c>
      <c r="L58" s="2221">
        <f t="shared" si="5"/>
        <v>0</v>
      </c>
      <c r="M58" s="2218">
        <f t="shared" si="5"/>
        <v>0</v>
      </c>
      <c r="N58" s="2216">
        <f t="shared" si="5"/>
        <v>0</v>
      </c>
      <c r="O58" s="2217">
        <f t="shared" si="5"/>
        <v>0</v>
      </c>
      <c r="P58" s="2218">
        <f t="shared" si="5"/>
        <v>0</v>
      </c>
      <c r="Q58" s="2216">
        <f t="shared" si="5"/>
        <v>0</v>
      </c>
      <c r="AA58" s="2232"/>
    </row>
    <row r="59" spans="1:34" ht="15" customHeight="1" x14ac:dyDescent="0.15">
      <c r="A59" s="2369" t="s">
        <v>73</v>
      </c>
      <c r="B59" s="2369"/>
      <c r="C59" s="2222">
        <v>47600</v>
      </c>
      <c r="D59" s="2223"/>
      <c r="E59" s="2224">
        <v>28800</v>
      </c>
      <c r="F59" s="2225">
        <f>SUM(C59:E59)</f>
        <v>76400</v>
      </c>
      <c r="G59" s="2226">
        <f>+C33</f>
        <v>0</v>
      </c>
      <c r="H59" s="2227">
        <f>+C87</f>
        <v>0</v>
      </c>
      <c r="I59" s="2228">
        <f>+G59+H59</f>
        <v>0</v>
      </c>
      <c r="J59" s="2143"/>
      <c r="K59" s="2145"/>
      <c r="L59" s="2145">
        <v>72800</v>
      </c>
      <c r="M59" s="2229">
        <f>SUM(I59:L59)</f>
        <v>72800</v>
      </c>
      <c r="N59" s="2230">
        <f>F59-M59</f>
        <v>3600</v>
      </c>
      <c r="O59" s="2223"/>
      <c r="P59" s="2224"/>
      <c r="Q59" s="2222"/>
      <c r="AA59" s="2232"/>
    </row>
    <row r="60" spans="1:34" ht="15" customHeight="1" x14ac:dyDescent="0.15">
      <c r="A60" s="2362" t="s">
        <v>74</v>
      </c>
      <c r="B60" s="2362"/>
      <c r="C60" s="2183">
        <v>28000</v>
      </c>
      <c r="D60" s="2184"/>
      <c r="E60" s="2185">
        <v>19200</v>
      </c>
      <c r="F60" s="2186">
        <f>SUM(C60:E60)</f>
        <v>47200</v>
      </c>
      <c r="G60" s="2187">
        <f>+C34</f>
        <v>0</v>
      </c>
      <c r="H60" s="2188">
        <f>+C88</f>
        <v>0</v>
      </c>
      <c r="I60" s="2189">
        <f>+G60+H60</f>
        <v>0</v>
      </c>
      <c r="J60" s="2184"/>
      <c r="K60" s="2190"/>
      <c r="L60" s="2190">
        <v>16800</v>
      </c>
      <c r="M60" s="2191">
        <f>SUM(I60:L60)</f>
        <v>16800</v>
      </c>
      <c r="N60" s="2192">
        <f>F60-M60</f>
        <v>30400</v>
      </c>
      <c r="O60" s="2184"/>
      <c r="P60" s="2185"/>
      <c r="Q60" s="2183"/>
      <c r="AA60" s="2232"/>
    </row>
    <row r="61" spans="1:34" ht="15" customHeight="1" x14ac:dyDescent="0.15">
      <c r="A61" s="2363" t="s">
        <v>75</v>
      </c>
      <c r="B61" s="2363"/>
      <c r="C61" s="2157">
        <f t="shared" ref="C61:Q61" si="6">SUM(C59:C60)</f>
        <v>75600</v>
      </c>
      <c r="D61" s="2158">
        <f t="shared" si="6"/>
        <v>0</v>
      </c>
      <c r="E61" s="2161">
        <f t="shared" si="6"/>
        <v>48000</v>
      </c>
      <c r="F61" s="2231">
        <f t="shared" si="6"/>
        <v>123600</v>
      </c>
      <c r="G61" s="2158">
        <f t="shared" si="6"/>
        <v>0</v>
      </c>
      <c r="H61" s="2160">
        <f t="shared" si="6"/>
        <v>0</v>
      </c>
      <c r="I61" s="2161">
        <f t="shared" si="6"/>
        <v>0</v>
      </c>
      <c r="J61" s="2158">
        <f t="shared" si="6"/>
        <v>0</v>
      </c>
      <c r="K61" s="2160">
        <f t="shared" si="6"/>
        <v>0</v>
      </c>
      <c r="L61" s="2160">
        <f t="shared" si="6"/>
        <v>89600</v>
      </c>
      <c r="M61" s="2161">
        <f t="shared" si="6"/>
        <v>89600</v>
      </c>
      <c r="N61" s="2157">
        <f t="shared" si="6"/>
        <v>34000</v>
      </c>
      <c r="O61" s="2158">
        <f t="shared" si="6"/>
        <v>0</v>
      </c>
      <c r="P61" s="2161">
        <f t="shared" si="6"/>
        <v>0</v>
      </c>
      <c r="Q61" s="2157">
        <f t="shared" si="6"/>
        <v>0</v>
      </c>
      <c r="AA61" s="2232"/>
    </row>
    <row r="62" spans="1:34" ht="30" customHeight="1" x14ac:dyDescent="0.2">
      <c r="A62" s="2051" t="s">
        <v>76</v>
      </c>
      <c r="AA62" s="2232"/>
    </row>
    <row r="63" spans="1:34" ht="15" customHeight="1" x14ac:dyDescent="0.15">
      <c r="A63" s="2303" t="s">
        <v>7</v>
      </c>
      <c r="B63" s="2333" t="s">
        <v>8</v>
      </c>
      <c r="C63" s="233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314" t="s">
        <v>11</v>
      </c>
      <c r="L63" s="2315"/>
      <c r="M63" s="2316" t="s">
        <v>12</v>
      </c>
      <c r="N63" s="2317"/>
      <c r="O63" s="2318"/>
      <c r="AB63" s="2232"/>
    </row>
    <row r="64" spans="1:34" ht="15" customHeight="1" x14ac:dyDescent="0.1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AB64" s="2232"/>
    </row>
    <row r="65" spans="1:34" ht="15" customHeight="1" x14ac:dyDescent="0.1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AB65" s="2232"/>
    </row>
    <row r="66" spans="1:34" x14ac:dyDescent="0.1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</row>
    <row r="67" spans="1:34" ht="15" customHeight="1" x14ac:dyDescent="0.15">
      <c r="A67" s="2303" t="s">
        <v>25</v>
      </c>
      <c r="B67" s="2053" t="s">
        <v>26</v>
      </c>
      <c r="C67" s="2054">
        <f>SUM(D67:K67)+M67+N67+O67</f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90" t="str">
        <f>$AA67&amp;" "&amp;$AB67&amp;""&amp;$AC67&amp;""&amp;$AD67</f>
        <v xml:space="preserve"> </v>
      </c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ht="15" customHeight="1" x14ac:dyDescent="0.15">
      <c r="A68" s="2304"/>
      <c r="B68" s="2062" t="s">
        <v>29</v>
      </c>
      <c r="C68" s="2054">
        <f>SUM(H68:J68)</f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90" t="str">
        <f>$AA68&amp;""&amp;$AB68&amp;""&amp;$AC68</f>
        <v/>
      </c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ht="15" customHeight="1" x14ac:dyDescent="0.15">
      <c r="A69" s="2304"/>
      <c r="B69" s="2071" t="s">
        <v>30</v>
      </c>
      <c r="C69" s="2072">
        <f>SUM(M69:O69)+K69</f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90" t="str">
        <f>$AD68&amp;""&amp;$AA69&amp;""&amp;$AB69&amp;""&amp;$AC69</f>
        <v/>
      </c>
      <c r="AA69" s="2182" t="s">
        <v>28</v>
      </c>
      <c r="AB69" s="2182" t="s">
        <v>28</v>
      </c>
      <c r="AC69" s="2182" t="s">
        <v>28</v>
      </c>
      <c r="AE69" s="2264" t="s">
        <v>28</v>
      </c>
      <c r="AF69" s="2264" t="s">
        <v>28</v>
      </c>
      <c r="AG69" s="2264" t="s">
        <v>28</v>
      </c>
    </row>
    <row r="70" spans="1:34" ht="15" customHeight="1" x14ac:dyDescent="0.15">
      <c r="A70" s="230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91"/>
    </row>
    <row r="71" spans="1:34" ht="15" customHeight="1" x14ac:dyDescent="0.15">
      <c r="A71" s="2305"/>
      <c r="B71" s="2077" t="s">
        <v>31</v>
      </c>
      <c r="C71" s="2078">
        <f>SUM(D71:O71)</f>
        <v>0</v>
      </c>
      <c r="D71" s="2079">
        <f t="shared" ref="D71:O71" si="7">SUM(D67:D70)</f>
        <v>0</v>
      </c>
      <c r="E71" s="2080">
        <f t="shared" si="7"/>
        <v>0</v>
      </c>
      <c r="F71" s="2081">
        <f t="shared" si="7"/>
        <v>0</v>
      </c>
      <c r="G71" s="2081">
        <f t="shared" si="7"/>
        <v>0</v>
      </c>
      <c r="H71" s="2081">
        <f t="shared" si="7"/>
        <v>0</v>
      </c>
      <c r="I71" s="2081">
        <f t="shared" si="7"/>
        <v>0</v>
      </c>
      <c r="J71" s="2082">
        <f t="shared" si="7"/>
        <v>0</v>
      </c>
      <c r="K71" s="2079">
        <f t="shared" si="7"/>
        <v>0</v>
      </c>
      <c r="L71" s="2082">
        <f t="shared" si="7"/>
        <v>0</v>
      </c>
      <c r="M71" s="2079">
        <f t="shared" si="7"/>
        <v>0</v>
      </c>
      <c r="N71" s="2081">
        <f t="shared" si="7"/>
        <v>0</v>
      </c>
      <c r="O71" s="2082">
        <f t="shared" si="7"/>
        <v>0</v>
      </c>
    </row>
    <row r="72" spans="1:34" ht="15" customHeight="1" x14ac:dyDescent="0.15">
      <c r="A72" s="2303" t="s">
        <v>32</v>
      </c>
      <c r="B72" s="2053" t="s">
        <v>26</v>
      </c>
      <c r="C72" s="2054">
        <f>SUM(D72:J72)+SUM(L72:O72)</f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90" t="str">
        <f>$AA72&amp;" "&amp;$AB72&amp;""&amp;$AC72&amp;""&amp;$AD72</f>
        <v xml:space="preserve"> </v>
      </c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ht="15" customHeight="1" x14ac:dyDescent="0.15">
      <c r="A73" s="2304"/>
      <c r="B73" s="2062" t="s">
        <v>29</v>
      </c>
      <c r="C73" s="2054">
        <f>SUM(H73:J73)</f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90" t="str">
        <f>$AA73&amp;" "&amp;$AB73&amp;""&amp;$AC73</f>
        <v xml:space="preserve"> </v>
      </c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ht="15" customHeight="1" x14ac:dyDescent="0.15">
      <c r="A74" s="2304"/>
      <c r="B74" s="2094" t="s">
        <v>33</v>
      </c>
      <c r="C74" s="2072">
        <f>SUM(F74:J74)</f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90"/>
      <c r="Q74" s="2096"/>
      <c r="R74" s="2096"/>
      <c r="AA74" s="2182" t="s">
        <v>28</v>
      </c>
      <c r="AB74" s="2182" t="s">
        <v>28</v>
      </c>
      <c r="AC74" s="2182" t="s">
        <v>28</v>
      </c>
      <c r="AE74" s="2264" t="s">
        <v>28</v>
      </c>
      <c r="AF74" s="2264" t="s">
        <v>28</v>
      </c>
      <c r="AG74" s="2264" t="s">
        <v>28</v>
      </c>
    </row>
    <row r="75" spans="1:34" ht="15" customHeight="1" x14ac:dyDescent="0.15">
      <c r="A75" s="2304"/>
      <c r="B75" s="2071" t="s">
        <v>30</v>
      </c>
      <c r="C75" s="2072">
        <f>SUM(L75:O75)</f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90" t="str">
        <f>$AA74&amp;" "&amp;$AB74&amp;""&amp;$AC74&amp;""&amp;$AD73</f>
        <v xml:space="preserve"> </v>
      </c>
    </row>
    <row r="76" spans="1:34" ht="15" customHeight="1" x14ac:dyDescent="0.15">
      <c r="A76" s="230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</row>
    <row r="77" spans="1:34" ht="15" customHeight="1" x14ac:dyDescent="0.15">
      <c r="A77" s="2305"/>
      <c r="B77" s="2097" t="s">
        <v>31</v>
      </c>
      <c r="C77" s="2078">
        <f>SUM(D77:O77)</f>
        <v>0</v>
      </c>
      <c r="D77" s="2079">
        <f t="shared" ref="D77:O77" si="8">SUM(D72:D76)</f>
        <v>0</v>
      </c>
      <c r="E77" s="2080">
        <f t="shared" si="8"/>
        <v>0</v>
      </c>
      <c r="F77" s="2081">
        <f t="shared" si="8"/>
        <v>0</v>
      </c>
      <c r="G77" s="2081">
        <f t="shared" si="8"/>
        <v>0</v>
      </c>
      <c r="H77" s="2081">
        <f t="shared" si="8"/>
        <v>0</v>
      </c>
      <c r="I77" s="2081">
        <f t="shared" si="8"/>
        <v>0</v>
      </c>
      <c r="J77" s="2082">
        <f t="shared" si="8"/>
        <v>0</v>
      </c>
      <c r="K77" s="2079">
        <f t="shared" si="8"/>
        <v>0</v>
      </c>
      <c r="L77" s="2082">
        <f t="shared" si="8"/>
        <v>0</v>
      </c>
      <c r="M77" s="2079">
        <f t="shared" si="8"/>
        <v>0</v>
      </c>
      <c r="N77" s="2081">
        <f t="shared" si="8"/>
        <v>0</v>
      </c>
      <c r="O77" s="2082">
        <f t="shared" si="8"/>
        <v>0</v>
      </c>
      <c r="P77" s="2096"/>
      <c r="Q77" s="2096"/>
      <c r="R77" s="2096"/>
    </row>
    <row r="78" spans="1:34" ht="15" customHeight="1" x14ac:dyDescent="0.15">
      <c r="A78" s="2303" t="s">
        <v>34</v>
      </c>
      <c r="B78" s="2053" t="s">
        <v>26</v>
      </c>
      <c r="C78" s="2054">
        <f>SUM(D78:J78)</f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90" t="str">
        <f>$AA78&amp;" "&amp;$AB78&amp;""&amp;$AC78&amp;""&amp;$AD78</f>
        <v xml:space="preserve"> </v>
      </c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ht="15" customHeight="1" x14ac:dyDescent="0.15">
      <c r="A79" s="2304"/>
      <c r="B79" s="2062" t="s">
        <v>29</v>
      </c>
      <c r="C79" s="2054">
        <f>SUM(H79:J79)</f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90" t="str">
        <f>$AA79&amp;" "&amp;$AB79&amp;""&amp;$AC79</f>
        <v xml:space="preserve"> </v>
      </c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ht="15" customHeight="1" x14ac:dyDescent="0.15">
      <c r="A80" s="2304"/>
      <c r="B80" s="2094" t="s">
        <v>33</v>
      </c>
      <c r="C80" s="2072">
        <f>SUM(F80:J80)</f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</row>
    <row r="81" spans="1:34" ht="15" customHeight="1" x14ac:dyDescent="0.15">
      <c r="A81" s="230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</row>
    <row r="82" spans="1:34" ht="15" customHeight="1" x14ac:dyDescent="0.15">
      <c r="A82" s="2305"/>
      <c r="B82" s="2097" t="s">
        <v>31</v>
      </c>
      <c r="C82" s="2078">
        <f>SUM(D82:O82)</f>
        <v>0</v>
      </c>
      <c r="D82" s="2079">
        <f t="shared" ref="D82:O82" si="9">SUM(D78:D81)</f>
        <v>0</v>
      </c>
      <c r="E82" s="2080">
        <f t="shared" si="9"/>
        <v>0</v>
      </c>
      <c r="F82" s="2081">
        <f t="shared" si="9"/>
        <v>0</v>
      </c>
      <c r="G82" s="2081">
        <f t="shared" si="9"/>
        <v>0</v>
      </c>
      <c r="H82" s="2081">
        <f t="shared" si="9"/>
        <v>0</v>
      </c>
      <c r="I82" s="2081">
        <f t="shared" si="9"/>
        <v>0</v>
      </c>
      <c r="J82" s="2082">
        <f t="shared" si="9"/>
        <v>0</v>
      </c>
      <c r="K82" s="2079">
        <f t="shared" si="9"/>
        <v>0</v>
      </c>
      <c r="L82" s="2082">
        <f t="shared" si="9"/>
        <v>0</v>
      </c>
      <c r="M82" s="2079">
        <f t="shared" si="9"/>
        <v>0</v>
      </c>
      <c r="N82" s="2081">
        <f t="shared" si="9"/>
        <v>0</v>
      </c>
      <c r="O82" s="2082">
        <f t="shared" si="9"/>
        <v>0</v>
      </c>
      <c r="P82" s="2096"/>
      <c r="Q82" s="2096"/>
      <c r="R82" s="2096"/>
    </row>
    <row r="83" spans="1:34" ht="15" customHeight="1" x14ac:dyDescent="0.15">
      <c r="A83" s="2306" t="s">
        <v>9</v>
      </c>
      <c r="B83" s="2307"/>
      <c r="C83" s="2101">
        <f>SUM(D83:O83)</f>
        <v>0</v>
      </c>
      <c r="D83" s="2102">
        <f>+D71+D77+D82</f>
        <v>0</v>
      </c>
      <c r="E83" s="2103">
        <f>+E71+E77+E82</f>
        <v>0</v>
      </c>
      <c r="F83" s="2104">
        <f t="shared" ref="F83:O83" si="10">+F71+F77+F82</f>
        <v>0</v>
      </c>
      <c r="G83" s="2104">
        <f t="shared" si="10"/>
        <v>0</v>
      </c>
      <c r="H83" s="2104">
        <f t="shared" si="10"/>
        <v>0</v>
      </c>
      <c r="I83" s="2104">
        <f t="shared" si="10"/>
        <v>0</v>
      </c>
      <c r="J83" s="2105">
        <f t="shared" si="10"/>
        <v>0</v>
      </c>
      <c r="K83" s="2102">
        <f t="shared" si="10"/>
        <v>0</v>
      </c>
      <c r="L83" s="2105">
        <f t="shared" si="10"/>
        <v>0</v>
      </c>
      <c r="M83" s="2102">
        <f t="shared" si="10"/>
        <v>0</v>
      </c>
      <c r="N83" s="2104">
        <f t="shared" si="10"/>
        <v>0</v>
      </c>
      <c r="O83" s="2105">
        <f t="shared" si="10"/>
        <v>0</v>
      </c>
      <c r="P83" s="2096"/>
      <c r="Q83" s="2096"/>
      <c r="R83" s="2096"/>
    </row>
    <row r="84" spans="1:34" ht="30" customHeight="1" x14ac:dyDescent="0.2">
      <c r="A84" s="2051" t="s">
        <v>77</v>
      </c>
    </row>
    <row r="85" spans="1:34" s="2100" customFormat="1" ht="18" customHeight="1" x14ac:dyDescent="0.1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</row>
    <row r="86" spans="1:34" ht="18" customHeight="1" x14ac:dyDescent="0.15">
      <c r="A86" s="2355"/>
      <c r="B86" s="2356"/>
      <c r="C86" s="2305"/>
      <c r="D86" s="2106" t="s">
        <v>13</v>
      </c>
      <c r="E86" s="2107" t="s">
        <v>14</v>
      </c>
      <c r="F86" s="2107" t="s">
        <v>15</v>
      </c>
      <c r="G86" s="2108" t="s">
        <v>38</v>
      </c>
    </row>
    <row r="87" spans="1:34" ht="15" customHeight="1" x14ac:dyDescent="0.15">
      <c r="A87" s="2343" t="s">
        <v>39</v>
      </c>
      <c r="B87" s="2344"/>
      <c r="C87" s="2110">
        <f>SUM(D87:F87)</f>
        <v>0</v>
      </c>
      <c r="D87" s="2236"/>
      <c r="E87" s="2113"/>
      <c r="F87" s="2113"/>
      <c r="G87" s="2114"/>
    </row>
    <row r="88" spans="1:34" ht="15" customHeight="1" thickBot="1" x14ac:dyDescent="0.2">
      <c r="A88" s="2345" t="s">
        <v>40</v>
      </c>
      <c r="B88" s="2346"/>
      <c r="C88" s="2115">
        <f>+F88</f>
        <v>0</v>
      </c>
      <c r="D88" s="2237"/>
      <c r="E88" s="2238"/>
      <c r="F88" s="2118"/>
      <c r="G88" s="2119"/>
    </row>
    <row r="89" spans="1:34" ht="15" customHeight="1" thickTop="1" x14ac:dyDescent="0.15">
      <c r="A89" s="2120" t="s">
        <v>41</v>
      </c>
      <c r="B89" s="2121"/>
      <c r="C89" s="2122">
        <f>+G89</f>
        <v>0</v>
      </c>
      <c r="D89" s="2123"/>
      <c r="E89" s="2124"/>
      <c r="F89" s="2124"/>
      <c r="G89" s="2125"/>
    </row>
    <row r="90" spans="1:34" ht="15" customHeight="1" x14ac:dyDescent="0.15">
      <c r="A90" s="2126" t="s">
        <v>42</v>
      </c>
      <c r="B90" s="2127"/>
      <c r="C90" s="2128">
        <f>+F90+G90</f>
        <v>0</v>
      </c>
      <c r="D90" s="2129"/>
      <c r="E90" s="2130"/>
      <c r="F90" s="2131"/>
      <c r="G90" s="2132"/>
    </row>
    <row r="91" spans="1:34" ht="30" customHeight="1" x14ac:dyDescent="0.2">
      <c r="A91" s="2051" t="s">
        <v>78</v>
      </c>
      <c r="C91" s="2133"/>
    </row>
    <row r="92" spans="1:34" ht="12.75" customHeight="1" x14ac:dyDescent="0.1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R92" s="2292"/>
    </row>
    <row r="93" spans="1:34" ht="20.100000000000001" customHeight="1" x14ac:dyDescent="0.1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R93" s="2292"/>
    </row>
    <row r="94" spans="1:34" ht="15" customHeight="1" x14ac:dyDescent="0.1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R94" s="2292"/>
    </row>
    <row r="95" spans="1:34" ht="9" customHeight="1" x14ac:dyDescent="0.1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R95" s="2292"/>
    </row>
    <row r="96" spans="1:34" ht="15" customHeight="1" x14ac:dyDescent="0.15">
      <c r="A96" s="2347" t="s">
        <v>25</v>
      </c>
      <c r="B96" s="2348"/>
      <c r="C96" s="2135">
        <f>SUM(D96:K96)+SUM(M96:O96)</f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90" t="str">
        <f>$AA96&amp;" "&amp;$AB96&amp;""&amp;$AC96&amp;""&amp;$AD96&amp;""&amp;$AA97&amp;" "&amp;$AB97&amp;""&amp;$AC97&amp;""&amp;$AD97&amp;""&amp;$AA98&amp;" "&amp;$AB98&amp;" "&amp;$AC98</f>
        <v xml:space="preserve">    </v>
      </c>
      <c r="R96" s="2292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38.25" customHeight="1" x14ac:dyDescent="0.15">
      <c r="A97" s="2384" t="s">
        <v>45</v>
      </c>
      <c r="B97" s="2141" t="s">
        <v>46</v>
      </c>
      <c r="C97" s="2142">
        <f>SUM(D97:J97)+SUM(L97:O97)</f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90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292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ht="15" customHeight="1" x14ac:dyDescent="0.15">
      <c r="A98" s="2384"/>
      <c r="B98" s="2148" t="s">
        <v>47</v>
      </c>
      <c r="C98" s="2240">
        <f>SUM(D98:J98)</f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90" t="str">
        <f>$AA102&amp;" "&amp;$AB102&amp;""&amp;$AC102&amp;""&amp;$AD102&amp;""&amp;$AA103&amp;" "&amp;$AB103&amp;""&amp;$AC103</f>
        <v xml:space="preserve">  </v>
      </c>
      <c r="R98" s="2292"/>
      <c r="AA98" s="2182" t="s">
        <v>28</v>
      </c>
      <c r="AB98" s="2182" t="s">
        <v>28</v>
      </c>
      <c r="AC98" s="2182" t="s">
        <v>28</v>
      </c>
      <c r="AE98" s="2264" t="s">
        <v>28</v>
      </c>
      <c r="AF98" s="2264" t="s">
        <v>28</v>
      </c>
      <c r="AG98" s="2264" t="s">
        <v>28</v>
      </c>
    </row>
    <row r="99" spans="1:34" ht="15" customHeight="1" x14ac:dyDescent="0.15">
      <c r="A99" s="2316" t="s">
        <v>9</v>
      </c>
      <c r="B99" s="2318"/>
      <c r="C99" s="2248">
        <f>SUM(D99:O99)</f>
        <v>0</v>
      </c>
      <c r="D99" s="2249">
        <f t="shared" ref="D99:O99" si="11">SUM(D96:D98)</f>
        <v>0</v>
      </c>
      <c r="E99" s="2250">
        <f t="shared" si="11"/>
        <v>0</v>
      </c>
      <c r="F99" s="2251">
        <f t="shared" si="11"/>
        <v>0</v>
      </c>
      <c r="G99" s="2251">
        <f t="shared" si="11"/>
        <v>0</v>
      </c>
      <c r="H99" s="2251">
        <f t="shared" si="11"/>
        <v>0</v>
      </c>
      <c r="I99" s="2251">
        <f t="shared" si="11"/>
        <v>0</v>
      </c>
      <c r="J99" s="2252">
        <f t="shared" si="11"/>
        <v>0</v>
      </c>
      <c r="K99" s="2249">
        <f t="shared" si="11"/>
        <v>0</v>
      </c>
      <c r="L99" s="2251">
        <f t="shared" si="11"/>
        <v>0</v>
      </c>
      <c r="M99" s="2251">
        <f t="shared" si="11"/>
        <v>0</v>
      </c>
      <c r="N99" s="2251">
        <f t="shared" si="11"/>
        <v>0</v>
      </c>
      <c r="O99" s="2252">
        <f t="shared" si="11"/>
        <v>0</v>
      </c>
      <c r="R99" s="2292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15">
      <c r="A100" s="2316" t="s">
        <v>50</v>
      </c>
      <c r="B100" s="2317"/>
      <c r="C100" s="2157">
        <f>SUM(D100:H100)</f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R100" s="2292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ht="30" customHeight="1" x14ac:dyDescent="0.2">
      <c r="A101" s="2051" t="s">
        <v>79</v>
      </c>
      <c r="C101" s="2253"/>
      <c r="AA101" s="2182" t="s">
        <v>28</v>
      </c>
      <c r="AB101" s="2182" t="s">
        <v>28</v>
      </c>
      <c r="AC101" s="2182" t="s">
        <v>28</v>
      </c>
      <c r="AE101" s="2264" t="s">
        <v>28</v>
      </c>
      <c r="AF101" s="2264" t="s">
        <v>28</v>
      </c>
      <c r="AG101" s="2264" t="s">
        <v>28</v>
      </c>
    </row>
    <row r="102" spans="1:34" ht="38.25" customHeight="1" x14ac:dyDescent="0.15">
      <c r="A102" s="2347" t="s">
        <v>80</v>
      </c>
      <c r="B102" s="2402"/>
      <c r="C102" s="2316" t="s">
        <v>81</v>
      </c>
      <c r="D102" s="240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ht="15" customHeight="1" x14ac:dyDescent="0.15">
      <c r="A103" s="2351"/>
      <c r="B103" s="2403"/>
      <c r="C103" s="2279" t="s">
        <v>82</v>
      </c>
      <c r="D103" s="2280" t="s">
        <v>83</v>
      </c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ht="15" customHeight="1" x14ac:dyDescent="0.15">
      <c r="A104" s="2388" t="s">
        <v>84</v>
      </c>
      <c r="B104" s="2389"/>
      <c r="C104" s="2254"/>
      <c r="D104" s="2255"/>
    </row>
    <row r="105" spans="1:34" ht="15" customHeight="1" x14ac:dyDescent="0.15">
      <c r="A105" s="2380" t="s">
        <v>85</v>
      </c>
      <c r="B105" s="2381"/>
      <c r="C105" s="2256"/>
      <c r="D105" s="2257"/>
    </row>
    <row r="106" spans="1:34" ht="15" customHeight="1" x14ac:dyDescent="0.15">
      <c r="A106" s="2380" t="s">
        <v>86</v>
      </c>
      <c r="B106" s="2381"/>
      <c r="C106" s="2256"/>
      <c r="D106" s="2257"/>
    </row>
    <row r="107" spans="1:34" ht="15" customHeight="1" x14ac:dyDescent="0.15">
      <c r="A107" s="2380" t="s">
        <v>87</v>
      </c>
      <c r="B107" s="2381"/>
      <c r="C107" s="2256"/>
      <c r="D107" s="2257"/>
    </row>
    <row r="108" spans="1:34" ht="15" customHeight="1" x14ac:dyDescent="0.15">
      <c r="A108" s="2382" t="s">
        <v>88</v>
      </c>
      <c r="B108" s="2383"/>
      <c r="C108" s="2258"/>
      <c r="D108" s="2259"/>
    </row>
    <row r="109" spans="1:34" ht="12.95" customHeight="1" x14ac:dyDescent="0.15">
      <c r="A109" s="2050" t="s">
        <v>51</v>
      </c>
    </row>
    <row r="116" spans="1:16" ht="12.75" customHeight="1" x14ac:dyDescent="0.15">
      <c r="A116" s="2378"/>
      <c r="B116" s="2378"/>
      <c r="G116" s="2378"/>
      <c r="H116" s="2378"/>
      <c r="I116" s="2378"/>
      <c r="J116" s="2378"/>
      <c r="K116" s="2378"/>
      <c r="L116" s="2277"/>
      <c r="M116" s="2288"/>
      <c r="P116" s="2288"/>
    </row>
    <row r="117" spans="1:16" ht="15" customHeight="1" x14ac:dyDescent="0.15">
      <c r="A117" s="2378"/>
      <c r="B117" s="2378"/>
      <c r="G117" s="2379"/>
      <c r="H117" s="2379"/>
      <c r="I117" s="2379"/>
      <c r="J117" s="2379"/>
      <c r="K117" s="2379"/>
      <c r="L117" s="2278"/>
      <c r="M117" s="2287"/>
      <c r="P117" s="2287"/>
    </row>
    <row r="118" spans="1:16" ht="18.75" customHeight="1" x14ac:dyDescent="0.15">
      <c r="A118" s="2379"/>
      <c r="B118" s="2379"/>
      <c r="G118" s="2379"/>
      <c r="H118" s="2379"/>
      <c r="I118" s="2379"/>
      <c r="J118" s="2379"/>
      <c r="K118" s="2379"/>
      <c r="L118" s="2278"/>
      <c r="M118" s="2288"/>
      <c r="P118" s="2288"/>
    </row>
    <row r="119" spans="1:16" x14ac:dyDescent="0.15">
      <c r="K119" s="2288"/>
      <c r="L119" s="2288"/>
      <c r="M119" s="2288"/>
      <c r="P119" s="2288"/>
    </row>
    <row r="120" spans="1:16" ht="12.75" x14ac:dyDescent="0.2">
      <c r="A120" s="2297"/>
      <c r="B120" s="2297"/>
      <c r="C120" s="2297"/>
      <c r="K120" s="2288"/>
      <c r="L120" s="2288"/>
      <c r="M120" s="2288"/>
      <c r="P120" s="2288"/>
    </row>
    <row r="121" spans="1:16" ht="12.75" x14ac:dyDescent="0.2">
      <c r="A121" s="2297"/>
      <c r="B121" s="2297"/>
      <c r="C121" s="2297"/>
    </row>
    <row r="122" spans="1:16" ht="12.75" x14ac:dyDescent="0.2">
      <c r="A122" s="2297"/>
      <c r="B122" s="2297"/>
      <c r="C122" s="2297"/>
    </row>
    <row r="123" spans="1:16" ht="12.75" x14ac:dyDescent="0.2">
      <c r="A123" s="2297"/>
      <c r="B123" s="2297"/>
      <c r="C123" s="2297"/>
    </row>
    <row r="124" spans="1:16" ht="12.75" x14ac:dyDescent="0.2">
      <c r="A124" s="2297"/>
      <c r="B124" s="2297"/>
      <c r="C124" s="2297"/>
    </row>
    <row r="125" spans="1:16" ht="12.75" x14ac:dyDescent="0.2">
      <c r="A125" s="2297"/>
      <c r="B125" s="2297"/>
      <c r="C125" s="2297"/>
    </row>
    <row r="126" spans="1:16" ht="12.75" x14ac:dyDescent="0.2">
      <c r="A126" s="2297"/>
      <c r="B126" s="2297"/>
      <c r="C126" s="2297"/>
    </row>
    <row r="127" spans="1:16" ht="12.75" x14ac:dyDescent="0.2">
      <c r="A127" s="2297"/>
      <c r="B127" s="2297"/>
      <c r="C127" s="2297"/>
    </row>
    <row r="128" spans="1:16" ht="12.75" x14ac:dyDescent="0.2">
      <c r="A128" s="2297"/>
      <c r="B128" s="2297"/>
      <c r="C128" s="2297"/>
    </row>
    <row r="129" spans="1:3" ht="12.75" x14ac:dyDescent="0.2">
      <c r="A129" s="2297"/>
      <c r="B129" s="2297"/>
      <c r="C129" s="2297"/>
    </row>
    <row r="130" spans="1:3" ht="12.75" x14ac:dyDescent="0.2">
      <c r="A130" s="2297"/>
      <c r="B130" s="2297"/>
      <c r="C130" s="2297"/>
    </row>
    <row r="131" spans="1:3" ht="12.75" x14ac:dyDescent="0.2">
      <c r="A131" s="2297"/>
      <c r="B131" s="2297"/>
      <c r="C131" s="2297"/>
    </row>
    <row r="200" spans="1:31" hidden="1" x14ac:dyDescent="0.15">
      <c r="A200" s="2263">
        <v>920800</v>
      </c>
      <c r="AE200" s="2265">
        <f>SUM(AE1:AH199)</f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F27" sqref="F27:F28"/>
    </sheetView>
  </sheetViews>
  <sheetFormatPr baseColWidth="10" defaultColWidth="11.7109375" defaultRowHeight="10.5" x14ac:dyDescent="0.15"/>
  <cols>
    <col min="1" max="1" width="13.85546875" style="2052" customWidth="1"/>
    <col min="2" max="2" width="27.7109375" style="2052" customWidth="1"/>
    <col min="3" max="4" width="10.7109375" style="2052" customWidth="1"/>
    <col min="5" max="5" width="11.28515625" style="2052" bestFit="1" customWidth="1"/>
    <col min="6" max="6" width="11.7109375" style="2052" customWidth="1"/>
    <col min="7" max="7" width="11.85546875" style="2052" customWidth="1"/>
    <col min="8" max="9" width="12.42578125" style="2052" customWidth="1"/>
    <col min="10" max="10" width="10.5703125" style="2052" customWidth="1"/>
    <col min="11" max="12" width="12.28515625" style="2052" customWidth="1"/>
    <col min="13" max="13" width="12.42578125" style="2052" customWidth="1"/>
    <col min="14" max="14" width="10.7109375" style="2052" customWidth="1"/>
    <col min="15" max="15" width="12.5703125" style="2052" customWidth="1"/>
    <col min="16" max="16" width="11.85546875" style="2052" customWidth="1"/>
    <col min="17" max="26" width="11.7109375" style="2052" customWidth="1"/>
    <col min="27" max="34" width="11.7109375" style="2052" hidden="1" customWidth="1"/>
    <col min="35" max="36" width="11.7109375" style="2052" customWidth="1"/>
    <col min="37" max="256" width="11.7109375" style="2052"/>
    <col min="257" max="257" width="13.85546875" style="2052" customWidth="1"/>
    <col min="258" max="258" width="27.7109375" style="2052" customWidth="1"/>
    <col min="259" max="260" width="10.7109375" style="2052" customWidth="1"/>
    <col min="261" max="261" width="11.28515625" style="2052" bestFit="1" customWidth="1"/>
    <col min="262" max="262" width="11.7109375" style="2052" customWidth="1"/>
    <col min="263" max="263" width="11.85546875" style="2052" customWidth="1"/>
    <col min="264" max="265" width="12.42578125" style="2052" customWidth="1"/>
    <col min="266" max="266" width="10.5703125" style="2052" customWidth="1"/>
    <col min="267" max="268" width="12.28515625" style="2052" customWidth="1"/>
    <col min="269" max="269" width="12.42578125" style="2052" customWidth="1"/>
    <col min="270" max="270" width="10.7109375" style="2052" customWidth="1"/>
    <col min="271" max="271" width="12.5703125" style="2052" customWidth="1"/>
    <col min="272" max="272" width="11.85546875" style="2052" customWidth="1"/>
    <col min="273" max="282" width="11.7109375" style="2052" customWidth="1"/>
    <col min="283" max="290" width="0" style="2052" hidden="1" customWidth="1"/>
    <col min="291" max="292" width="11.7109375" style="2052" customWidth="1"/>
    <col min="293" max="512" width="11.7109375" style="2052"/>
    <col min="513" max="513" width="13.85546875" style="2052" customWidth="1"/>
    <col min="514" max="514" width="27.7109375" style="2052" customWidth="1"/>
    <col min="515" max="516" width="10.7109375" style="2052" customWidth="1"/>
    <col min="517" max="517" width="11.28515625" style="2052" bestFit="1" customWidth="1"/>
    <col min="518" max="518" width="11.7109375" style="2052" customWidth="1"/>
    <col min="519" max="519" width="11.85546875" style="2052" customWidth="1"/>
    <col min="520" max="521" width="12.42578125" style="2052" customWidth="1"/>
    <col min="522" max="522" width="10.5703125" style="2052" customWidth="1"/>
    <col min="523" max="524" width="12.28515625" style="2052" customWidth="1"/>
    <col min="525" max="525" width="12.42578125" style="2052" customWidth="1"/>
    <col min="526" max="526" width="10.7109375" style="2052" customWidth="1"/>
    <col min="527" max="527" width="12.5703125" style="2052" customWidth="1"/>
    <col min="528" max="528" width="11.85546875" style="2052" customWidth="1"/>
    <col min="529" max="538" width="11.7109375" style="2052" customWidth="1"/>
    <col min="539" max="546" width="0" style="2052" hidden="1" customWidth="1"/>
    <col min="547" max="548" width="11.7109375" style="2052" customWidth="1"/>
    <col min="549" max="768" width="11.7109375" style="2052"/>
    <col min="769" max="769" width="13.85546875" style="2052" customWidth="1"/>
    <col min="770" max="770" width="27.7109375" style="2052" customWidth="1"/>
    <col min="771" max="772" width="10.7109375" style="2052" customWidth="1"/>
    <col min="773" max="773" width="11.28515625" style="2052" bestFit="1" customWidth="1"/>
    <col min="774" max="774" width="11.7109375" style="2052" customWidth="1"/>
    <col min="775" max="775" width="11.85546875" style="2052" customWidth="1"/>
    <col min="776" max="777" width="12.42578125" style="2052" customWidth="1"/>
    <col min="778" max="778" width="10.5703125" style="2052" customWidth="1"/>
    <col min="779" max="780" width="12.28515625" style="2052" customWidth="1"/>
    <col min="781" max="781" width="12.42578125" style="2052" customWidth="1"/>
    <col min="782" max="782" width="10.7109375" style="2052" customWidth="1"/>
    <col min="783" max="783" width="12.5703125" style="2052" customWidth="1"/>
    <col min="784" max="784" width="11.85546875" style="2052" customWidth="1"/>
    <col min="785" max="794" width="11.7109375" style="2052" customWidth="1"/>
    <col min="795" max="802" width="0" style="2052" hidden="1" customWidth="1"/>
    <col min="803" max="804" width="11.7109375" style="2052" customWidth="1"/>
    <col min="805" max="1024" width="11.7109375" style="2052"/>
    <col min="1025" max="1025" width="13.85546875" style="2052" customWidth="1"/>
    <col min="1026" max="1026" width="27.7109375" style="2052" customWidth="1"/>
    <col min="1027" max="1028" width="10.7109375" style="2052" customWidth="1"/>
    <col min="1029" max="1029" width="11.28515625" style="2052" bestFit="1" customWidth="1"/>
    <col min="1030" max="1030" width="11.7109375" style="2052" customWidth="1"/>
    <col min="1031" max="1031" width="11.85546875" style="2052" customWidth="1"/>
    <col min="1032" max="1033" width="12.42578125" style="2052" customWidth="1"/>
    <col min="1034" max="1034" width="10.5703125" style="2052" customWidth="1"/>
    <col min="1035" max="1036" width="12.28515625" style="2052" customWidth="1"/>
    <col min="1037" max="1037" width="12.42578125" style="2052" customWidth="1"/>
    <col min="1038" max="1038" width="10.7109375" style="2052" customWidth="1"/>
    <col min="1039" max="1039" width="12.5703125" style="2052" customWidth="1"/>
    <col min="1040" max="1040" width="11.85546875" style="2052" customWidth="1"/>
    <col min="1041" max="1050" width="11.7109375" style="2052" customWidth="1"/>
    <col min="1051" max="1058" width="0" style="2052" hidden="1" customWidth="1"/>
    <col min="1059" max="1060" width="11.7109375" style="2052" customWidth="1"/>
    <col min="1061" max="1280" width="11.7109375" style="2052"/>
    <col min="1281" max="1281" width="13.85546875" style="2052" customWidth="1"/>
    <col min="1282" max="1282" width="27.7109375" style="2052" customWidth="1"/>
    <col min="1283" max="1284" width="10.7109375" style="2052" customWidth="1"/>
    <col min="1285" max="1285" width="11.28515625" style="2052" bestFit="1" customWidth="1"/>
    <col min="1286" max="1286" width="11.7109375" style="2052" customWidth="1"/>
    <col min="1287" max="1287" width="11.85546875" style="2052" customWidth="1"/>
    <col min="1288" max="1289" width="12.42578125" style="2052" customWidth="1"/>
    <col min="1290" max="1290" width="10.5703125" style="2052" customWidth="1"/>
    <col min="1291" max="1292" width="12.28515625" style="2052" customWidth="1"/>
    <col min="1293" max="1293" width="12.42578125" style="2052" customWidth="1"/>
    <col min="1294" max="1294" width="10.7109375" style="2052" customWidth="1"/>
    <col min="1295" max="1295" width="12.5703125" style="2052" customWidth="1"/>
    <col min="1296" max="1296" width="11.85546875" style="2052" customWidth="1"/>
    <col min="1297" max="1306" width="11.7109375" style="2052" customWidth="1"/>
    <col min="1307" max="1314" width="0" style="2052" hidden="1" customWidth="1"/>
    <col min="1315" max="1316" width="11.7109375" style="2052" customWidth="1"/>
    <col min="1317" max="1536" width="11.7109375" style="2052"/>
    <col min="1537" max="1537" width="13.85546875" style="2052" customWidth="1"/>
    <col min="1538" max="1538" width="27.7109375" style="2052" customWidth="1"/>
    <col min="1539" max="1540" width="10.7109375" style="2052" customWidth="1"/>
    <col min="1541" max="1541" width="11.28515625" style="2052" bestFit="1" customWidth="1"/>
    <col min="1542" max="1542" width="11.7109375" style="2052" customWidth="1"/>
    <col min="1543" max="1543" width="11.85546875" style="2052" customWidth="1"/>
    <col min="1544" max="1545" width="12.42578125" style="2052" customWidth="1"/>
    <col min="1546" max="1546" width="10.5703125" style="2052" customWidth="1"/>
    <col min="1547" max="1548" width="12.28515625" style="2052" customWidth="1"/>
    <col min="1549" max="1549" width="12.42578125" style="2052" customWidth="1"/>
    <col min="1550" max="1550" width="10.7109375" style="2052" customWidth="1"/>
    <col min="1551" max="1551" width="12.5703125" style="2052" customWidth="1"/>
    <col min="1552" max="1552" width="11.85546875" style="2052" customWidth="1"/>
    <col min="1553" max="1562" width="11.7109375" style="2052" customWidth="1"/>
    <col min="1563" max="1570" width="0" style="2052" hidden="1" customWidth="1"/>
    <col min="1571" max="1572" width="11.7109375" style="2052" customWidth="1"/>
    <col min="1573" max="1792" width="11.7109375" style="2052"/>
    <col min="1793" max="1793" width="13.85546875" style="2052" customWidth="1"/>
    <col min="1794" max="1794" width="27.7109375" style="2052" customWidth="1"/>
    <col min="1795" max="1796" width="10.7109375" style="2052" customWidth="1"/>
    <col min="1797" max="1797" width="11.28515625" style="2052" bestFit="1" customWidth="1"/>
    <col min="1798" max="1798" width="11.7109375" style="2052" customWidth="1"/>
    <col min="1799" max="1799" width="11.85546875" style="2052" customWidth="1"/>
    <col min="1800" max="1801" width="12.42578125" style="2052" customWidth="1"/>
    <col min="1802" max="1802" width="10.5703125" style="2052" customWidth="1"/>
    <col min="1803" max="1804" width="12.28515625" style="2052" customWidth="1"/>
    <col min="1805" max="1805" width="12.42578125" style="2052" customWidth="1"/>
    <col min="1806" max="1806" width="10.7109375" style="2052" customWidth="1"/>
    <col min="1807" max="1807" width="12.5703125" style="2052" customWidth="1"/>
    <col min="1808" max="1808" width="11.85546875" style="2052" customWidth="1"/>
    <col min="1809" max="1818" width="11.7109375" style="2052" customWidth="1"/>
    <col min="1819" max="1826" width="0" style="2052" hidden="1" customWidth="1"/>
    <col min="1827" max="1828" width="11.7109375" style="2052" customWidth="1"/>
    <col min="1829" max="2048" width="11.7109375" style="2052"/>
    <col min="2049" max="2049" width="13.85546875" style="2052" customWidth="1"/>
    <col min="2050" max="2050" width="27.7109375" style="2052" customWidth="1"/>
    <col min="2051" max="2052" width="10.7109375" style="2052" customWidth="1"/>
    <col min="2053" max="2053" width="11.28515625" style="2052" bestFit="1" customWidth="1"/>
    <col min="2054" max="2054" width="11.7109375" style="2052" customWidth="1"/>
    <col min="2055" max="2055" width="11.85546875" style="2052" customWidth="1"/>
    <col min="2056" max="2057" width="12.42578125" style="2052" customWidth="1"/>
    <col min="2058" max="2058" width="10.5703125" style="2052" customWidth="1"/>
    <col min="2059" max="2060" width="12.28515625" style="2052" customWidth="1"/>
    <col min="2061" max="2061" width="12.42578125" style="2052" customWidth="1"/>
    <col min="2062" max="2062" width="10.7109375" style="2052" customWidth="1"/>
    <col min="2063" max="2063" width="12.5703125" style="2052" customWidth="1"/>
    <col min="2064" max="2064" width="11.85546875" style="2052" customWidth="1"/>
    <col min="2065" max="2074" width="11.7109375" style="2052" customWidth="1"/>
    <col min="2075" max="2082" width="0" style="2052" hidden="1" customWidth="1"/>
    <col min="2083" max="2084" width="11.7109375" style="2052" customWidth="1"/>
    <col min="2085" max="2304" width="11.7109375" style="2052"/>
    <col min="2305" max="2305" width="13.85546875" style="2052" customWidth="1"/>
    <col min="2306" max="2306" width="27.7109375" style="2052" customWidth="1"/>
    <col min="2307" max="2308" width="10.7109375" style="2052" customWidth="1"/>
    <col min="2309" max="2309" width="11.28515625" style="2052" bestFit="1" customWidth="1"/>
    <col min="2310" max="2310" width="11.7109375" style="2052" customWidth="1"/>
    <col min="2311" max="2311" width="11.85546875" style="2052" customWidth="1"/>
    <col min="2312" max="2313" width="12.42578125" style="2052" customWidth="1"/>
    <col min="2314" max="2314" width="10.5703125" style="2052" customWidth="1"/>
    <col min="2315" max="2316" width="12.28515625" style="2052" customWidth="1"/>
    <col min="2317" max="2317" width="12.42578125" style="2052" customWidth="1"/>
    <col min="2318" max="2318" width="10.7109375" style="2052" customWidth="1"/>
    <col min="2319" max="2319" width="12.5703125" style="2052" customWidth="1"/>
    <col min="2320" max="2320" width="11.85546875" style="2052" customWidth="1"/>
    <col min="2321" max="2330" width="11.7109375" style="2052" customWidth="1"/>
    <col min="2331" max="2338" width="0" style="2052" hidden="1" customWidth="1"/>
    <col min="2339" max="2340" width="11.7109375" style="2052" customWidth="1"/>
    <col min="2341" max="2560" width="11.7109375" style="2052"/>
    <col min="2561" max="2561" width="13.85546875" style="2052" customWidth="1"/>
    <col min="2562" max="2562" width="27.7109375" style="2052" customWidth="1"/>
    <col min="2563" max="2564" width="10.7109375" style="2052" customWidth="1"/>
    <col min="2565" max="2565" width="11.28515625" style="2052" bestFit="1" customWidth="1"/>
    <col min="2566" max="2566" width="11.7109375" style="2052" customWidth="1"/>
    <col min="2567" max="2567" width="11.85546875" style="2052" customWidth="1"/>
    <col min="2568" max="2569" width="12.42578125" style="2052" customWidth="1"/>
    <col min="2570" max="2570" width="10.5703125" style="2052" customWidth="1"/>
    <col min="2571" max="2572" width="12.28515625" style="2052" customWidth="1"/>
    <col min="2573" max="2573" width="12.42578125" style="2052" customWidth="1"/>
    <col min="2574" max="2574" width="10.7109375" style="2052" customWidth="1"/>
    <col min="2575" max="2575" width="12.5703125" style="2052" customWidth="1"/>
    <col min="2576" max="2576" width="11.85546875" style="2052" customWidth="1"/>
    <col min="2577" max="2586" width="11.7109375" style="2052" customWidth="1"/>
    <col min="2587" max="2594" width="0" style="2052" hidden="1" customWidth="1"/>
    <col min="2595" max="2596" width="11.7109375" style="2052" customWidth="1"/>
    <col min="2597" max="2816" width="11.7109375" style="2052"/>
    <col min="2817" max="2817" width="13.85546875" style="2052" customWidth="1"/>
    <col min="2818" max="2818" width="27.7109375" style="2052" customWidth="1"/>
    <col min="2819" max="2820" width="10.7109375" style="2052" customWidth="1"/>
    <col min="2821" max="2821" width="11.28515625" style="2052" bestFit="1" customWidth="1"/>
    <col min="2822" max="2822" width="11.7109375" style="2052" customWidth="1"/>
    <col min="2823" max="2823" width="11.85546875" style="2052" customWidth="1"/>
    <col min="2824" max="2825" width="12.42578125" style="2052" customWidth="1"/>
    <col min="2826" max="2826" width="10.5703125" style="2052" customWidth="1"/>
    <col min="2827" max="2828" width="12.28515625" style="2052" customWidth="1"/>
    <col min="2829" max="2829" width="12.42578125" style="2052" customWidth="1"/>
    <col min="2830" max="2830" width="10.7109375" style="2052" customWidth="1"/>
    <col min="2831" max="2831" width="12.5703125" style="2052" customWidth="1"/>
    <col min="2832" max="2832" width="11.85546875" style="2052" customWidth="1"/>
    <col min="2833" max="2842" width="11.7109375" style="2052" customWidth="1"/>
    <col min="2843" max="2850" width="0" style="2052" hidden="1" customWidth="1"/>
    <col min="2851" max="2852" width="11.7109375" style="2052" customWidth="1"/>
    <col min="2853" max="3072" width="11.7109375" style="2052"/>
    <col min="3073" max="3073" width="13.85546875" style="2052" customWidth="1"/>
    <col min="3074" max="3074" width="27.7109375" style="2052" customWidth="1"/>
    <col min="3075" max="3076" width="10.7109375" style="2052" customWidth="1"/>
    <col min="3077" max="3077" width="11.28515625" style="2052" bestFit="1" customWidth="1"/>
    <col min="3078" max="3078" width="11.7109375" style="2052" customWidth="1"/>
    <col min="3079" max="3079" width="11.85546875" style="2052" customWidth="1"/>
    <col min="3080" max="3081" width="12.42578125" style="2052" customWidth="1"/>
    <col min="3082" max="3082" width="10.5703125" style="2052" customWidth="1"/>
    <col min="3083" max="3084" width="12.28515625" style="2052" customWidth="1"/>
    <col min="3085" max="3085" width="12.42578125" style="2052" customWidth="1"/>
    <col min="3086" max="3086" width="10.7109375" style="2052" customWidth="1"/>
    <col min="3087" max="3087" width="12.5703125" style="2052" customWidth="1"/>
    <col min="3088" max="3088" width="11.85546875" style="2052" customWidth="1"/>
    <col min="3089" max="3098" width="11.7109375" style="2052" customWidth="1"/>
    <col min="3099" max="3106" width="0" style="2052" hidden="1" customWidth="1"/>
    <col min="3107" max="3108" width="11.7109375" style="2052" customWidth="1"/>
    <col min="3109" max="3328" width="11.7109375" style="2052"/>
    <col min="3329" max="3329" width="13.85546875" style="2052" customWidth="1"/>
    <col min="3330" max="3330" width="27.7109375" style="2052" customWidth="1"/>
    <col min="3331" max="3332" width="10.7109375" style="2052" customWidth="1"/>
    <col min="3333" max="3333" width="11.28515625" style="2052" bestFit="1" customWidth="1"/>
    <col min="3334" max="3334" width="11.7109375" style="2052" customWidth="1"/>
    <col min="3335" max="3335" width="11.85546875" style="2052" customWidth="1"/>
    <col min="3336" max="3337" width="12.42578125" style="2052" customWidth="1"/>
    <col min="3338" max="3338" width="10.5703125" style="2052" customWidth="1"/>
    <col min="3339" max="3340" width="12.28515625" style="2052" customWidth="1"/>
    <col min="3341" max="3341" width="12.42578125" style="2052" customWidth="1"/>
    <col min="3342" max="3342" width="10.7109375" style="2052" customWidth="1"/>
    <col min="3343" max="3343" width="12.5703125" style="2052" customWidth="1"/>
    <col min="3344" max="3344" width="11.85546875" style="2052" customWidth="1"/>
    <col min="3345" max="3354" width="11.7109375" style="2052" customWidth="1"/>
    <col min="3355" max="3362" width="0" style="2052" hidden="1" customWidth="1"/>
    <col min="3363" max="3364" width="11.7109375" style="2052" customWidth="1"/>
    <col min="3365" max="3584" width="11.7109375" style="2052"/>
    <col min="3585" max="3585" width="13.85546875" style="2052" customWidth="1"/>
    <col min="3586" max="3586" width="27.7109375" style="2052" customWidth="1"/>
    <col min="3587" max="3588" width="10.7109375" style="2052" customWidth="1"/>
    <col min="3589" max="3589" width="11.28515625" style="2052" bestFit="1" customWidth="1"/>
    <col min="3590" max="3590" width="11.7109375" style="2052" customWidth="1"/>
    <col min="3591" max="3591" width="11.85546875" style="2052" customWidth="1"/>
    <col min="3592" max="3593" width="12.42578125" style="2052" customWidth="1"/>
    <col min="3594" max="3594" width="10.5703125" style="2052" customWidth="1"/>
    <col min="3595" max="3596" width="12.28515625" style="2052" customWidth="1"/>
    <col min="3597" max="3597" width="12.42578125" style="2052" customWidth="1"/>
    <col min="3598" max="3598" width="10.7109375" style="2052" customWidth="1"/>
    <col min="3599" max="3599" width="12.5703125" style="2052" customWidth="1"/>
    <col min="3600" max="3600" width="11.85546875" style="2052" customWidth="1"/>
    <col min="3601" max="3610" width="11.7109375" style="2052" customWidth="1"/>
    <col min="3611" max="3618" width="0" style="2052" hidden="1" customWidth="1"/>
    <col min="3619" max="3620" width="11.7109375" style="2052" customWidth="1"/>
    <col min="3621" max="3840" width="11.7109375" style="2052"/>
    <col min="3841" max="3841" width="13.85546875" style="2052" customWidth="1"/>
    <col min="3842" max="3842" width="27.7109375" style="2052" customWidth="1"/>
    <col min="3843" max="3844" width="10.7109375" style="2052" customWidth="1"/>
    <col min="3845" max="3845" width="11.28515625" style="2052" bestFit="1" customWidth="1"/>
    <col min="3846" max="3846" width="11.7109375" style="2052" customWidth="1"/>
    <col min="3847" max="3847" width="11.85546875" style="2052" customWidth="1"/>
    <col min="3848" max="3849" width="12.42578125" style="2052" customWidth="1"/>
    <col min="3850" max="3850" width="10.5703125" style="2052" customWidth="1"/>
    <col min="3851" max="3852" width="12.28515625" style="2052" customWidth="1"/>
    <col min="3853" max="3853" width="12.42578125" style="2052" customWidth="1"/>
    <col min="3854" max="3854" width="10.7109375" style="2052" customWidth="1"/>
    <col min="3855" max="3855" width="12.5703125" style="2052" customWidth="1"/>
    <col min="3856" max="3856" width="11.85546875" style="2052" customWidth="1"/>
    <col min="3857" max="3866" width="11.7109375" style="2052" customWidth="1"/>
    <col min="3867" max="3874" width="0" style="2052" hidden="1" customWidth="1"/>
    <col min="3875" max="3876" width="11.7109375" style="2052" customWidth="1"/>
    <col min="3877" max="4096" width="11.7109375" style="2052"/>
    <col min="4097" max="4097" width="13.85546875" style="2052" customWidth="1"/>
    <col min="4098" max="4098" width="27.7109375" style="2052" customWidth="1"/>
    <col min="4099" max="4100" width="10.7109375" style="2052" customWidth="1"/>
    <col min="4101" max="4101" width="11.28515625" style="2052" bestFit="1" customWidth="1"/>
    <col min="4102" max="4102" width="11.7109375" style="2052" customWidth="1"/>
    <col min="4103" max="4103" width="11.85546875" style="2052" customWidth="1"/>
    <col min="4104" max="4105" width="12.42578125" style="2052" customWidth="1"/>
    <col min="4106" max="4106" width="10.5703125" style="2052" customWidth="1"/>
    <col min="4107" max="4108" width="12.28515625" style="2052" customWidth="1"/>
    <col min="4109" max="4109" width="12.42578125" style="2052" customWidth="1"/>
    <col min="4110" max="4110" width="10.7109375" style="2052" customWidth="1"/>
    <col min="4111" max="4111" width="12.5703125" style="2052" customWidth="1"/>
    <col min="4112" max="4112" width="11.85546875" style="2052" customWidth="1"/>
    <col min="4113" max="4122" width="11.7109375" style="2052" customWidth="1"/>
    <col min="4123" max="4130" width="0" style="2052" hidden="1" customWidth="1"/>
    <col min="4131" max="4132" width="11.7109375" style="2052" customWidth="1"/>
    <col min="4133" max="4352" width="11.7109375" style="2052"/>
    <col min="4353" max="4353" width="13.85546875" style="2052" customWidth="1"/>
    <col min="4354" max="4354" width="27.7109375" style="2052" customWidth="1"/>
    <col min="4355" max="4356" width="10.7109375" style="2052" customWidth="1"/>
    <col min="4357" max="4357" width="11.28515625" style="2052" bestFit="1" customWidth="1"/>
    <col min="4358" max="4358" width="11.7109375" style="2052" customWidth="1"/>
    <col min="4359" max="4359" width="11.85546875" style="2052" customWidth="1"/>
    <col min="4360" max="4361" width="12.42578125" style="2052" customWidth="1"/>
    <col min="4362" max="4362" width="10.5703125" style="2052" customWidth="1"/>
    <col min="4363" max="4364" width="12.28515625" style="2052" customWidth="1"/>
    <col min="4365" max="4365" width="12.42578125" style="2052" customWidth="1"/>
    <col min="4366" max="4366" width="10.7109375" style="2052" customWidth="1"/>
    <col min="4367" max="4367" width="12.5703125" style="2052" customWidth="1"/>
    <col min="4368" max="4368" width="11.85546875" style="2052" customWidth="1"/>
    <col min="4369" max="4378" width="11.7109375" style="2052" customWidth="1"/>
    <col min="4379" max="4386" width="0" style="2052" hidden="1" customWidth="1"/>
    <col min="4387" max="4388" width="11.7109375" style="2052" customWidth="1"/>
    <col min="4389" max="4608" width="11.7109375" style="2052"/>
    <col min="4609" max="4609" width="13.85546875" style="2052" customWidth="1"/>
    <col min="4610" max="4610" width="27.7109375" style="2052" customWidth="1"/>
    <col min="4611" max="4612" width="10.7109375" style="2052" customWidth="1"/>
    <col min="4613" max="4613" width="11.28515625" style="2052" bestFit="1" customWidth="1"/>
    <col min="4614" max="4614" width="11.7109375" style="2052" customWidth="1"/>
    <col min="4615" max="4615" width="11.85546875" style="2052" customWidth="1"/>
    <col min="4616" max="4617" width="12.42578125" style="2052" customWidth="1"/>
    <col min="4618" max="4618" width="10.5703125" style="2052" customWidth="1"/>
    <col min="4619" max="4620" width="12.28515625" style="2052" customWidth="1"/>
    <col min="4621" max="4621" width="12.42578125" style="2052" customWidth="1"/>
    <col min="4622" max="4622" width="10.7109375" style="2052" customWidth="1"/>
    <col min="4623" max="4623" width="12.5703125" style="2052" customWidth="1"/>
    <col min="4624" max="4624" width="11.85546875" style="2052" customWidth="1"/>
    <col min="4625" max="4634" width="11.7109375" style="2052" customWidth="1"/>
    <col min="4635" max="4642" width="0" style="2052" hidden="1" customWidth="1"/>
    <col min="4643" max="4644" width="11.7109375" style="2052" customWidth="1"/>
    <col min="4645" max="4864" width="11.7109375" style="2052"/>
    <col min="4865" max="4865" width="13.85546875" style="2052" customWidth="1"/>
    <col min="4866" max="4866" width="27.7109375" style="2052" customWidth="1"/>
    <col min="4867" max="4868" width="10.7109375" style="2052" customWidth="1"/>
    <col min="4869" max="4869" width="11.28515625" style="2052" bestFit="1" customWidth="1"/>
    <col min="4870" max="4870" width="11.7109375" style="2052" customWidth="1"/>
    <col min="4871" max="4871" width="11.85546875" style="2052" customWidth="1"/>
    <col min="4872" max="4873" width="12.42578125" style="2052" customWidth="1"/>
    <col min="4874" max="4874" width="10.5703125" style="2052" customWidth="1"/>
    <col min="4875" max="4876" width="12.28515625" style="2052" customWidth="1"/>
    <col min="4877" max="4877" width="12.42578125" style="2052" customWidth="1"/>
    <col min="4878" max="4878" width="10.7109375" style="2052" customWidth="1"/>
    <col min="4879" max="4879" width="12.5703125" style="2052" customWidth="1"/>
    <col min="4880" max="4880" width="11.85546875" style="2052" customWidth="1"/>
    <col min="4881" max="4890" width="11.7109375" style="2052" customWidth="1"/>
    <col min="4891" max="4898" width="0" style="2052" hidden="1" customWidth="1"/>
    <col min="4899" max="4900" width="11.7109375" style="2052" customWidth="1"/>
    <col min="4901" max="5120" width="11.7109375" style="2052"/>
    <col min="5121" max="5121" width="13.85546875" style="2052" customWidth="1"/>
    <col min="5122" max="5122" width="27.7109375" style="2052" customWidth="1"/>
    <col min="5123" max="5124" width="10.7109375" style="2052" customWidth="1"/>
    <col min="5125" max="5125" width="11.28515625" style="2052" bestFit="1" customWidth="1"/>
    <col min="5126" max="5126" width="11.7109375" style="2052" customWidth="1"/>
    <col min="5127" max="5127" width="11.85546875" style="2052" customWidth="1"/>
    <col min="5128" max="5129" width="12.42578125" style="2052" customWidth="1"/>
    <col min="5130" max="5130" width="10.5703125" style="2052" customWidth="1"/>
    <col min="5131" max="5132" width="12.28515625" style="2052" customWidth="1"/>
    <col min="5133" max="5133" width="12.42578125" style="2052" customWidth="1"/>
    <col min="5134" max="5134" width="10.7109375" style="2052" customWidth="1"/>
    <col min="5135" max="5135" width="12.5703125" style="2052" customWidth="1"/>
    <col min="5136" max="5136" width="11.85546875" style="2052" customWidth="1"/>
    <col min="5137" max="5146" width="11.7109375" style="2052" customWidth="1"/>
    <col min="5147" max="5154" width="0" style="2052" hidden="1" customWidth="1"/>
    <col min="5155" max="5156" width="11.7109375" style="2052" customWidth="1"/>
    <col min="5157" max="5376" width="11.7109375" style="2052"/>
    <col min="5377" max="5377" width="13.85546875" style="2052" customWidth="1"/>
    <col min="5378" max="5378" width="27.7109375" style="2052" customWidth="1"/>
    <col min="5379" max="5380" width="10.7109375" style="2052" customWidth="1"/>
    <col min="5381" max="5381" width="11.28515625" style="2052" bestFit="1" customWidth="1"/>
    <col min="5382" max="5382" width="11.7109375" style="2052" customWidth="1"/>
    <col min="5383" max="5383" width="11.85546875" style="2052" customWidth="1"/>
    <col min="5384" max="5385" width="12.42578125" style="2052" customWidth="1"/>
    <col min="5386" max="5386" width="10.5703125" style="2052" customWidth="1"/>
    <col min="5387" max="5388" width="12.28515625" style="2052" customWidth="1"/>
    <col min="5389" max="5389" width="12.42578125" style="2052" customWidth="1"/>
    <col min="5390" max="5390" width="10.7109375" style="2052" customWidth="1"/>
    <col min="5391" max="5391" width="12.5703125" style="2052" customWidth="1"/>
    <col min="5392" max="5392" width="11.85546875" style="2052" customWidth="1"/>
    <col min="5393" max="5402" width="11.7109375" style="2052" customWidth="1"/>
    <col min="5403" max="5410" width="0" style="2052" hidden="1" customWidth="1"/>
    <col min="5411" max="5412" width="11.7109375" style="2052" customWidth="1"/>
    <col min="5413" max="5632" width="11.7109375" style="2052"/>
    <col min="5633" max="5633" width="13.85546875" style="2052" customWidth="1"/>
    <col min="5634" max="5634" width="27.7109375" style="2052" customWidth="1"/>
    <col min="5635" max="5636" width="10.7109375" style="2052" customWidth="1"/>
    <col min="5637" max="5637" width="11.28515625" style="2052" bestFit="1" customWidth="1"/>
    <col min="5638" max="5638" width="11.7109375" style="2052" customWidth="1"/>
    <col min="5639" max="5639" width="11.85546875" style="2052" customWidth="1"/>
    <col min="5640" max="5641" width="12.42578125" style="2052" customWidth="1"/>
    <col min="5642" max="5642" width="10.5703125" style="2052" customWidth="1"/>
    <col min="5643" max="5644" width="12.28515625" style="2052" customWidth="1"/>
    <col min="5645" max="5645" width="12.42578125" style="2052" customWidth="1"/>
    <col min="5646" max="5646" width="10.7109375" style="2052" customWidth="1"/>
    <col min="5647" max="5647" width="12.5703125" style="2052" customWidth="1"/>
    <col min="5648" max="5648" width="11.85546875" style="2052" customWidth="1"/>
    <col min="5649" max="5658" width="11.7109375" style="2052" customWidth="1"/>
    <col min="5659" max="5666" width="0" style="2052" hidden="1" customWidth="1"/>
    <col min="5667" max="5668" width="11.7109375" style="2052" customWidth="1"/>
    <col min="5669" max="5888" width="11.7109375" style="2052"/>
    <col min="5889" max="5889" width="13.85546875" style="2052" customWidth="1"/>
    <col min="5890" max="5890" width="27.7109375" style="2052" customWidth="1"/>
    <col min="5891" max="5892" width="10.7109375" style="2052" customWidth="1"/>
    <col min="5893" max="5893" width="11.28515625" style="2052" bestFit="1" customWidth="1"/>
    <col min="5894" max="5894" width="11.7109375" style="2052" customWidth="1"/>
    <col min="5895" max="5895" width="11.85546875" style="2052" customWidth="1"/>
    <col min="5896" max="5897" width="12.42578125" style="2052" customWidth="1"/>
    <col min="5898" max="5898" width="10.5703125" style="2052" customWidth="1"/>
    <col min="5899" max="5900" width="12.28515625" style="2052" customWidth="1"/>
    <col min="5901" max="5901" width="12.42578125" style="2052" customWidth="1"/>
    <col min="5902" max="5902" width="10.7109375" style="2052" customWidth="1"/>
    <col min="5903" max="5903" width="12.5703125" style="2052" customWidth="1"/>
    <col min="5904" max="5904" width="11.85546875" style="2052" customWidth="1"/>
    <col min="5905" max="5914" width="11.7109375" style="2052" customWidth="1"/>
    <col min="5915" max="5922" width="0" style="2052" hidden="1" customWidth="1"/>
    <col min="5923" max="5924" width="11.7109375" style="2052" customWidth="1"/>
    <col min="5925" max="6144" width="11.7109375" style="2052"/>
    <col min="6145" max="6145" width="13.85546875" style="2052" customWidth="1"/>
    <col min="6146" max="6146" width="27.7109375" style="2052" customWidth="1"/>
    <col min="6147" max="6148" width="10.7109375" style="2052" customWidth="1"/>
    <col min="6149" max="6149" width="11.28515625" style="2052" bestFit="1" customWidth="1"/>
    <col min="6150" max="6150" width="11.7109375" style="2052" customWidth="1"/>
    <col min="6151" max="6151" width="11.85546875" style="2052" customWidth="1"/>
    <col min="6152" max="6153" width="12.42578125" style="2052" customWidth="1"/>
    <col min="6154" max="6154" width="10.5703125" style="2052" customWidth="1"/>
    <col min="6155" max="6156" width="12.28515625" style="2052" customWidth="1"/>
    <col min="6157" max="6157" width="12.42578125" style="2052" customWidth="1"/>
    <col min="6158" max="6158" width="10.7109375" style="2052" customWidth="1"/>
    <col min="6159" max="6159" width="12.5703125" style="2052" customWidth="1"/>
    <col min="6160" max="6160" width="11.85546875" style="2052" customWidth="1"/>
    <col min="6161" max="6170" width="11.7109375" style="2052" customWidth="1"/>
    <col min="6171" max="6178" width="0" style="2052" hidden="1" customWidth="1"/>
    <col min="6179" max="6180" width="11.7109375" style="2052" customWidth="1"/>
    <col min="6181" max="6400" width="11.7109375" style="2052"/>
    <col min="6401" max="6401" width="13.85546875" style="2052" customWidth="1"/>
    <col min="6402" max="6402" width="27.7109375" style="2052" customWidth="1"/>
    <col min="6403" max="6404" width="10.7109375" style="2052" customWidth="1"/>
    <col min="6405" max="6405" width="11.28515625" style="2052" bestFit="1" customWidth="1"/>
    <col min="6406" max="6406" width="11.7109375" style="2052" customWidth="1"/>
    <col min="6407" max="6407" width="11.85546875" style="2052" customWidth="1"/>
    <col min="6408" max="6409" width="12.42578125" style="2052" customWidth="1"/>
    <col min="6410" max="6410" width="10.5703125" style="2052" customWidth="1"/>
    <col min="6411" max="6412" width="12.28515625" style="2052" customWidth="1"/>
    <col min="6413" max="6413" width="12.42578125" style="2052" customWidth="1"/>
    <col min="6414" max="6414" width="10.7109375" style="2052" customWidth="1"/>
    <col min="6415" max="6415" width="12.5703125" style="2052" customWidth="1"/>
    <col min="6416" max="6416" width="11.85546875" style="2052" customWidth="1"/>
    <col min="6417" max="6426" width="11.7109375" style="2052" customWidth="1"/>
    <col min="6427" max="6434" width="0" style="2052" hidden="1" customWidth="1"/>
    <col min="6435" max="6436" width="11.7109375" style="2052" customWidth="1"/>
    <col min="6437" max="6656" width="11.7109375" style="2052"/>
    <col min="6657" max="6657" width="13.85546875" style="2052" customWidth="1"/>
    <col min="6658" max="6658" width="27.7109375" style="2052" customWidth="1"/>
    <col min="6659" max="6660" width="10.7109375" style="2052" customWidth="1"/>
    <col min="6661" max="6661" width="11.28515625" style="2052" bestFit="1" customWidth="1"/>
    <col min="6662" max="6662" width="11.7109375" style="2052" customWidth="1"/>
    <col min="6663" max="6663" width="11.85546875" style="2052" customWidth="1"/>
    <col min="6664" max="6665" width="12.42578125" style="2052" customWidth="1"/>
    <col min="6666" max="6666" width="10.5703125" style="2052" customWidth="1"/>
    <col min="6667" max="6668" width="12.28515625" style="2052" customWidth="1"/>
    <col min="6669" max="6669" width="12.42578125" style="2052" customWidth="1"/>
    <col min="6670" max="6670" width="10.7109375" style="2052" customWidth="1"/>
    <col min="6671" max="6671" width="12.5703125" style="2052" customWidth="1"/>
    <col min="6672" max="6672" width="11.85546875" style="2052" customWidth="1"/>
    <col min="6673" max="6682" width="11.7109375" style="2052" customWidth="1"/>
    <col min="6683" max="6690" width="0" style="2052" hidden="1" customWidth="1"/>
    <col min="6691" max="6692" width="11.7109375" style="2052" customWidth="1"/>
    <col min="6693" max="6912" width="11.7109375" style="2052"/>
    <col min="6913" max="6913" width="13.85546875" style="2052" customWidth="1"/>
    <col min="6914" max="6914" width="27.7109375" style="2052" customWidth="1"/>
    <col min="6915" max="6916" width="10.7109375" style="2052" customWidth="1"/>
    <col min="6917" max="6917" width="11.28515625" style="2052" bestFit="1" customWidth="1"/>
    <col min="6918" max="6918" width="11.7109375" style="2052" customWidth="1"/>
    <col min="6919" max="6919" width="11.85546875" style="2052" customWidth="1"/>
    <col min="6920" max="6921" width="12.42578125" style="2052" customWidth="1"/>
    <col min="6922" max="6922" width="10.5703125" style="2052" customWidth="1"/>
    <col min="6923" max="6924" width="12.28515625" style="2052" customWidth="1"/>
    <col min="6925" max="6925" width="12.42578125" style="2052" customWidth="1"/>
    <col min="6926" max="6926" width="10.7109375" style="2052" customWidth="1"/>
    <col min="6927" max="6927" width="12.5703125" style="2052" customWidth="1"/>
    <col min="6928" max="6928" width="11.85546875" style="2052" customWidth="1"/>
    <col min="6929" max="6938" width="11.7109375" style="2052" customWidth="1"/>
    <col min="6939" max="6946" width="0" style="2052" hidden="1" customWidth="1"/>
    <col min="6947" max="6948" width="11.7109375" style="2052" customWidth="1"/>
    <col min="6949" max="7168" width="11.7109375" style="2052"/>
    <col min="7169" max="7169" width="13.85546875" style="2052" customWidth="1"/>
    <col min="7170" max="7170" width="27.7109375" style="2052" customWidth="1"/>
    <col min="7171" max="7172" width="10.7109375" style="2052" customWidth="1"/>
    <col min="7173" max="7173" width="11.28515625" style="2052" bestFit="1" customWidth="1"/>
    <col min="7174" max="7174" width="11.7109375" style="2052" customWidth="1"/>
    <col min="7175" max="7175" width="11.85546875" style="2052" customWidth="1"/>
    <col min="7176" max="7177" width="12.42578125" style="2052" customWidth="1"/>
    <col min="7178" max="7178" width="10.5703125" style="2052" customWidth="1"/>
    <col min="7179" max="7180" width="12.28515625" style="2052" customWidth="1"/>
    <col min="7181" max="7181" width="12.42578125" style="2052" customWidth="1"/>
    <col min="7182" max="7182" width="10.7109375" style="2052" customWidth="1"/>
    <col min="7183" max="7183" width="12.5703125" style="2052" customWidth="1"/>
    <col min="7184" max="7184" width="11.85546875" style="2052" customWidth="1"/>
    <col min="7185" max="7194" width="11.7109375" style="2052" customWidth="1"/>
    <col min="7195" max="7202" width="0" style="2052" hidden="1" customWidth="1"/>
    <col min="7203" max="7204" width="11.7109375" style="2052" customWidth="1"/>
    <col min="7205" max="7424" width="11.7109375" style="2052"/>
    <col min="7425" max="7425" width="13.85546875" style="2052" customWidth="1"/>
    <col min="7426" max="7426" width="27.7109375" style="2052" customWidth="1"/>
    <col min="7427" max="7428" width="10.7109375" style="2052" customWidth="1"/>
    <col min="7429" max="7429" width="11.28515625" style="2052" bestFit="1" customWidth="1"/>
    <col min="7430" max="7430" width="11.7109375" style="2052" customWidth="1"/>
    <col min="7431" max="7431" width="11.85546875" style="2052" customWidth="1"/>
    <col min="7432" max="7433" width="12.42578125" style="2052" customWidth="1"/>
    <col min="7434" max="7434" width="10.5703125" style="2052" customWidth="1"/>
    <col min="7435" max="7436" width="12.28515625" style="2052" customWidth="1"/>
    <col min="7437" max="7437" width="12.42578125" style="2052" customWidth="1"/>
    <col min="7438" max="7438" width="10.7109375" style="2052" customWidth="1"/>
    <col min="7439" max="7439" width="12.5703125" style="2052" customWidth="1"/>
    <col min="7440" max="7440" width="11.85546875" style="2052" customWidth="1"/>
    <col min="7441" max="7450" width="11.7109375" style="2052" customWidth="1"/>
    <col min="7451" max="7458" width="0" style="2052" hidden="1" customWidth="1"/>
    <col min="7459" max="7460" width="11.7109375" style="2052" customWidth="1"/>
    <col min="7461" max="7680" width="11.7109375" style="2052"/>
    <col min="7681" max="7681" width="13.85546875" style="2052" customWidth="1"/>
    <col min="7682" max="7682" width="27.7109375" style="2052" customWidth="1"/>
    <col min="7683" max="7684" width="10.7109375" style="2052" customWidth="1"/>
    <col min="7685" max="7685" width="11.28515625" style="2052" bestFit="1" customWidth="1"/>
    <col min="7686" max="7686" width="11.7109375" style="2052" customWidth="1"/>
    <col min="7687" max="7687" width="11.85546875" style="2052" customWidth="1"/>
    <col min="7688" max="7689" width="12.42578125" style="2052" customWidth="1"/>
    <col min="7690" max="7690" width="10.5703125" style="2052" customWidth="1"/>
    <col min="7691" max="7692" width="12.28515625" style="2052" customWidth="1"/>
    <col min="7693" max="7693" width="12.42578125" style="2052" customWidth="1"/>
    <col min="7694" max="7694" width="10.7109375" style="2052" customWidth="1"/>
    <col min="7695" max="7695" width="12.5703125" style="2052" customWidth="1"/>
    <col min="7696" max="7696" width="11.85546875" style="2052" customWidth="1"/>
    <col min="7697" max="7706" width="11.7109375" style="2052" customWidth="1"/>
    <col min="7707" max="7714" width="0" style="2052" hidden="1" customWidth="1"/>
    <col min="7715" max="7716" width="11.7109375" style="2052" customWidth="1"/>
    <col min="7717" max="7936" width="11.7109375" style="2052"/>
    <col min="7937" max="7937" width="13.85546875" style="2052" customWidth="1"/>
    <col min="7938" max="7938" width="27.7109375" style="2052" customWidth="1"/>
    <col min="7939" max="7940" width="10.7109375" style="2052" customWidth="1"/>
    <col min="7941" max="7941" width="11.28515625" style="2052" bestFit="1" customWidth="1"/>
    <col min="7942" max="7942" width="11.7109375" style="2052" customWidth="1"/>
    <col min="7943" max="7943" width="11.85546875" style="2052" customWidth="1"/>
    <col min="7944" max="7945" width="12.42578125" style="2052" customWidth="1"/>
    <col min="7946" max="7946" width="10.5703125" style="2052" customWidth="1"/>
    <col min="7947" max="7948" width="12.28515625" style="2052" customWidth="1"/>
    <col min="7949" max="7949" width="12.42578125" style="2052" customWidth="1"/>
    <col min="7950" max="7950" width="10.7109375" style="2052" customWidth="1"/>
    <col min="7951" max="7951" width="12.5703125" style="2052" customWidth="1"/>
    <col min="7952" max="7952" width="11.85546875" style="2052" customWidth="1"/>
    <col min="7953" max="7962" width="11.7109375" style="2052" customWidth="1"/>
    <col min="7963" max="7970" width="0" style="2052" hidden="1" customWidth="1"/>
    <col min="7971" max="7972" width="11.7109375" style="2052" customWidth="1"/>
    <col min="7973" max="8192" width="11.7109375" style="2052"/>
    <col min="8193" max="8193" width="13.85546875" style="2052" customWidth="1"/>
    <col min="8194" max="8194" width="27.7109375" style="2052" customWidth="1"/>
    <col min="8195" max="8196" width="10.7109375" style="2052" customWidth="1"/>
    <col min="8197" max="8197" width="11.28515625" style="2052" bestFit="1" customWidth="1"/>
    <col min="8198" max="8198" width="11.7109375" style="2052" customWidth="1"/>
    <col min="8199" max="8199" width="11.85546875" style="2052" customWidth="1"/>
    <col min="8200" max="8201" width="12.42578125" style="2052" customWidth="1"/>
    <col min="8202" max="8202" width="10.5703125" style="2052" customWidth="1"/>
    <col min="8203" max="8204" width="12.28515625" style="2052" customWidth="1"/>
    <col min="8205" max="8205" width="12.42578125" style="2052" customWidth="1"/>
    <col min="8206" max="8206" width="10.7109375" style="2052" customWidth="1"/>
    <col min="8207" max="8207" width="12.5703125" style="2052" customWidth="1"/>
    <col min="8208" max="8208" width="11.85546875" style="2052" customWidth="1"/>
    <col min="8209" max="8218" width="11.7109375" style="2052" customWidth="1"/>
    <col min="8219" max="8226" width="0" style="2052" hidden="1" customWidth="1"/>
    <col min="8227" max="8228" width="11.7109375" style="2052" customWidth="1"/>
    <col min="8229" max="8448" width="11.7109375" style="2052"/>
    <col min="8449" max="8449" width="13.85546875" style="2052" customWidth="1"/>
    <col min="8450" max="8450" width="27.7109375" style="2052" customWidth="1"/>
    <col min="8451" max="8452" width="10.7109375" style="2052" customWidth="1"/>
    <col min="8453" max="8453" width="11.28515625" style="2052" bestFit="1" customWidth="1"/>
    <col min="8454" max="8454" width="11.7109375" style="2052" customWidth="1"/>
    <col min="8455" max="8455" width="11.85546875" style="2052" customWidth="1"/>
    <col min="8456" max="8457" width="12.42578125" style="2052" customWidth="1"/>
    <col min="8458" max="8458" width="10.5703125" style="2052" customWidth="1"/>
    <col min="8459" max="8460" width="12.28515625" style="2052" customWidth="1"/>
    <col min="8461" max="8461" width="12.42578125" style="2052" customWidth="1"/>
    <col min="8462" max="8462" width="10.7109375" style="2052" customWidth="1"/>
    <col min="8463" max="8463" width="12.5703125" style="2052" customWidth="1"/>
    <col min="8464" max="8464" width="11.85546875" style="2052" customWidth="1"/>
    <col min="8465" max="8474" width="11.7109375" style="2052" customWidth="1"/>
    <col min="8475" max="8482" width="0" style="2052" hidden="1" customWidth="1"/>
    <col min="8483" max="8484" width="11.7109375" style="2052" customWidth="1"/>
    <col min="8485" max="8704" width="11.7109375" style="2052"/>
    <col min="8705" max="8705" width="13.85546875" style="2052" customWidth="1"/>
    <col min="8706" max="8706" width="27.7109375" style="2052" customWidth="1"/>
    <col min="8707" max="8708" width="10.7109375" style="2052" customWidth="1"/>
    <col min="8709" max="8709" width="11.28515625" style="2052" bestFit="1" customWidth="1"/>
    <col min="8710" max="8710" width="11.7109375" style="2052" customWidth="1"/>
    <col min="8711" max="8711" width="11.85546875" style="2052" customWidth="1"/>
    <col min="8712" max="8713" width="12.42578125" style="2052" customWidth="1"/>
    <col min="8714" max="8714" width="10.5703125" style="2052" customWidth="1"/>
    <col min="8715" max="8716" width="12.28515625" style="2052" customWidth="1"/>
    <col min="8717" max="8717" width="12.42578125" style="2052" customWidth="1"/>
    <col min="8718" max="8718" width="10.7109375" style="2052" customWidth="1"/>
    <col min="8719" max="8719" width="12.5703125" style="2052" customWidth="1"/>
    <col min="8720" max="8720" width="11.85546875" style="2052" customWidth="1"/>
    <col min="8721" max="8730" width="11.7109375" style="2052" customWidth="1"/>
    <col min="8731" max="8738" width="0" style="2052" hidden="1" customWidth="1"/>
    <col min="8739" max="8740" width="11.7109375" style="2052" customWidth="1"/>
    <col min="8741" max="8960" width="11.7109375" style="2052"/>
    <col min="8961" max="8961" width="13.85546875" style="2052" customWidth="1"/>
    <col min="8962" max="8962" width="27.7109375" style="2052" customWidth="1"/>
    <col min="8963" max="8964" width="10.7109375" style="2052" customWidth="1"/>
    <col min="8965" max="8965" width="11.28515625" style="2052" bestFit="1" customWidth="1"/>
    <col min="8966" max="8966" width="11.7109375" style="2052" customWidth="1"/>
    <col min="8967" max="8967" width="11.85546875" style="2052" customWidth="1"/>
    <col min="8968" max="8969" width="12.42578125" style="2052" customWidth="1"/>
    <col min="8970" max="8970" width="10.5703125" style="2052" customWidth="1"/>
    <col min="8971" max="8972" width="12.28515625" style="2052" customWidth="1"/>
    <col min="8973" max="8973" width="12.42578125" style="2052" customWidth="1"/>
    <col min="8974" max="8974" width="10.7109375" style="2052" customWidth="1"/>
    <col min="8975" max="8975" width="12.5703125" style="2052" customWidth="1"/>
    <col min="8976" max="8976" width="11.85546875" style="2052" customWidth="1"/>
    <col min="8977" max="8986" width="11.7109375" style="2052" customWidth="1"/>
    <col min="8987" max="8994" width="0" style="2052" hidden="1" customWidth="1"/>
    <col min="8995" max="8996" width="11.7109375" style="2052" customWidth="1"/>
    <col min="8997" max="9216" width="11.7109375" style="2052"/>
    <col min="9217" max="9217" width="13.85546875" style="2052" customWidth="1"/>
    <col min="9218" max="9218" width="27.7109375" style="2052" customWidth="1"/>
    <col min="9219" max="9220" width="10.7109375" style="2052" customWidth="1"/>
    <col min="9221" max="9221" width="11.28515625" style="2052" bestFit="1" customWidth="1"/>
    <col min="9222" max="9222" width="11.7109375" style="2052" customWidth="1"/>
    <col min="9223" max="9223" width="11.85546875" style="2052" customWidth="1"/>
    <col min="9224" max="9225" width="12.42578125" style="2052" customWidth="1"/>
    <col min="9226" max="9226" width="10.5703125" style="2052" customWidth="1"/>
    <col min="9227" max="9228" width="12.28515625" style="2052" customWidth="1"/>
    <col min="9229" max="9229" width="12.42578125" style="2052" customWidth="1"/>
    <col min="9230" max="9230" width="10.7109375" style="2052" customWidth="1"/>
    <col min="9231" max="9231" width="12.5703125" style="2052" customWidth="1"/>
    <col min="9232" max="9232" width="11.85546875" style="2052" customWidth="1"/>
    <col min="9233" max="9242" width="11.7109375" style="2052" customWidth="1"/>
    <col min="9243" max="9250" width="0" style="2052" hidden="1" customWidth="1"/>
    <col min="9251" max="9252" width="11.7109375" style="2052" customWidth="1"/>
    <col min="9253" max="9472" width="11.7109375" style="2052"/>
    <col min="9473" max="9473" width="13.85546875" style="2052" customWidth="1"/>
    <col min="9474" max="9474" width="27.7109375" style="2052" customWidth="1"/>
    <col min="9475" max="9476" width="10.7109375" style="2052" customWidth="1"/>
    <col min="9477" max="9477" width="11.28515625" style="2052" bestFit="1" customWidth="1"/>
    <col min="9478" max="9478" width="11.7109375" style="2052" customWidth="1"/>
    <col min="9479" max="9479" width="11.85546875" style="2052" customWidth="1"/>
    <col min="9480" max="9481" width="12.42578125" style="2052" customWidth="1"/>
    <col min="9482" max="9482" width="10.5703125" style="2052" customWidth="1"/>
    <col min="9483" max="9484" width="12.28515625" style="2052" customWidth="1"/>
    <col min="9485" max="9485" width="12.42578125" style="2052" customWidth="1"/>
    <col min="9486" max="9486" width="10.7109375" style="2052" customWidth="1"/>
    <col min="9487" max="9487" width="12.5703125" style="2052" customWidth="1"/>
    <col min="9488" max="9488" width="11.85546875" style="2052" customWidth="1"/>
    <col min="9489" max="9498" width="11.7109375" style="2052" customWidth="1"/>
    <col min="9499" max="9506" width="0" style="2052" hidden="1" customWidth="1"/>
    <col min="9507" max="9508" width="11.7109375" style="2052" customWidth="1"/>
    <col min="9509" max="9728" width="11.7109375" style="2052"/>
    <col min="9729" max="9729" width="13.85546875" style="2052" customWidth="1"/>
    <col min="9730" max="9730" width="27.7109375" style="2052" customWidth="1"/>
    <col min="9731" max="9732" width="10.7109375" style="2052" customWidth="1"/>
    <col min="9733" max="9733" width="11.28515625" style="2052" bestFit="1" customWidth="1"/>
    <col min="9734" max="9734" width="11.7109375" style="2052" customWidth="1"/>
    <col min="9735" max="9735" width="11.85546875" style="2052" customWidth="1"/>
    <col min="9736" max="9737" width="12.42578125" style="2052" customWidth="1"/>
    <col min="9738" max="9738" width="10.5703125" style="2052" customWidth="1"/>
    <col min="9739" max="9740" width="12.28515625" style="2052" customWidth="1"/>
    <col min="9741" max="9741" width="12.42578125" style="2052" customWidth="1"/>
    <col min="9742" max="9742" width="10.7109375" style="2052" customWidth="1"/>
    <col min="9743" max="9743" width="12.5703125" style="2052" customWidth="1"/>
    <col min="9744" max="9744" width="11.85546875" style="2052" customWidth="1"/>
    <col min="9745" max="9754" width="11.7109375" style="2052" customWidth="1"/>
    <col min="9755" max="9762" width="0" style="2052" hidden="1" customWidth="1"/>
    <col min="9763" max="9764" width="11.7109375" style="2052" customWidth="1"/>
    <col min="9765" max="9984" width="11.7109375" style="2052"/>
    <col min="9985" max="9985" width="13.85546875" style="2052" customWidth="1"/>
    <col min="9986" max="9986" width="27.7109375" style="2052" customWidth="1"/>
    <col min="9987" max="9988" width="10.7109375" style="2052" customWidth="1"/>
    <col min="9989" max="9989" width="11.28515625" style="2052" bestFit="1" customWidth="1"/>
    <col min="9990" max="9990" width="11.7109375" style="2052" customWidth="1"/>
    <col min="9991" max="9991" width="11.85546875" style="2052" customWidth="1"/>
    <col min="9992" max="9993" width="12.42578125" style="2052" customWidth="1"/>
    <col min="9994" max="9994" width="10.5703125" style="2052" customWidth="1"/>
    <col min="9995" max="9996" width="12.28515625" style="2052" customWidth="1"/>
    <col min="9997" max="9997" width="12.42578125" style="2052" customWidth="1"/>
    <col min="9998" max="9998" width="10.7109375" style="2052" customWidth="1"/>
    <col min="9999" max="9999" width="12.5703125" style="2052" customWidth="1"/>
    <col min="10000" max="10000" width="11.85546875" style="2052" customWidth="1"/>
    <col min="10001" max="10010" width="11.7109375" style="2052" customWidth="1"/>
    <col min="10011" max="10018" width="0" style="2052" hidden="1" customWidth="1"/>
    <col min="10019" max="10020" width="11.7109375" style="2052" customWidth="1"/>
    <col min="10021" max="10240" width="11.7109375" style="2052"/>
    <col min="10241" max="10241" width="13.85546875" style="2052" customWidth="1"/>
    <col min="10242" max="10242" width="27.7109375" style="2052" customWidth="1"/>
    <col min="10243" max="10244" width="10.7109375" style="2052" customWidth="1"/>
    <col min="10245" max="10245" width="11.28515625" style="2052" bestFit="1" customWidth="1"/>
    <col min="10246" max="10246" width="11.7109375" style="2052" customWidth="1"/>
    <col min="10247" max="10247" width="11.85546875" style="2052" customWidth="1"/>
    <col min="10248" max="10249" width="12.42578125" style="2052" customWidth="1"/>
    <col min="10250" max="10250" width="10.5703125" style="2052" customWidth="1"/>
    <col min="10251" max="10252" width="12.28515625" style="2052" customWidth="1"/>
    <col min="10253" max="10253" width="12.42578125" style="2052" customWidth="1"/>
    <col min="10254" max="10254" width="10.7109375" style="2052" customWidth="1"/>
    <col min="10255" max="10255" width="12.5703125" style="2052" customWidth="1"/>
    <col min="10256" max="10256" width="11.85546875" style="2052" customWidth="1"/>
    <col min="10257" max="10266" width="11.7109375" style="2052" customWidth="1"/>
    <col min="10267" max="10274" width="0" style="2052" hidden="1" customWidth="1"/>
    <col min="10275" max="10276" width="11.7109375" style="2052" customWidth="1"/>
    <col min="10277" max="10496" width="11.7109375" style="2052"/>
    <col min="10497" max="10497" width="13.85546875" style="2052" customWidth="1"/>
    <col min="10498" max="10498" width="27.7109375" style="2052" customWidth="1"/>
    <col min="10499" max="10500" width="10.7109375" style="2052" customWidth="1"/>
    <col min="10501" max="10501" width="11.28515625" style="2052" bestFit="1" customWidth="1"/>
    <col min="10502" max="10502" width="11.7109375" style="2052" customWidth="1"/>
    <col min="10503" max="10503" width="11.85546875" style="2052" customWidth="1"/>
    <col min="10504" max="10505" width="12.42578125" style="2052" customWidth="1"/>
    <col min="10506" max="10506" width="10.5703125" style="2052" customWidth="1"/>
    <col min="10507" max="10508" width="12.28515625" style="2052" customWidth="1"/>
    <col min="10509" max="10509" width="12.42578125" style="2052" customWidth="1"/>
    <col min="10510" max="10510" width="10.7109375" style="2052" customWidth="1"/>
    <col min="10511" max="10511" width="12.5703125" style="2052" customWidth="1"/>
    <col min="10512" max="10512" width="11.85546875" style="2052" customWidth="1"/>
    <col min="10513" max="10522" width="11.7109375" style="2052" customWidth="1"/>
    <col min="10523" max="10530" width="0" style="2052" hidden="1" customWidth="1"/>
    <col min="10531" max="10532" width="11.7109375" style="2052" customWidth="1"/>
    <col min="10533" max="10752" width="11.7109375" style="2052"/>
    <col min="10753" max="10753" width="13.85546875" style="2052" customWidth="1"/>
    <col min="10754" max="10754" width="27.7109375" style="2052" customWidth="1"/>
    <col min="10755" max="10756" width="10.7109375" style="2052" customWidth="1"/>
    <col min="10757" max="10757" width="11.28515625" style="2052" bestFit="1" customWidth="1"/>
    <col min="10758" max="10758" width="11.7109375" style="2052" customWidth="1"/>
    <col min="10759" max="10759" width="11.85546875" style="2052" customWidth="1"/>
    <col min="10760" max="10761" width="12.42578125" style="2052" customWidth="1"/>
    <col min="10762" max="10762" width="10.5703125" style="2052" customWidth="1"/>
    <col min="10763" max="10764" width="12.28515625" style="2052" customWidth="1"/>
    <col min="10765" max="10765" width="12.42578125" style="2052" customWidth="1"/>
    <col min="10766" max="10766" width="10.7109375" style="2052" customWidth="1"/>
    <col min="10767" max="10767" width="12.5703125" style="2052" customWidth="1"/>
    <col min="10768" max="10768" width="11.85546875" style="2052" customWidth="1"/>
    <col min="10769" max="10778" width="11.7109375" style="2052" customWidth="1"/>
    <col min="10779" max="10786" width="0" style="2052" hidden="1" customWidth="1"/>
    <col min="10787" max="10788" width="11.7109375" style="2052" customWidth="1"/>
    <col min="10789" max="11008" width="11.7109375" style="2052"/>
    <col min="11009" max="11009" width="13.85546875" style="2052" customWidth="1"/>
    <col min="11010" max="11010" width="27.7109375" style="2052" customWidth="1"/>
    <col min="11011" max="11012" width="10.7109375" style="2052" customWidth="1"/>
    <col min="11013" max="11013" width="11.28515625" style="2052" bestFit="1" customWidth="1"/>
    <col min="11014" max="11014" width="11.7109375" style="2052" customWidth="1"/>
    <col min="11015" max="11015" width="11.85546875" style="2052" customWidth="1"/>
    <col min="11016" max="11017" width="12.42578125" style="2052" customWidth="1"/>
    <col min="11018" max="11018" width="10.5703125" style="2052" customWidth="1"/>
    <col min="11019" max="11020" width="12.28515625" style="2052" customWidth="1"/>
    <col min="11021" max="11021" width="12.42578125" style="2052" customWidth="1"/>
    <col min="11022" max="11022" width="10.7109375" style="2052" customWidth="1"/>
    <col min="11023" max="11023" width="12.5703125" style="2052" customWidth="1"/>
    <col min="11024" max="11024" width="11.85546875" style="2052" customWidth="1"/>
    <col min="11025" max="11034" width="11.7109375" style="2052" customWidth="1"/>
    <col min="11035" max="11042" width="0" style="2052" hidden="1" customWidth="1"/>
    <col min="11043" max="11044" width="11.7109375" style="2052" customWidth="1"/>
    <col min="11045" max="11264" width="11.7109375" style="2052"/>
    <col min="11265" max="11265" width="13.85546875" style="2052" customWidth="1"/>
    <col min="11266" max="11266" width="27.7109375" style="2052" customWidth="1"/>
    <col min="11267" max="11268" width="10.7109375" style="2052" customWidth="1"/>
    <col min="11269" max="11269" width="11.28515625" style="2052" bestFit="1" customWidth="1"/>
    <col min="11270" max="11270" width="11.7109375" style="2052" customWidth="1"/>
    <col min="11271" max="11271" width="11.85546875" style="2052" customWidth="1"/>
    <col min="11272" max="11273" width="12.42578125" style="2052" customWidth="1"/>
    <col min="11274" max="11274" width="10.5703125" style="2052" customWidth="1"/>
    <col min="11275" max="11276" width="12.28515625" style="2052" customWidth="1"/>
    <col min="11277" max="11277" width="12.42578125" style="2052" customWidth="1"/>
    <col min="11278" max="11278" width="10.7109375" style="2052" customWidth="1"/>
    <col min="11279" max="11279" width="12.5703125" style="2052" customWidth="1"/>
    <col min="11280" max="11280" width="11.85546875" style="2052" customWidth="1"/>
    <col min="11281" max="11290" width="11.7109375" style="2052" customWidth="1"/>
    <col min="11291" max="11298" width="0" style="2052" hidden="1" customWidth="1"/>
    <col min="11299" max="11300" width="11.7109375" style="2052" customWidth="1"/>
    <col min="11301" max="11520" width="11.7109375" style="2052"/>
    <col min="11521" max="11521" width="13.85546875" style="2052" customWidth="1"/>
    <col min="11522" max="11522" width="27.7109375" style="2052" customWidth="1"/>
    <col min="11523" max="11524" width="10.7109375" style="2052" customWidth="1"/>
    <col min="11525" max="11525" width="11.28515625" style="2052" bestFit="1" customWidth="1"/>
    <col min="11526" max="11526" width="11.7109375" style="2052" customWidth="1"/>
    <col min="11527" max="11527" width="11.85546875" style="2052" customWidth="1"/>
    <col min="11528" max="11529" width="12.42578125" style="2052" customWidth="1"/>
    <col min="11530" max="11530" width="10.5703125" style="2052" customWidth="1"/>
    <col min="11531" max="11532" width="12.28515625" style="2052" customWidth="1"/>
    <col min="11533" max="11533" width="12.42578125" style="2052" customWidth="1"/>
    <col min="11534" max="11534" width="10.7109375" style="2052" customWidth="1"/>
    <col min="11535" max="11535" width="12.5703125" style="2052" customWidth="1"/>
    <col min="11536" max="11536" width="11.85546875" style="2052" customWidth="1"/>
    <col min="11537" max="11546" width="11.7109375" style="2052" customWidth="1"/>
    <col min="11547" max="11554" width="0" style="2052" hidden="1" customWidth="1"/>
    <col min="11555" max="11556" width="11.7109375" style="2052" customWidth="1"/>
    <col min="11557" max="11776" width="11.7109375" style="2052"/>
    <col min="11777" max="11777" width="13.85546875" style="2052" customWidth="1"/>
    <col min="11778" max="11778" width="27.7109375" style="2052" customWidth="1"/>
    <col min="11779" max="11780" width="10.7109375" style="2052" customWidth="1"/>
    <col min="11781" max="11781" width="11.28515625" style="2052" bestFit="1" customWidth="1"/>
    <col min="11782" max="11782" width="11.7109375" style="2052" customWidth="1"/>
    <col min="11783" max="11783" width="11.85546875" style="2052" customWidth="1"/>
    <col min="11784" max="11785" width="12.42578125" style="2052" customWidth="1"/>
    <col min="11786" max="11786" width="10.5703125" style="2052" customWidth="1"/>
    <col min="11787" max="11788" width="12.28515625" style="2052" customWidth="1"/>
    <col min="11789" max="11789" width="12.42578125" style="2052" customWidth="1"/>
    <col min="11790" max="11790" width="10.7109375" style="2052" customWidth="1"/>
    <col min="11791" max="11791" width="12.5703125" style="2052" customWidth="1"/>
    <col min="11792" max="11792" width="11.85546875" style="2052" customWidth="1"/>
    <col min="11793" max="11802" width="11.7109375" style="2052" customWidth="1"/>
    <col min="11803" max="11810" width="0" style="2052" hidden="1" customWidth="1"/>
    <col min="11811" max="11812" width="11.7109375" style="2052" customWidth="1"/>
    <col min="11813" max="12032" width="11.7109375" style="2052"/>
    <col min="12033" max="12033" width="13.85546875" style="2052" customWidth="1"/>
    <col min="12034" max="12034" width="27.7109375" style="2052" customWidth="1"/>
    <col min="12035" max="12036" width="10.7109375" style="2052" customWidth="1"/>
    <col min="12037" max="12037" width="11.28515625" style="2052" bestFit="1" customWidth="1"/>
    <col min="12038" max="12038" width="11.7109375" style="2052" customWidth="1"/>
    <col min="12039" max="12039" width="11.85546875" style="2052" customWidth="1"/>
    <col min="12040" max="12041" width="12.42578125" style="2052" customWidth="1"/>
    <col min="12042" max="12042" width="10.5703125" style="2052" customWidth="1"/>
    <col min="12043" max="12044" width="12.28515625" style="2052" customWidth="1"/>
    <col min="12045" max="12045" width="12.42578125" style="2052" customWidth="1"/>
    <col min="12046" max="12046" width="10.7109375" style="2052" customWidth="1"/>
    <col min="12047" max="12047" width="12.5703125" style="2052" customWidth="1"/>
    <col min="12048" max="12048" width="11.85546875" style="2052" customWidth="1"/>
    <col min="12049" max="12058" width="11.7109375" style="2052" customWidth="1"/>
    <col min="12059" max="12066" width="0" style="2052" hidden="1" customWidth="1"/>
    <col min="12067" max="12068" width="11.7109375" style="2052" customWidth="1"/>
    <col min="12069" max="12288" width="11.7109375" style="2052"/>
    <col min="12289" max="12289" width="13.85546875" style="2052" customWidth="1"/>
    <col min="12290" max="12290" width="27.7109375" style="2052" customWidth="1"/>
    <col min="12291" max="12292" width="10.7109375" style="2052" customWidth="1"/>
    <col min="12293" max="12293" width="11.28515625" style="2052" bestFit="1" customWidth="1"/>
    <col min="12294" max="12294" width="11.7109375" style="2052" customWidth="1"/>
    <col min="12295" max="12295" width="11.85546875" style="2052" customWidth="1"/>
    <col min="12296" max="12297" width="12.42578125" style="2052" customWidth="1"/>
    <col min="12298" max="12298" width="10.5703125" style="2052" customWidth="1"/>
    <col min="12299" max="12300" width="12.28515625" style="2052" customWidth="1"/>
    <col min="12301" max="12301" width="12.42578125" style="2052" customWidth="1"/>
    <col min="12302" max="12302" width="10.7109375" style="2052" customWidth="1"/>
    <col min="12303" max="12303" width="12.5703125" style="2052" customWidth="1"/>
    <col min="12304" max="12304" width="11.85546875" style="2052" customWidth="1"/>
    <col min="12305" max="12314" width="11.7109375" style="2052" customWidth="1"/>
    <col min="12315" max="12322" width="0" style="2052" hidden="1" customWidth="1"/>
    <col min="12323" max="12324" width="11.7109375" style="2052" customWidth="1"/>
    <col min="12325" max="12544" width="11.7109375" style="2052"/>
    <col min="12545" max="12545" width="13.85546875" style="2052" customWidth="1"/>
    <col min="12546" max="12546" width="27.7109375" style="2052" customWidth="1"/>
    <col min="12547" max="12548" width="10.7109375" style="2052" customWidth="1"/>
    <col min="12549" max="12549" width="11.28515625" style="2052" bestFit="1" customWidth="1"/>
    <col min="12550" max="12550" width="11.7109375" style="2052" customWidth="1"/>
    <col min="12551" max="12551" width="11.85546875" style="2052" customWidth="1"/>
    <col min="12552" max="12553" width="12.42578125" style="2052" customWidth="1"/>
    <col min="12554" max="12554" width="10.5703125" style="2052" customWidth="1"/>
    <col min="12555" max="12556" width="12.28515625" style="2052" customWidth="1"/>
    <col min="12557" max="12557" width="12.42578125" style="2052" customWidth="1"/>
    <col min="12558" max="12558" width="10.7109375" style="2052" customWidth="1"/>
    <col min="12559" max="12559" width="12.5703125" style="2052" customWidth="1"/>
    <col min="12560" max="12560" width="11.85546875" style="2052" customWidth="1"/>
    <col min="12561" max="12570" width="11.7109375" style="2052" customWidth="1"/>
    <col min="12571" max="12578" width="0" style="2052" hidden="1" customWidth="1"/>
    <col min="12579" max="12580" width="11.7109375" style="2052" customWidth="1"/>
    <col min="12581" max="12800" width="11.7109375" style="2052"/>
    <col min="12801" max="12801" width="13.85546875" style="2052" customWidth="1"/>
    <col min="12802" max="12802" width="27.7109375" style="2052" customWidth="1"/>
    <col min="12803" max="12804" width="10.7109375" style="2052" customWidth="1"/>
    <col min="12805" max="12805" width="11.28515625" style="2052" bestFit="1" customWidth="1"/>
    <col min="12806" max="12806" width="11.7109375" style="2052" customWidth="1"/>
    <col min="12807" max="12807" width="11.85546875" style="2052" customWidth="1"/>
    <col min="12808" max="12809" width="12.42578125" style="2052" customWidth="1"/>
    <col min="12810" max="12810" width="10.5703125" style="2052" customWidth="1"/>
    <col min="12811" max="12812" width="12.28515625" style="2052" customWidth="1"/>
    <col min="12813" max="12813" width="12.42578125" style="2052" customWidth="1"/>
    <col min="12814" max="12814" width="10.7109375" style="2052" customWidth="1"/>
    <col min="12815" max="12815" width="12.5703125" style="2052" customWidth="1"/>
    <col min="12816" max="12816" width="11.85546875" style="2052" customWidth="1"/>
    <col min="12817" max="12826" width="11.7109375" style="2052" customWidth="1"/>
    <col min="12827" max="12834" width="0" style="2052" hidden="1" customWidth="1"/>
    <col min="12835" max="12836" width="11.7109375" style="2052" customWidth="1"/>
    <col min="12837" max="13056" width="11.7109375" style="2052"/>
    <col min="13057" max="13057" width="13.85546875" style="2052" customWidth="1"/>
    <col min="13058" max="13058" width="27.7109375" style="2052" customWidth="1"/>
    <col min="13059" max="13060" width="10.7109375" style="2052" customWidth="1"/>
    <col min="13061" max="13061" width="11.28515625" style="2052" bestFit="1" customWidth="1"/>
    <col min="13062" max="13062" width="11.7109375" style="2052" customWidth="1"/>
    <col min="13063" max="13063" width="11.85546875" style="2052" customWidth="1"/>
    <col min="13064" max="13065" width="12.42578125" style="2052" customWidth="1"/>
    <col min="13066" max="13066" width="10.5703125" style="2052" customWidth="1"/>
    <col min="13067" max="13068" width="12.28515625" style="2052" customWidth="1"/>
    <col min="13069" max="13069" width="12.42578125" style="2052" customWidth="1"/>
    <col min="13070" max="13070" width="10.7109375" style="2052" customWidth="1"/>
    <col min="13071" max="13071" width="12.5703125" style="2052" customWidth="1"/>
    <col min="13072" max="13072" width="11.85546875" style="2052" customWidth="1"/>
    <col min="13073" max="13082" width="11.7109375" style="2052" customWidth="1"/>
    <col min="13083" max="13090" width="0" style="2052" hidden="1" customWidth="1"/>
    <col min="13091" max="13092" width="11.7109375" style="2052" customWidth="1"/>
    <col min="13093" max="13312" width="11.7109375" style="2052"/>
    <col min="13313" max="13313" width="13.85546875" style="2052" customWidth="1"/>
    <col min="13314" max="13314" width="27.7109375" style="2052" customWidth="1"/>
    <col min="13315" max="13316" width="10.7109375" style="2052" customWidth="1"/>
    <col min="13317" max="13317" width="11.28515625" style="2052" bestFit="1" customWidth="1"/>
    <col min="13318" max="13318" width="11.7109375" style="2052" customWidth="1"/>
    <col min="13319" max="13319" width="11.85546875" style="2052" customWidth="1"/>
    <col min="13320" max="13321" width="12.42578125" style="2052" customWidth="1"/>
    <col min="13322" max="13322" width="10.5703125" style="2052" customWidth="1"/>
    <col min="13323" max="13324" width="12.28515625" style="2052" customWidth="1"/>
    <col min="13325" max="13325" width="12.42578125" style="2052" customWidth="1"/>
    <col min="13326" max="13326" width="10.7109375" style="2052" customWidth="1"/>
    <col min="13327" max="13327" width="12.5703125" style="2052" customWidth="1"/>
    <col min="13328" max="13328" width="11.85546875" style="2052" customWidth="1"/>
    <col min="13329" max="13338" width="11.7109375" style="2052" customWidth="1"/>
    <col min="13339" max="13346" width="0" style="2052" hidden="1" customWidth="1"/>
    <col min="13347" max="13348" width="11.7109375" style="2052" customWidth="1"/>
    <col min="13349" max="13568" width="11.7109375" style="2052"/>
    <col min="13569" max="13569" width="13.85546875" style="2052" customWidth="1"/>
    <col min="13570" max="13570" width="27.7109375" style="2052" customWidth="1"/>
    <col min="13571" max="13572" width="10.7109375" style="2052" customWidth="1"/>
    <col min="13573" max="13573" width="11.28515625" style="2052" bestFit="1" customWidth="1"/>
    <col min="13574" max="13574" width="11.7109375" style="2052" customWidth="1"/>
    <col min="13575" max="13575" width="11.85546875" style="2052" customWidth="1"/>
    <col min="13576" max="13577" width="12.42578125" style="2052" customWidth="1"/>
    <col min="13578" max="13578" width="10.5703125" style="2052" customWidth="1"/>
    <col min="13579" max="13580" width="12.28515625" style="2052" customWidth="1"/>
    <col min="13581" max="13581" width="12.42578125" style="2052" customWidth="1"/>
    <col min="13582" max="13582" width="10.7109375" style="2052" customWidth="1"/>
    <col min="13583" max="13583" width="12.5703125" style="2052" customWidth="1"/>
    <col min="13584" max="13584" width="11.85546875" style="2052" customWidth="1"/>
    <col min="13585" max="13594" width="11.7109375" style="2052" customWidth="1"/>
    <col min="13595" max="13602" width="0" style="2052" hidden="1" customWidth="1"/>
    <col min="13603" max="13604" width="11.7109375" style="2052" customWidth="1"/>
    <col min="13605" max="13824" width="11.7109375" style="2052"/>
    <col min="13825" max="13825" width="13.85546875" style="2052" customWidth="1"/>
    <col min="13826" max="13826" width="27.7109375" style="2052" customWidth="1"/>
    <col min="13827" max="13828" width="10.7109375" style="2052" customWidth="1"/>
    <col min="13829" max="13829" width="11.28515625" style="2052" bestFit="1" customWidth="1"/>
    <col min="13830" max="13830" width="11.7109375" style="2052" customWidth="1"/>
    <col min="13831" max="13831" width="11.85546875" style="2052" customWidth="1"/>
    <col min="13832" max="13833" width="12.42578125" style="2052" customWidth="1"/>
    <col min="13834" max="13834" width="10.5703125" style="2052" customWidth="1"/>
    <col min="13835" max="13836" width="12.28515625" style="2052" customWidth="1"/>
    <col min="13837" max="13837" width="12.42578125" style="2052" customWidth="1"/>
    <col min="13838" max="13838" width="10.7109375" style="2052" customWidth="1"/>
    <col min="13839" max="13839" width="12.5703125" style="2052" customWidth="1"/>
    <col min="13840" max="13840" width="11.85546875" style="2052" customWidth="1"/>
    <col min="13841" max="13850" width="11.7109375" style="2052" customWidth="1"/>
    <col min="13851" max="13858" width="0" style="2052" hidden="1" customWidth="1"/>
    <col min="13859" max="13860" width="11.7109375" style="2052" customWidth="1"/>
    <col min="13861" max="14080" width="11.7109375" style="2052"/>
    <col min="14081" max="14081" width="13.85546875" style="2052" customWidth="1"/>
    <col min="14082" max="14082" width="27.7109375" style="2052" customWidth="1"/>
    <col min="14083" max="14084" width="10.7109375" style="2052" customWidth="1"/>
    <col min="14085" max="14085" width="11.28515625" style="2052" bestFit="1" customWidth="1"/>
    <col min="14086" max="14086" width="11.7109375" style="2052" customWidth="1"/>
    <col min="14087" max="14087" width="11.85546875" style="2052" customWidth="1"/>
    <col min="14088" max="14089" width="12.42578125" style="2052" customWidth="1"/>
    <col min="14090" max="14090" width="10.5703125" style="2052" customWidth="1"/>
    <col min="14091" max="14092" width="12.28515625" style="2052" customWidth="1"/>
    <col min="14093" max="14093" width="12.42578125" style="2052" customWidth="1"/>
    <col min="14094" max="14094" width="10.7109375" style="2052" customWidth="1"/>
    <col min="14095" max="14095" width="12.5703125" style="2052" customWidth="1"/>
    <col min="14096" max="14096" width="11.85546875" style="2052" customWidth="1"/>
    <col min="14097" max="14106" width="11.7109375" style="2052" customWidth="1"/>
    <col min="14107" max="14114" width="0" style="2052" hidden="1" customWidth="1"/>
    <col min="14115" max="14116" width="11.7109375" style="2052" customWidth="1"/>
    <col min="14117" max="14336" width="11.7109375" style="2052"/>
    <col min="14337" max="14337" width="13.85546875" style="2052" customWidth="1"/>
    <col min="14338" max="14338" width="27.7109375" style="2052" customWidth="1"/>
    <col min="14339" max="14340" width="10.7109375" style="2052" customWidth="1"/>
    <col min="14341" max="14341" width="11.28515625" style="2052" bestFit="1" customWidth="1"/>
    <col min="14342" max="14342" width="11.7109375" style="2052" customWidth="1"/>
    <col min="14343" max="14343" width="11.85546875" style="2052" customWidth="1"/>
    <col min="14344" max="14345" width="12.42578125" style="2052" customWidth="1"/>
    <col min="14346" max="14346" width="10.5703125" style="2052" customWidth="1"/>
    <col min="14347" max="14348" width="12.28515625" style="2052" customWidth="1"/>
    <col min="14349" max="14349" width="12.42578125" style="2052" customWidth="1"/>
    <col min="14350" max="14350" width="10.7109375" style="2052" customWidth="1"/>
    <col min="14351" max="14351" width="12.5703125" style="2052" customWidth="1"/>
    <col min="14352" max="14352" width="11.85546875" style="2052" customWidth="1"/>
    <col min="14353" max="14362" width="11.7109375" style="2052" customWidth="1"/>
    <col min="14363" max="14370" width="0" style="2052" hidden="1" customWidth="1"/>
    <col min="14371" max="14372" width="11.7109375" style="2052" customWidth="1"/>
    <col min="14373" max="14592" width="11.7109375" style="2052"/>
    <col min="14593" max="14593" width="13.85546875" style="2052" customWidth="1"/>
    <col min="14594" max="14594" width="27.7109375" style="2052" customWidth="1"/>
    <col min="14595" max="14596" width="10.7109375" style="2052" customWidth="1"/>
    <col min="14597" max="14597" width="11.28515625" style="2052" bestFit="1" customWidth="1"/>
    <col min="14598" max="14598" width="11.7109375" style="2052" customWidth="1"/>
    <col min="14599" max="14599" width="11.85546875" style="2052" customWidth="1"/>
    <col min="14600" max="14601" width="12.42578125" style="2052" customWidth="1"/>
    <col min="14602" max="14602" width="10.5703125" style="2052" customWidth="1"/>
    <col min="14603" max="14604" width="12.28515625" style="2052" customWidth="1"/>
    <col min="14605" max="14605" width="12.42578125" style="2052" customWidth="1"/>
    <col min="14606" max="14606" width="10.7109375" style="2052" customWidth="1"/>
    <col min="14607" max="14607" width="12.5703125" style="2052" customWidth="1"/>
    <col min="14608" max="14608" width="11.85546875" style="2052" customWidth="1"/>
    <col min="14609" max="14618" width="11.7109375" style="2052" customWidth="1"/>
    <col min="14619" max="14626" width="0" style="2052" hidden="1" customWidth="1"/>
    <col min="14627" max="14628" width="11.7109375" style="2052" customWidth="1"/>
    <col min="14629" max="14848" width="11.7109375" style="2052"/>
    <col min="14849" max="14849" width="13.85546875" style="2052" customWidth="1"/>
    <col min="14850" max="14850" width="27.7109375" style="2052" customWidth="1"/>
    <col min="14851" max="14852" width="10.7109375" style="2052" customWidth="1"/>
    <col min="14853" max="14853" width="11.28515625" style="2052" bestFit="1" customWidth="1"/>
    <col min="14854" max="14854" width="11.7109375" style="2052" customWidth="1"/>
    <col min="14855" max="14855" width="11.85546875" style="2052" customWidth="1"/>
    <col min="14856" max="14857" width="12.42578125" style="2052" customWidth="1"/>
    <col min="14858" max="14858" width="10.5703125" style="2052" customWidth="1"/>
    <col min="14859" max="14860" width="12.28515625" style="2052" customWidth="1"/>
    <col min="14861" max="14861" width="12.42578125" style="2052" customWidth="1"/>
    <col min="14862" max="14862" width="10.7109375" style="2052" customWidth="1"/>
    <col min="14863" max="14863" width="12.5703125" style="2052" customWidth="1"/>
    <col min="14864" max="14864" width="11.85546875" style="2052" customWidth="1"/>
    <col min="14865" max="14874" width="11.7109375" style="2052" customWidth="1"/>
    <col min="14875" max="14882" width="0" style="2052" hidden="1" customWidth="1"/>
    <col min="14883" max="14884" width="11.7109375" style="2052" customWidth="1"/>
    <col min="14885" max="15104" width="11.7109375" style="2052"/>
    <col min="15105" max="15105" width="13.85546875" style="2052" customWidth="1"/>
    <col min="15106" max="15106" width="27.7109375" style="2052" customWidth="1"/>
    <col min="15107" max="15108" width="10.7109375" style="2052" customWidth="1"/>
    <col min="15109" max="15109" width="11.28515625" style="2052" bestFit="1" customWidth="1"/>
    <col min="15110" max="15110" width="11.7109375" style="2052" customWidth="1"/>
    <col min="15111" max="15111" width="11.85546875" style="2052" customWidth="1"/>
    <col min="15112" max="15113" width="12.42578125" style="2052" customWidth="1"/>
    <col min="15114" max="15114" width="10.5703125" style="2052" customWidth="1"/>
    <col min="15115" max="15116" width="12.28515625" style="2052" customWidth="1"/>
    <col min="15117" max="15117" width="12.42578125" style="2052" customWidth="1"/>
    <col min="15118" max="15118" width="10.7109375" style="2052" customWidth="1"/>
    <col min="15119" max="15119" width="12.5703125" style="2052" customWidth="1"/>
    <col min="15120" max="15120" width="11.85546875" style="2052" customWidth="1"/>
    <col min="15121" max="15130" width="11.7109375" style="2052" customWidth="1"/>
    <col min="15131" max="15138" width="0" style="2052" hidden="1" customWidth="1"/>
    <col min="15139" max="15140" width="11.7109375" style="2052" customWidth="1"/>
    <col min="15141" max="15360" width="11.7109375" style="2052"/>
    <col min="15361" max="15361" width="13.85546875" style="2052" customWidth="1"/>
    <col min="15362" max="15362" width="27.7109375" style="2052" customWidth="1"/>
    <col min="15363" max="15364" width="10.7109375" style="2052" customWidth="1"/>
    <col min="15365" max="15365" width="11.28515625" style="2052" bestFit="1" customWidth="1"/>
    <col min="15366" max="15366" width="11.7109375" style="2052" customWidth="1"/>
    <col min="15367" max="15367" width="11.85546875" style="2052" customWidth="1"/>
    <col min="15368" max="15369" width="12.42578125" style="2052" customWidth="1"/>
    <col min="15370" max="15370" width="10.5703125" style="2052" customWidth="1"/>
    <col min="15371" max="15372" width="12.28515625" style="2052" customWidth="1"/>
    <col min="15373" max="15373" width="12.42578125" style="2052" customWidth="1"/>
    <col min="15374" max="15374" width="10.7109375" style="2052" customWidth="1"/>
    <col min="15375" max="15375" width="12.5703125" style="2052" customWidth="1"/>
    <col min="15376" max="15376" width="11.85546875" style="2052" customWidth="1"/>
    <col min="15377" max="15386" width="11.7109375" style="2052" customWidth="1"/>
    <col min="15387" max="15394" width="0" style="2052" hidden="1" customWidth="1"/>
    <col min="15395" max="15396" width="11.7109375" style="2052" customWidth="1"/>
    <col min="15397" max="15616" width="11.7109375" style="2052"/>
    <col min="15617" max="15617" width="13.85546875" style="2052" customWidth="1"/>
    <col min="15618" max="15618" width="27.7109375" style="2052" customWidth="1"/>
    <col min="15619" max="15620" width="10.7109375" style="2052" customWidth="1"/>
    <col min="15621" max="15621" width="11.28515625" style="2052" bestFit="1" customWidth="1"/>
    <col min="15622" max="15622" width="11.7109375" style="2052" customWidth="1"/>
    <col min="15623" max="15623" width="11.85546875" style="2052" customWidth="1"/>
    <col min="15624" max="15625" width="12.42578125" style="2052" customWidth="1"/>
    <col min="15626" max="15626" width="10.5703125" style="2052" customWidth="1"/>
    <col min="15627" max="15628" width="12.28515625" style="2052" customWidth="1"/>
    <col min="15629" max="15629" width="12.42578125" style="2052" customWidth="1"/>
    <col min="15630" max="15630" width="10.7109375" style="2052" customWidth="1"/>
    <col min="15631" max="15631" width="12.5703125" style="2052" customWidth="1"/>
    <col min="15632" max="15632" width="11.85546875" style="2052" customWidth="1"/>
    <col min="15633" max="15642" width="11.7109375" style="2052" customWidth="1"/>
    <col min="15643" max="15650" width="0" style="2052" hidden="1" customWidth="1"/>
    <col min="15651" max="15652" width="11.7109375" style="2052" customWidth="1"/>
    <col min="15653" max="15872" width="11.7109375" style="2052"/>
    <col min="15873" max="15873" width="13.85546875" style="2052" customWidth="1"/>
    <col min="15874" max="15874" width="27.7109375" style="2052" customWidth="1"/>
    <col min="15875" max="15876" width="10.7109375" style="2052" customWidth="1"/>
    <col min="15877" max="15877" width="11.28515625" style="2052" bestFit="1" customWidth="1"/>
    <col min="15878" max="15878" width="11.7109375" style="2052" customWidth="1"/>
    <col min="15879" max="15879" width="11.85546875" style="2052" customWidth="1"/>
    <col min="15880" max="15881" width="12.42578125" style="2052" customWidth="1"/>
    <col min="15882" max="15882" width="10.5703125" style="2052" customWidth="1"/>
    <col min="15883" max="15884" width="12.28515625" style="2052" customWidth="1"/>
    <col min="15885" max="15885" width="12.42578125" style="2052" customWidth="1"/>
    <col min="15886" max="15886" width="10.7109375" style="2052" customWidth="1"/>
    <col min="15887" max="15887" width="12.5703125" style="2052" customWidth="1"/>
    <col min="15888" max="15888" width="11.85546875" style="2052" customWidth="1"/>
    <col min="15889" max="15898" width="11.7109375" style="2052" customWidth="1"/>
    <col min="15899" max="15906" width="0" style="2052" hidden="1" customWidth="1"/>
    <col min="15907" max="15908" width="11.7109375" style="2052" customWidth="1"/>
    <col min="15909" max="16128" width="11.7109375" style="2052"/>
    <col min="16129" max="16129" width="13.85546875" style="2052" customWidth="1"/>
    <col min="16130" max="16130" width="27.7109375" style="2052" customWidth="1"/>
    <col min="16131" max="16132" width="10.7109375" style="2052" customWidth="1"/>
    <col min="16133" max="16133" width="11.28515625" style="2052" bestFit="1" customWidth="1"/>
    <col min="16134" max="16134" width="11.7109375" style="2052" customWidth="1"/>
    <col min="16135" max="16135" width="11.85546875" style="2052" customWidth="1"/>
    <col min="16136" max="16137" width="12.42578125" style="2052" customWidth="1"/>
    <col min="16138" max="16138" width="10.5703125" style="2052" customWidth="1"/>
    <col min="16139" max="16140" width="12.28515625" style="2052" customWidth="1"/>
    <col min="16141" max="16141" width="12.42578125" style="2052" customWidth="1"/>
    <col min="16142" max="16142" width="10.7109375" style="2052" customWidth="1"/>
    <col min="16143" max="16143" width="12.5703125" style="2052" customWidth="1"/>
    <col min="16144" max="16144" width="11.85546875" style="2052" customWidth="1"/>
    <col min="16145" max="16154" width="11.7109375" style="2052" customWidth="1"/>
    <col min="16155" max="16162" width="0" style="2052" hidden="1" customWidth="1"/>
    <col min="16163" max="16164" width="11.7109375" style="2052" customWidth="1"/>
    <col min="16165" max="16384" width="11.7109375" style="2052"/>
  </cols>
  <sheetData>
    <row r="1" spans="1:34" s="2288" customFormat="1" ht="12.75" customHeight="1" x14ac:dyDescent="0.15">
      <c r="A1" s="2045" t="s">
        <v>0</v>
      </c>
      <c r="B1" s="2287"/>
      <c r="C1" s="2287"/>
      <c r="D1" s="2287"/>
      <c r="E1" s="2287"/>
      <c r="F1" s="2287"/>
      <c r="G1" s="2287"/>
      <c r="H1" s="2287"/>
      <c r="I1" s="2287"/>
      <c r="J1" s="2287"/>
      <c r="K1" s="2287"/>
      <c r="L1" s="2287"/>
    </row>
    <row r="2" spans="1:34" s="2288" customFormat="1" ht="12.75" customHeight="1" x14ac:dyDescent="0.15">
      <c r="A2" s="2045" t="str">
        <f>CONCATENATE("COMUNA: ",[2]NOMBRE!B2," - ","( ",[2]NOMBRE!C2,[2]NOMBRE!D2,[2]NOMBRE!E2,[2]NOMBRE!F2,[2]NOMBRE!G2," )")</f>
        <v>COMUNA: LINARES  - ( 07401 )</v>
      </c>
      <c r="B2" s="2287"/>
      <c r="C2" s="2287"/>
      <c r="D2" s="2287"/>
      <c r="E2" s="2287"/>
      <c r="F2" s="2287"/>
      <c r="G2" s="2287"/>
      <c r="H2" s="2287"/>
      <c r="I2" s="2287"/>
      <c r="J2" s="2287"/>
      <c r="K2" s="2287"/>
      <c r="L2" s="2287"/>
    </row>
    <row r="3" spans="1:34" s="2288" customFormat="1" ht="12.75" customHeight="1" x14ac:dyDescent="0.2">
      <c r="A3" s="2045" t="str">
        <f>CONCATENATE("ESTABLECIMIENTO: ",[2]NOMBRE!B3," - ","( ",[2]NOMBRE!C3,[2]NOMBRE!D3,[2]NOMBRE!E3,[2]NOMBRE!F3,[2]NOMBRE!G3," )")</f>
        <v>ESTABLECIMIENTO: HOSPITAL DE LINARES  - ( 16108 )</v>
      </c>
      <c r="B3" s="2287"/>
      <c r="C3" s="2287"/>
      <c r="D3" s="2289"/>
      <c r="E3" s="2287"/>
      <c r="F3" s="2287"/>
      <c r="G3" s="2287"/>
      <c r="H3" s="2287"/>
      <c r="I3" s="2287"/>
      <c r="J3" s="2287"/>
      <c r="K3" s="2287"/>
      <c r="L3" s="2287"/>
    </row>
    <row r="4" spans="1:34" s="2288" customFormat="1" ht="12.75" customHeight="1" x14ac:dyDescent="0.15">
      <c r="A4" s="2045" t="str">
        <f>CONCATENATE("MES: ",[2]NOMBRE!B6," - ","( ",[2]NOMBRE!C6,[2]NOMBRE!D6,[2]NOMBRE!E6,[2]NOMBRE!F6,[2]NOMBRE!G6," )")</f>
        <v>MES: AGOSTO - ( 08 )</v>
      </c>
      <c r="B4" s="2287"/>
      <c r="C4" s="2287"/>
      <c r="D4" s="2287"/>
      <c r="E4" s="2287"/>
      <c r="F4" s="2287"/>
      <c r="G4" s="2287"/>
      <c r="H4" s="2287"/>
      <c r="I4" s="2287"/>
      <c r="J4" s="2287"/>
      <c r="K4" s="2287"/>
      <c r="L4" s="2287"/>
    </row>
    <row r="5" spans="1:34" s="2288" customFormat="1" ht="12.75" customHeight="1" x14ac:dyDescent="0.15">
      <c r="A5" s="2045" t="str">
        <f>CONCATENATE("AÑO: ",[2]NOMBRE!B7," - ","( ",[2]NOMBRE!C7,[2]NOMBRE!D7,[2]NOMBRE!E7,[2]NOMBRE!F7,[2]NOMBRE!G7," )")</f>
        <v>AÑO: 2013 - (  )</v>
      </c>
      <c r="B5" s="2287"/>
      <c r="C5" s="2287"/>
      <c r="D5" s="2287"/>
      <c r="E5" s="2287"/>
      <c r="F5" s="2287"/>
      <c r="G5" s="2287"/>
      <c r="H5" s="2287"/>
      <c r="I5" s="2287"/>
      <c r="J5" s="2287"/>
      <c r="K5" s="2287"/>
      <c r="L5" s="2287"/>
    </row>
    <row r="6" spans="1:34" s="2050" customFormat="1" x14ac:dyDescent="0.1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2282"/>
    </row>
    <row r="7" spans="1:34" s="2050" customFormat="1" ht="33" customHeight="1" x14ac:dyDescent="0.1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</row>
    <row r="8" spans="1:34" ht="30" customHeight="1" x14ac:dyDescent="0.2">
      <c r="A8" s="2051" t="s">
        <v>6</v>
      </c>
    </row>
    <row r="9" spans="1:34" ht="32.1" customHeight="1" x14ac:dyDescent="0.1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</row>
    <row r="10" spans="1:34" ht="12.75" customHeight="1" x14ac:dyDescent="0.1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</row>
    <row r="11" spans="1:34" ht="12.75" customHeight="1" x14ac:dyDescent="0.1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</row>
    <row r="12" spans="1:34" ht="16.5" customHeight="1" x14ac:dyDescent="0.1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</row>
    <row r="13" spans="1:34" ht="15" customHeight="1" x14ac:dyDescent="0.15">
      <c r="A13" s="2303" t="s">
        <v>25</v>
      </c>
      <c r="B13" s="2053" t="s">
        <v>26</v>
      </c>
      <c r="C13" s="2054">
        <f>SUM(D13:K13)+M13+N13+O13</f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90" t="str">
        <f>$AA13&amp;" "&amp;$AB13&amp;""&amp;$AC13&amp;""&amp;$AD13</f>
        <v xml:space="preserve"> </v>
      </c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ht="15" customHeight="1" x14ac:dyDescent="0.15">
      <c r="A14" s="2304"/>
      <c r="B14" s="2062" t="s">
        <v>29</v>
      </c>
      <c r="C14" s="2054">
        <f>SUM(H14:J14)</f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90" t="str">
        <f>$AA14&amp;""&amp;$AB14&amp;""&amp;$AC14</f>
        <v/>
      </c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ht="15" customHeight="1" x14ac:dyDescent="0.15">
      <c r="A15" s="2304"/>
      <c r="B15" s="2071" t="s">
        <v>30</v>
      </c>
      <c r="C15" s="2072">
        <f>SUM(M15:O15)+K15</f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90" t="str">
        <f>$AD14&amp;""&amp;$AA15&amp;""&amp;$AB15&amp;""&amp;$AC15</f>
        <v/>
      </c>
      <c r="AA15" s="2182" t="s">
        <v>28</v>
      </c>
      <c r="AB15" s="2182" t="s">
        <v>28</v>
      </c>
      <c r="AC15" s="2182" t="s">
        <v>28</v>
      </c>
      <c r="AE15" s="2264" t="s">
        <v>28</v>
      </c>
      <c r="AF15" s="2264" t="s">
        <v>28</v>
      </c>
      <c r="AG15" s="2264" t="s">
        <v>28</v>
      </c>
    </row>
    <row r="16" spans="1:34" ht="15" customHeight="1" x14ac:dyDescent="0.15">
      <c r="A16" s="230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91"/>
    </row>
    <row r="17" spans="1:34" ht="15" customHeight="1" x14ac:dyDescent="0.15">
      <c r="A17" s="2305"/>
      <c r="B17" s="2077" t="s">
        <v>31</v>
      </c>
      <c r="C17" s="2078">
        <f>SUM(D17:O17)</f>
        <v>0</v>
      </c>
      <c r="D17" s="2079">
        <f t="shared" ref="D17:O17" si="0">SUM(D13:D16)</f>
        <v>0</v>
      </c>
      <c r="E17" s="2080">
        <f t="shared" si="0"/>
        <v>0</v>
      </c>
      <c r="F17" s="2081">
        <f t="shared" si="0"/>
        <v>0</v>
      </c>
      <c r="G17" s="2081">
        <f t="shared" si="0"/>
        <v>0</v>
      </c>
      <c r="H17" s="2081">
        <f t="shared" si="0"/>
        <v>0</v>
      </c>
      <c r="I17" s="2081">
        <f t="shared" si="0"/>
        <v>0</v>
      </c>
      <c r="J17" s="2082">
        <f t="shared" si="0"/>
        <v>0</v>
      </c>
      <c r="K17" s="2079">
        <f t="shared" si="0"/>
        <v>0</v>
      </c>
      <c r="L17" s="2082">
        <f t="shared" si="0"/>
        <v>0</v>
      </c>
      <c r="M17" s="2079">
        <f t="shared" si="0"/>
        <v>0</v>
      </c>
      <c r="N17" s="2081">
        <f t="shared" si="0"/>
        <v>0</v>
      </c>
      <c r="O17" s="2082">
        <f t="shared" si="0"/>
        <v>0</v>
      </c>
    </row>
    <row r="18" spans="1:34" ht="15" customHeight="1" x14ac:dyDescent="0.15">
      <c r="A18" s="2303" t="s">
        <v>32</v>
      </c>
      <c r="B18" s="2053" t="s">
        <v>26</v>
      </c>
      <c r="C18" s="2054">
        <f>SUM(D18:J18)+SUM(L18:O18)</f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90" t="str">
        <f>$AA18&amp;" "&amp;$AB18&amp;""&amp;$AC18&amp;""&amp;$AD18</f>
        <v xml:space="preserve"> </v>
      </c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ht="15" customHeight="1" x14ac:dyDescent="0.15">
      <c r="A19" s="2304"/>
      <c r="B19" s="2062" t="s">
        <v>29</v>
      </c>
      <c r="C19" s="2054">
        <f>SUM(H19:J19)</f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90" t="str">
        <f>$AA19&amp;" "&amp;$AB19&amp;""&amp;$AC19</f>
        <v xml:space="preserve"> </v>
      </c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ht="15" customHeight="1" x14ac:dyDescent="0.15">
      <c r="A20" s="2304"/>
      <c r="B20" s="2094" t="s">
        <v>33</v>
      </c>
      <c r="C20" s="2072">
        <f>SUM(F20:J20)</f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90"/>
      <c r="Q20" s="2096"/>
      <c r="R20" s="2096"/>
      <c r="AA20" s="2182" t="s">
        <v>28</v>
      </c>
      <c r="AB20" s="2182" t="s">
        <v>28</v>
      </c>
      <c r="AC20" s="2182" t="s">
        <v>28</v>
      </c>
      <c r="AE20" s="2264" t="s">
        <v>28</v>
      </c>
      <c r="AF20" s="2264" t="s">
        <v>28</v>
      </c>
      <c r="AG20" s="2264" t="s">
        <v>28</v>
      </c>
    </row>
    <row r="21" spans="1:34" ht="15" customHeight="1" x14ac:dyDescent="0.15">
      <c r="A21" s="2304"/>
      <c r="B21" s="2071" t="s">
        <v>30</v>
      </c>
      <c r="C21" s="2072">
        <f>SUM(L21:O21)</f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90" t="str">
        <f>$AA20&amp;" "&amp;$AB20&amp;""&amp;$AC20&amp;""&amp;$AD19</f>
        <v xml:space="preserve"> </v>
      </c>
    </row>
    <row r="22" spans="1:34" ht="15" customHeight="1" x14ac:dyDescent="0.15">
      <c r="A22" s="230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</row>
    <row r="23" spans="1:34" ht="15" customHeight="1" x14ac:dyDescent="0.15">
      <c r="A23" s="2305"/>
      <c r="B23" s="2097" t="s">
        <v>31</v>
      </c>
      <c r="C23" s="2078">
        <f>SUM(D23:O23)</f>
        <v>0</v>
      </c>
      <c r="D23" s="2079">
        <f t="shared" ref="D23:O23" si="1">SUM(D18:D22)</f>
        <v>0</v>
      </c>
      <c r="E23" s="2080">
        <f t="shared" si="1"/>
        <v>0</v>
      </c>
      <c r="F23" s="2081">
        <f t="shared" si="1"/>
        <v>0</v>
      </c>
      <c r="G23" s="2081">
        <f t="shared" si="1"/>
        <v>0</v>
      </c>
      <c r="H23" s="2081">
        <f t="shared" si="1"/>
        <v>0</v>
      </c>
      <c r="I23" s="2081">
        <f t="shared" si="1"/>
        <v>0</v>
      </c>
      <c r="J23" s="2082">
        <f t="shared" si="1"/>
        <v>0</v>
      </c>
      <c r="K23" s="2079">
        <f t="shared" si="1"/>
        <v>0</v>
      </c>
      <c r="L23" s="2082">
        <f t="shared" si="1"/>
        <v>0</v>
      </c>
      <c r="M23" s="2079">
        <f t="shared" si="1"/>
        <v>0</v>
      </c>
      <c r="N23" s="2081">
        <f t="shared" si="1"/>
        <v>0</v>
      </c>
      <c r="O23" s="2082">
        <f t="shared" si="1"/>
        <v>0</v>
      </c>
      <c r="P23" s="2096"/>
      <c r="Q23" s="2096"/>
      <c r="R23" s="2096"/>
    </row>
    <row r="24" spans="1:34" ht="15" customHeight="1" x14ac:dyDescent="0.15">
      <c r="A24" s="2303" t="s">
        <v>34</v>
      </c>
      <c r="B24" s="2053" t="s">
        <v>26</v>
      </c>
      <c r="C24" s="2054">
        <f>SUM(D24:J24)</f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90" t="str">
        <f>$AA24&amp;" "&amp;$AB24&amp;""&amp;$AC24&amp;""&amp;$AD24</f>
        <v xml:space="preserve"> </v>
      </c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ht="15" customHeight="1" x14ac:dyDescent="0.15">
      <c r="A25" s="2304"/>
      <c r="B25" s="2062" t="s">
        <v>29</v>
      </c>
      <c r="C25" s="2054">
        <f>SUM(H25:J25)</f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90" t="str">
        <f>$AA25&amp;" "&amp;$AB25&amp;""&amp;$AC25</f>
        <v xml:space="preserve"> </v>
      </c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ht="15" customHeight="1" x14ac:dyDescent="0.15">
      <c r="A26" s="2304"/>
      <c r="B26" s="2094" t="s">
        <v>33</v>
      </c>
      <c r="C26" s="2072">
        <f>SUM(F26:J26)</f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AA26" s="2232"/>
      <c r="AB26" s="2232"/>
      <c r="AC26" s="2232"/>
    </row>
    <row r="27" spans="1:34" s="2100" customFormat="1" ht="15" customHeight="1" x14ac:dyDescent="0.15">
      <c r="A27" s="230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</row>
    <row r="28" spans="1:34" ht="15" customHeight="1" x14ac:dyDescent="0.15">
      <c r="A28" s="2305"/>
      <c r="B28" s="2097" t="s">
        <v>31</v>
      </c>
      <c r="C28" s="2078">
        <f>SUM(D28:O28)</f>
        <v>0</v>
      </c>
      <c r="D28" s="2079">
        <f t="shared" ref="D28:O28" si="2">SUM(D24:D27)</f>
        <v>0</v>
      </c>
      <c r="E28" s="2080">
        <f t="shared" si="2"/>
        <v>0</v>
      </c>
      <c r="F28" s="2081">
        <f t="shared" si="2"/>
        <v>0</v>
      </c>
      <c r="G28" s="2081">
        <f t="shared" si="2"/>
        <v>0</v>
      </c>
      <c r="H28" s="2081">
        <f t="shared" si="2"/>
        <v>0</v>
      </c>
      <c r="I28" s="2081">
        <f t="shared" si="2"/>
        <v>0</v>
      </c>
      <c r="J28" s="2082">
        <f t="shared" si="2"/>
        <v>0</v>
      </c>
      <c r="K28" s="2079">
        <f t="shared" si="2"/>
        <v>0</v>
      </c>
      <c r="L28" s="2082">
        <f t="shared" si="2"/>
        <v>0</v>
      </c>
      <c r="M28" s="2079">
        <f t="shared" si="2"/>
        <v>0</v>
      </c>
      <c r="N28" s="2081">
        <f t="shared" si="2"/>
        <v>0</v>
      </c>
      <c r="O28" s="2082">
        <f t="shared" si="2"/>
        <v>0</v>
      </c>
      <c r="P28" s="2096"/>
      <c r="Q28" s="2096"/>
      <c r="R28" s="2096"/>
    </row>
    <row r="29" spans="1:34" ht="15" customHeight="1" x14ac:dyDescent="0.15">
      <c r="A29" s="2306" t="s">
        <v>9</v>
      </c>
      <c r="B29" s="2307"/>
      <c r="C29" s="2101">
        <f>SUM(D29:O29)</f>
        <v>0</v>
      </c>
      <c r="D29" s="2102">
        <f>+D17+D23+D28</f>
        <v>0</v>
      </c>
      <c r="E29" s="2103">
        <f>+E17+E23+E28</f>
        <v>0</v>
      </c>
      <c r="F29" s="2104">
        <f t="shared" ref="F29:O29" si="3">+F17+F23+F28</f>
        <v>0</v>
      </c>
      <c r="G29" s="2104">
        <f t="shared" si="3"/>
        <v>0</v>
      </c>
      <c r="H29" s="2104">
        <f t="shared" si="3"/>
        <v>0</v>
      </c>
      <c r="I29" s="2104">
        <f t="shared" si="3"/>
        <v>0</v>
      </c>
      <c r="J29" s="2105">
        <f t="shared" si="3"/>
        <v>0</v>
      </c>
      <c r="K29" s="2102">
        <f t="shared" si="3"/>
        <v>0</v>
      </c>
      <c r="L29" s="2105">
        <f t="shared" si="3"/>
        <v>0</v>
      </c>
      <c r="M29" s="2102">
        <f t="shared" si="3"/>
        <v>0</v>
      </c>
      <c r="N29" s="2104">
        <f t="shared" si="3"/>
        <v>0</v>
      </c>
      <c r="O29" s="2105">
        <f t="shared" si="3"/>
        <v>0</v>
      </c>
      <c r="P29" s="2096"/>
      <c r="Q29" s="2096"/>
      <c r="R29" s="2096"/>
    </row>
    <row r="30" spans="1:34" ht="30" customHeight="1" x14ac:dyDescent="0.2">
      <c r="A30" s="2051" t="s">
        <v>35</v>
      </c>
    </row>
    <row r="31" spans="1:34" ht="19.5" customHeight="1" x14ac:dyDescent="0.1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</row>
    <row r="32" spans="1:34" s="2109" customFormat="1" ht="24" customHeight="1" x14ac:dyDescent="0.15">
      <c r="A32" s="2355"/>
      <c r="B32" s="2356"/>
      <c r="C32" s="230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</row>
    <row r="33" spans="1:34" ht="15.75" customHeight="1" x14ac:dyDescent="0.15">
      <c r="A33" s="2343" t="s">
        <v>39</v>
      </c>
      <c r="B33" s="2344"/>
      <c r="C33" s="2110">
        <f>SUM(D33:F33)</f>
        <v>0</v>
      </c>
      <c r="D33" s="2111"/>
      <c r="E33" s="2112"/>
      <c r="F33" s="2113"/>
      <c r="G33" s="2114"/>
    </row>
    <row r="34" spans="1:34" ht="15" customHeight="1" thickBot="1" x14ac:dyDescent="0.2">
      <c r="A34" s="2345" t="s">
        <v>40</v>
      </c>
      <c r="B34" s="2346"/>
      <c r="C34" s="2115">
        <f>+F34</f>
        <v>0</v>
      </c>
      <c r="D34" s="2116"/>
      <c r="E34" s="2117"/>
      <c r="F34" s="2118"/>
      <c r="G34" s="2119"/>
    </row>
    <row r="35" spans="1:34" ht="15" customHeight="1" thickTop="1" x14ac:dyDescent="0.15">
      <c r="A35" s="2120" t="s">
        <v>41</v>
      </c>
      <c r="B35" s="2121"/>
      <c r="C35" s="2122">
        <f>+G35</f>
        <v>0</v>
      </c>
      <c r="D35" s="2123"/>
      <c r="E35" s="2124"/>
      <c r="F35" s="2124"/>
      <c r="G35" s="2125"/>
    </row>
    <row r="36" spans="1:34" ht="15" customHeight="1" x14ac:dyDescent="0.15">
      <c r="A36" s="2126" t="s">
        <v>42</v>
      </c>
      <c r="B36" s="2127"/>
      <c r="C36" s="2128">
        <f>+F36+G36</f>
        <v>0</v>
      </c>
      <c r="D36" s="2129"/>
      <c r="E36" s="2130"/>
      <c r="F36" s="2131"/>
      <c r="G36" s="2132"/>
    </row>
    <row r="37" spans="1:34" ht="30" customHeight="1" x14ac:dyDescent="0.2">
      <c r="A37" s="2051" t="s">
        <v>43</v>
      </c>
      <c r="C37" s="2133"/>
    </row>
    <row r="38" spans="1:34" ht="19.5" customHeight="1" x14ac:dyDescent="0.1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R38" s="2292"/>
    </row>
    <row r="39" spans="1:34" ht="15" customHeight="1" x14ac:dyDescent="0.1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R39" s="2292"/>
    </row>
    <row r="40" spans="1:34" ht="24" customHeight="1" x14ac:dyDescent="0.1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R40" s="2292"/>
    </row>
    <row r="41" spans="1:34" ht="12.75" customHeight="1" x14ac:dyDescent="0.1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R41" s="2292"/>
    </row>
    <row r="42" spans="1:34" ht="15" customHeight="1" x14ac:dyDescent="0.15">
      <c r="A42" s="2347" t="s">
        <v>25</v>
      </c>
      <c r="B42" s="2348"/>
      <c r="C42" s="2135">
        <f>SUM(D42:K42)+M42+N42+O42</f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90" t="str">
        <f>$AA42&amp;" "&amp;$AB42&amp;""&amp;$AC42&amp;""&amp;$AD42&amp;""&amp;$AA43&amp;" "&amp;$AB43&amp;""&amp;$AC43&amp;""&amp;$AD43&amp;""&amp;$AA44&amp;" "&amp;$AB44&amp;" "&amp;$AC44</f>
        <v xml:space="preserve">    </v>
      </c>
      <c r="R42" s="2292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42" x14ac:dyDescent="0.15">
      <c r="A43" s="2303" t="s">
        <v>45</v>
      </c>
      <c r="B43" s="2141" t="s">
        <v>46</v>
      </c>
      <c r="C43" s="2142">
        <f>SUM(D43:J43)+SUM(L43:O43)</f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90" t="str">
        <f>$AA45&amp;" "&amp;$AB45&amp;""&amp;$AC45&amp;""&amp;$AD45&amp;""&amp;$AA46&amp;" "&amp;$AB46&amp;""&amp;$AC46&amp;""&amp;$AD46&amp;""&amp;$AA47&amp;" "&amp;$AB47&amp;" "&amp;$AC47</f>
        <v xml:space="preserve">    </v>
      </c>
      <c r="R43" s="2292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ht="13.5" customHeight="1" x14ac:dyDescent="0.15">
      <c r="A44" s="2304"/>
      <c r="B44" s="2148" t="s">
        <v>47</v>
      </c>
      <c r="C44" s="2149">
        <f>SUM(D44:J44)</f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90" t="str">
        <f>$AA48&amp;" "&amp;$AB48&amp;""&amp;$AC48&amp;""&amp;$AD48&amp;""&amp;$AA49&amp;" "&amp;$AB49&amp;""&amp;$AC49</f>
        <v xml:space="preserve">  </v>
      </c>
      <c r="R44" s="2292"/>
      <c r="AA44" s="2182" t="s">
        <v>28</v>
      </c>
      <c r="AB44" s="2182" t="s">
        <v>28</v>
      </c>
      <c r="AC44" s="2182" t="s">
        <v>28</v>
      </c>
      <c r="AE44" s="2264" t="s">
        <v>28</v>
      </c>
      <c r="AF44" s="2264" t="s">
        <v>28</v>
      </c>
      <c r="AG44" s="2264" t="s">
        <v>28</v>
      </c>
    </row>
    <row r="45" spans="1:34" ht="15" customHeight="1" x14ac:dyDescent="0.15">
      <c r="A45" s="2316" t="s">
        <v>9</v>
      </c>
      <c r="B45" s="2317"/>
      <c r="C45" s="2157">
        <f>SUM(D45:O45)</f>
        <v>0</v>
      </c>
      <c r="D45" s="2158">
        <f>SUM(D42:D44)</f>
        <v>0</v>
      </c>
      <c r="E45" s="2159">
        <f>SUM(E42:E44)</f>
        <v>0</v>
      </c>
      <c r="F45" s="2160">
        <f t="shared" ref="F45:O45" si="4">SUM(F42:F44)</f>
        <v>0</v>
      </c>
      <c r="G45" s="2160">
        <f t="shared" si="4"/>
        <v>0</v>
      </c>
      <c r="H45" s="2160">
        <f t="shared" si="4"/>
        <v>0</v>
      </c>
      <c r="I45" s="2160">
        <f t="shared" si="4"/>
        <v>0</v>
      </c>
      <c r="J45" s="2161">
        <f t="shared" si="4"/>
        <v>0</v>
      </c>
      <c r="K45" s="2158">
        <f t="shared" si="4"/>
        <v>0</v>
      </c>
      <c r="L45" s="2161">
        <f t="shared" si="4"/>
        <v>0</v>
      </c>
      <c r="M45" s="2158">
        <f t="shared" si="4"/>
        <v>0</v>
      </c>
      <c r="N45" s="2160">
        <f t="shared" si="4"/>
        <v>0</v>
      </c>
      <c r="O45" s="2161">
        <f t="shared" si="4"/>
        <v>0</v>
      </c>
      <c r="R45" s="2293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15">
      <c r="A46" s="2316" t="s">
        <v>49</v>
      </c>
      <c r="B46" s="2317"/>
      <c r="C46" s="2157">
        <f>SUM(D46:O46)</f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R46" s="2292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15">
      <c r="A47" s="2316" t="s">
        <v>50</v>
      </c>
      <c r="B47" s="2317"/>
      <c r="C47" s="2157">
        <f>SUM(D47:H47)</f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Q47" s="2292"/>
      <c r="AA47" s="2182" t="s">
        <v>28</v>
      </c>
      <c r="AB47" s="2182" t="s">
        <v>28</v>
      </c>
      <c r="AC47" s="2182" t="s">
        <v>28</v>
      </c>
      <c r="AE47" s="2264" t="s">
        <v>28</v>
      </c>
      <c r="AF47" s="2264" t="s">
        <v>28</v>
      </c>
      <c r="AG47" s="2264" t="s">
        <v>28</v>
      </c>
    </row>
    <row r="48" spans="1:34" ht="15" customHeight="1" x14ac:dyDescent="0.15">
      <c r="A48" s="2050" t="s">
        <v>51</v>
      </c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ht="30" customHeight="1" x14ac:dyDescent="0.2">
      <c r="A49" s="2051" t="s">
        <v>52</v>
      </c>
      <c r="G49" s="2133"/>
      <c r="H49" s="2133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1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401" t="s">
        <v>56</v>
      </c>
      <c r="H50" s="2401"/>
      <c r="I50" s="2401"/>
      <c r="J50" s="2401"/>
      <c r="K50" s="2401"/>
      <c r="L50" s="2401"/>
      <c r="M50" s="2401"/>
      <c r="N50" s="2398" t="s">
        <v>57</v>
      </c>
      <c r="O50" s="2314" t="s">
        <v>58</v>
      </c>
      <c r="P50" s="2336"/>
      <c r="Q50" s="2371" t="s">
        <v>59</v>
      </c>
    </row>
    <row r="51" spans="1:34" ht="23.25" customHeight="1" x14ac:dyDescent="0.15">
      <c r="A51" s="2349"/>
      <c r="B51" s="2350"/>
      <c r="C51" s="2304"/>
      <c r="D51" s="2374" t="s">
        <v>60</v>
      </c>
      <c r="E51" s="2337" t="s">
        <v>61</v>
      </c>
      <c r="F51" s="2399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99"/>
      <c r="O51" s="2311" t="s">
        <v>67</v>
      </c>
      <c r="P51" s="2322" t="s">
        <v>68</v>
      </c>
      <c r="Q51" s="2372"/>
    </row>
    <row r="52" spans="1:34" ht="21" x14ac:dyDescent="0.15">
      <c r="A52" s="2349"/>
      <c r="B52" s="2350"/>
      <c r="C52" s="2305"/>
      <c r="D52" s="2375"/>
      <c r="E52" s="2339"/>
      <c r="F52" s="2400"/>
      <c r="G52" s="2294" t="s">
        <v>69</v>
      </c>
      <c r="H52" s="2295" t="s">
        <v>70</v>
      </c>
      <c r="I52" s="2296" t="s">
        <v>71</v>
      </c>
      <c r="J52" s="2377"/>
      <c r="K52" s="2360"/>
      <c r="L52" s="2360"/>
      <c r="M52" s="2361"/>
      <c r="N52" s="2400"/>
      <c r="O52" s="2313"/>
      <c r="P52" s="2324"/>
      <c r="Q52" s="2373"/>
    </row>
    <row r="53" spans="1:34" ht="15" customHeight="1" x14ac:dyDescent="0.15">
      <c r="A53" s="2364" t="s">
        <v>26</v>
      </c>
      <c r="B53" s="2364"/>
      <c r="C53" s="2175"/>
      <c r="D53" s="2143"/>
      <c r="E53" s="2146"/>
      <c r="F53" s="2176">
        <f>SUM(C53:E53)</f>
        <v>0</v>
      </c>
      <c r="G53" s="2177">
        <f>+C13+C18+C24+C35</f>
        <v>0</v>
      </c>
      <c r="H53" s="2178">
        <f>+C67+C72+C78+C89</f>
        <v>0</v>
      </c>
      <c r="I53" s="2179">
        <f>+G53+H53</f>
        <v>0</v>
      </c>
      <c r="J53" s="2143"/>
      <c r="K53" s="2145"/>
      <c r="L53" s="2145"/>
      <c r="M53" s="2180">
        <f>SUM(I53:L53)</f>
        <v>0</v>
      </c>
      <c r="N53" s="2181">
        <f>F53-M53</f>
        <v>0</v>
      </c>
      <c r="O53" s="2143"/>
      <c r="P53" s="2146"/>
      <c r="Q53" s="2175"/>
      <c r="AA53" s="2232"/>
    </row>
    <row r="54" spans="1:34" ht="15" customHeight="1" x14ac:dyDescent="0.15">
      <c r="A54" s="2365" t="s">
        <v>29</v>
      </c>
      <c r="B54" s="2365"/>
      <c r="C54" s="2183"/>
      <c r="D54" s="2184"/>
      <c r="E54" s="2185"/>
      <c r="F54" s="2186">
        <f>SUM(C54:E54)</f>
        <v>0</v>
      </c>
      <c r="G54" s="2187">
        <f>+C14+C19+C25</f>
        <v>0</v>
      </c>
      <c r="H54" s="2188">
        <f>+C68+C73+C79</f>
        <v>0</v>
      </c>
      <c r="I54" s="2189">
        <f>+G54+H54</f>
        <v>0</v>
      </c>
      <c r="J54" s="2184"/>
      <c r="K54" s="2190"/>
      <c r="L54" s="2190"/>
      <c r="M54" s="2191">
        <f>SUM(I54:L54)</f>
        <v>0</v>
      </c>
      <c r="N54" s="2192">
        <f>F54-M54</f>
        <v>0</v>
      </c>
      <c r="O54" s="2184"/>
      <c r="P54" s="2185"/>
      <c r="Q54" s="2183"/>
      <c r="AA54" s="2232"/>
    </row>
    <row r="55" spans="1:34" ht="15" customHeight="1" x14ac:dyDescent="0.15">
      <c r="A55" s="2366" t="s">
        <v>33</v>
      </c>
      <c r="B55" s="2366"/>
      <c r="C55" s="2193"/>
      <c r="D55" s="2194"/>
      <c r="E55" s="2195"/>
      <c r="F55" s="2196">
        <f>SUM(C55:E55)</f>
        <v>0</v>
      </c>
      <c r="G55" s="2197">
        <f>+C20+C26+C36</f>
        <v>0</v>
      </c>
      <c r="H55" s="2198">
        <f>+C74+C80+C90</f>
        <v>0</v>
      </c>
      <c r="I55" s="2199">
        <f>+G55+H55</f>
        <v>0</v>
      </c>
      <c r="J55" s="2194"/>
      <c r="K55" s="2200"/>
      <c r="L55" s="2200"/>
      <c r="M55" s="2201">
        <f>SUM(I55:L55)</f>
        <v>0</v>
      </c>
      <c r="N55" s="2202">
        <f>F55-M55</f>
        <v>0</v>
      </c>
      <c r="O55" s="2194"/>
      <c r="P55" s="2195"/>
      <c r="Q55" s="2193"/>
      <c r="AA55" s="2232"/>
    </row>
    <row r="56" spans="1:34" ht="15" customHeight="1" x14ac:dyDescent="0.15">
      <c r="A56" s="2062" t="s">
        <v>30</v>
      </c>
      <c r="B56" s="2203"/>
      <c r="C56" s="2193"/>
      <c r="D56" s="2194"/>
      <c r="E56" s="2195"/>
      <c r="F56" s="2196">
        <f>SUM(C56:E56)</f>
        <v>0</v>
      </c>
      <c r="G56" s="2204">
        <f>+C15+C21</f>
        <v>0</v>
      </c>
      <c r="H56" s="2198">
        <f>+C69+C75</f>
        <v>0</v>
      </c>
      <c r="I56" s="2199">
        <f>+G56+H56</f>
        <v>0</v>
      </c>
      <c r="J56" s="2194"/>
      <c r="K56" s="2200"/>
      <c r="L56" s="2200"/>
      <c r="M56" s="2201">
        <f>SUM(I56:L56)</f>
        <v>0</v>
      </c>
      <c r="N56" s="2202">
        <f>F56-M56</f>
        <v>0</v>
      </c>
      <c r="O56" s="2194"/>
      <c r="P56" s="2195"/>
      <c r="Q56" s="2193"/>
      <c r="AA56" s="2232"/>
    </row>
    <row r="57" spans="1:34" ht="15" customHeight="1" x14ac:dyDescent="0.15">
      <c r="A57" s="2367"/>
      <c r="B57" s="2367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AA57" s="2232"/>
    </row>
    <row r="58" spans="1:34" ht="15" customHeight="1" x14ac:dyDescent="0.15">
      <c r="A58" s="2368" t="s">
        <v>72</v>
      </c>
      <c r="B58" s="2368"/>
      <c r="C58" s="2216">
        <f t="shared" ref="C58:Q58" si="5">SUM(C53:C57)</f>
        <v>0</v>
      </c>
      <c r="D58" s="2217">
        <f t="shared" si="5"/>
        <v>0</v>
      </c>
      <c r="E58" s="2218">
        <f t="shared" si="5"/>
        <v>0</v>
      </c>
      <c r="F58" s="2216">
        <f t="shared" si="5"/>
        <v>0</v>
      </c>
      <c r="G58" s="2217">
        <f t="shared" si="5"/>
        <v>0</v>
      </c>
      <c r="H58" s="2219">
        <f t="shared" si="5"/>
        <v>0</v>
      </c>
      <c r="I58" s="2220">
        <f t="shared" si="5"/>
        <v>0</v>
      </c>
      <c r="J58" s="2217">
        <f t="shared" si="5"/>
        <v>0</v>
      </c>
      <c r="K58" s="2221">
        <f t="shared" si="5"/>
        <v>0</v>
      </c>
      <c r="L58" s="2221">
        <f t="shared" si="5"/>
        <v>0</v>
      </c>
      <c r="M58" s="2218">
        <f t="shared" si="5"/>
        <v>0</v>
      </c>
      <c r="N58" s="2216">
        <f t="shared" si="5"/>
        <v>0</v>
      </c>
      <c r="O58" s="2217">
        <f t="shared" si="5"/>
        <v>0</v>
      </c>
      <c r="P58" s="2218">
        <f t="shared" si="5"/>
        <v>0</v>
      </c>
      <c r="Q58" s="2216">
        <f t="shared" si="5"/>
        <v>0</v>
      </c>
      <c r="AA58" s="2232"/>
    </row>
    <row r="59" spans="1:34" ht="15" customHeight="1" x14ac:dyDescent="0.15">
      <c r="A59" s="2369" t="s">
        <v>73</v>
      </c>
      <c r="B59" s="2369"/>
      <c r="C59" s="2222">
        <v>3600</v>
      </c>
      <c r="D59" s="2223">
        <v>57600</v>
      </c>
      <c r="E59" s="2224">
        <v>9600</v>
      </c>
      <c r="F59" s="2225">
        <f>SUM(C59:E59)</f>
        <v>70800</v>
      </c>
      <c r="G59" s="2226">
        <f>+C33</f>
        <v>0</v>
      </c>
      <c r="H59" s="2227">
        <f>+C87</f>
        <v>0</v>
      </c>
      <c r="I59" s="2228">
        <f>+G59+H59</f>
        <v>0</v>
      </c>
      <c r="J59" s="2143"/>
      <c r="K59" s="2145"/>
      <c r="L59" s="2145">
        <v>69600</v>
      </c>
      <c r="M59" s="2229">
        <f>SUM(I59:L59)</f>
        <v>69600</v>
      </c>
      <c r="N59" s="2230">
        <f>F59-M59</f>
        <v>1200</v>
      </c>
      <c r="O59" s="2223"/>
      <c r="P59" s="2224"/>
      <c r="Q59" s="2222"/>
      <c r="AA59" s="2232"/>
    </row>
    <row r="60" spans="1:34" ht="15" customHeight="1" x14ac:dyDescent="0.15">
      <c r="A60" s="2362" t="s">
        <v>74</v>
      </c>
      <c r="B60" s="2362"/>
      <c r="C60" s="2183">
        <v>30400</v>
      </c>
      <c r="D60" s="2184">
        <v>19200</v>
      </c>
      <c r="E60" s="2185"/>
      <c r="F60" s="2186">
        <f>SUM(C60:E60)</f>
        <v>49600</v>
      </c>
      <c r="G60" s="2187">
        <f>+C34</f>
        <v>0</v>
      </c>
      <c r="H60" s="2188">
        <f>+C88</f>
        <v>0</v>
      </c>
      <c r="I60" s="2189">
        <f>+G60+H60</f>
        <v>0</v>
      </c>
      <c r="J60" s="2184"/>
      <c r="K60" s="2190"/>
      <c r="L60" s="2190">
        <v>28800</v>
      </c>
      <c r="M60" s="2191">
        <f>SUM(I60:L60)</f>
        <v>28800</v>
      </c>
      <c r="N60" s="2192">
        <f>F60-M60</f>
        <v>20800</v>
      </c>
      <c r="O60" s="2184"/>
      <c r="P60" s="2185"/>
      <c r="Q60" s="2183"/>
      <c r="AA60" s="2232"/>
    </row>
    <row r="61" spans="1:34" ht="15" customHeight="1" x14ac:dyDescent="0.15">
      <c r="A61" s="2363" t="s">
        <v>75</v>
      </c>
      <c r="B61" s="2363"/>
      <c r="C61" s="2157">
        <f t="shared" ref="C61:Q61" si="6">SUM(C59:C60)</f>
        <v>34000</v>
      </c>
      <c r="D61" s="2158">
        <f t="shared" si="6"/>
        <v>76800</v>
      </c>
      <c r="E61" s="2161">
        <f t="shared" si="6"/>
        <v>9600</v>
      </c>
      <c r="F61" s="2231">
        <f t="shared" si="6"/>
        <v>120400</v>
      </c>
      <c r="G61" s="2158">
        <f t="shared" si="6"/>
        <v>0</v>
      </c>
      <c r="H61" s="2160">
        <f t="shared" si="6"/>
        <v>0</v>
      </c>
      <c r="I61" s="2161">
        <f t="shared" si="6"/>
        <v>0</v>
      </c>
      <c r="J61" s="2158">
        <f t="shared" si="6"/>
        <v>0</v>
      </c>
      <c r="K61" s="2160">
        <f t="shared" si="6"/>
        <v>0</v>
      </c>
      <c r="L61" s="2160">
        <f t="shared" si="6"/>
        <v>98400</v>
      </c>
      <c r="M61" s="2161">
        <f t="shared" si="6"/>
        <v>98400</v>
      </c>
      <c r="N61" s="2157">
        <f t="shared" si="6"/>
        <v>22000</v>
      </c>
      <c r="O61" s="2158">
        <f t="shared" si="6"/>
        <v>0</v>
      </c>
      <c r="P61" s="2161">
        <f t="shared" si="6"/>
        <v>0</v>
      </c>
      <c r="Q61" s="2157">
        <f t="shared" si="6"/>
        <v>0</v>
      </c>
      <c r="AA61" s="2232"/>
    </row>
    <row r="62" spans="1:34" ht="30" customHeight="1" x14ac:dyDescent="0.2">
      <c r="A62" s="2051" t="s">
        <v>76</v>
      </c>
      <c r="AA62" s="2232"/>
    </row>
    <row r="63" spans="1:34" ht="15" customHeight="1" x14ac:dyDescent="0.15">
      <c r="A63" s="2303" t="s">
        <v>7</v>
      </c>
      <c r="B63" s="2333" t="s">
        <v>8</v>
      </c>
      <c r="C63" s="233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314" t="s">
        <v>11</v>
      </c>
      <c r="L63" s="2315"/>
      <c r="M63" s="2316" t="s">
        <v>12</v>
      </c>
      <c r="N63" s="2317"/>
      <c r="O63" s="2318"/>
      <c r="AB63" s="2232"/>
    </row>
    <row r="64" spans="1:34" ht="15" customHeight="1" x14ac:dyDescent="0.1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AB64" s="2232"/>
    </row>
    <row r="65" spans="1:34" ht="15" customHeight="1" x14ac:dyDescent="0.1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AB65" s="2232"/>
    </row>
    <row r="66" spans="1:34" x14ac:dyDescent="0.1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</row>
    <row r="67" spans="1:34" ht="15" customHeight="1" x14ac:dyDescent="0.15">
      <c r="A67" s="2303" t="s">
        <v>25</v>
      </c>
      <c r="B67" s="2053" t="s">
        <v>26</v>
      </c>
      <c r="C67" s="2054">
        <f>SUM(D67:K67)+M67+N67+O67</f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90" t="str">
        <f>$AA67&amp;" "&amp;$AB67&amp;""&amp;$AC67&amp;""&amp;$AD67</f>
        <v xml:space="preserve"> </v>
      </c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ht="15" customHeight="1" x14ac:dyDescent="0.15">
      <c r="A68" s="2304"/>
      <c r="B68" s="2062" t="s">
        <v>29</v>
      </c>
      <c r="C68" s="2054">
        <f>SUM(H68:J68)</f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90" t="str">
        <f>$AA68&amp;""&amp;$AB68&amp;""&amp;$AC68</f>
        <v/>
      </c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ht="15" customHeight="1" x14ac:dyDescent="0.15">
      <c r="A69" s="2304"/>
      <c r="B69" s="2071" t="s">
        <v>30</v>
      </c>
      <c r="C69" s="2072">
        <f>SUM(M69:O69)+K69</f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90" t="str">
        <f>$AD68&amp;""&amp;$AA69&amp;""&amp;$AB69&amp;""&amp;$AC69</f>
        <v/>
      </c>
      <c r="AA69" s="2182" t="s">
        <v>28</v>
      </c>
      <c r="AB69" s="2182" t="s">
        <v>28</v>
      </c>
      <c r="AC69" s="2182" t="s">
        <v>28</v>
      </c>
      <c r="AE69" s="2264" t="s">
        <v>28</v>
      </c>
      <c r="AF69" s="2264" t="s">
        <v>28</v>
      </c>
      <c r="AG69" s="2264" t="s">
        <v>28</v>
      </c>
    </row>
    <row r="70" spans="1:34" ht="15" customHeight="1" x14ac:dyDescent="0.15">
      <c r="A70" s="230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91"/>
    </row>
    <row r="71" spans="1:34" ht="15" customHeight="1" x14ac:dyDescent="0.15">
      <c r="A71" s="2305"/>
      <c r="B71" s="2077" t="s">
        <v>31</v>
      </c>
      <c r="C71" s="2078">
        <f>SUM(D71:O71)</f>
        <v>0</v>
      </c>
      <c r="D71" s="2079">
        <f t="shared" ref="D71:O71" si="7">SUM(D67:D70)</f>
        <v>0</v>
      </c>
      <c r="E71" s="2080">
        <f t="shared" si="7"/>
        <v>0</v>
      </c>
      <c r="F71" s="2081">
        <f t="shared" si="7"/>
        <v>0</v>
      </c>
      <c r="G71" s="2081">
        <f t="shared" si="7"/>
        <v>0</v>
      </c>
      <c r="H71" s="2081">
        <f t="shared" si="7"/>
        <v>0</v>
      </c>
      <c r="I71" s="2081">
        <f t="shared" si="7"/>
        <v>0</v>
      </c>
      <c r="J71" s="2082">
        <f t="shared" si="7"/>
        <v>0</v>
      </c>
      <c r="K71" s="2079">
        <f t="shared" si="7"/>
        <v>0</v>
      </c>
      <c r="L71" s="2082">
        <f t="shared" si="7"/>
        <v>0</v>
      </c>
      <c r="M71" s="2079">
        <f t="shared" si="7"/>
        <v>0</v>
      </c>
      <c r="N71" s="2081">
        <f t="shared" si="7"/>
        <v>0</v>
      </c>
      <c r="O71" s="2082">
        <f t="shared" si="7"/>
        <v>0</v>
      </c>
    </row>
    <row r="72" spans="1:34" ht="15" customHeight="1" x14ac:dyDescent="0.15">
      <c r="A72" s="2303" t="s">
        <v>32</v>
      </c>
      <c r="B72" s="2053" t="s">
        <v>26</v>
      </c>
      <c r="C72" s="2054">
        <f>SUM(D72:J72)+SUM(L72:O72)</f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90" t="str">
        <f>$AA72&amp;" "&amp;$AB72&amp;""&amp;$AC72&amp;""&amp;$AD72</f>
        <v xml:space="preserve"> </v>
      </c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ht="15" customHeight="1" x14ac:dyDescent="0.15">
      <c r="A73" s="2304"/>
      <c r="B73" s="2062" t="s">
        <v>29</v>
      </c>
      <c r="C73" s="2054">
        <f>SUM(H73:J73)</f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90" t="str">
        <f>$AA73&amp;" "&amp;$AB73&amp;""&amp;$AC73</f>
        <v xml:space="preserve"> </v>
      </c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ht="15" customHeight="1" x14ac:dyDescent="0.15">
      <c r="A74" s="2304"/>
      <c r="B74" s="2094" t="s">
        <v>33</v>
      </c>
      <c r="C74" s="2072">
        <f>SUM(F74:J74)</f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90"/>
      <c r="Q74" s="2096"/>
      <c r="R74" s="2096"/>
      <c r="AA74" s="2182" t="s">
        <v>28</v>
      </c>
      <c r="AB74" s="2182" t="s">
        <v>28</v>
      </c>
      <c r="AC74" s="2182" t="s">
        <v>28</v>
      </c>
      <c r="AE74" s="2264" t="s">
        <v>28</v>
      </c>
      <c r="AF74" s="2264" t="s">
        <v>28</v>
      </c>
      <c r="AG74" s="2264" t="s">
        <v>28</v>
      </c>
    </row>
    <row r="75" spans="1:34" ht="15" customHeight="1" x14ac:dyDescent="0.15">
      <c r="A75" s="2304"/>
      <c r="B75" s="2071" t="s">
        <v>30</v>
      </c>
      <c r="C75" s="2072">
        <f>SUM(L75:O75)</f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90" t="str">
        <f>$AA74&amp;" "&amp;$AB74&amp;""&amp;$AC74&amp;""&amp;$AD73</f>
        <v xml:space="preserve"> </v>
      </c>
    </row>
    <row r="76" spans="1:34" ht="15" customHeight="1" x14ac:dyDescent="0.15">
      <c r="A76" s="230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</row>
    <row r="77" spans="1:34" ht="15" customHeight="1" x14ac:dyDescent="0.15">
      <c r="A77" s="2305"/>
      <c r="B77" s="2097" t="s">
        <v>31</v>
      </c>
      <c r="C77" s="2078">
        <f>SUM(D77:O77)</f>
        <v>0</v>
      </c>
      <c r="D77" s="2079">
        <f t="shared" ref="D77:O77" si="8">SUM(D72:D76)</f>
        <v>0</v>
      </c>
      <c r="E77" s="2080">
        <f t="shared" si="8"/>
        <v>0</v>
      </c>
      <c r="F77" s="2081">
        <f t="shared" si="8"/>
        <v>0</v>
      </c>
      <c r="G77" s="2081">
        <f t="shared" si="8"/>
        <v>0</v>
      </c>
      <c r="H77" s="2081">
        <f t="shared" si="8"/>
        <v>0</v>
      </c>
      <c r="I77" s="2081">
        <f t="shared" si="8"/>
        <v>0</v>
      </c>
      <c r="J77" s="2082">
        <f t="shared" si="8"/>
        <v>0</v>
      </c>
      <c r="K77" s="2079">
        <f t="shared" si="8"/>
        <v>0</v>
      </c>
      <c r="L77" s="2082">
        <f t="shared" si="8"/>
        <v>0</v>
      </c>
      <c r="M77" s="2079">
        <f t="shared" si="8"/>
        <v>0</v>
      </c>
      <c r="N77" s="2081">
        <f t="shared" si="8"/>
        <v>0</v>
      </c>
      <c r="O77" s="2082">
        <f t="shared" si="8"/>
        <v>0</v>
      </c>
      <c r="P77" s="2096"/>
      <c r="Q77" s="2096"/>
      <c r="R77" s="2096"/>
    </row>
    <row r="78" spans="1:34" ht="15" customHeight="1" x14ac:dyDescent="0.15">
      <c r="A78" s="2303" t="s">
        <v>34</v>
      </c>
      <c r="B78" s="2053" t="s">
        <v>26</v>
      </c>
      <c r="C78" s="2054">
        <f>SUM(D78:J78)</f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90" t="str">
        <f>$AA78&amp;" "&amp;$AB78&amp;""&amp;$AC78&amp;""&amp;$AD78</f>
        <v xml:space="preserve"> </v>
      </c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ht="15" customHeight="1" x14ac:dyDescent="0.15">
      <c r="A79" s="2304"/>
      <c r="B79" s="2062" t="s">
        <v>29</v>
      </c>
      <c r="C79" s="2054">
        <f>SUM(H79:J79)</f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90" t="str">
        <f>$AA79&amp;" "&amp;$AB79&amp;""&amp;$AC79</f>
        <v xml:space="preserve"> </v>
      </c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ht="15" customHeight="1" x14ac:dyDescent="0.15">
      <c r="A80" s="2304"/>
      <c r="B80" s="2094" t="s">
        <v>33</v>
      </c>
      <c r="C80" s="2072">
        <f>SUM(F80:J80)</f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</row>
    <row r="81" spans="1:34" ht="15" customHeight="1" x14ac:dyDescent="0.15">
      <c r="A81" s="230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</row>
    <row r="82" spans="1:34" ht="15" customHeight="1" x14ac:dyDescent="0.15">
      <c r="A82" s="2305"/>
      <c r="B82" s="2097" t="s">
        <v>31</v>
      </c>
      <c r="C82" s="2078">
        <f>SUM(D82:O82)</f>
        <v>0</v>
      </c>
      <c r="D82" s="2079">
        <f t="shared" ref="D82:O82" si="9">SUM(D78:D81)</f>
        <v>0</v>
      </c>
      <c r="E82" s="2080">
        <f t="shared" si="9"/>
        <v>0</v>
      </c>
      <c r="F82" s="2081">
        <f t="shared" si="9"/>
        <v>0</v>
      </c>
      <c r="G82" s="2081">
        <f t="shared" si="9"/>
        <v>0</v>
      </c>
      <c r="H82" s="2081">
        <f t="shared" si="9"/>
        <v>0</v>
      </c>
      <c r="I82" s="2081">
        <f t="shared" si="9"/>
        <v>0</v>
      </c>
      <c r="J82" s="2082">
        <f t="shared" si="9"/>
        <v>0</v>
      </c>
      <c r="K82" s="2079">
        <f t="shared" si="9"/>
        <v>0</v>
      </c>
      <c r="L82" s="2082">
        <f t="shared" si="9"/>
        <v>0</v>
      </c>
      <c r="M82" s="2079">
        <f t="shared" si="9"/>
        <v>0</v>
      </c>
      <c r="N82" s="2081">
        <f t="shared" si="9"/>
        <v>0</v>
      </c>
      <c r="O82" s="2082">
        <f t="shared" si="9"/>
        <v>0</v>
      </c>
      <c r="P82" s="2096"/>
      <c r="Q82" s="2096"/>
      <c r="R82" s="2096"/>
    </row>
    <row r="83" spans="1:34" ht="15" customHeight="1" x14ac:dyDescent="0.15">
      <c r="A83" s="2306" t="s">
        <v>9</v>
      </c>
      <c r="B83" s="2307"/>
      <c r="C83" s="2101">
        <f>SUM(D83:O83)</f>
        <v>0</v>
      </c>
      <c r="D83" s="2102">
        <f>+D71+D77+D82</f>
        <v>0</v>
      </c>
      <c r="E83" s="2103">
        <f>+E71+E77+E82</f>
        <v>0</v>
      </c>
      <c r="F83" s="2104">
        <f t="shared" ref="F83:O83" si="10">+F71+F77+F82</f>
        <v>0</v>
      </c>
      <c r="G83" s="2104">
        <f t="shared" si="10"/>
        <v>0</v>
      </c>
      <c r="H83" s="2104">
        <f t="shared" si="10"/>
        <v>0</v>
      </c>
      <c r="I83" s="2104">
        <f t="shared" si="10"/>
        <v>0</v>
      </c>
      <c r="J83" s="2105">
        <f t="shared" si="10"/>
        <v>0</v>
      </c>
      <c r="K83" s="2102">
        <f t="shared" si="10"/>
        <v>0</v>
      </c>
      <c r="L83" s="2105">
        <f t="shared" si="10"/>
        <v>0</v>
      </c>
      <c r="M83" s="2102">
        <f t="shared" si="10"/>
        <v>0</v>
      </c>
      <c r="N83" s="2104">
        <f t="shared" si="10"/>
        <v>0</v>
      </c>
      <c r="O83" s="2105">
        <f t="shared" si="10"/>
        <v>0</v>
      </c>
      <c r="P83" s="2096"/>
      <c r="Q83" s="2096"/>
      <c r="R83" s="2096"/>
    </row>
    <row r="84" spans="1:34" ht="30" customHeight="1" x14ac:dyDescent="0.2">
      <c r="A84" s="2051" t="s">
        <v>77</v>
      </c>
    </row>
    <row r="85" spans="1:34" s="2100" customFormat="1" ht="18" customHeight="1" x14ac:dyDescent="0.1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</row>
    <row r="86" spans="1:34" ht="18" customHeight="1" x14ac:dyDescent="0.15">
      <c r="A86" s="2355"/>
      <c r="B86" s="2356"/>
      <c r="C86" s="2305"/>
      <c r="D86" s="2106" t="s">
        <v>13</v>
      </c>
      <c r="E86" s="2107" t="s">
        <v>14</v>
      </c>
      <c r="F86" s="2107" t="s">
        <v>15</v>
      </c>
      <c r="G86" s="2108" t="s">
        <v>38</v>
      </c>
    </row>
    <row r="87" spans="1:34" ht="15" customHeight="1" x14ac:dyDescent="0.15">
      <c r="A87" s="2343" t="s">
        <v>39</v>
      </c>
      <c r="B87" s="2344"/>
      <c r="C87" s="2110">
        <f>SUM(D87:F87)</f>
        <v>0</v>
      </c>
      <c r="D87" s="2236"/>
      <c r="E87" s="2113"/>
      <c r="F87" s="2113"/>
      <c r="G87" s="2114"/>
    </row>
    <row r="88" spans="1:34" ht="15" customHeight="1" thickBot="1" x14ac:dyDescent="0.2">
      <c r="A88" s="2345" t="s">
        <v>40</v>
      </c>
      <c r="B88" s="2346"/>
      <c r="C88" s="2115">
        <f>+F88</f>
        <v>0</v>
      </c>
      <c r="D88" s="2237"/>
      <c r="E88" s="2238"/>
      <c r="F88" s="2118"/>
      <c r="G88" s="2119"/>
    </row>
    <row r="89" spans="1:34" ht="15" customHeight="1" thickTop="1" x14ac:dyDescent="0.15">
      <c r="A89" s="2120" t="s">
        <v>41</v>
      </c>
      <c r="B89" s="2121"/>
      <c r="C89" s="2122">
        <f>+G89</f>
        <v>0</v>
      </c>
      <c r="D89" s="2123"/>
      <c r="E89" s="2124"/>
      <c r="F89" s="2124"/>
      <c r="G89" s="2125"/>
    </row>
    <row r="90" spans="1:34" ht="15" customHeight="1" x14ac:dyDescent="0.15">
      <c r="A90" s="2126" t="s">
        <v>42</v>
      </c>
      <c r="B90" s="2127"/>
      <c r="C90" s="2128">
        <f>+F90+G90</f>
        <v>0</v>
      </c>
      <c r="D90" s="2129"/>
      <c r="E90" s="2130"/>
      <c r="F90" s="2131"/>
      <c r="G90" s="2132"/>
    </row>
    <row r="91" spans="1:34" ht="30" customHeight="1" x14ac:dyDescent="0.2">
      <c r="A91" s="2051" t="s">
        <v>78</v>
      </c>
      <c r="C91" s="2133"/>
    </row>
    <row r="92" spans="1:34" ht="12.75" customHeight="1" x14ac:dyDescent="0.1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R92" s="2292"/>
    </row>
    <row r="93" spans="1:34" ht="20.100000000000001" customHeight="1" x14ac:dyDescent="0.1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R93" s="2292"/>
    </row>
    <row r="94" spans="1:34" ht="15" customHeight="1" x14ac:dyDescent="0.1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R94" s="2292"/>
    </row>
    <row r="95" spans="1:34" ht="9" customHeight="1" x14ac:dyDescent="0.1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R95" s="2292"/>
    </row>
    <row r="96" spans="1:34" ht="15" customHeight="1" x14ac:dyDescent="0.15">
      <c r="A96" s="2347" t="s">
        <v>25</v>
      </c>
      <c r="B96" s="2348"/>
      <c r="C96" s="2135">
        <f>SUM(D96:K96)+SUM(M96:O96)</f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90" t="str">
        <f>$AA96&amp;" "&amp;$AB96&amp;""&amp;$AC96&amp;""&amp;$AD96&amp;""&amp;$AA97&amp;" "&amp;$AB97&amp;""&amp;$AC97&amp;""&amp;$AD97&amp;""&amp;$AA98&amp;" "&amp;$AB98&amp;" "&amp;$AC98</f>
        <v xml:space="preserve">    </v>
      </c>
      <c r="R96" s="2292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38.25" customHeight="1" x14ac:dyDescent="0.15">
      <c r="A97" s="2384" t="s">
        <v>45</v>
      </c>
      <c r="B97" s="2141" t="s">
        <v>46</v>
      </c>
      <c r="C97" s="2142">
        <f>SUM(D97:J97)+SUM(L97:O97)</f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90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292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ht="15" customHeight="1" x14ac:dyDescent="0.15">
      <c r="A98" s="2384"/>
      <c r="B98" s="2148" t="s">
        <v>47</v>
      </c>
      <c r="C98" s="2240">
        <f>SUM(D98:J98)</f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90" t="str">
        <f>$AA102&amp;" "&amp;$AB102&amp;""&amp;$AC102&amp;""&amp;$AD102&amp;""&amp;$AA103&amp;" "&amp;$AB103&amp;""&amp;$AC103</f>
        <v xml:space="preserve">  </v>
      </c>
      <c r="R98" s="2292"/>
      <c r="AA98" s="2182" t="s">
        <v>28</v>
      </c>
      <c r="AB98" s="2182" t="s">
        <v>28</v>
      </c>
      <c r="AC98" s="2182" t="s">
        <v>28</v>
      </c>
      <c r="AE98" s="2264" t="s">
        <v>28</v>
      </c>
      <c r="AF98" s="2264" t="s">
        <v>28</v>
      </c>
      <c r="AG98" s="2264" t="s">
        <v>28</v>
      </c>
    </row>
    <row r="99" spans="1:34" ht="15" customHeight="1" x14ac:dyDescent="0.15">
      <c r="A99" s="2316" t="s">
        <v>9</v>
      </c>
      <c r="B99" s="2318"/>
      <c r="C99" s="2248">
        <f>SUM(D99:O99)</f>
        <v>0</v>
      </c>
      <c r="D99" s="2249">
        <f t="shared" ref="D99:O99" si="11">SUM(D96:D98)</f>
        <v>0</v>
      </c>
      <c r="E99" s="2250">
        <f t="shared" si="11"/>
        <v>0</v>
      </c>
      <c r="F99" s="2251">
        <f t="shared" si="11"/>
        <v>0</v>
      </c>
      <c r="G99" s="2251">
        <f t="shared" si="11"/>
        <v>0</v>
      </c>
      <c r="H99" s="2251">
        <f t="shared" si="11"/>
        <v>0</v>
      </c>
      <c r="I99" s="2251">
        <f t="shared" si="11"/>
        <v>0</v>
      </c>
      <c r="J99" s="2252">
        <f t="shared" si="11"/>
        <v>0</v>
      </c>
      <c r="K99" s="2249">
        <f t="shared" si="11"/>
        <v>0</v>
      </c>
      <c r="L99" s="2251">
        <f t="shared" si="11"/>
        <v>0</v>
      </c>
      <c r="M99" s="2251">
        <f t="shared" si="11"/>
        <v>0</v>
      </c>
      <c r="N99" s="2251">
        <f t="shared" si="11"/>
        <v>0</v>
      </c>
      <c r="O99" s="2252">
        <f t="shared" si="11"/>
        <v>0</v>
      </c>
      <c r="R99" s="2292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15">
      <c r="A100" s="2316" t="s">
        <v>50</v>
      </c>
      <c r="B100" s="2317"/>
      <c r="C100" s="2157">
        <f>SUM(D100:H100)</f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R100" s="2292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ht="30" customHeight="1" x14ac:dyDescent="0.2">
      <c r="A101" s="2051" t="s">
        <v>79</v>
      </c>
      <c r="C101" s="2253"/>
      <c r="AA101" s="2182" t="s">
        <v>28</v>
      </c>
      <c r="AB101" s="2182" t="s">
        <v>28</v>
      </c>
      <c r="AC101" s="2182" t="s">
        <v>28</v>
      </c>
      <c r="AE101" s="2264" t="s">
        <v>28</v>
      </c>
      <c r="AF101" s="2264" t="s">
        <v>28</v>
      </c>
      <c r="AG101" s="2264" t="s">
        <v>28</v>
      </c>
    </row>
    <row r="102" spans="1:34" ht="38.25" customHeight="1" x14ac:dyDescent="0.15">
      <c r="A102" s="2347" t="s">
        <v>80</v>
      </c>
      <c r="B102" s="2402"/>
      <c r="C102" s="2316" t="s">
        <v>81</v>
      </c>
      <c r="D102" s="240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ht="15" customHeight="1" x14ac:dyDescent="0.15">
      <c r="A103" s="2351"/>
      <c r="B103" s="2403"/>
      <c r="C103" s="2284" t="s">
        <v>82</v>
      </c>
      <c r="D103" s="2283" t="s">
        <v>83</v>
      </c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ht="15" customHeight="1" x14ac:dyDescent="0.15">
      <c r="A104" s="2388" t="s">
        <v>84</v>
      </c>
      <c r="B104" s="2389"/>
      <c r="C104" s="2254"/>
      <c r="D104" s="2255"/>
    </row>
    <row r="105" spans="1:34" ht="15" customHeight="1" x14ac:dyDescent="0.15">
      <c r="A105" s="2380" t="s">
        <v>85</v>
      </c>
      <c r="B105" s="2381"/>
      <c r="C105" s="2256"/>
      <c r="D105" s="2257"/>
    </row>
    <row r="106" spans="1:34" ht="15" customHeight="1" x14ac:dyDescent="0.15">
      <c r="A106" s="2380" t="s">
        <v>86</v>
      </c>
      <c r="B106" s="2381"/>
      <c r="C106" s="2256"/>
      <c r="D106" s="2257"/>
    </row>
    <row r="107" spans="1:34" ht="15" customHeight="1" x14ac:dyDescent="0.15">
      <c r="A107" s="2380" t="s">
        <v>87</v>
      </c>
      <c r="B107" s="2381"/>
      <c r="C107" s="2256"/>
      <c r="D107" s="2257"/>
    </row>
    <row r="108" spans="1:34" ht="15" customHeight="1" x14ac:dyDescent="0.15">
      <c r="A108" s="2382" t="s">
        <v>88</v>
      </c>
      <c r="B108" s="2383"/>
      <c r="C108" s="2258"/>
      <c r="D108" s="2259"/>
    </row>
    <row r="109" spans="1:34" ht="12.95" customHeight="1" x14ac:dyDescent="0.15">
      <c r="A109" s="2050" t="s">
        <v>51</v>
      </c>
    </row>
    <row r="116" spans="1:16" ht="12.75" customHeight="1" x14ac:dyDescent="0.15">
      <c r="A116" s="2378"/>
      <c r="B116" s="2378"/>
      <c r="G116" s="2378"/>
      <c r="H116" s="2378"/>
      <c r="I116" s="2378"/>
      <c r="J116" s="2378"/>
      <c r="K116" s="2378"/>
      <c r="L116" s="2285"/>
      <c r="M116" s="2288"/>
      <c r="P116" s="2288"/>
    </row>
    <row r="117" spans="1:16" ht="15" customHeight="1" x14ac:dyDescent="0.15">
      <c r="A117" s="2378"/>
      <c r="B117" s="2378"/>
      <c r="G117" s="2379"/>
      <c r="H117" s="2379"/>
      <c r="I117" s="2379"/>
      <c r="J117" s="2379"/>
      <c r="K117" s="2379"/>
      <c r="L117" s="2286"/>
      <c r="M117" s="2287"/>
      <c r="P117" s="2287"/>
    </row>
    <row r="118" spans="1:16" ht="18.75" customHeight="1" x14ac:dyDescent="0.15">
      <c r="A118" s="2379"/>
      <c r="B118" s="2379"/>
      <c r="G118" s="2379"/>
      <c r="H118" s="2379"/>
      <c r="I118" s="2379"/>
      <c r="J118" s="2379"/>
      <c r="K118" s="2379"/>
      <c r="L118" s="2286"/>
      <c r="M118" s="2288"/>
      <c r="P118" s="2288"/>
    </row>
    <row r="119" spans="1:16" x14ac:dyDescent="0.15">
      <c r="K119" s="2288"/>
      <c r="L119" s="2288"/>
      <c r="M119" s="2288"/>
      <c r="P119" s="2288"/>
    </row>
    <row r="120" spans="1:16" ht="12.75" x14ac:dyDescent="0.2">
      <c r="A120" s="2297"/>
      <c r="B120" s="2297"/>
      <c r="C120" s="2297"/>
      <c r="K120" s="2288"/>
      <c r="L120" s="2288"/>
      <c r="M120" s="2288"/>
      <c r="P120" s="2288"/>
    </row>
    <row r="121" spans="1:16" ht="12.75" x14ac:dyDescent="0.2">
      <c r="A121" s="2297"/>
      <c r="B121" s="2297"/>
      <c r="C121" s="2297"/>
    </row>
    <row r="122" spans="1:16" ht="12.75" x14ac:dyDescent="0.2">
      <c r="A122" s="2297"/>
      <c r="B122" s="2297"/>
      <c r="C122" s="2297"/>
    </row>
    <row r="123" spans="1:16" ht="12.75" x14ac:dyDescent="0.2">
      <c r="A123" s="2297"/>
      <c r="B123" s="2297"/>
      <c r="C123" s="2297"/>
    </row>
    <row r="124" spans="1:16" ht="12.75" x14ac:dyDescent="0.2">
      <c r="A124" s="2297"/>
      <c r="B124" s="2297"/>
      <c r="C124" s="2297"/>
    </row>
    <row r="125" spans="1:16" ht="12.75" x14ac:dyDescent="0.2">
      <c r="A125" s="2297"/>
      <c r="B125" s="2297"/>
      <c r="C125" s="2297"/>
    </row>
    <row r="126" spans="1:16" ht="12.75" x14ac:dyDescent="0.2">
      <c r="A126" s="2297"/>
      <c r="B126" s="2297"/>
      <c r="C126" s="2297"/>
    </row>
    <row r="127" spans="1:16" ht="12.75" x14ac:dyDescent="0.2">
      <c r="A127" s="2297"/>
      <c r="B127" s="2297"/>
      <c r="C127" s="2297"/>
    </row>
    <row r="128" spans="1:16" ht="12.75" x14ac:dyDescent="0.2">
      <c r="A128" s="2297"/>
      <c r="B128" s="2297"/>
      <c r="C128" s="2297"/>
    </row>
    <row r="129" spans="1:3" ht="12.75" x14ac:dyDescent="0.2">
      <c r="A129" s="2297"/>
      <c r="B129" s="2297"/>
      <c r="C129" s="2297"/>
    </row>
    <row r="130" spans="1:3" ht="12.75" x14ac:dyDescent="0.2">
      <c r="A130" s="2297"/>
      <c r="B130" s="2297"/>
      <c r="C130" s="2297"/>
    </row>
    <row r="131" spans="1:3" ht="12.75" x14ac:dyDescent="0.2">
      <c r="A131" s="2297"/>
      <c r="B131" s="2297"/>
      <c r="C131" s="2297"/>
    </row>
    <row r="200" spans="1:31" hidden="1" x14ac:dyDescent="0.15">
      <c r="A200" s="2263">
        <v>919200</v>
      </c>
      <c r="AE200" s="2265">
        <f>SUM(AE1:AH199)</f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workbookViewId="0">
      <selection activeCell="P6" sqref="P6"/>
    </sheetView>
  </sheetViews>
  <sheetFormatPr baseColWidth="10" defaultColWidth="11.7109375" defaultRowHeight="10.5" x14ac:dyDescent="0.15"/>
  <cols>
    <col min="1" max="1" width="13.85546875" style="2052" customWidth="1"/>
    <col min="2" max="2" width="27.7109375" style="2052" customWidth="1"/>
    <col min="3" max="4" width="10.7109375" style="2052" customWidth="1"/>
    <col min="5" max="5" width="11.28515625" style="2052" bestFit="1" customWidth="1"/>
    <col min="6" max="6" width="11.7109375" style="2052" customWidth="1"/>
    <col min="7" max="7" width="11.85546875" style="2052" customWidth="1"/>
    <col min="8" max="9" width="12.42578125" style="2052" customWidth="1"/>
    <col min="10" max="10" width="10.5703125" style="2052" customWidth="1"/>
    <col min="11" max="12" width="12.28515625" style="2052" customWidth="1"/>
    <col min="13" max="13" width="12.42578125" style="2052" customWidth="1"/>
    <col min="14" max="14" width="10.7109375" style="2052" customWidth="1"/>
    <col min="15" max="15" width="12.5703125" style="2052" customWidth="1"/>
    <col min="16" max="16" width="11.85546875" style="2052" customWidth="1"/>
    <col min="17" max="26" width="11.7109375" style="2052" customWidth="1"/>
    <col min="27" max="34" width="11.7109375" style="2052" hidden="1" customWidth="1"/>
    <col min="35" max="36" width="11.7109375" style="2052" customWidth="1"/>
    <col min="37" max="256" width="11.7109375" style="2052"/>
    <col min="257" max="257" width="13.85546875" style="2052" customWidth="1"/>
    <col min="258" max="258" width="27.7109375" style="2052" customWidth="1"/>
    <col min="259" max="260" width="10.7109375" style="2052" customWidth="1"/>
    <col min="261" max="261" width="11.28515625" style="2052" bestFit="1" customWidth="1"/>
    <col min="262" max="262" width="11.7109375" style="2052" customWidth="1"/>
    <col min="263" max="263" width="11.85546875" style="2052" customWidth="1"/>
    <col min="264" max="265" width="12.42578125" style="2052" customWidth="1"/>
    <col min="266" max="266" width="10.5703125" style="2052" customWidth="1"/>
    <col min="267" max="268" width="12.28515625" style="2052" customWidth="1"/>
    <col min="269" max="269" width="12.42578125" style="2052" customWidth="1"/>
    <col min="270" max="270" width="10.7109375" style="2052" customWidth="1"/>
    <col min="271" max="271" width="12.5703125" style="2052" customWidth="1"/>
    <col min="272" max="272" width="11.85546875" style="2052" customWidth="1"/>
    <col min="273" max="282" width="11.7109375" style="2052" customWidth="1"/>
    <col min="283" max="290" width="0" style="2052" hidden="1" customWidth="1"/>
    <col min="291" max="292" width="11.7109375" style="2052" customWidth="1"/>
    <col min="293" max="512" width="11.7109375" style="2052"/>
    <col min="513" max="513" width="13.85546875" style="2052" customWidth="1"/>
    <col min="514" max="514" width="27.7109375" style="2052" customWidth="1"/>
    <col min="515" max="516" width="10.7109375" style="2052" customWidth="1"/>
    <col min="517" max="517" width="11.28515625" style="2052" bestFit="1" customWidth="1"/>
    <col min="518" max="518" width="11.7109375" style="2052" customWidth="1"/>
    <col min="519" max="519" width="11.85546875" style="2052" customWidth="1"/>
    <col min="520" max="521" width="12.42578125" style="2052" customWidth="1"/>
    <col min="522" max="522" width="10.5703125" style="2052" customWidth="1"/>
    <col min="523" max="524" width="12.28515625" style="2052" customWidth="1"/>
    <col min="525" max="525" width="12.42578125" style="2052" customWidth="1"/>
    <col min="526" max="526" width="10.7109375" style="2052" customWidth="1"/>
    <col min="527" max="527" width="12.5703125" style="2052" customWidth="1"/>
    <col min="528" max="528" width="11.85546875" style="2052" customWidth="1"/>
    <col min="529" max="538" width="11.7109375" style="2052" customWidth="1"/>
    <col min="539" max="546" width="0" style="2052" hidden="1" customWidth="1"/>
    <col min="547" max="548" width="11.7109375" style="2052" customWidth="1"/>
    <col min="549" max="768" width="11.7109375" style="2052"/>
    <col min="769" max="769" width="13.85546875" style="2052" customWidth="1"/>
    <col min="770" max="770" width="27.7109375" style="2052" customWidth="1"/>
    <col min="771" max="772" width="10.7109375" style="2052" customWidth="1"/>
    <col min="773" max="773" width="11.28515625" style="2052" bestFit="1" customWidth="1"/>
    <col min="774" max="774" width="11.7109375" style="2052" customWidth="1"/>
    <col min="775" max="775" width="11.85546875" style="2052" customWidth="1"/>
    <col min="776" max="777" width="12.42578125" style="2052" customWidth="1"/>
    <col min="778" max="778" width="10.5703125" style="2052" customWidth="1"/>
    <col min="779" max="780" width="12.28515625" style="2052" customWidth="1"/>
    <col min="781" max="781" width="12.42578125" style="2052" customWidth="1"/>
    <col min="782" max="782" width="10.7109375" style="2052" customWidth="1"/>
    <col min="783" max="783" width="12.5703125" style="2052" customWidth="1"/>
    <col min="784" max="784" width="11.85546875" style="2052" customWidth="1"/>
    <col min="785" max="794" width="11.7109375" style="2052" customWidth="1"/>
    <col min="795" max="802" width="0" style="2052" hidden="1" customWidth="1"/>
    <col min="803" max="804" width="11.7109375" style="2052" customWidth="1"/>
    <col min="805" max="1024" width="11.7109375" style="2052"/>
    <col min="1025" max="1025" width="13.85546875" style="2052" customWidth="1"/>
    <col min="1026" max="1026" width="27.7109375" style="2052" customWidth="1"/>
    <col min="1027" max="1028" width="10.7109375" style="2052" customWidth="1"/>
    <col min="1029" max="1029" width="11.28515625" style="2052" bestFit="1" customWidth="1"/>
    <col min="1030" max="1030" width="11.7109375" style="2052" customWidth="1"/>
    <col min="1031" max="1031" width="11.85546875" style="2052" customWidth="1"/>
    <col min="1032" max="1033" width="12.42578125" style="2052" customWidth="1"/>
    <col min="1034" max="1034" width="10.5703125" style="2052" customWidth="1"/>
    <col min="1035" max="1036" width="12.28515625" style="2052" customWidth="1"/>
    <col min="1037" max="1037" width="12.42578125" style="2052" customWidth="1"/>
    <col min="1038" max="1038" width="10.7109375" style="2052" customWidth="1"/>
    <col min="1039" max="1039" width="12.5703125" style="2052" customWidth="1"/>
    <col min="1040" max="1040" width="11.85546875" style="2052" customWidth="1"/>
    <col min="1041" max="1050" width="11.7109375" style="2052" customWidth="1"/>
    <col min="1051" max="1058" width="0" style="2052" hidden="1" customWidth="1"/>
    <col min="1059" max="1060" width="11.7109375" style="2052" customWidth="1"/>
    <col min="1061" max="1280" width="11.7109375" style="2052"/>
    <col min="1281" max="1281" width="13.85546875" style="2052" customWidth="1"/>
    <col min="1282" max="1282" width="27.7109375" style="2052" customWidth="1"/>
    <col min="1283" max="1284" width="10.7109375" style="2052" customWidth="1"/>
    <col min="1285" max="1285" width="11.28515625" style="2052" bestFit="1" customWidth="1"/>
    <col min="1286" max="1286" width="11.7109375" style="2052" customWidth="1"/>
    <col min="1287" max="1287" width="11.85546875" style="2052" customWidth="1"/>
    <col min="1288" max="1289" width="12.42578125" style="2052" customWidth="1"/>
    <col min="1290" max="1290" width="10.5703125" style="2052" customWidth="1"/>
    <col min="1291" max="1292" width="12.28515625" style="2052" customWidth="1"/>
    <col min="1293" max="1293" width="12.42578125" style="2052" customWidth="1"/>
    <col min="1294" max="1294" width="10.7109375" style="2052" customWidth="1"/>
    <col min="1295" max="1295" width="12.5703125" style="2052" customWidth="1"/>
    <col min="1296" max="1296" width="11.85546875" style="2052" customWidth="1"/>
    <col min="1297" max="1306" width="11.7109375" style="2052" customWidth="1"/>
    <col min="1307" max="1314" width="0" style="2052" hidden="1" customWidth="1"/>
    <col min="1315" max="1316" width="11.7109375" style="2052" customWidth="1"/>
    <col min="1317" max="1536" width="11.7109375" style="2052"/>
    <col min="1537" max="1537" width="13.85546875" style="2052" customWidth="1"/>
    <col min="1538" max="1538" width="27.7109375" style="2052" customWidth="1"/>
    <col min="1539" max="1540" width="10.7109375" style="2052" customWidth="1"/>
    <col min="1541" max="1541" width="11.28515625" style="2052" bestFit="1" customWidth="1"/>
    <col min="1542" max="1542" width="11.7109375" style="2052" customWidth="1"/>
    <col min="1543" max="1543" width="11.85546875" style="2052" customWidth="1"/>
    <col min="1544" max="1545" width="12.42578125" style="2052" customWidth="1"/>
    <col min="1546" max="1546" width="10.5703125" style="2052" customWidth="1"/>
    <col min="1547" max="1548" width="12.28515625" style="2052" customWidth="1"/>
    <col min="1549" max="1549" width="12.42578125" style="2052" customWidth="1"/>
    <col min="1550" max="1550" width="10.7109375" style="2052" customWidth="1"/>
    <col min="1551" max="1551" width="12.5703125" style="2052" customWidth="1"/>
    <col min="1552" max="1552" width="11.85546875" style="2052" customWidth="1"/>
    <col min="1553" max="1562" width="11.7109375" style="2052" customWidth="1"/>
    <col min="1563" max="1570" width="0" style="2052" hidden="1" customWidth="1"/>
    <col min="1571" max="1572" width="11.7109375" style="2052" customWidth="1"/>
    <col min="1573" max="1792" width="11.7109375" style="2052"/>
    <col min="1793" max="1793" width="13.85546875" style="2052" customWidth="1"/>
    <col min="1794" max="1794" width="27.7109375" style="2052" customWidth="1"/>
    <col min="1795" max="1796" width="10.7109375" style="2052" customWidth="1"/>
    <col min="1797" max="1797" width="11.28515625" style="2052" bestFit="1" customWidth="1"/>
    <col min="1798" max="1798" width="11.7109375" style="2052" customWidth="1"/>
    <col min="1799" max="1799" width="11.85546875" style="2052" customWidth="1"/>
    <col min="1800" max="1801" width="12.42578125" style="2052" customWidth="1"/>
    <col min="1802" max="1802" width="10.5703125" style="2052" customWidth="1"/>
    <col min="1803" max="1804" width="12.28515625" style="2052" customWidth="1"/>
    <col min="1805" max="1805" width="12.42578125" style="2052" customWidth="1"/>
    <col min="1806" max="1806" width="10.7109375" style="2052" customWidth="1"/>
    <col min="1807" max="1807" width="12.5703125" style="2052" customWidth="1"/>
    <col min="1808" max="1808" width="11.85546875" style="2052" customWidth="1"/>
    <col min="1809" max="1818" width="11.7109375" style="2052" customWidth="1"/>
    <col min="1819" max="1826" width="0" style="2052" hidden="1" customWidth="1"/>
    <col min="1827" max="1828" width="11.7109375" style="2052" customWidth="1"/>
    <col min="1829" max="2048" width="11.7109375" style="2052"/>
    <col min="2049" max="2049" width="13.85546875" style="2052" customWidth="1"/>
    <col min="2050" max="2050" width="27.7109375" style="2052" customWidth="1"/>
    <col min="2051" max="2052" width="10.7109375" style="2052" customWidth="1"/>
    <col min="2053" max="2053" width="11.28515625" style="2052" bestFit="1" customWidth="1"/>
    <col min="2054" max="2054" width="11.7109375" style="2052" customWidth="1"/>
    <col min="2055" max="2055" width="11.85546875" style="2052" customWidth="1"/>
    <col min="2056" max="2057" width="12.42578125" style="2052" customWidth="1"/>
    <col min="2058" max="2058" width="10.5703125" style="2052" customWidth="1"/>
    <col min="2059" max="2060" width="12.28515625" style="2052" customWidth="1"/>
    <col min="2061" max="2061" width="12.42578125" style="2052" customWidth="1"/>
    <col min="2062" max="2062" width="10.7109375" style="2052" customWidth="1"/>
    <col min="2063" max="2063" width="12.5703125" style="2052" customWidth="1"/>
    <col min="2064" max="2064" width="11.85546875" style="2052" customWidth="1"/>
    <col min="2065" max="2074" width="11.7109375" style="2052" customWidth="1"/>
    <col min="2075" max="2082" width="0" style="2052" hidden="1" customWidth="1"/>
    <col min="2083" max="2084" width="11.7109375" style="2052" customWidth="1"/>
    <col min="2085" max="2304" width="11.7109375" style="2052"/>
    <col min="2305" max="2305" width="13.85546875" style="2052" customWidth="1"/>
    <col min="2306" max="2306" width="27.7109375" style="2052" customWidth="1"/>
    <col min="2307" max="2308" width="10.7109375" style="2052" customWidth="1"/>
    <col min="2309" max="2309" width="11.28515625" style="2052" bestFit="1" customWidth="1"/>
    <col min="2310" max="2310" width="11.7109375" style="2052" customWidth="1"/>
    <col min="2311" max="2311" width="11.85546875" style="2052" customWidth="1"/>
    <col min="2312" max="2313" width="12.42578125" style="2052" customWidth="1"/>
    <col min="2314" max="2314" width="10.5703125" style="2052" customWidth="1"/>
    <col min="2315" max="2316" width="12.28515625" style="2052" customWidth="1"/>
    <col min="2317" max="2317" width="12.42578125" style="2052" customWidth="1"/>
    <col min="2318" max="2318" width="10.7109375" style="2052" customWidth="1"/>
    <col min="2319" max="2319" width="12.5703125" style="2052" customWidth="1"/>
    <col min="2320" max="2320" width="11.85546875" style="2052" customWidth="1"/>
    <col min="2321" max="2330" width="11.7109375" style="2052" customWidth="1"/>
    <col min="2331" max="2338" width="0" style="2052" hidden="1" customWidth="1"/>
    <col min="2339" max="2340" width="11.7109375" style="2052" customWidth="1"/>
    <col min="2341" max="2560" width="11.7109375" style="2052"/>
    <col min="2561" max="2561" width="13.85546875" style="2052" customWidth="1"/>
    <col min="2562" max="2562" width="27.7109375" style="2052" customWidth="1"/>
    <col min="2563" max="2564" width="10.7109375" style="2052" customWidth="1"/>
    <col min="2565" max="2565" width="11.28515625" style="2052" bestFit="1" customWidth="1"/>
    <col min="2566" max="2566" width="11.7109375" style="2052" customWidth="1"/>
    <col min="2567" max="2567" width="11.85546875" style="2052" customWidth="1"/>
    <col min="2568" max="2569" width="12.42578125" style="2052" customWidth="1"/>
    <col min="2570" max="2570" width="10.5703125" style="2052" customWidth="1"/>
    <col min="2571" max="2572" width="12.28515625" style="2052" customWidth="1"/>
    <col min="2573" max="2573" width="12.42578125" style="2052" customWidth="1"/>
    <col min="2574" max="2574" width="10.7109375" style="2052" customWidth="1"/>
    <col min="2575" max="2575" width="12.5703125" style="2052" customWidth="1"/>
    <col min="2576" max="2576" width="11.85546875" style="2052" customWidth="1"/>
    <col min="2577" max="2586" width="11.7109375" style="2052" customWidth="1"/>
    <col min="2587" max="2594" width="0" style="2052" hidden="1" customWidth="1"/>
    <col min="2595" max="2596" width="11.7109375" style="2052" customWidth="1"/>
    <col min="2597" max="2816" width="11.7109375" style="2052"/>
    <col min="2817" max="2817" width="13.85546875" style="2052" customWidth="1"/>
    <col min="2818" max="2818" width="27.7109375" style="2052" customWidth="1"/>
    <col min="2819" max="2820" width="10.7109375" style="2052" customWidth="1"/>
    <col min="2821" max="2821" width="11.28515625" style="2052" bestFit="1" customWidth="1"/>
    <col min="2822" max="2822" width="11.7109375" style="2052" customWidth="1"/>
    <col min="2823" max="2823" width="11.85546875" style="2052" customWidth="1"/>
    <col min="2824" max="2825" width="12.42578125" style="2052" customWidth="1"/>
    <col min="2826" max="2826" width="10.5703125" style="2052" customWidth="1"/>
    <col min="2827" max="2828" width="12.28515625" style="2052" customWidth="1"/>
    <col min="2829" max="2829" width="12.42578125" style="2052" customWidth="1"/>
    <col min="2830" max="2830" width="10.7109375" style="2052" customWidth="1"/>
    <col min="2831" max="2831" width="12.5703125" style="2052" customWidth="1"/>
    <col min="2832" max="2832" width="11.85546875" style="2052" customWidth="1"/>
    <col min="2833" max="2842" width="11.7109375" style="2052" customWidth="1"/>
    <col min="2843" max="2850" width="0" style="2052" hidden="1" customWidth="1"/>
    <col min="2851" max="2852" width="11.7109375" style="2052" customWidth="1"/>
    <col min="2853" max="3072" width="11.7109375" style="2052"/>
    <col min="3073" max="3073" width="13.85546875" style="2052" customWidth="1"/>
    <col min="3074" max="3074" width="27.7109375" style="2052" customWidth="1"/>
    <col min="3075" max="3076" width="10.7109375" style="2052" customWidth="1"/>
    <col min="3077" max="3077" width="11.28515625" style="2052" bestFit="1" customWidth="1"/>
    <col min="3078" max="3078" width="11.7109375" style="2052" customWidth="1"/>
    <col min="3079" max="3079" width="11.85546875" style="2052" customWidth="1"/>
    <col min="3080" max="3081" width="12.42578125" style="2052" customWidth="1"/>
    <col min="3082" max="3082" width="10.5703125" style="2052" customWidth="1"/>
    <col min="3083" max="3084" width="12.28515625" style="2052" customWidth="1"/>
    <col min="3085" max="3085" width="12.42578125" style="2052" customWidth="1"/>
    <col min="3086" max="3086" width="10.7109375" style="2052" customWidth="1"/>
    <col min="3087" max="3087" width="12.5703125" style="2052" customWidth="1"/>
    <col min="3088" max="3088" width="11.85546875" style="2052" customWidth="1"/>
    <col min="3089" max="3098" width="11.7109375" style="2052" customWidth="1"/>
    <col min="3099" max="3106" width="0" style="2052" hidden="1" customWidth="1"/>
    <col min="3107" max="3108" width="11.7109375" style="2052" customWidth="1"/>
    <col min="3109" max="3328" width="11.7109375" style="2052"/>
    <col min="3329" max="3329" width="13.85546875" style="2052" customWidth="1"/>
    <col min="3330" max="3330" width="27.7109375" style="2052" customWidth="1"/>
    <col min="3331" max="3332" width="10.7109375" style="2052" customWidth="1"/>
    <col min="3333" max="3333" width="11.28515625" style="2052" bestFit="1" customWidth="1"/>
    <col min="3334" max="3334" width="11.7109375" style="2052" customWidth="1"/>
    <col min="3335" max="3335" width="11.85546875" style="2052" customWidth="1"/>
    <col min="3336" max="3337" width="12.42578125" style="2052" customWidth="1"/>
    <col min="3338" max="3338" width="10.5703125" style="2052" customWidth="1"/>
    <col min="3339" max="3340" width="12.28515625" style="2052" customWidth="1"/>
    <col min="3341" max="3341" width="12.42578125" style="2052" customWidth="1"/>
    <col min="3342" max="3342" width="10.7109375" style="2052" customWidth="1"/>
    <col min="3343" max="3343" width="12.5703125" style="2052" customWidth="1"/>
    <col min="3344" max="3344" width="11.85546875" style="2052" customWidth="1"/>
    <col min="3345" max="3354" width="11.7109375" style="2052" customWidth="1"/>
    <col min="3355" max="3362" width="0" style="2052" hidden="1" customWidth="1"/>
    <col min="3363" max="3364" width="11.7109375" style="2052" customWidth="1"/>
    <col min="3365" max="3584" width="11.7109375" style="2052"/>
    <col min="3585" max="3585" width="13.85546875" style="2052" customWidth="1"/>
    <col min="3586" max="3586" width="27.7109375" style="2052" customWidth="1"/>
    <col min="3587" max="3588" width="10.7109375" style="2052" customWidth="1"/>
    <col min="3589" max="3589" width="11.28515625" style="2052" bestFit="1" customWidth="1"/>
    <col min="3590" max="3590" width="11.7109375" style="2052" customWidth="1"/>
    <col min="3591" max="3591" width="11.85546875" style="2052" customWidth="1"/>
    <col min="3592" max="3593" width="12.42578125" style="2052" customWidth="1"/>
    <col min="3594" max="3594" width="10.5703125" style="2052" customWidth="1"/>
    <col min="3595" max="3596" width="12.28515625" style="2052" customWidth="1"/>
    <col min="3597" max="3597" width="12.42578125" style="2052" customWidth="1"/>
    <col min="3598" max="3598" width="10.7109375" style="2052" customWidth="1"/>
    <col min="3599" max="3599" width="12.5703125" style="2052" customWidth="1"/>
    <col min="3600" max="3600" width="11.85546875" style="2052" customWidth="1"/>
    <col min="3601" max="3610" width="11.7109375" style="2052" customWidth="1"/>
    <col min="3611" max="3618" width="0" style="2052" hidden="1" customWidth="1"/>
    <col min="3619" max="3620" width="11.7109375" style="2052" customWidth="1"/>
    <col min="3621" max="3840" width="11.7109375" style="2052"/>
    <col min="3841" max="3841" width="13.85546875" style="2052" customWidth="1"/>
    <col min="3842" max="3842" width="27.7109375" style="2052" customWidth="1"/>
    <col min="3843" max="3844" width="10.7109375" style="2052" customWidth="1"/>
    <col min="3845" max="3845" width="11.28515625" style="2052" bestFit="1" customWidth="1"/>
    <col min="3846" max="3846" width="11.7109375" style="2052" customWidth="1"/>
    <col min="3847" max="3847" width="11.85546875" style="2052" customWidth="1"/>
    <col min="3848" max="3849" width="12.42578125" style="2052" customWidth="1"/>
    <col min="3850" max="3850" width="10.5703125" style="2052" customWidth="1"/>
    <col min="3851" max="3852" width="12.28515625" style="2052" customWidth="1"/>
    <col min="3853" max="3853" width="12.42578125" style="2052" customWidth="1"/>
    <col min="3854" max="3854" width="10.7109375" style="2052" customWidth="1"/>
    <col min="3855" max="3855" width="12.5703125" style="2052" customWidth="1"/>
    <col min="3856" max="3856" width="11.85546875" style="2052" customWidth="1"/>
    <col min="3857" max="3866" width="11.7109375" style="2052" customWidth="1"/>
    <col min="3867" max="3874" width="0" style="2052" hidden="1" customWidth="1"/>
    <col min="3875" max="3876" width="11.7109375" style="2052" customWidth="1"/>
    <col min="3877" max="4096" width="11.7109375" style="2052"/>
    <col min="4097" max="4097" width="13.85546875" style="2052" customWidth="1"/>
    <col min="4098" max="4098" width="27.7109375" style="2052" customWidth="1"/>
    <col min="4099" max="4100" width="10.7109375" style="2052" customWidth="1"/>
    <col min="4101" max="4101" width="11.28515625" style="2052" bestFit="1" customWidth="1"/>
    <col min="4102" max="4102" width="11.7109375" style="2052" customWidth="1"/>
    <col min="4103" max="4103" width="11.85546875" style="2052" customWidth="1"/>
    <col min="4104" max="4105" width="12.42578125" style="2052" customWidth="1"/>
    <col min="4106" max="4106" width="10.5703125" style="2052" customWidth="1"/>
    <col min="4107" max="4108" width="12.28515625" style="2052" customWidth="1"/>
    <col min="4109" max="4109" width="12.42578125" style="2052" customWidth="1"/>
    <col min="4110" max="4110" width="10.7109375" style="2052" customWidth="1"/>
    <col min="4111" max="4111" width="12.5703125" style="2052" customWidth="1"/>
    <col min="4112" max="4112" width="11.85546875" style="2052" customWidth="1"/>
    <col min="4113" max="4122" width="11.7109375" style="2052" customWidth="1"/>
    <col min="4123" max="4130" width="0" style="2052" hidden="1" customWidth="1"/>
    <col min="4131" max="4132" width="11.7109375" style="2052" customWidth="1"/>
    <col min="4133" max="4352" width="11.7109375" style="2052"/>
    <col min="4353" max="4353" width="13.85546875" style="2052" customWidth="1"/>
    <col min="4354" max="4354" width="27.7109375" style="2052" customWidth="1"/>
    <col min="4355" max="4356" width="10.7109375" style="2052" customWidth="1"/>
    <col min="4357" max="4357" width="11.28515625" style="2052" bestFit="1" customWidth="1"/>
    <col min="4358" max="4358" width="11.7109375" style="2052" customWidth="1"/>
    <col min="4359" max="4359" width="11.85546875" style="2052" customWidth="1"/>
    <col min="4360" max="4361" width="12.42578125" style="2052" customWidth="1"/>
    <col min="4362" max="4362" width="10.5703125" style="2052" customWidth="1"/>
    <col min="4363" max="4364" width="12.28515625" style="2052" customWidth="1"/>
    <col min="4365" max="4365" width="12.42578125" style="2052" customWidth="1"/>
    <col min="4366" max="4366" width="10.7109375" style="2052" customWidth="1"/>
    <col min="4367" max="4367" width="12.5703125" style="2052" customWidth="1"/>
    <col min="4368" max="4368" width="11.85546875" style="2052" customWidth="1"/>
    <col min="4369" max="4378" width="11.7109375" style="2052" customWidth="1"/>
    <col min="4379" max="4386" width="0" style="2052" hidden="1" customWidth="1"/>
    <col min="4387" max="4388" width="11.7109375" style="2052" customWidth="1"/>
    <col min="4389" max="4608" width="11.7109375" style="2052"/>
    <col min="4609" max="4609" width="13.85546875" style="2052" customWidth="1"/>
    <col min="4610" max="4610" width="27.7109375" style="2052" customWidth="1"/>
    <col min="4611" max="4612" width="10.7109375" style="2052" customWidth="1"/>
    <col min="4613" max="4613" width="11.28515625" style="2052" bestFit="1" customWidth="1"/>
    <col min="4614" max="4614" width="11.7109375" style="2052" customWidth="1"/>
    <col min="4615" max="4615" width="11.85546875" style="2052" customWidth="1"/>
    <col min="4616" max="4617" width="12.42578125" style="2052" customWidth="1"/>
    <col min="4618" max="4618" width="10.5703125" style="2052" customWidth="1"/>
    <col min="4619" max="4620" width="12.28515625" style="2052" customWidth="1"/>
    <col min="4621" max="4621" width="12.42578125" style="2052" customWidth="1"/>
    <col min="4622" max="4622" width="10.7109375" style="2052" customWidth="1"/>
    <col min="4623" max="4623" width="12.5703125" style="2052" customWidth="1"/>
    <col min="4624" max="4624" width="11.85546875" style="2052" customWidth="1"/>
    <col min="4625" max="4634" width="11.7109375" style="2052" customWidth="1"/>
    <col min="4635" max="4642" width="0" style="2052" hidden="1" customWidth="1"/>
    <col min="4643" max="4644" width="11.7109375" style="2052" customWidth="1"/>
    <col min="4645" max="4864" width="11.7109375" style="2052"/>
    <col min="4865" max="4865" width="13.85546875" style="2052" customWidth="1"/>
    <col min="4866" max="4866" width="27.7109375" style="2052" customWidth="1"/>
    <col min="4867" max="4868" width="10.7109375" style="2052" customWidth="1"/>
    <col min="4869" max="4869" width="11.28515625" style="2052" bestFit="1" customWidth="1"/>
    <col min="4870" max="4870" width="11.7109375" style="2052" customWidth="1"/>
    <col min="4871" max="4871" width="11.85546875" style="2052" customWidth="1"/>
    <col min="4872" max="4873" width="12.42578125" style="2052" customWidth="1"/>
    <col min="4874" max="4874" width="10.5703125" style="2052" customWidth="1"/>
    <col min="4875" max="4876" width="12.28515625" style="2052" customWidth="1"/>
    <col min="4877" max="4877" width="12.42578125" style="2052" customWidth="1"/>
    <col min="4878" max="4878" width="10.7109375" style="2052" customWidth="1"/>
    <col min="4879" max="4879" width="12.5703125" style="2052" customWidth="1"/>
    <col min="4880" max="4880" width="11.85546875" style="2052" customWidth="1"/>
    <col min="4881" max="4890" width="11.7109375" style="2052" customWidth="1"/>
    <col min="4891" max="4898" width="0" style="2052" hidden="1" customWidth="1"/>
    <col min="4899" max="4900" width="11.7109375" style="2052" customWidth="1"/>
    <col min="4901" max="5120" width="11.7109375" style="2052"/>
    <col min="5121" max="5121" width="13.85546875" style="2052" customWidth="1"/>
    <col min="5122" max="5122" width="27.7109375" style="2052" customWidth="1"/>
    <col min="5123" max="5124" width="10.7109375" style="2052" customWidth="1"/>
    <col min="5125" max="5125" width="11.28515625" style="2052" bestFit="1" customWidth="1"/>
    <col min="5126" max="5126" width="11.7109375" style="2052" customWidth="1"/>
    <col min="5127" max="5127" width="11.85546875" style="2052" customWidth="1"/>
    <col min="5128" max="5129" width="12.42578125" style="2052" customWidth="1"/>
    <col min="5130" max="5130" width="10.5703125" style="2052" customWidth="1"/>
    <col min="5131" max="5132" width="12.28515625" style="2052" customWidth="1"/>
    <col min="5133" max="5133" width="12.42578125" style="2052" customWidth="1"/>
    <col min="5134" max="5134" width="10.7109375" style="2052" customWidth="1"/>
    <col min="5135" max="5135" width="12.5703125" style="2052" customWidth="1"/>
    <col min="5136" max="5136" width="11.85546875" style="2052" customWidth="1"/>
    <col min="5137" max="5146" width="11.7109375" style="2052" customWidth="1"/>
    <col min="5147" max="5154" width="0" style="2052" hidden="1" customWidth="1"/>
    <col min="5155" max="5156" width="11.7109375" style="2052" customWidth="1"/>
    <col min="5157" max="5376" width="11.7109375" style="2052"/>
    <col min="5377" max="5377" width="13.85546875" style="2052" customWidth="1"/>
    <col min="5378" max="5378" width="27.7109375" style="2052" customWidth="1"/>
    <col min="5379" max="5380" width="10.7109375" style="2052" customWidth="1"/>
    <col min="5381" max="5381" width="11.28515625" style="2052" bestFit="1" customWidth="1"/>
    <col min="5382" max="5382" width="11.7109375" style="2052" customWidth="1"/>
    <col min="5383" max="5383" width="11.85546875" style="2052" customWidth="1"/>
    <col min="5384" max="5385" width="12.42578125" style="2052" customWidth="1"/>
    <col min="5386" max="5386" width="10.5703125" style="2052" customWidth="1"/>
    <col min="5387" max="5388" width="12.28515625" style="2052" customWidth="1"/>
    <col min="5389" max="5389" width="12.42578125" style="2052" customWidth="1"/>
    <col min="5390" max="5390" width="10.7109375" style="2052" customWidth="1"/>
    <col min="5391" max="5391" width="12.5703125" style="2052" customWidth="1"/>
    <col min="5392" max="5392" width="11.85546875" style="2052" customWidth="1"/>
    <col min="5393" max="5402" width="11.7109375" style="2052" customWidth="1"/>
    <col min="5403" max="5410" width="0" style="2052" hidden="1" customWidth="1"/>
    <col min="5411" max="5412" width="11.7109375" style="2052" customWidth="1"/>
    <col min="5413" max="5632" width="11.7109375" style="2052"/>
    <col min="5633" max="5633" width="13.85546875" style="2052" customWidth="1"/>
    <col min="5634" max="5634" width="27.7109375" style="2052" customWidth="1"/>
    <col min="5635" max="5636" width="10.7109375" style="2052" customWidth="1"/>
    <col min="5637" max="5637" width="11.28515625" style="2052" bestFit="1" customWidth="1"/>
    <col min="5638" max="5638" width="11.7109375" style="2052" customWidth="1"/>
    <col min="5639" max="5639" width="11.85546875" style="2052" customWidth="1"/>
    <col min="5640" max="5641" width="12.42578125" style="2052" customWidth="1"/>
    <col min="5642" max="5642" width="10.5703125" style="2052" customWidth="1"/>
    <col min="5643" max="5644" width="12.28515625" style="2052" customWidth="1"/>
    <col min="5645" max="5645" width="12.42578125" style="2052" customWidth="1"/>
    <col min="5646" max="5646" width="10.7109375" style="2052" customWidth="1"/>
    <col min="5647" max="5647" width="12.5703125" style="2052" customWidth="1"/>
    <col min="5648" max="5648" width="11.85546875" style="2052" customWidth="1"/>
    <col min="5649" max="5658" width="11.7109375" style="2052" customWidth="1"/>
    <col min="5659" max="5666" width="0" style="2052" hidden="1" customWidth="1"/>
    <col min="5667" max="5668" width="11.7109375" style="2052" customWidth="1"/>
    <col min="5669" max="5888" width="11.7109375" style="2052"/>
    <col min="5889" max="5889" width="13.85546875" style="2052" customWidth="1"/>
    <col min="5890" max="5890" width="27.7109375" style="2052" customWidth="1"/>
    <col min="5891" max="5892" width="10.7109375" style="2052" customWidth="1"/>
    <col min="5893" max="5893" width="11.28515625" style="2052" bestFit="1" customWidth="1"/>
    <col min="5894" max="5894" width="11.7109375" style="2052" customWidth="1"/>
    <col min="5895" max="5895" width="11.85546875" style="2052" customWidth="1"/>
    <col min="5896" max="5897" width="12.42578125" style="2052" customWidth="1"/>
    <col min="5898" max="5898" width="10.5703125" style="2052" customWidth="1"/>
    <col min="5899" max="5900" width="12.28515625" style="2052" customWidth="1"/>
    <col min="5901" max="5901" width="12.42578125" style="2052" customWidth="1"/>
    <col min="5902" max="5902" width="10.7109375" style="2052" customWidth="1"/>
    <col min="5903" max="5903" width="12.5703125" style="2052" customWidth="1"/>
    <col min="5904" max="5904" width="11.85546875" style="2052" customWidth="1"/>
    <col min="5905" max="5914" width="11.7109375" style="2052" customWidth="1"/>
    <col min="5915" max="5922" width="0" style="2052" hidden="1" customWidth="1"/>
    <col min="5923" max="5924" width="11.7109375" style="2052" customWidth="1"/>
    <col min="5925" max="6144" width="11.7109375" style="2052"/>
    <col min="6145" max="6145" width="13.85546875" style="2052" customWidth="1"/>
    <col min="6146" max="6146" width="27.7109375" style="2052" customWidth="1"/>
    <col min="6147" max="6148" width="10.7109375" style="2052" customWidth="1"/>
    <col min="6149" max="6149" width="11.28515625" style="2052" bestFit="1" customWidth="1"/>
    <col min="6150" max="6150" width="11.7109375" style="2052" customWidth="1"/>
    <col min="6151" max="6151" width="11.85546875" style="2052" customWidth="1"/>
    <col min="6152" max="6153" width="12.42578125" style="2052" customWidth="1"/>
    <col min="6154" max="6154" width="10.5703125" style="2052" customWidth="1"/>
    <col min="6155" max="6156" width="12.28515625" style="2052" customWidth="1"/>
    <col min="6157" max="6157" width="12.42578125" style="2052" customWidth="1"/>
    <col min="6158" max="6158" width="10.7109375" style="2052" customWidth="1"/>
    <col min="6159" max="6159" width="12.5703125" style="2052" customWidth="1"/>
    <col min="6160" max="6160" width="11.85546875" style="2052" customWidth="1"/>
    <col min="6161" max="6170" width="11.7109375" style="2052" customWidth="1"/>
    <col min="6171" max="6178" width="0" style="2052" hidden="1" customWidth="1"/>
    <col min="6179" max="6180" width="11.7109375" style="2052" customWidth="1"/>
    <col min="6181" max="6400" width="11.7109375" style="2052"/>
    <col min="6401" max="6401" width="13.85546875" style="2052" customWidth="1"/>
    <col min="6402" max="6402" width="27.7109375" style="2052" customWidth="1"/>
    <col min="6403" max="6404" width="10.7109375" style="2052" customWidth="1"/>
    <col min="6405" max="6405" width="11.28515625" style="2052" bestFit="1" customWidth="1"/>
    <col min="6406" max="6406" width="11.7109375" style="2052" customWidth="1"/>
    <col min="6407" max="6407" width="11.85546875" style="2052" customWidth="1"/>
    <col min="6408" max="6409" width="12.42578125" style="2052" customWidth="1"/>
    <col min="6410" max="6410" width="10.5703125" style="2052" customWidth="1"/>
    <col min="6411" max="6412" width="12.28515625" style="2052" customWidth="1"/>
    <col min="6413" max="6413" width="12.42578125" style="2052" customWidth="1"/>
    <col min="6414" max="6414" width="10.7109375" style="2052" customWidth="1"/>
    <col min="6415" max="6415" width="12.5703125" style="2052" customWidth="1"/>
    <col min="6416" max="6416" width="11.85546875" style="2052" customWidth="1"/>
    <col min="6417" max="6426" width="11.7109375" style="2052" customWidth="1"/>
    <col min="6427" max="6434" width="0" style="2052" hidden="1" customWidth="1"/>
    <col min="6435" max="6436" width="11.7109375" style="2052" customWidth="1"/>
    <col min="6437" max="6656" width="11.7109375" style="2052"/>
    <col min="6657" max="6657" width="13.85546875" style="2052" customWidth="1"/>
    <col min="6658" max="6658" width="27.7109375" style="2052" customWidth="1"/>
    <col min="6659" max="6660" width="10.7109375" style="2052" customWidth="1"/>
    <col min="6661" max="6661" width="11.28515625" style="2052" bestFit="1" customWidth="1"/>
    <col min="6662" max="6662" width="11.7109375" style="2052" customWidth="1"/>
    <col min="6663" max="6663" width="11.85546875" style="2052" customWidth="1"/>
    <col min="6664" max="6665" width="12.42578125" style="2052" customWidth="1"/>
    <col min="6666" max="6666" width="10.5703125" style="2052" customWidth="1"/>
    <col min="6667" max="6668" width="12.28515625" style="2052" customWidth="1"/>
    <col min="6669" max="6669" width="12.42578125" style="2052" customWidth="1"/>
    <col min="6670" max="6670" width="10.7109375" style="2052" customWidth="1"/>
    <col min="6671" max="6671" width="12.5703125" style="2052" customWidth="1"/>
    <col min="6672" max="6672" width="11.85546875" style="2052" customWidth="1"/>
    <col min="6673" max="6682" width="11.7109375" style="2052" customWidth="1"/>
    <col min="6683" max="6690" width="0" style="2052" hidden="1" customWidth="1"/>
    <col min="6691" max="6692" width="11.7109375" style="2052" customWidth="1"/>
    <col min="6693" max="6912" width="11.7109375" style="2052"/>
    <col min="6913" max="6913" width="13.85546875" style="2052" customWidth="1"/>
    <col min="6914" max="6914" width="27.7109375" style="2052" customWidth="1"/>
    <col min="6915" max="6916" width="10.7109375" style="2052" customWidth="1"/>
    <col min="6917" max="6917" width="11.28515625" style="2052" bestFit="1" customWidth="1"/>
    <col min="6918" max="6918" width="11.7109375" style="2052" customWidth="1"/>
    <col min="6919" max="6919" width="11.85546875" style="2052" customWidth="1"/>
    <col min="6920" max="6921" width="12.42578125" style="2052" customWidth="1"/>
    <col min="6922" max="6922" width="10.5703125" style="2052" customWidth="1"/>
    <col min="6923" max="6924" width="12.28515625" style="2052" customWidth="1"/>
    <col min="6925" max="6925" width="12.42578125" style="2052" customWidth="1"/>
    <col min="6926" max="6926" width="10.7109375" style="2052" customWidth="1"/>
    <col min="6927" max="6927" width="12.5703125" style="2052" customWidth="1"/>
    <col min="6928" max="6928" width="11.85546875" style="2052" customWidth="1"/>
    <col min="6929" max="6938" width="11.7109375" style="2052" customWidth="1"/>
    <col min="6939" max="6946" width="0" style="2052" hidden="1" customWidth="1"/>
    <col min="6947" max="6948" width="11.7109375" style="2052" customWidth="1"/>
    <col min="6949" max="7168" width="11.7109375" style="2052"/>
    <col min="7169" max="7169" width="13.85546875" style="2052" customWidth="1"/>
    <col min="7170" max="7170" width="27.7109375" style="2052" customWidth="1"/>
    <col min="7171" max="7172" width="10.7109375" style="2052" customWidth="1"/>
    <col min="7173" max="7173" width="11.28515625" style="2052" bestFit="1" customWidth="1"/>
    <col min="7174" max="7174" width="11.7109375" style="2052" customWidth="1"/>
    <col min="7175" max="7175" width="11.85546875" style="2052" customWidth="1"/>
    <col min="7176" max="7177" width="12.42578125" style="2052" customWidth="1"/>
    <col min="7178" max="7178" width="10.5703125" style="2052" customWidth="1"/>
    <col min="7179" max="7180" width="12.28515625" style="2052" customWidth="1"/>
    <col min="7181" max="7181" width="12.42578125" style="2052" customWidth="1"/>
    <col min="7182" max="7182" width="10.7109375" style="2052" customWidth="1"/>
    <col min="7183" max="7183" width="12.5703125" style="2052" customWidth="1"/>
    <col min="7184" max="7184" width="11.85546875" style="2052" customWidth="1"/>
    <col min="7185" max="7194" width="11.7109375" style="2052" customWidth="1"/>
    <col min="7195" max="7202" width="0" style="2052" hidden="1" customWidth="1"/>
    <col min="7203" max="7204" width="11.7109375" style="2052" customWidth="1"/>
    <col min="7205" max="7424" width="11.7109375" style="2052"/>
    <col min="7425" max="7425" width="13.85546875" style="2052" customWidth="1"/>
    <col min="7426" max="7426" width="27.7109375" style="2052" customWidth="1"/>
    <col min="7427" max="7428" width="10.7109375" style="2052" customWidth="1"/>
    <col min="7429" max="7429" width="11.28515625" style="2052" bestFit="1" customWidth="1"/>
    <col min="7430" max="7430" width="11.7109375" style="2052" customWidth="1"/>
    <col min="7431" max="7431" width="11.85546875" style="2052" customWidth="1"/>
    <col min="7432" max="7433" width="12.42578125" style="2052" customWidth="1"/>
    <col min="7434" max="7434" width="10.5703125" style="2052" customWidth="1"/>
    <col min="7435" max="7436" width="12.28515625" style="2052" customWidth="1"/>
    <col min="7437" max="7437" width="12.42578125" style="2052" customWidth="1"/>
    <col min="7438" max="7438" width="10.7109375" style="2052" customWidth="1"/>
    <col min="7439" max="7439" width="12.5703125" style="2052" customWidth="1"/>
    <col min="7440" max="7440" width="11.85546875" style="2052" customWidth="1"/>
    <col min="7441" max="7450" width="11.7109375" style="2052" customWidth="1"/>
    <col min="7451" max="7458" width="0" style="2052" hidden="1" customWidth="1"/>
    <col min="7459" max="7460" width="11.7109375" style="2052" customWidth="1"/>
    <col min="7461" max="7680" width="11.7109375" style="2052"/>
    <col min="7681" max="7681" width="13.85546875" style="2052" customWidth="1"/>
    <col min="7682" max="7682" width="27.7109375" style="2052" customWidth="1"/>
    <col min="7683" max="7684" width="10.7109375" style="2052" customWidth="1"/>
    <col min="7685" max="7685" width="11.28515625" style="2052" bestFit="1" customWidth="1"/>
    <col min="7686" max="7686" width="11.7109375" style="2052" customWidth="1"/>
    <col min="7687" max="7687" width="11.85546875" style="2052" customWidth="1"/>
    <col min="7688" max="7689" width="12.42578125" style="2052" customWidth="1"/>
    <col min="7690" max="7690" width="10.5703125" style="2052" customWidth="1"/>
    <col min="7691" max="7692" width="12.28515625" style="2052" customWidth="1"/>
    <col min="7693" max="7693" width="12.42578125" style="2052" customWidth="1"/>
    <col min="7694" max="7694" width="10.7109375" style="2052" customWidth="1"/>
    <col min="7695" max="7695" width="12.5703125" style="2052" customWidth="1"/>
    <col min="7696" max="7696" width="11.85546875" style="2052" customWidth="1"/>
    <col min="7697" max="7706" width="11.7109375" style="2052" customWidth="1"/>
    <col min="7707" max="7714" width="0" style="2052" hidden="1" customWidth="1"/>
    <col min="7715" max="7716" width="11.7109375" style="2052" customWidth="1"/>
    <col min="7717" max="7936" width="11.7109375" style="2052"/>
    <col min="7937" max="7937" width="13.85546875" style="2052" customWidth="1"/>
    <col min="7938" max="7938" width="27.7109375" style="2052" customWidth="1"/>
    <col min="7939" max="7940" width="10.7109375" style="2052" customWidth="1"/>
    <col min="7941" max="7941" width="11.28515625" style="2052" bestFit="1" customWidth="1"/>
    <col min="7942" max="7942" width="11.7109375" style="2052" customWidth="1"/>
    <col min="7943" max="7943" width="11.85546875" style="2052" customWidth="1"/>
    <col min="7944" max="7945" width="12.42578125" style="2052" customWidth="1"/>
    <col min="7946" max="7946" width="10.5703125" style="2052" customWidth="1"/>
    <col min="7947" max="7948" width="12.28515625" style="2052" customWidth="1"/>
    <col min="7949" max="7949" width="12.42578125" style="2052" customWidth="1"/>
    <col min="7950" max="7950" width="10.7109375" style="2052" customWidth="1"/>
    <col min="7951" max="7951" width="12.5703125" style="2052" customWidth="1"/>
    <col min="7952" max="7952" width="11.85546875" style="2052" customWidth="1"/>
    <col min="7953" max="7962" width="11.7109375" style="2052" customWidth="1"/>
    <col min="7963" max="7970" width="0" style="2052" hidden="1" customWidth="1"/>
    <col min="7971" max="7972" width="11.7109375" style="2052" customWidth="1"/>
    <col min="7973" max="8192" width="11.7109375" style="2052"/>
    <col min="8193" max="8193" width="13.85546875" style="2052" customWidth="1"/>
    <col min="8194" max="8194" width="27.7109375" style="2052" customWidth="1"/>
    <col min="8195" max="8196" width="10.7109375" style="2052" customWidth="1"/>
    <col min="8197" max="8197" width="11.28515625" style="2052" bestFit="1" customWidth="1"/>
    <col min="8198" max="8198" width="11.7109375" style="2052" customWidth="1"/>
    <col min="8199" max="8199" width="11.85546875" style="2052" customWidth="1"/>
    <col min="8200" max="8201" width="12.42578125" style="2052" customWidth="1"/>
    <col min="8202" max="8202" width="10.5703125" style="2052" customWidth="1"/>
    <col min="8203" max="8204" width="12.28515625" style="2052" customWidth="1"/>
    <col min="8205" max="8205" width="12.42578125" style="2052" customWidth="1"/>
    <col min="8206" max="8206" width="10.7109375" style="2052" customWidth="1"/>
    <col min="8207" max="8207" width="12.5703125" style="2052" customWidth="1"/>
    <col min="8208" max="8208" width="11.85546875" style="2052" customWidth="1"/>
    <col min="8209" max="8218" width="11.7109375" style="2052" customWidth="1"/>
    <col min="8219" max="8226" width="0" style="2052" hidden="1" customWidth="1"/>
    <col min="8227" max="8228" width="11.7109375" style="2052" customWidth="1"/>
    <col min="8229" max="8448" width="11.7109375" style="2052"/>
    <col min="8449" max="8449" width="13.85546875" style="2052" customWidth="1"/>
    <col min="8450" max="8450" width="27.7109375" style="2052" customWidth="1"/>
    <col min="8451" max="8452" width="10.7109375" style="2052" customWidth="1"/>
    <col min="8453" max="8453" width="11.28515625" style="2052" bestFit="1" customWidth="1"/>
    <col min="8454" max="8454" width="11.7109375" style="2052" customWidth="1"/>
    <col min="8455" max="8455" width="11.85546875" style="2052" customWidth="1"/>
    <col min="8456" max="8457" width="12.42578125" style="2052" customWidth="1"/>
    <col min="8458" max="8458" width="10.5703125" style="2052" customWidth="1"/>
    <col min="8459" max="8460" width="12.28515625" style="2052" customWidth="1"/>
    <col min="8461" max="8461" width="12.42578125" style="2052" customWidth="1"/>
    <col min="8462" max="8462" width="10.7109375" style="2052" customWidth="1"/>
    <col min="8463" max="8463" width="12.5703125" style="2052" customWidth="1"/>
    <col min="8464" max="8464" width="11.85546875" style="2052" customWidth="1"/>
    <col min="8465" max="8474" width="11.7109375" style="2052" customWidth="1"/>
    <col min="8475" max="8482" width="0" style="2052" hidden="1" customWidth="1"/>
    <col min="8483" max="8484" width="11.7109375" style="2052" customWidth="1"/>
    <col min="8485" max="8704" width="11.7109375" style="2052"/>
    <col min="8705" max="8705" width="13.85546875" style="2052" customWidth="1"/>
    <col min="8706" max="8706" width="27.7109375" style="2052" customWidth="1"/>
    <col min="8707" max="8708" width="10.7109375" style="2052" customWidth="1"/>
    <col min="8709" max="8709" width="11.28515625" style="2052" bestFit="1" customWidth="1"/>
    <col min="8710" max="8710" width="11.7109375" style="2052" customWidth="1"/>
    <col min="8711" max="8711" width="11.85546875" style="2052" customWidth="1"/>
    <col min="8712" max="8713" width="12.42578125" style="2052" customWidth="1"/>
    <col min="8714" max="8714" width="10.5703125" style="2052" customWidth="1"/>
    <col min="8715" max="8716" width="12.28515625" style="2052" customWidth="1"/>
    <col min="8717" max="8717" width="12.42578125" style="2052" customWidth="1"/>
    <col min="8718" max="8718" width="10.7109375" style="2052" customWidth="1"/>
    <col min="8719" max="8719" width="12.5703125" style="2052" customWidth="1"/>
    <col min="8720" max="8720" width="11.85546875" style="2052" customWidth="1"/>
    <col min="8721" max="8730" width="11.7109375" style="2052" customWidth="1"/>
    <col min="8731" max="8738" width="0" style="2052" hidden="1" customWidth="1"/>
    <col min="8739" max="8740" width="11.7109375" style="2052" customWidth="1"/>
    <col min="8741" max="8960" width="11.7109375" style="2052"/>
    <col min="8961" max="8961" width="13.85546875" style="2052" customWidth="1"/>
    <col min="8962" max="8962" width="27.7109375" style="2052" customWidth="1"/>
    <col min="8963" max="8964" width="10.7109375" style="2052" customWidth="1"/>
    <col min="8965" max="8965" width="11.28515625" style="2052" bestFit="1" customWidth="1"/>
    <col min="8966" max="8966" width="11.7109375" style="2052" customWidth="1"/>
    <col min="8967" max="8967" width="11.85546875" style="2052" customWidth="1"/>
    <col min="8968" max="8969" width="12.42578125" style="2052" customWidth="1"/>
    <col min="8970" max="8970" width="10.5703125" style="2052" customWidth="1"/>
    <col min="8971" max="8972" width="12.28515625" style="2052" customWidth="1"/>
    <col min="8973" max="8973" width="12.42578125" style="2052" customWidth="1"/>
    <col min="8974" max="8974" width="10.7109375" style="2052" customWidth="1"/>
    <col min="8975" max="8975" width="12.5703125" style="2052" customWidth="1"/>
    <col min="8976" max="8976" width="11.85546875" style="2052" customWidth="1"/>
    <col min="8977" max="8986" width="11.7109375" style="2052" customWidth="1"/>
    <col min="8987" max="8994" width="0" style="2052" hidden="1" customWidth="1"/>
    <col min="8995" max="8996" width="11.7109375" style="2052" customWidth="1"/>
    <col min="8997" max="9216" width="11.7109375" style="2052"/>
    <col min="9217" max="9217" width="13.85546875" style="2052" customWidth="1"/>
    <col min="9218" max="9218" width="27.7109375" style="2052" customWidth="1"/>
    <col min="9219" max="9220" width="10.7109375" style="2052" customWidth="1"/>
    <col min="9221" max="9221" width="11.28515625" style="2052" bestFit="1" customWidth="1"/>
    <col min="9222" max="9222" width="11.7109375" style="2052" customWidth="1"/>
    <col min="9223" max="9223" width="11.85546875" style="2052" customWidth="1"/>
    <col min="9224" max="9225" width="12.42578125" style="2052" customWidth="1"/>
    <col min="9226" max="9226" width="10.5703125" style="2052" customWidth="1"/>
    <col min="9227" max="9228" width="12.28515625" style="2052" customWidth="1"/>
    <col min="9229" max="9229" width="12.42578125" style="2052" customWidth="1"/>
    <col min="9230" max="9230" width="10.7109375" style="2052" customWidth="1"/>
    <col min="9231" max="9231" width="12.5703125" style="2052" customWidth="1"/>
    <col min="9232" max="9232" width="11.85546875" style="2052" customWidth="1"/>
    <col min="9233" max="9242" width="11.7109375" style="2052" customWidth="1"/>
    <col min="9243" max="9250" width="0" style="2052" hidden="1" customWidth="1"/>
    <col min="9251" max="9252" width="11.7109375" style="2052" customWidth="1"/>
    <col min="9253" max="9472" width="11.7109375" style="2052"/>
    <col min="9473" max="9473" width="13.85546875" style="2052" customWidth="1"/>
    <col min="9474" max="9474" width="27.7109375" style="2052" customWidth="1"/>
    <col min="9475" max="9476" width="10.7109375" style="2052" customWidth="1"/>
    <col min="9477" max="9477" width="11.28515625" style="2052" bestFit="1" customWidth="1"/>
    <col min="9478" max="9478" width="11.7109375" style="2052" customWidth="1"/>
    <col min="9479" max="9479" width="11.85546875" style="2052" customWidth="1"/>
    <col min="9480" max="9481" width="12.42578125" style="2052" customWidth="1"/>
    <col min="9482" max="9482" width="10.5703125" style="2052" customWidth="1"/>
    <col min="9483" max="9484" width="12.28515625" style="2052" customWidth="1"/>
    <col min="9485" max="9485" width="12.42578125" style="2052" customWidth="1"/>
    <col min="9486" max="9486" width="10.7109375" style="2052" customWidth="1"/>
    <col min="9487" max="9487" width="12.5703125" style="2052" customWidth="1"/>
    <col min="9488" max="9488" width="11.85546875" style="2052" customWidth="1"/>
    <col min="9489" max="9498" width="11.7109375" style="2052" customWidth="1"/>
    <col min="9499" max="9506" width="0" style="2052" hidden="1" customWidth="1"/>
    <col min="9507" max="9508" width="11.7109375" style="2052" customWidth="1"/>
    <col min="9509" max="9728" width="11.7109375" style="2052"/>
    <col min="9729" max="9729" width="13.85546875" style="2052" customWidth="1"/>
    <col min="9730" max="9730" width="27.7109375" style="2052" customWidth="1"/>
    <col min="9731" max="9732" width="10.7109375" style="2052" customWidth="1"/>
    <col min="9733" max="9733" width="11.28515625" style="2052" bestFit="1" customWidth="1"/>
    <col min="9734" max="9734" width="11.7109375" style="2052" customWidth="1"/>
    <col min="9735" max="9735" width="11.85546875" style="2052" customWidth="1"/>
    <col min="9736" max="9737" width="12.42578125" style="2052" customWidth="1"/>
    <col min="9738" max="9738" width="10.5703125" style="2052" customWidth="1"/>
    <col min="9739" max="9740" width="12.28515625" style="2052" customWidth="1"/>
    <col min="9741" max="9741" width="12.42578125" style="2052" customWidth="1"/>
    <col min="9742" max="9742" width="10.7109375" style="2052" customWidth="1"/>
    <col min="9743" max="9743" width="12.5703125" style="2052" customWidth="1"/>
    <col min="9744" max="9744" width="11.85546875" style="2052" customWidth="1"/>
    <col min="9745" max="9754" width="11.7109375" style="2052" customWidth="1"/>
    <col min="9755" max="9762" width="0" style="2052" hidden="1" customWidth="1"/>
    <col min="9763" max="9764" width="11.7109375" style="2052" customWidth="1"/>
    <col min="9765" max="9984" width="11.7109375" style="2052"/>
    <col min="9985" max="9985" width="13.85546875" style="2052" customWidth="1"/>
    <col min="9986" max="9986" width="27.7109375" style="2052" customWidth="1"/>
    <col min="9987" max="9988" width="10.7109375" style="2052" customWidth="1"/>
    <col min="9989" max="9989" width="11.28515625" style="2052" bestFit="1" customWidth="1"/>
    <col min="9990" max="9990" width="11.7109375" style="2052" customWidth="1"/>
    <col min="9991" max="9991" width="11.85546875" style="2052" customWidth="1"/>
    <col min="9992" max="9993" width="12.42578125" style="2052" customWidth="1"/>
    <col min="9994" max="9994" width="10.5703125" style="2052" customWidth="1"/>
    <col min="9995" max="9996" width="12.28515625" style="2052" customWidth="1"/>
    <col min="9997" max="9997" width="12.42578125" style="2052" customWidth="1"/>
    <col min="9998" max="9998" width="10.7109375" style="2052" customWidth="1"/>
    <col min="9999" max="9999" width="12.5703125" style="2052" customWidth="1"/>
    <col min="10000" max="10000" width="11.85546875" style="2052" customWidth="1"/>
    <col min="10001" max="10010" width="11.7109375" style="2052" customWidth="1"/>
    <col min="10011" max="10018" width="0" style="2052" hidden="1" customWidth="1"/>
    <col min="10019" max="10020" width="11.7109375" style="2052" customWidth="1"/>
    <col min="10021" max="10240" width="11.7109375" style="2052"/>
    <col min="10241" max="10241" width="13.85546875" style="2052" customWidth="1"/>
    <col min="10242" max="10242" width="27.7109375" style="2052" customWidth="1"/>
    <col min="10243" max="10244" width="10.7109375" style="2052" customWidth="1"/>
    <col min="10245" max="10245" width="11.28515625" style="2052" bestFit="1" customWidth="1"/>
    <col min="10246" max="10246" width="11.7109375" style="2052" customWidth="1"/>
    <col min="10247" max="10247" width="11.85546875" style="2052" customWidth="1"/>
    <col min="10248" max="10249" width="12.42578125" style="2052" customWidth="1"/>
    <col min="10250" max="10250" width="10.5703125" style="2052" customWidth="1"/>
    <col min="10251" max="10252" width="12.28515625" style="2052" customWidth="1"/>
    <col min="10253" max="10253" width="12.42578125" style="2052" customWidth="1"/>
    <col min="10254" max="10254" width="10.7109375" style="2052" customWidth="1"/>
    <col min="10255" max="10255" width="12.5703125" style="2052" customWidth="1"/>
    <col min="10256" max="10256" width="11.85546875" style="2052" customWidth="1"/>
    <col min="10257" max="10266" width="11.7109375" style="2052" customWidth="1"/>
    <col min="10267" max="10274" width="0" style="2052" hidden="1" customWidth="1"/>
    <col min="10275" max="10276" width="11.7109375" style="2052" customWidth="1"/>
    <col min="10277" max="10496" width="11.7109375" style="2052"/>
    <col min="10497" max="10497" width="13.85546875" style="2052" customWidth="1"/>
    <col min="10498" max="10498" width="27.7109375" style="2052" customWidth="1"/>
    <col min="10499" max="10500" width="10.7109375" style="2052" customWidth="1"/>
    <col min="10501" max="10501" width="11.28515625" style="2052" bestFit="1" customWidth="1"/>
    <col min="10502" max="10502" width="11.7109375" style="2052" customWidth="1"/>
    <col min="10503" max="10503" width="11.85546875" style="2052" customWidth="1"/>
    <col min="10504" max="10505" width="12.42578125" style="2052" customWidth="1"/>
    <col min="10506" max="10506" width="10.5703125" style="2052" customWidth="1"/>
    <col min="10507" max="10508" width="12.28515625" style="2052" customWidth="1"/>
    <col min="10509" max="10509" width="12.42578125" style="2052" customWidth="1"/>
    <col min="10510" max="10510" width="10.7109375" style="2052" customWidth="1"/>
    <col min="10511" max="10511" width="12.5703125" style="2052" customWidth="1"/>
    <col min="10512" max="10512" width="11.85546875" style="2052" customWidth="1"/>
    <col min="10513" max="10522" width="11.7109375" style="2052" customWidth="1"/>
    <col min="10523" max="10530" width="0" style="2052" hidden="1" customWidth="1"/>
    <col min="10531" max="10532" width="11.7109375" style="2052" customWidth="1"/>
    <col min="10533" max="10752" width="11.7109375" style="2052"/>
    <col min="10753" max="10753" width="13.85546875" style="2052" customWidth="1"/>
    <col min="10754" max="10754" width="27.7109375" style="2052" customWidth="1"/>
    <col min="10755" max="10756" width="10.7109375" style="2052" customWidth="1"/>
    <col min="10757" max="10757" width="11.28515625" style="2052" bestFit="1" customWidth="1"/>
    <col min="10758" max="10758" width="11.7109375" style="2052" customWidth="1"/>
    <col min="10759" max="10759" width="11.85546875" style="2052" customWidth="1"/>
    <col min="10760" max="10761" width="12.42578125" style="2052" customWidth="1"/>
    <col min="10762" max="10762" width="10.5703125" style="2052" customWidth="1"/>
    <col min="10763" max="10764" width="12.28515625" style="2052" customWidth="1"/>
    <col min="10765" max="10765" width="12.42578125" style="2052" customWidth="1"/>
    <col min="10766" max="10766" width="10.7109375" style="2052" customWidth="1"/>
    <col min="10767" max="10767" width="12.5703125" style="2052" customWidth="1"/>
    <col min="10768" max="10768" width="11.85546875" style="2052" customWidth="1"/>
    <col min="10769" max="10778" width="11.7109375" style="2052" customWidth="1"/>
    <col min="10779" max="10786" width="0" style="2052" hidden="1" customWidth="1"/>
    <col min="10787" max="10788" width="11.7109375" style="2052" customWidth="1"/>
    <col min="10789" max="11008" width="11.7109375" style="2052"/>
    <col min="11009" max="11009" width="13.85546875" style="2052" customWidth="1"/>
    <col min="11010" max="11010" width="27.7109375" style="2052" customWidth="1"/>
    <col min="11011" max="11012" width="10.7109375" style="2052" customWidth="1"/>
    <col min="11013" max="11013" width="11.28515625" style="2052" bestFit="1" customWidth="1"/>
    <col min="11014" max="11014" width="11.7109375" style="2052" customWidth="1"/>
    <col min="11015" max="11015" width="11.85546875" style="2052" customWidth="1"/>
    <col min="11016" max="11017" width="12.42578125" style="2052" customWidth="1"/>
    <col min="11018" max="11018" width="10.5703125" style="2052" customWidth="1"/>
    <col min="11019" max="11020" width="12.28515625" style="2052" customWidth="1"/>
    <col min="11021" max="11021" width="12.42578125" style="2052" customWidth="1"/>
    <col min="11022" max="11022" width="10.7109375" style="2052" customWidth="1"/>
    <col min="11023" max="11023" width="12.5703125" style="2052" customWidth="1"/>
    <col min="11024" max="11024" width="11.85546875" style="2052" customWidth="1"/>
    <col min="11025" max="11034" width="11.7109375" style="2052" customWidth="1"/>
    <col min="11035" max="11042" width="0" style="2052" hidden="1" customWidth="1"/>
    <col min="11043" max="11044" width="11.7109375" style="2052" customWidth="1"/>
    <col min="11045" max="11264" width="11.7109375" style="2052"/>
    <col min="11265" max="11265" width="13.85546875" style="2052" customWidth="1"/>
    <col min="11266" max="11266" width="27.7109375" style="2052" customWidth="1"/>
    <col min="11267" max="11268" width="10.7109375" style="2052" customWidth="1"/>
    <col min="11269" max="11269" width="11.28515625" style="2052" bestFit="1" customWidth="1"/>
    <col min="11270" max="11270" width="11.7109375" style="2052" customWidth="1"/>
    <col min="11271" max="11271" width="11.85546875" style="2052" customWidth="1"/>
    <col min="11272" max="11273" width="12.42578125" style="2052" customWidth="1"/>
    <col min="11274" max="11274" width="10.5703125" style="2052" customWidth="1"/>
    <col min="11275" max="11276" width="12.28515625" style="2052" customWidth="1"/>
    <col min="11277" max="11277" width="12.42578125" style="2052" customWidth="1"/>
    <col min="11278" max="11278" width="10.7109375" style="2052" customWidth="1"/>
    <col min="11279" max="11279" width="12.5703125" style="2052" customWidth="1"/>
    <col min="11280" max="11280" width="11.85546875" style="2052" customWidth="1"/>
    <col min="11281" max="11290" width="11.7109375" style="2052" customWidth="1"/>
    <col min="11291" max="11298" width="0" style="2052" hidden="1" customWidth="1"/>
    <col min="11299" max="11300" width="11.7109375" style="2052" customWidth="1"/>
    <col min="11301" max="11520" width="11.7109375" style="2052"/>
    <col min="11521" max="11521" width="13.85546875" style="2052" customWidth="1"/>
    <col min="11522" max="11522" width="27.7109375" style="2052" customWidth="1"/>
    <col min="11523" max="11524" width="10.7109375" style="2052" customWidth="1"/>
    <col min="11525" max="11525" width="11.28515625" style="2052" bestFit="1" customWidth="1"/>
    <col min="11526" max="11526" width="11.7109375" style="2052" customWidth="1"/>
    <col min="11527" max="11527" width="11.85546875" style="2052" customWidth="1"/>
    <col min="11528" max="11529" width="12.42578125" style="2052" customWidth="1"/>
    <col min="11530" max="11530" width="10.5703125" style="2052" customWidth="1"/>
    <col min="11531" max="11532" width="12.28515625" style="2052" customWidth="1"/>
    <col min="11533" max="11533" width="12.42578125" style="2052" customWidth="1"/>
    <col min="11534" max="11534" width="10.7109375" style="2052" customWidth="1"/>
    <col min="11535" max="11535" width="12.5703125" style="2052" customWidth="1"/>
    <col min="11536" max="11536" width="11.85546875" style="2052" customWidth="1"/>
    <col min="11537" max="11546" width="11.7109375" style="2052" customWidth="1"/>
    <col min="11547" max="11554" width="0" style="2052" hidden="1" customWidth="1"/>
    <col min="11555" max="11556" width="11.7109375" style="2052" customWidth="1"/>
    <col min="11557" max="11776" width="11.7109375" style="2052"/>
    <col min="11777" max="11777" width="13.85546875" style="2052" customWidth="1"/>
    <col min="11778" max="11778" width="27.7109375" style="2052" customWidth="1"/>
    <col min="11779" max="11780" width="10.7109375" style="2052" customWidth="1"/>
    <col min="11781" max="11781" width="11.28515625" style="2052" bestFit="1" customWidth="1"/>
    <col min="11782" max="11782" width="11.7109375" style="2052" customWidth="1"/>
    <col min="11783" max="11783" width="11.85546875" style="2052" customWidth="1"/>
    <col min="11784" max="11785" width="12.42578125" style="2052" customWidth="1"/>
    <col min="11786" max="11786" width="10.5703125" style="2052" customWidth="1"/>
    <col min="11787" max="11788" width="12.28515625" style="2052" customWidth="1"/>
    <col min="11789" max="11789" width="12.42578125" style="2052" customWidth="1"/>
    <col min="11790" max="11790" width="10.7109375" style="2052" customWidth="1"/>
    <col min="11791" max="11791" width="12.5703125" style="2052" customWidth="1"/>
    <col min="11792" max="11792" width="11.85546875" style="2052" customWidth="1"/>
    <col min="11793" max="11802" width="11.7109375" style="2052" customWidth="1"/>
    <col min="11803" max="11810" width="0" style="2052" hidden="1" customWidth="1"/>
    <col min="11811" max="11812" width="11.7109375" style="2052" customWidth="1"/>
    <col min="11813" max="12032" width="11.7109375" style="2052"/>
    <col min="12033" max="12033" width="13.85546875" style="2052" customWidth="1"/>
    <col min="12034" max="12034" width="27.7109375" style="2052" customWidth="1"/>
    <col min="12035" max="12036" width="10.7109375" style="2052" customWidth="1"/>
    <col min="12037" max="12037" width="11.28515625" style="2052" bestFit="1" customWidth="1"/>
    <col min="12038" max="12038" width="11.7109375" style="2052" customWidth="1"/>
    <col min="12039" max="12039" width="11.85546875" style="2052" customWidth="1"/>
    <col min="12040" max="12041" width="12.42578125" style="2052" customWidth="1"/>
    <col min="12042" max="12042" width="10.5703125" style="2052" customWidth="1"/>
    <col min="12043" max="12044" width="12.28515625" style="2052" customWidth="1"/>
    <col min="12045" max="12045" width="12.42578125" style="2052" customWidth="1"/>
    <col min="12046" max="12046" width="10.7109375" style="2052" customWidth="1"/>
    <col min="12047" max="12047" width="12.5703125" style="2052" customWidth="1"/>
    <col min="12048" max="12048" width="11.85546875" style="2052" customWidth="1"/>
    <col min="12049" max="12058" width="11.7109375" style="2052" customWidth="1"/>
    <col min="12059" max="12066" width="0" style="2052" hidden="1" customWidth="1"/>
    <col min="12067" max="12068" width="11.7109375" style="2052" customWidth="1"/>
    <col min="12069" max="12288" width="11.7109375" style="2052"/>
    <col min="12289" max="12289" width="13.85546875" style="2052" customWidth="1"/>
    <col min="12290" max="12290" width="27.7109375" style="2052" customWidth="1"/>
    <col min="12291" max="12292" width="10.7109375" style="2052" customWidth="1"/>
    <col min="12293" max="12293" width="11.28515625" style="2052" bestFit="1" customWidth="1"/>
    <col min="12294" max="12294" width="11.7109375" style="2052" customWidth="1"/>
    <col min="12295" max="12295" width="11.85546875" style="2052" customWidth="1"/>
    <col min="12296" max="12297" width="12.42578125" style="2052" customWidth="1"/>
    <col min="12298" max="12298" width="10.5703125" style="2052" customWidth="1"/>
    <col min="12299" max="12300" width="12.28515625" style="2052" customWidth="1"/>
    <col min="12301" max="12301" width="12.42578125" style="2052" customWidth="1"/>
    <col min="12302" max="12302" width="10.7109375" style="2052" customWidth="1"/>
    <col min="12303" max="12303" width="12.5703125" style="2052" customWidth="1"/>
    <col min="12304" max="12304" width="11.85546875" style="2052" customWidth="1"/>
    <col min="12305" max="12314" width="11.7109375" style="2052" customWidth="1"/>
    <col min="12315" max="12322" width="0" style="2052" hidden="1" customWidth="1"/>
    <col min="12323" max="12324" width="11.7109375" style="2052" customWidth="1"/>
    <col min="12325" max="12544" width="11.7109375" style="2052"/>
    <col min="12545" max="12545" width="13.85546875" style="2052" customWidth="1"/>
    <col min="12546" max="12546" width="27.7109375" style="2052" customWidth="1"/>
    <col min="12547" max="12548" width="10.7109375" style="2052" customWidth="1"/>
    <col min="12549" max="12549" width="11.28515625" style="2052" bestFit="1" customWidth="1"/>
    <col min="12550" max="12550" width="11.7109375" style="2052" customWidth="1"/>
    <col min="12551" max="12551" width="11.85546875" style="2052" customWidth="1"/>
    <col min="12552" max="12553" width="12.42578125" style="2052" customWidth="1"/>
    <col min="12554" max="12554" width="10.5703125" style="2052" customWidth="1"/>
    <col min="12555" max="12556" width="12.28515625" style="2052" customWidth="1"/>
    <col min="12557" max="12557" width="12.42578125" style="2052" customWidth="1"/>
    <col min="12558" max="12558" width="10.7109375" style="2052" customWidth="1"/>
    <col min="12559" max="12559" width="12.5703125" style="2052" customWidth="1"/>
    <col min="12560" max="12560" width="11.85546875" style="2052" customWidth="1"/>
    <col min="12561" max="12570" width="11.7109375" style="2052" customWidth="1"/>
    <col min="12571" max="12578" width="0" style="2052" hidden="1" customWidth="1"/>
    <col min="12579" max="12580" width="11.7109375" style="2052" customWidth="1"/>
    <col min="12581" max="12800" width="11.7109375" style="2052"/>
    <col min="12801" max="12801" width="13.85546875" style="2052" customWidth="1"/>
    <col min="12802" max="12802" width="27.7109375" style="2052" customWidth="1"/>
    <col min="12803" max="12804" width="10.7109375" style="2052" customWidth="1"/>
    <col min="12805" max="12805" width="11.28515625" style="2052" bestFit="1" customWidth="1"/>
    <col min="12806" max="12806" width="11.7109375" style="2052" customWidth="1"/>
    <col min="12807" max="12807" width="11.85546875" style="2052" customWidth="1"/>
    <col min="12808" max="12809" width="12.42578125" style="2052" customWidth="1"/>
    <col min="12810" max="12810" width="10.5703125" style="2052" customWidth="1"/>
    <col min="12811" max="12812" width="12.28515625" style="2052" customWidth="1"/>
    <col min="12813" max="12813" width="12.42578125" style="2052" customWidth="1"/>
    <col min="12814" max="12814" width="10.7109375" style="2052" customWidth="1"/>
    <col min="12815" max="12815" width="12.5703125" style="2052" customWidth="1"/>
    <col min="12816" max="12816" width="11.85546875" style="2052" customWidth="1"/>
    <col min="12817" max="12826" width="11.7109375" style="2052" customWidth="1"/>
    <col min="12827" max="12834" width="0" style="2052" hidden="1" customWidth="1"/>
    <col min="12835" max="12836" width="11.7109375" style="2052" customWidth="1"/>
    <col min="12837" max="13056" width="11.7109375" style="2052"/>
    <col min="13057" max="13057" width="13.85546875" style="2052" customWidth="1"/>
    <col min="13058" max="13058" width="27.7109375" style="2052" customWidth="1"/>
    <col min="13059" max="13060" width="10.7109375" style="2052" customWidth="1"/>
    <col min="13061" max="13061" width="11.28515625" style="2052" bestFit="1" customWidth="1"/>
    <col min="13062" max="13062" width="11.7109375" style="2052" customWidth="1"/>
    <col min="13063" max="13063" width="11.85546875" style="2052" customWidth="1"/>
    <col min="13064" max="13065" width="12.42578125" style="2052" customWidth="1"/>
    <col min="13066" max="13066" width="10.5703125" style="2052" customWidth="1"/>
    <col min="13067" max="13068" width="12.28515625" style="2052" customWidth="1"/>
    <col min="13069" max="13069" width="12.42578125" style="2052" customWidth="1"/>
    <col min="13070" max="13070" width="10.7109375" style="2052" customWidth="1"/>
    <col min="13071" max="13071" width="12.5703125" style="2052" customWidth="1"/>
    <col min="13072" max="13072" width="11.85546875" style="2052" customWidth="1"/>
    <col min="13073" max="13082" width="11.7109375" style="2052" customWidth="1"/>
    <col min="13083" max="13090" width="0" style="2052" hidden="1" customWidth="1"/>
    <col min="13091" max="13092" width="11.7109375" style="2052" customWidth="1"/>
    <col min="13093" max="13312" width="11.7109375" style="2052"/>
    <col min="13313" max="13313" width="13.85546875" style="2052" customWidth="1"/>
    <col min="13314" max="13314" width="27.7109375" style="2052" customWidth="1"/>
    <col min="13315" max="13316" width="10.7109375" style="2052" customWidth="1"/>
    <col min="13317" max="13317" width="11.28515625" style="2052" bestFit="1" customWidth="1"/>
    <col min="13318" max="13318" width="11.7109375" style="2052" customWidth="1"/>
    <col min="13319" max="13319" width="11.85546875" style="2052" customWidth="1"/>
    <col min="13320" max="13321" width="12.42578125" style="2052" customWidth="1"/>
    <col min="13322" max="13322" width="10.5703125" style="2052" customWidth="1"/>
    <col min="13323" max="13324" width="12.28515625" style="2052" customWidth="1"/>
    <col min="13325" max="13325" width="12.42578125" style="2052" customWidth="1"/>
    <col min="13326" max="13326" width="10.7109375" style="2052" customWidth="1"/>
    <col min="13327" max="13327" width="12.5703125" style="2052" customWidth="1"/>
    <col min="13328" max="13328" width="11.85546875" style="2052" customWidth="1"/>
    <col min="13329" max="13338" width="11.7109375" style="2052" customWidth="1"/>
    <col min="13339" max="13346" width="0" style="2052" hidden="1" customWidth="1"/>
    <col min="13347" max="13348" width="11.7109375" style="2052" customWidth="1"/>
    <col min="13349" max="13568" width="11.7109375" style="2052"/>
    <col min="13569" max="13569" width="13.85546875" style="2052" customWidth="1"/>
    <col min="13570" max="13570" width="27.7109375" style="2052" customWidth="1"/>
    <col min="13571" max="13572" width="10.7109375" style="2052" customWidth="1"/>
    <col min="13573" max="13573" width="11.28515625" style="2052" bestFit="1" customWidth="1"/>
    <col min="13574" max="13574" width="11.7109375" style="2052" customWidth="1"/>
    <col min="13575" max="13575" width="11.85546875" style="2052" customWidth="1"/>
    <col min="13576" max="13577" width="12.42578125" style="2052" customWidth="1"/>
    <col min="13578" max="13578" width="10.5703125" style="2052" customWidth="1"/>
    <col min="13579" max="13580" width="12.28515625" style="2052" customWidth="1"/>
    <col min="13581" max="13581" width="12.42578125" style="2052" customWidth="1"/>
    <col min="13582" max="13582" width="10.7109375" style="2052" customWidth="1"/>
    <col min="13583" max="13583" width="12.5703125" style="2052" customWidth="1"/>
    <col min="13584" max="13584" width="11.85546875" style="2052" customWidth="1"/>
    <col min="13585" max="13594" width="11.7109375" style="2052" customWidth="1"/>
    <col min="13595" max="13602" width="0" style="2052" hidden="1" customWidth="1"/>
    <col min="13603" max="13604" width="11.7109375" style="2052" customWidth="1"/>
    <col min="13605" max="13824" width="11.7109375" style="2052"/>
    <col min="13825" max="13825" width="13.85546875" style="2052" customWidth="1"/>
    <col min="13826" max="13826" width="27.7109375" style="2052" customWidth="1"/>
    <col min="13827" max="13828" width="10.7109375" style="2052" customWidth="1"/>
    <col min="13829" max="13829" width="11.28515625" style="2052" bestFit="1" customWidth="1"/>
    <col min="13830" max="13830" width="11.7109375" style="2052" customWidth="1"/>
    <col min="13831" max="13831" width="11.85546875" style="2052" customWidth="1"/>
    <col min="13832" max="13833" width="12.42578125" style="2052" customWidth="1"/>
    <col min="13834" max="13834" width="10.5703125" style="2052" customWidth="1"/>
    <col min="13835" max="13836" width="12.28515625" style="2052" customWidth="1"/>
    <col min="13837" max="13837" width="12.42578125" style="2052" customWidth="1"/>
    <col min="13838" max="13838" width="10.7109375" style="2052" customWidth="1"/>
    <col min="13839" max="13839" width="12.5703125" style="2052" customWidth="1"/>
    <col min="13840" max="13840" width="11.85546875" style="2052" customWidth="1"/>
    <col min="13841" max="13850" width="11.7109375" style="2052" customWidth="1"/>
    <col min="13851" max="13858" width="0" style="2052" hidden="1" customWidth="1"/>
    <col min="13859" max="13860" width="11.7109375" style="2052" customWidth="1"/>
    <col min="13861" max="14080" width="11.7109375" style="2052"/>
    <col min="14081" max="14081" width="13.85546875" style="2052" customWidth="1"/>
    <col min="14082" max="14082" width="27.7109375" style="2052" customWidth="1"/>
    <col min="14083" max="14084" width="10.7109375" style="2052" customWidth="1"/>
    <col min="14085" max="14085" width="11.28515625" style="2052" bestFit="1" customWidth="1"/>
    <col min="14086" max="14086" width="11.7109375" style="2052" customWidth="1"/>
    <col min="14087" max="14087" width="11.85546875" style="2052" customWidth="1"/>
    <col min="14088" max="14089" width="12.42578125" style="2052" customWidth="1"/>
    <col min="14090" max="14090" width="10.5703125" style="2052" customWidth="1"/>
    <col min="14091" max="14092" width="12.28515625" style="2052" customWidth="1"/>
    <col min="14093" max="14093" width="12.42578125" style="2052" customWidth="1"/>
    <col min="14094" max="14094" width="10.7109375" style="2052" customWidth="1"/>
    <col min="14095" max="14095" width="12.5703125" style="2052" customWidth="1"/>
    <col min="14096" max="14096" width="11.85546875" style="2052" customWidth="1"/>
    <col min="14097" max="14106" width="11.7109375" style="2052" customWidth="1"/>
    <col min="14107" max="14114" width="0" style="2052" hidden="1" customWidth="1"/>
    <col min="14115" max="14116" width="11.7109375" style="2052" customWidth="1"/>
    <col min="14117" max="14336" width="11.7109375" style="2052"/>
    <col min="14337" max="14337" width="13.85546875" style="2052" customWidth="1"/>
    <col min="14338" max="14338" width="27.7109375" style="2052" customWidth="1"/>
    <col min="14339" max="14340" width="10.7109375" style="2052" customWidth="1"/>
    <col min="14341" max="14341" width="11.28515625" style="2052" bestFit="1" customWidth="1"/>
    <col min="14342" max="14342" width="11.7109375" style="2052" customWidth="1"/>
    <col min="14343" max="14343" width="11.85546875" style="2052" customWidth="1"/>
    <col min="14344" max="14345" width="12.42578125" style="2052" customWidth="1"/>
    <col min="14346" max="14346" width="10.5703125" style="2052" customWidth="1"/>
    <col min="14347" max="14348" width="12.28515625" style="2052" customWidth="1"/>
    <col min="14349" max="14349" width="12.42578125" style="2052" customWidth="1"/>
    <col min="14350" max="14350" width="10.7109375" style="2052" customWidth="1"/>
    <col min="14351" max="14351" width="12.5703125" style="2052" customWidth="1"/>
    <col min="14352" max="14352" width="11.85546875" style="2052" customWidth="1"/>
    <col min="14353" max="14362" width="11.7109375" style="2052" customWidth="1"/>
    <col min="14363" max="14370" width="0" style="2052" hidden="1" customWidth="1"/>
    <col min="14371" max="14372" width="11.7109375" style="2052" customWidth="1"/>
    <col min="14373" max="14592" width="11.7109375" style="2052"/>
    <col min="14593" max="14593" width="13.85546875" style="2052" customWidth="1"/>
    <col min="14594" max="14594" width="27.7109375" style="2052" customWidth="1"/>
    <col min="14595" max="14596" width="10.7109375" style="2052" customWidth="1"/>
    <col min="14597" max="14597" width="11.28515625" style="2052" bestFit="1" customWidth="1"/>
    <col min="14598" max="14598" width="11.7109375" style="2052" customWidth="1"/>
    <col min="14599" max="14599" width="11.85546875" style="2052" customWidth="1"/>
    <col min="14600" max="14601" width="12.42578125" style="2052" customWidth="1"/>
    <col min="14602" max="14602" width="10.5703125" style="2052" customWidth="1"/>
    <col min="14603" max="14604" width="12.28515625" style="2052" customWidth="1"/>
    <col min="14605" max="14605" width="12.42578125" style="2052" customWidth="1"/>
    <col min="14606" max="14606" width="10.7109375" style="2052" customWidth="1"/>
    <col min="14607" max="14607" width="12.5703125" style="2052" customWidth="1"/>
    <col min="14608" max="14608" width="11.85546875" style="2052" customWidth="1"/>
    <col min="14609" max="14618" width="11.7109375" style="2052" customWidth="1"/>
    <col min="14619" max="14626" width="0" style="2052" hidden="1" customWidth="1"/>
    <col min="14627" max="14628" width="11.7109375" style="2052" customWidth="1"/>
    <col min="14629" max="14848" width="11.7109375" style="2052"/>
    <col min="14849" max="14849" width="13.85546875" style="2052" customWidth="1"/>
    <col min="14850" max="14850" width="27.7109375" style="2052" customWidth="1"/>
    <col min="14851" max="14852" width="10.7109375" style="2052" customWidth="1"/>
    <col min="14853" max="14853" width="11.28515625" style="2052" bestFit="1" customWidth="1"/>
    <col min="14854" max="14854" width="11.7109375" style="2052" customWidth="1"/>
    <col min="14855" max="14855" width="11.85546875" style="2052" customWidth="1"/>
    <col min="14856" max="14857" width="12.42578125" style="2052" customWidth="1"/>
    <col min="14858" max="14858" width="10.5703125" style="2052" customWidth="1"/>
    <col min="14859" max="14860" width="12.28515625" style="2052" customWidth="1"/>
    <col min="14861" max="14861" width="12.42578125" style="2052" customWidth="1"/>
    <col min="14862" max="14862" width="10.7109375" style="2052" customWidth="1"/>
    <col min="14863" max="14863" width="12.5703125" style="2052" customWidth="1"/>
    <col min="14864" max="14864" width="11.85546875" style="2052" customWidth="1"/>
    <col min="14865" max="14874" width="11.7109375" style="2052" customWidth="1"/>
    <col min="14875" max="14882" width="0" style="2052" hidden="1" customWidth="1"/>
    <col min="14883" max="14884" width="11.7109375" style="2052" customWidth="1"/>
    <col min="14885" max="15104" width="11.7109375" style="2052"/>
    <col min="15105" max="15105" width="13.85546875" style="2052" customWidth="1"/>
    <col min="15106" max="15106" width="27.7109375" style="2052" customWidth="1"/>
    <col min="15107" max="15108" width="10.7109375" style="2052" customWidth="1"/>
    <col min="15109" max="15109" width="11.28515625" style="2052" bestFit="1" customWidth="1"/>
    <col min="15110" max="15110" width="11.7109375" style="2052" customWidth="1"/>
    <col min="15111" max="15111" width="11.85546875" style="2052" customWidth="1"/>
    <col min="15112" max="15113" width="12.42578125" style="2052" customWidth="1"/>
    <col min="15114" max="15114" width="10.5703125" style="2052" customWidth="1"/>
    <col min="15115" max="15116" width="12.28515625" style="2052" customWidth="1"/>
    <col min="15117" max="15117" width="12.42578125" style="2052" customWidth="1"/>
    <col min="15118" max="15118" width="10.7109375" style="2052" customWidth="1"/>
    <col min="15119" max="15119" width="12.5703125" style="2052" customWidth="1"/>
    <col min="15120" max="15120" width="11.85546875" style="2052" customWidth="1"/>
    <col min="15121" max="15130" width="11.7109375" style="2052" customWidth="1"/>
    <col min="15131" max="15138" width="0" style="2052" hidden="1" customWidth="1"/>
    <col min="15139" max="15140" width="11.7109375" style="2052" customWidth="1"/>
    <col min="15141" max="15360" width="11.7109375" style="2052"/>
    <col min="15361" max="15361" width="13.85546875" style="2052" customWidth="1"/>
    <col min="15362" max="15362" width="27.7109375" style="2052" customWidth="1"/>
    <col min="15363" max="15364" width="10.7109375" style="2052" customWidth="1"/>
    <col min="15365" max="15365" width="11.28515625" style="2052" bestFit="1" customWidth="1"/>
    <col min="15366" max="15366" width="11.7109375" style="2052" customWidth="1"/>
    <col min="15367" max="15367" width="11.85546875" style="2052" customWidth="1"/>
    <col min="15368" max="15369" width="12.42578125" style="2052" customWidth="1"/>
    <col min="15370" max="15370" width="10.5703125" style="2052" customWidth="1"/>
    <col min="15371" max="15372" width="12.28515625" style="2052" customWidth="1"/>
    <col min="15373" max="15373" width="12.42578125" style="2052" customWidth="1"/>
    <col min="15374" max="15374" width="10.7109375" style="2052" customWidth="1"/>
    <col min="15375" max="15375" width="12.5703125" style="2052" customWidth="1"/>
    <col min="15376" max="15376" width="11.85546875" style="2052" customWidth="1"/>
    <col min="15377" max="15386" width="11.7109375" style="2052" customWidth="1"/>
    <col min="15387" max="15394" width="0" style="2052" hidden="1" customWidth="1"/>
    <col min="15395" max="15396" width="11.7109375" style="2052" customWidth="1"/>
    <col min="15397" max="15616" width="11.7109375" style="2052"/>
    <col min="15617" max="15617" width="13.85546875" style="2052" customWidth="1"/>
    <col min="15618" max="15618" width="27.7109375" style="2052" customWidth="1"/>
    <col min="15619" max="15620" width="10.7109375" style="2052" customWidth="1"/>
    <col min="15621" max="15621" width="11.28515625" style="2052" bestFit="1" customWidth="1"/>
    <col min="15622" max="15622" width="11.7109375" style="2052" customWidth="1"/>
    <col min="15623" max="15623" width="11.85546875" style="2052" customWidth="1"/>
    <col min="15624" max="15625" width="12.42578125" style="2052" customWidth="1"/>
    <col min="15626" max="15626" width="10.5703125" style="2052" customWidth="1"/>
    <col min="15627" max="15628" width="12.28515625" style="2052" customWidth="1"/>
    <col min="15629" max="15629" width="12.42578125" style="2052" customWidth="1"/>
    <col min="15630" max="15630" width="10.7109375" style="2052" customWidth="1"/>
    <col min="15631" max="15631" width="12.5703125" style="2052" customWidth="1"/>
    <col min="15632" max="15632" width="11.85546875" style="2052" customWidth="1"/>
    <col min="15633" max="15642" width="11.7109375" style="2052" customWidth="1"/>
    <col min="15643" max="15650" width="0" style="2052" hidden="1" customWidth="1"/>
    <col min="15651" max="15652" width="11.7109375" style="2052" customWidth="1"/>
    <col min="15653" max="15872" width="11.7109375" style="2052"/>
    <col min="15873" max="15873" width="13.85546875" style="2052" customWidth="1"/>
    <col min="15874" max="15874" width="27.7109375" style="2052" customWidth="1"/>
    <col min="15875" max="15876" width="10.7109375" style="2052" customWidth="1"/>
    <col min="15877" max="15877" width="11.28515625" style="2052" bestFit="1" customWidth="1"/>
    <col min="15878" max="15878" width="11.7109375" style="2052" customWidth="1"/>
    <col min="15879" max="15879" width="11.85546875" style="2052" customWidth="1"/>
    <col min="15880" max="15881" width="12.42578125" style="2052" customWidth="1"/>
    <col min="15882" max="15882" width="10.5703125" style="2052" customWidth="1"/>
    <col min="15883" max="15884" width="12.28515625" style="2052" customWidth="1"/>
    <col min="15885" max="15885" width="12.42578125" style="2052" customWidth="1"/>
    <col min="15886" max="15886" width="10.7109375" style="2052" customWidth="1"/>
    <col min="15887" max="15887" width="12.5703125" style="2052" customWidth="1"/>
    <col min="15888" max="15888" width="11.85546875" style="2052" customWidth="1"/>
    <col min="15889" max="15898" width="11.7109375" style="2052" customWidth="1"/>
    <col min="15899" max="15906" width="0" style="2052" hidden="1" customWidth="1"/>
    <col min="15907" max="15908" width="11.7109375" style="2052" customWidth="1"/>
    <col min="15909" max="16128" width="11.7109375" style="2052"/>
    <col min="16129" max="16129" width="13.85546875" style="2052" customWidth="1"/>
    <col min="16130" max="16130" width="27.7109375" style="2052" customWidth="1"/>
    <col min="16131" max="16132" width="10.7109375" style="2052" customWidth="1"/>
    <col min="16133" max="16133" width="11.28515625" style="2052" bestFit="1" customWidth="1"/>
    <col min="16134" max="16134" width="11.7109375" style="2052" customWidth="1"/>
    <col min="16135" max="16135" width="11.85546875" style="2052" customWidth="1"/>
    <col min="16136" max="16137" width="12.42578125" style="2052" customWidth="1"/>
    <col min="16138" max="16138" width="10.5703125" style="2052" customWidth="1"/>
    <col min="16139" max="16140" width="12.28515625" style="2052" customWidth="1"/>
    <col min="16141" max="16141" width="12.42578125" style="2052" customWidth="1"/>
    <col min="16142" max="16142" width="10.7109375" style="2052" customWidth="1"/>
    <col min="16143" max="16143" width="12.5703125" style="2052" customWidth="1"/>
    <col min="16144" max="16144" width="11.85546875" style="2052" customWidth="1"/>
    <col min="16145" max="16154" width="11.7109375" style="2052" customWidth="1"/>
    <col min="16155" max="16162" width="0" style="2052" hidden="1" customWidth="1"/>
    <col min="16163" max="16164" width="11.7109375" style="2052" customWidth="1"/>
    <col min="16165" max="16384" width="11.7109375" style="2052"/>
  </cols>
  <sheetData>
    <row r="1" spans="1:34" s="2288" customFormat="1" ht="12.75" customHeight="1" x14ac:dyDescent="0.15">
      <c r="A1" s="2045" t="s">
        <v>0</v>
      </c>
      <c r="B1" s="2287"/>
      <c r="C1" s="2287"/>
      <c r="D1" s="2287"/>
      <c r="E1" s="2287"/>
      <c r="F1" s="2287"/>
      <c r="G1" s="2287"/>
      <c r="H1" s="2287"/>
      <c r="I1" s="2287"/>
      <c r="J1" s="2287"/>
      <c r="K1" s="2287"/>
      <c r="L1" s="2287"/>
    </row>
    <row r="2" spans="1:34" s="2288" customFormat="1" ht="12.75" customHeight="1" x14ac:dyDescent="0.15">
      <c r="A2" s="2045" t="str">
        <f>CONCATENATE("COMUNA: ",[3]NOMBRE!B2," - ","( ",[3]NOMBRE!C2,[3]NOMBRE!D2,[3]NOMBRE!E2,[3]NOMBRE!F2,[3]NOMBRE!G2," )")</f>
        <v>COMUNA: LINARES - ( 07401 )</v>
      </c>
      <c r="B2" s="2287"/>
      <c r="C2" s="2287"/>
      <c r="D2" s="2287"/>
      <c r="E2" s="2287"/>
      <c r="F2" s="2287"/>
      <c r="G2" s="2287"/>
      <c r="H2" s="2287"/>
      <c r="I2" s="2287"/>
      <c r="J2" s="2287"/>
      <c r="K2" s="2287"/>
      <c r="L2" s="2287"/>
    </row>
    <row r="3" spans="1:34" s="2288" customFormat="1" ht="12.75" customHeight="1" x14ac:dyDescent="0.2">
      <c r="A3" s="2045" t="str">
        <f>CONCATENATE("ESTABLECIMIENTO: ",[3]NOMBRE!B3," - ","( ",[3]NOMBRE!C3,[3]NOMBRE!D3,[3]NOMBRE!E3,[3]NOMBRE!F3,[3]NOMBRE!G3," )")</f>
        <v>ESTABLECIMIENTO: HOSPITAL DE LINARES  - ( 16108 )</v>
      </c>
      <c r="B3" s="2287"/>
      <c r="C3" s="2287"/>
      <c r="D3" s="2289"/>
      <c r="E3" s="2287"/>
      <c r="F3" s="2287"/>
      <c r="G3" s="2287"/>
      <c r="H3" s="2287"/>
      <c r="I3" s="2287"/>
      <c r="J3" s="2287"/>
      <c r="K3" s="2287"/>
      <c r="L3" s="2287"/>
    </row>
    <row r="4" spans="1:34" s="2288" customFormat="1" ht="12.75" customHeight="1" x14ac:dyDescent="0.15">
      <c r="A4" s="2045" t="str">
        <f>CONCATENATE("MES: ",[3]NOMBRE!B6," - ","( ",[3]NOMBRE!C6,[3]NOMBRE!D6,[3]NOMBRE!E6,[3]NOMBRE!F6,[3]NOMBRE!G6," )")</f>
        <v>MES: SEPTIEMBRE - ( 09 )</v>
      </c>
      <c r="B4" s="2287"/>
      <c r="C4" s="2287"/>
      <c r="D4" s="2287"/>
      <c r="E4" s="2287"/>
      <c r="F4" s="2287"/>
      <c r="G4" s="2287"/>
      <c r="H4" s="2287"/>
      <c r="I4" s="2287"/>
      <c r="J4" s="2287"/>
      <c r="K4" s="2287"/>
      <c r="L4" s="2287"/>
    </row>
    <row r="5" spans="1:34" s="2288" customFormat="1" ht="12.75" customHeight="1" x14ac:dyDescent="0.15">
      <c r="A5" s="2045" t="str">
        <f>CONCATENATE("AÑO: ",[3]NOMBRE!B7," - ","( ",[3]NOMBRE!C7,[3]NOMBRE!D7,[3]NOMBRE!E7,[3]NOMBRE!F7,[3]NOMBRE!G7," )")</f>
        <v>AÑO: 2013 - (  )</v>
      </c>
      <c r="B5" s="2287"/>
      <c r="C5" s="2287"/>
      <c r="D5" s="2287"/>
      <c r="E5" s="2287"/>
      <c r="F5" s="2287"/>
      <c r="G5" s="2287"/>
      <c r="H5" s="2287"/>
      <c r="I5" s="2287"/>
      <c r="J5" s="2287"/>
      <c r="K5" s="2287"/>
      <c r="L5" s="2287"/>
    </row>
    <row r="6" spans="1:34" s="2050" customFormat="1" x14ac:dyDescent="0.1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2298"/>
    </row>
    <row r="7" spans="1:34" s="2050" customFormat="1" ht="33" customHeight="1" x14ac:dyDescent="0.1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</row>
    <row r="8" spans="1:34" ht="30" customHeight="1" x14ac:dyDescent="0.2">
      <c r="A8" s="2051" t="s">
        <v>6</v>
      </c>
    </row>
    <row r="9" spans="1:34" ht="32.1" customHeight="1" x14ac:dyDescent="0.1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</row>
    <row r="10" spans="1:34" ht="12.75" customHeight="1" x14ac:dyDescent="0.1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</row>
    <row r="11" spans="1:34" ht="12.75" customHeight="1" x14ac:dyDescent="0.1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</row>
    <row r="12" spans="1:34" ht="16.5" customHeight="1" x14ac:dyDescent="0.1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</row>
    <row r="13" spans="1:34" ht="15" customHeight="1" x14ac:dyDescent="0.15">
      <c r="A13" s="2303" t="s">
        <v>25</v>
      </c>
      <c r="B13" s="2053" t="s">
        <v>26</v>
      </c>
      <c r="C13" s="2054">
        <f>SUM(D13:K13)+M13+N13+O13</f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90" t="str">
        <f>$AA13&amp;" "&amp;$AB13&amp;""&amp;$AC13&amp;""&amp;$AD13</f>
        <v xml:space="preserve"> </v>
      </c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ht="15" customHeight="1" x14ac:dyDescent="0.15">
      <c r="A14" s="2304"/>
      <c r="B14" s="2062" t="s">
        <v>29</v>
      </c>
      <c r="C14" s="2054">
        <f>SUM(H14:J14)</f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90" t="str">
        <f>$AA14&amp;""&amp;$AB14&amp;""&amp;$AC14</f>
        <v/>
      </c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ht="15" customHeight="1" x14ac:dyDescent="0.15">
      <c r="A15" s="2304"/>
      <c r="B15" s="2071" t="s">
        <v>30</v>
      </c>
      <c r="C15" s="2072">
        <f>SUM(M15:O15)+K15</f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90" t="str">
        <f>$AD14&amp;""&amp;$AA15&amp;""&amp;$AB15&amp;""&amp;$AC15</f>
        <v/>
      </c>
      <c r="AA15" s="2182" t="s">
        <v>28</v>
      </c>
      <c r="AB15" s="2182" t="s">
        <v>28</v>
      </c>
      <c r="AC15" s="2182" t="s">
        <v>28</v>
      </c>
      <c r="AE15" s="2264" t="s">
        <v>28</v>
      </c>
      <c r="AF15" s="2264" t="s">
        <v>28</v>
      </c>
      <c r="AG15" s="2264" t="s">
        <v>28</v>
      </c>
    </row>
    <row r="16" spans="1:34" ht="15" customHeight="1" x14ac:dyDescent="0.15">
      <c r="A16" s="230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91"/>
    </row>
    <row r="17" spans="1:34" ht="15" customHeight="1" x14ac:dyDescent="0.15">
      <c r="A17" s="2305"/>
      <c r="B17" s="2077" t="s">
        <v>31</v>
      </c>
      <c r="C17" s="2078">
        <f>SUM(D17:O17)</f>
        <v>0</v>
      </c>
      <c r="D17" s="2079">
        <f t="shared" ref="D17:O17" si="0">SUM(D13:D16)</f>
        <v>0</v>
      </c>
      <c r="E17" s="2080">
        <f t="shared" si="0"/>
        <v>0</v>
      </c>
      <c r="F17" s="2081">
        <f t="shared" si="0"/>
        <v>0</v>
      </c>
      <c r="G17" s="2081">
        <f t="shared" si="0"/>
        <v>0</v>
      </c>
      <c r="H17" s="2081">
        <f t="shared" si="0"/>
        <v>0</v>
      </c>
      <c r="I17" s="2081">
        <f t="shared" si="0"/>
        <v>0</v>
      </c>
      <c r="J17" s="2082">
        <f t="shared" si="0"/>
        <v>0</v>
      </c>
      <c r="K17" s="2079">
        <f t="shared" si="0"/>
        <v>0</v>
      </c>
      <c r="L17" s="2082">
        <f t="shared" si="0"/>
        <v>0</v>
      </c>
      <c r="M17" s="2079">
        <f t="shared" si="0"/>
        <v>0</v>
      </c>
      <c r="N17" s="2081">
        <f t="shared" si="0"/>
        <v>0</v>
      </c>
      <c r="O17" s="2082">
        <f t="shared" si="0"/>
        <v>0</v>
      </c>
    </row>
    <row r="18" spans="1:34" ht="15" customHeight="1" x14ac:dyDescent="0.15">
      <c r="A18" s="2303" t="s">
        <v>32</v>
      </c>
      <c r="B18" s="2053" t="s">
        <v>26</v>
      </c>
      <c r="C18" s="2054">
        <f>SUM(D18:J18)+SUM(L18:O18)</f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90" t="str">
        <f>$AA18&amp;" "&amp;$AB18&amp;""&amp;$AC18&amp;""&amp;$AD18</f>
        <v xml:space="preserve"> </v>
      </c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ht="15" customHeight="1" x14ac:dyDescent="0.15">
      <c r="A19" s="2304"/>
      <c r="B19" s="2062" t="s">
        <v>29</v>
      </c>
      <c r="C19" s="2054">
        <f>SUM(H19:J19)</f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90" t="str">
        <f>$AA19&amp;" "&amp;$AB19&amp;""&amp;$AC19</f>
        <v xml:space="preserve"> </v>
      </c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ht="15" customHeight="1" x14ac:dyDescent="0.15">
      <c r="A20" s="2304"/>
      <c r="B20" s="2094" t="s">
        <v>33</v>
      </c>
      <c r="C20" s="2072">
        <f>SUM(F20:J20)</f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90"/>
      <c r="Q20" s="2096"/>
      <c r="R20" s="2096"/>
      <c r="AA20" s="2182" t="s">
        <v>28</v>
      </c>
      <c r="AB20" s="2182" t="s">
        <v>28</v>
      </c>
      <c r="AC20" s="2182" t="s">
        <v>28</v>
      </c>
      <c r="AE20" s="2264" t="s">
        <v>28</v>
      </c>
      <c r="AF20" s="2264" t="s">
        <v>28</v>
      </c>
      <c r="AG20" s="2264" t="s">
        <v>28</v>
      </c>
    </row>
    <row r="21" spans="1:34" ht="15" customHeight="1" x14ac:dyDescent="0.15">
      <c r="A21" s="2304"/>
      <c r="B21" s="2071" t="s">
        <v>30</v>
      </c>
      <c r="C21" s="2072">
        <f>SUM(L21:O21)</f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90" t="str">
        <f>$AA20&amp;" "&amp;$AB20&amp;""&amp;$AC20&amp;""&amp;$AD19</f>
        <v xml:space="preserve"> </v>
      </c>
    </row>
    <row r="22" spans="1:34" ht="15" customHeight="1" x14ac:dyDescent="0.15">
      <c r="A22" s="230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</row>
    <row r="23" spans="1:34" ht="15" customHeight="1" x14ac:dyDescent="0.15">
      <c r="A23" s="2305"/>
      <c r="B23" s="2097" t="s">
        <v>31</v>
      </c>
      <c r="C23" s="2078">
        <f>SUM(D23:O23)</f>
        <v>0</v>
      </c>
      <c r="D23" s="2079">
        <f t="shared" ref="D23:O23" si="1">SUM(D18:D22)</f>
        <v>0</v>
      </c>
      <c r="E23" s="2080">
        <f t="shared" si="1"/>
        <v>0</v>
      </c>
      <c r="F23" s="2081">
        <f t="shared" si="1"/>
        <v>0</v>
      </c>
      <c r="G23" s="2081">
        <f t="shared" si="1"/>
        <v>0</v>
      </c>
      <c r="H23" s="2081">
        <f t="shared" si="1"/>
        <v>0</v>
      </c>
      <c r="I23" s="2081">
        <f t="shared" si="1"/>
        <v>0</v>
      </c>
      <c r="J23" s="2082">
        <f t="shared" si="1"/>
        <v>0</v>
      </c>
      <c r="K23" s="2079">
        <f t="shared" si="1"/>
        <v>0</v>
      </c>
      <c r="L23" s="2082">
        <f t="shared" si="1"/>
        <v>0</v>
      </c>
      <c r="M23" s="2079">
        <f t="shared" si="1"/>
        <v>0</v>
      </c>
      <c r="N23" s="2081">
        <f t="shared" si="1"/>
        <v>0</v>
      </c>
      <c r="O23" s="2082">
        <f t="shared" si="1"/>
        <v>0</v>
      </c>
      <c r="P23" s="2096"/>
      <c r="Q23" s="2096"/>
      <c r="R23" s="2096"/>
    </row>
    <row r="24" spans="1:34" ht="15" customHeight="1" x14ac:dyDescent="0.15">
      <c r="A24" s="2303" t="s">
        <v>34</v>
      </c>
      <c r="B24" s="2053" t="s">
        <v>26</v>
      </c>
      <c r="C24" s="2054">
        <f>SUM(D24:J24)</f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90" t="str">
        <f>$AA24&amp;" "&amp;$AB24&amp;""&amp;$AC24&amp;""&amp;$AD24</f>
        <v xml:space="preserve"> </v>
      </c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ht="15" customHeight="1" x14ac:dyDescent="0.15">
      <c r="A25" s="2304"/>
      <c r="B25" s="2062" t="s">
        <v>29</v>
      </c>
      <c r="C25" s="2054">
        <f>SUM(H25:J25)</f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90" t="str">
        <f>$AA25&amp;" "&amp;$AB25&amp;""&amp;$AC25</f>
        <v xml:space="preserve"> </v>
      </c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ht="15" customHeight="1" x14ac:dyDescent="0.15">
      <c r="A26" s="2304"/>
      <c r="B26" s="2094" t="s">
        <v>33</v>
      </c>
      <c r="C26" s="2072">
        <f>SUM(F26:J26)</f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AA26" s="2232"/>
      <c r="AB26" s="2232"/>
      <c r="AC26" s="2232"/>
    </row>
    <row r="27" spans="1:34" s="2100" customFormat="1" ht="15" customHeight="1" x14ac:dyDescent="0.15">
      <c r="A27" s="230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</row>
    <row r="28" spans="1:34" ht="15" customHeight="1" x14ac:dyDescent="0.15">
      <c r="A28" s="2305"/>
      <c r="B28" s="2097" t="s">
        <v>31</v>
      </c>
      <c r="C28" s="2078">
        <f>SUM(D28:O28)</f>
        <v>0</v>
      </c>
      <c r="D28" s="2079">
        <f t="shared" ref="D28:O28" si="2">SUM(D24:D27)</f>
        <v>0</v>
      </c>
      <c r="E28" s="2080">
        <f t="shared" si="2"/>
        <v>0</v>
      </c>
      <c r="F28" s="2081">
        <f t="shared" si="2"/>
        <v>0</v>
      </c>
      <c r="G28" s="2081">
        <f t="shared" si="2"/>
        <v>0</v>
      </c>
      <c r="H28" s="2081">
        <f t="shared" si="2"/>
        <v>0</v>
      </c>
      <c r="I28" s="2081">
        <f t="shared" si="2"/>
        <v>0</v>
      </c>
      <c r="J28" s="2082">
        <f t="shared" si="2"/>
        <v>0</v>
      </c>
      <c r="K28" s="2079">
        <f t="shared" si="2"/>
        <v>0</v>
      </c>
      <c r="L28" s="2082">
        <f t="shared" si="2"/>
        <v>0</v>
      </c>
      <c r="M28" s="2079">
        <f t="shared" si="2"/>
        <v>0</v>
      </c>
      <c r="N28" s="2081">
        <f t="shared" si="2"/>
        <v>0</v>
      </c>
      <c r="O28" s="2082">
        <f t="shared" si="2"/>
        <v>0</v>
      </c>
      <c r="P28" s="2096"/>
      <c r="Q28" s="2096"/>
      <c r="R28" s="2096"/>
    </row>
    <row r="29" spans="1:34" ht="15" customHeight="1" x14ac:dyDescent="0.15">
      <c r="A29" s="2306" t="s">
        <v>9</v>
      </c>
      <c r="B29" s="2307"/>
      <c r="C29" s="2101">
        <f>SUM(D29:O29)</f>
        <v>0</v>
      </c>
      <c r="D29" s="2102">
        <f>+D17+D23+D28</f>
        <v>0</v>
      </c>
      <c r="E29" s="2103">
        <f>+E17+E23+E28</f>
        <v>0</v>
      </c>
      <c r="F29" s="2104">
        <f t="shared" ref="F29:O29" si="3">+F17+F23+F28</f>
        <v>0</v>
      </c>
      <c r="G29" s="2104">
        <f t="shared" si="3"/>
        <v>0</v>
      </c>
      <c r="H29" s="2104">
        <f t="shared" si="3"/>
        <v>0</v>
      </c>
      <c r="I29" s="2104">
        <f t="shared" si="3"/>
        <v>0</v>
      </c>
      <c r="J29" s="2105">
        <f t="shared" si="3"/>
        <v>0</v>
      </c>
      <c r="K29" s="2102">
        <f t="shared" si="3"/>
        <v>0</v>
      </c>
      <c r="L29" s="2105">
        <f t="shared" si="3"/>
        <v>0</v>
      </c>
      <c r="M29" s="2102">
        <f t="shared" si="3"/>
        <v>0</v>
      </c>
      <c r="N29" s="2104">
        <f t="shared" si="3"/>
        <v>0</v>
      </c>
      <c r="O29" s="2105">
        <f t="shared" si="3"/>
        <v>0</v>
      </c>
      <c r="P29" s="2096"/>
      <c r="Q29" s="2096"/>
      <c r="R29" s="2096"/>
    </row>
    <row r="30" spans="1:34" ht="30" customHeight="1" x14ac:dyDescent="0.2">
      <c r="A30" s="2051" t="s">
        <v>35</v>
      </c>
    </row>
    <row r="31" spans="1:34" ht="19.5" customHeight="1" x14ac:dyDescent="0.1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</row>
    <row r="32" spans="1:34" s="2109" customFormat="1" ht="24" customHeight="1" x14ac:dyDescent="0.15">
      <c r="A32" s="2355"/>
      <c r="B32" s="2356"/>
      <c r="C32" s="230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</row>
    <row r="33" spans="1:34" ht="15.75" customHeight="1" x14ac:dyDescent="0.15">
      <c r="A33" s="2343" t="s">
        <v>39</v>
      </c>
      <c r="B33" s="2344"/>
      <c r="C33" s="2110">
        <f>SUM(D33:F33)</f>
        <v>0</v>
      </c>
      <c r="D33" s="2111"/>
      <c r="E33" s="2112"/>
      <c r="F33" s="2113"/>
      <c r="G33" s="2114"/>
    </row>
    <row r="34" spans="1:34" ht="15" customHeight="1" thickBot="1" x14ac:dyDescent="0.2">
      <c r="A34" s="2345" t="s">
        <v>40</v>
      </c>
      <c r="B34" s="2346"/>
      <c r="C34" s="2115">
        <f>+F34</f>
        <v>0</v>
      </c>
      <c r="D34" s="2116"/>
      <c r="E34" s="2117"/>
      <c r="F34" s="2118"/>
      <c r="G34" s="2119"/>
    </row>
    <row r="35" spans="1:34" ht="15" customHeight="1" thickTop="1" x14ac:dyDescent="0.15">
      <c r="A35" s="2120" t="s">
        <v>41</v>
      </c>
      <c r="B35" s="2121"/>
      <c r="C35" s="2122">
        <f>+G35</f>
        <v>0</v>
      </c>
      <c r="D35" s="2123"/>
      <c r="E35" s="2124"/>
      <c r="F35" s="2124"/>
      <c r="G35" s="2125"/>
    </row>
    <row r="36" spans="1:34" ht="15" customHeight="1" x14ac:dyDescent="0.15">
      <c r="A36" s="2126" t="s">
        <v>42</v>
      </c>
      <c r="B36" s="2127"/>
      <c r="C36" s="2128">
        <f>+F36+G36</f>
        <v>0</v>
      </c>
      <c r="D36" s="2129"/>
      <c r="E36" s="2130"/>
      <c r="F36" s="2131"/>
      <c r="G36" s="2132"/>
    </row>
    <row r="37" spans="1:34" ht="30" customHeight="1" x14ac:dyDescent="0.2">
      <c r="A37" s="2051" t="s">
        <v>43</v>
      </c>
      <c r="C37" s="2133"/>
    </row>
    <row r="38" spans="1:34" ht="19.5" customHeight="1" x14ac:dyDescent="0.1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R38" s="2292"/>
    </row>
    <row r="39" spans="1:34" ht="15" customHeight="1" x14ac:dyDescent="0.1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R39" s="2292"/>
    </row>
    <row r="40" spans="1:34" ht="24" customHeight="1" x14ac:dyDescent="0.1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R40" s="2292"/>
    </row>
    <row r="41" spans="1:34" ht="12.75" customHeight="1" x14ac:dyDescent="0.1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R41" s="2292"/>
    </row>
    <row r="42" spans="1:34" ht="15" customHeight="1" x14ac:dyDescent="0.15">
      <c r="A42" s="2347" t="s">
        <v>25</v>
      </c>
      <c r="B42" s="2348"/>
      <c r="C42" s="2135">
        <f>SUM(D42:K42)+M42+N42+O42</f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90" t="str">
        <f>$AA42&amp;" "&amp;$AB42&amp;""&amp;$AC42&amp;""&amp;$AD42&amp;""&amp;$AA43&amp;" "&amp;$AB43&amp;""&amp;$AC43&amp;""&amp;$AD43&amp;""&amp;$AA44&amp;" "&amp;$AB44&amp;" "&amp;$AC44</f>
        <v xml:space="preserve">    </v>
      </c>
      <c r="R42" s="2292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42" x14ac:dyDescent="0.15">
      <c r="A43" s="2303" t="s">
        <v>45</v>
      </c>
      <c r="B43" s="2141" t="s">
        <v>46</v>
      </c>
      <c r="C43" s="2142">
        <f>SUM(D43:J43)+SUM(L43:O43)</f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90" t="str">
        <f>$AA45&amp;" "&amp;$AB45&amp;""&amp;$AC45&amp;""&amp;$AD45&amp;""&amp;$AA46&amp;" "&amp;$AB46&amp;""&amp;$AC46&amp;""&amp;$AD46&amp;""&amp;$AA47&amp;" "&amp;$AB47&amp;" "&amp;$AC47</f>
        <v xml:space="preserve">    </v>
      </c>
      <c r="R43" s="2292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ht="13.5" customHeight="1" x14ac:dyDescent="0.15">
      <c r="A44" s="2304"/>
      <c r="B44" s="2148" t="s">
        <v>47</v>
      </c>
      <c r="C44" s="2149">
        <f>SUM(D44:J44)</f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90" t="str">
        <f>$AA48&amp;" "&amp;$AB48&amp;""&amp;$AC48&amp;""&amp;$AD48&amp;""&amp;$AA49&amp;" "&amp;$AB49&amp;""&amp;$AC49</f>
        <v xml:space="preserve">  </v>
      </c>
      <c r="R44" s="2292"/>
      <c r="AA44" s="2182" t="s">
        <v>28</v>
      </c>
      <c r="AB44" s="2182" t="s">
        <v>28</v>
      </c>
      <c r="AC44" s="2182" t="s">
        <v>28</v>
      </c>
      <c r="AE44" s="2264" t="s">
        <v>28</v>
      </c>
      <c r="AF44" s="2264" t="s">
        <v>28</v>
      </c>
      <c r="AG44" s="2264" t="s">
        <v>28</v>
      </c>
    </row>
    <row r="45" spans="1:34" ht="15" customHeight="1" x14ac:dyDescent="0.15">
      <c r="A45" s="2316" t="s">
        <v>9</v>
      </c>
      <c r="B45" s="2317"/>
      <c r="C45" s="2157">
        <f>SUM(D45:O45)</f>
        <v>0</v>
      </c>
      <c r="D45" s="2158">
        <f>SUM(D42:D44)</f>
        <v>0</v>
      </c>
      <c r="E45" s="2159">
        <f>SUM(E42:E44)</f>
        <v>0</v>
      </c>
      <c r="F45" s="2160">
        <f t="shared" ref="F45:O45" si="4">SUM(F42:F44)</f>
        <v>0</v>
      </c>
      <c r="G45" s="2160">
        <f t="shared" si="4"/>
        <v>0</v>
      </c>
      <c r="H45" s="2160">
        <f t="shared" si="4"/>
        <v>0</v>
      </c>
      <c r="I45" s="2160">
        <f t="shared" si="4"/>
        <v>0</v>
      </c>
      <c r="J45" s="2161">
        <f t="shared" si="4"/>
        <v>0</v>
      </c>
      <c r="K45" s="2158">
        <f t="shared" si="4"/>
        <v>0</v>
      </c>
      <c r="L45" s="2161">
        <f t="shared" si="4"/>
        <v>0</v>
      </c>
      <c r="M45" s="2158">
        <f t="shared" si="4"/>
        <v>0</v>
      </c>
      <c r="N45" s="2160">
        <f t="shared" si="4"/>
        <v>0</v>
      </c>
      <c r="O45" s="2161">
        <f t="shared" si="4"/>
        <v>0</v>
      </c>
      <c r="R45" s="2293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15">
      <c r="A46" s="2316" t="s">
        <v>49</v>
      </c>
      <c r="B46" s="2317"/>
      <c r="C46" s="2157">
        <f>SUM(D46:O46)</f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R46" s="2292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15">
      <c r="A47" s="2316" t="s">
        <v>50</v>
      </c>
      <c r="B47" s="2317"/>
      <c r="C47" s="2157">
        <f>SUM(D47:H47)</f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Q47" s="2292"/>
      <c r="AA47" s="2182" t="s">
        <v>28</v>
      </c>
      <c r="AB47" s="2182" t="s">
        <v>28</v>
      </c>
      <c r="AC47" s="2182" t="s">
        <v>28</v>
      </c>
      <c r="AE47" s="2264" t="s">
        <v>28</v>
      </c>
      <c r="AF47" s="2264" t="s">
        <v>28</v>
      </c>
      <c r="AG47" s="2264" t="s">
        <v>28</v>
      </c>
    </row>
    <row r="48" spans="1:34" ht="15" customHeight="1" x14ac:dyDescent="0.15">
      <c r="A48" s="2050" t="s">
        <v>51</v>
      </c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ht="30" customHeight="1" x14ac:dyDescent="0.2">
      <c r="A49" s="2051" t="s">
        <v>52</v>
      </c>
      <c r="G49" s="2133"/>
      <c r="H49" s="2133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1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401" t="s">
        <v>56</v>
      </c>
      <c r="H50" s="2401"/>
      <c r="I50" s="2401"/>
      <c r="J50" s="2401"/>
      <c r="K50" s="2401"/>
      <c r="L50" s="2401"/>
      <c r="M50" s="2401"/>
      <c r="N50" s="2398" t="s">
        <v>57</v>
      </c>
      <c r="O50" s="2314" t="s">
        <v>58</v>
      </c>
      <c r="P50" s="2336"/>
      <c r="Q50" s="2371" t="s">
        <v>59</v>
      </c>
    </row>
    <row r="51" spans="1:34" ht="23.25" customHeight="1" x14ac:dyDescent="0.15">
      <c r="A51" s="2349"/>
      <c r="B51" s="2350"/>
      <c r="C51" s="2304"/>
      <c r="D51" s="2374" t="s">
        <v>60</v>
      </c>
      <c r="E51" s="2337" t="s">
        <v>61</v>
      </c>
      <c r="F51" s="2399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99"/>
      <c r="O51" s="2311" t="s">
        <v>67</v>
      </c>
      <c r="P51" s="2322" t="s">
        <v>68</v>
      </c>
      <c r="Q51" s="2372"/>
    </row>
    <row r="52" spans="1:34" ht="21" x14ac:dyDescent="0.15">
      <c r="A52" s="2349"/>
      <c r="B52" s="2350"/>
      <c r="C52" s="2305"/>
      <c r="D52" s="2375"/>
      <c r="E52" s="2339"/>
      <c r="F52" s="2400"/>
      <c r="G52" s="2294" t="s">
        <v>69</v>
      </c>
      <c r="H52" s="2295" t="s">
        <v>70</v>
      </c>
      <c r="I52" s="2296" t="s">
        <v>71</v>
      </c>
      <c r="J52" s="2377"/>
      <c r="K52" s="2360"/>
      <c r="L52" s="2360"/>
      <c r="M52" s="2361"/>
      <c r="N52" s="2400"/>
      <c r="O52" s="2313"/>
      <c r="P52" s="2324"/>
      <c r="Q52" s="2373"/>
    </row>
    <row r="53" spans="1:34" ht="15" customHeight="1" x14ac:dyDescent="0.15">
      <c r="A53" s="2364" t="s">
        <v>26</v>
      </c>
      <c r="B53" s="2364"/>
      <c r="C53" s="2175"/>
      <c r="D53" s="2143"/>
      <c r="E53" s="2146"/>
      <c r="F53" s="2176">
        <f>SUM(C53:E53)</f>
        <v>0</v>
      </c>
      <c r="G53" s="2177">
        <f>+C13+C18+C24+C35</f>
        <v>0</v>
      </c>
      <c r="H53" s="2178">
        <f>+C67+C72+C78+C89</f>
        <v>0</v>
      </c>
      <c r="I53" s="2179">
        <f>+G53+H53</f>
        <v>0</v>
      </c>
      <c r="J53" s="2143"/>
      <c r="K53" s="2145"/>
      <c r="L53" s="2145"/>
      <c r="M53" s="2180">
        <f>SUM(I53:L53)</f>
        <v>0</v>
      </c>
      <c r="N53" s="2181">
        <f>F53-M53</f>
        <v>0</v>
      </c>
      <c r="O53" s="2143"/>
      <c r="P53" s="2146"/>
      <c r="Q53" s="2175"/>
      <c r="AA53" s="2232"/>
    </row>
    <row r="54" spans="1:34" ht="15" customHeight="1" x14ac:dyDescent="0.15">
      <c r="A54" s="2365" t="s">
        <v>29</v>
      </c>
      <c r="B54" s="2365"/>
      <c r="C54" s="2183"/>
      <c r="D54" s="2184"/>
      <c r="E54" s="2185"/>
      <c r="F54" s="2186">
        <f>SUM(C54:E54)</f>
        <v>0</v>
      </c>
      <c r="G54" s="2187">
        <f>+C14+C19+C25</f>
        <v>0</v>
      </c>
      <c r="H54" s="2188">
        <f>+C68+C73+C79</f>
        <v>0</v>
      </c>
      <c r="I54" s="2189">
        <f>+G54+H54</f>
        <v>0</v>
      </c>
      <c r="J54" s="2184"/>
      <c r="K54" s="2190"/>
      <c r="L54" s="2190"/>
      <c r="M54" s="2191">
        <f>SUM(I54:L54)</f>
        <v>0</v>
      </c>
      <c r="N54" s="2192">
        <f>F54-M54</f>
        <v>0</v>
      </c>
      <c r="O54" s="2184"/>
      <c r="P54" s="2185"/>
      <c r="Q54" s="2183"/>
      <c r="AA54" s="2232"/>
    </row>
    <row r="55" spans="1:34" ht="15" customHeight="1" x14ac:dyDescent="0.15">
      <c r="A55" s="2366" t="s">
        <v>33</v>
      </c>
      <c r="B55" s="2366"/>
      <c r="C55" s="2193"/>
      <c r="D55" s="2194"/>
      <c r="E55" s="2195"/>
      <c r="F55" s="2196">
        <f>SUM(C55:E55)</f>
        <v>0</v>
      </c>
      <c r="G55" s="2197">
        <f>+C20+C26+C36</f>
        <v>0</v>
      </c>
      <c r="H55" s="2198">
        <f>+C74+C80+C90</f>
        <v>0</v>
      </c>
      <c r="I55" s="2199">
        <f>+G55+H55</f>
        <v>0</v>
      </c>
      <c r="J55" s="2194"/>
      <c r="K55" s="2200"/>
      <c r="L55" s="2200"/>
      <c r="M55" s="2201">
        <f>SUM(I55:L55)</f>
        <v>0</v>
      </c>
      <c r="N55" s="2202">
        <f>F55-M55</f>
        <v>0</v>
      </c>
      <c r="O55" s="2194"/>
      <c r="P55" s="2195"/>
      <c r="Q55" s="2193"/>
      <c r="AA55" s="2232"/>
    </row>
    <row r="56" spans="1:34" ht="15" customHeight="1" x14ac:dyDescent="0.15">
      <c r="A56" s="2062" t="s">
        <v>30</v>
      </c>
      <c r="B56" s="2203"/>
      <c r="C56" s="2193"/>
      <c r="D56" s="2194"/>
      <c r="E56" s="2195"/>
      <c r="F56" s="2196">
        <f>SUM(C56:E56)</f>
        <v>0</v>
      </c>
      <c r="G56" s="2204">
        <f>+C15+C21</f>
        <v>0</v>
      </c>
      <c r="H56" s="2198">
        <f>+C69+C75</f>
        <v>0</v>
      </c>
      <c r="I56" s="2199">
        <f>+G56+H56</f>
        <v>0</v>
      </c>
      <c r="J56" s="2194"/>
      <c r="K56" s="2200"/>
      <c r="L56" s="2200"/>
      <c r="M56" s="2201">
        <f>SUM(I56:L56)</f>
        <v>0</v>
      </c>
      <c r="N56" s="2202">
        <f>F56-M56</f>
        <v>0</v>
      </c>
      <c r="O56" s="2194"/>
      <c r="P56" s="2195"/>
      <c r="Q56" s="2193"/>
      <c r="AA56" s="2232"/>
    </row>
    <row r="57" spans="1:34" ht="15" customHeight="1" x14ac:dyDescent="0.15">
      <c r="A57" s="2367"/>
      <c r="B57" s="2367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AA57" s="2232"/>
    </row>
    <row r="58" spans="1:34" ht="15" customHeight="1" x14ac:dyDescent="0.15">
      <c r="A58" s="2368" t="s">
        <v>72</v>
      </c>
      <c r="B58" s="2368"/>
      <c r="C58" s="2216">
        <f t="shared" ref="C58:Q58" si="5">SUM(C53:C57)</f>
        <v>0</v>
      </c>
      <c r="D58" s="2217">
        <f t="shared" si="5"/>
        <v>0</v>
      </c>
      <c r="E58" s="2218">
        <f t="shared" si="5"/>
        <v>0</v>
      </c>
      <c r="F58" s="2216">
        <f t="shared" si="5"/>
        <v>0</v>
      </c>
      <c r="G58" s="2217">
        <f t="shared" si="5"/>
        <v>0</v>
      </c>
      <c r="H58" s="2219">
        <f t="shared" si="5"/>
        <v>0</v>
      </c>
      <c r="I58" s="2220">
        <f t="shared" si="5"/>
        <v>0</v>
      </c>
      <c r="J58" s="2217">
        <f t="shared" si="5"/>
        <v>0</v>
      </c>
      <c r="K58" s="2221">
        <f t="shared" si="5"/>
        <v>0</v>
      </c>
      <c r="L58" s="2221">
        <f t="shared" si="5"/>
        <v>0</v>
      </c>
      <c r="M58" s="2218">
        <f t="shared" si="5"/>
        <v>0</v>
      </c>
      <c r="N58" s="2216">
        <f t="shared" si="5"/>
        <v>0</v>
      </c>
      <c r="O58" s="2217">
        <f t="shared" si="5"/>
        <v>0</v>
      </c>
      <c r="P58" s="2218">
        <f t="shared" si="5"/>
        <v>0</v>
      </c>
      <c r="Q58" s="2216">
        <f t="shared" si="5"/>
        <v>0</v>
      </c>
      <c r="AA58" s="2232"/>
    </row>
    <row r="59" spans="1:34" ht="15" customHeight="1" x14ac:dyDescent="0.15">
      <c r="A59" s="2369" t="s">
        <v>73</v>
      </c>
      <c r="B59" s="2369"/>
      <c r="C59" s="2222">
        <v>1200</v>
      </c>
      <c r="D59" s="2223">
        <v>134400</v>
      </c>
      <c r="E59" s="2224"/>
      <c r="F59" s="2225">
        <f>SUM(C59:E59)</f>
        <v>135600</v>
      </c>
      <c r="G59" s="2226">
        <f>+C33</f>
        <v>0</v>
      </c>
      <c r="H59" s="2227">
        <f>+C87</f>
        <v>0</v>
      </c>
      <c r="I59" s="2228">
        <f>+G59+H59</f>
        <v>0</v>
      </c>
      <c r="J59" s="2143"/>
      <c r="K59" s="2145"/>
      <c r="L59" s="2145">
        <v>92400</v>
      </c>
      <c r="M59" s="2229">
        <f>SUM(I59:L59)</f>
        <v>92400</v>
      </c>
      <c r="N59" s="2230">
        <f>F59-M59</f>
        <v>43200</v>
      </c>
      <c r="O59" s="2223"/>
      <c r="P59" s="2224"/>
      <c r="Q59" s="2222"/>
      <c r="AA59" s="2232"/>
    </row>
    <row r="60" spans="1:34" ht="15" customHeight="1" x14ac:dyDescent="0.15">
      <c r="A60" s="2362" t="s">
        <v>74</v>
      </c>
      <c r="B60" s="2362"/>
      <c r="C60" s="2183">
        <v>20800</v>
      </c>
      <c r="D60" s="2184">
        <v>28800</v>
      </c>
      <c r="E60" s="2185">
        <v>19200</v>
      </c>
      <c r="F60" s="2186">
        <f>SUM(C60:E60)</f>
        <v>68800</v>
      </c>
      <c r="G60" s="2187">
        <f>+C34</f>
        <v>0</v>
      </c>
      <c r="H60" s="2188">
        <f>+C88</f>
        <v>0</v>
      </c>
      <c r="I60" s="2189">
        <f>+G60+H60</f>
        <v>0</v>
      </c>
      <c r="J60" s="2184"/>
      <c r="K60" s="2190"/>
      <c r="L60" s="2190">
        <v>28800</v>
      </c>
      <c r="M60" s="2191">
        <f>SUM(I60:L60)</f>
        <v>28800</v>
      </c>
      <c r="N60" s="2192">
        <f>F60-M60</f>
        <v>40000</v>
      </c>
      <c r="O60" s="2184"/>
      <c r="P60" s="2185"/>
      <c r="Q60" s="2183"/>
      <c r="AA60" s="2232"/>
    </row>
    <row r="61" spans="1:34" ht="15" customHeight="1" x14ac:dyDescent="0.15">
      <c r="A61" s="2363" t="s">
        <v>75</v>
      </c>
      <c r="B61" s="2363"/>
      <c r="C61" s="2157">
        <f t="shared" ref="C61:Q61" si="6">SUM(C59:C60)</f>
        <v>22000</v>
      </c>
      <c r="D61" s="2158">
        <f t="shared" si="6"/>
        <v>163200</v>
      </c>
      <c r="E61" s="2161">
        <f t="shared" si="6"/>
        <v>19200</v>
      </c>
      <c r="F61" s="2231">
        <f t="shared" si="6"/>
        <v>204400</v>
      </c>
      <c r="G61" s="2158">
        <f t="shared" si="6"/>
        <v>0</v>
      </c>
      <c r="H61" s="2160">
        <f t="shared" si="6"/>
        <v>0</v>
      </c>
      <c r="I61" s="2161">
        <f t="shared" si="6"/>
        <v>0</v>
      </c>
      <c r="J61" s="2158">
        <f t="shared" si="6"/>
        <v>0</v>
      </c>
      <c r="K61" s="2160">
        <f t="shared" si="6"/>
        <v>0</v>
      </c>
      <c r="L61" s="2160">
        <f t="shared" si="6"/>
        <v>121200</v>
      </c>
      <c r="M61" s="2161">
        <f t="shared" si="6"/>
        <v>121200</v>
      </c>
      <c r="N61" s="2157">
        <f t="shared" si="6"/>
        <v>83200</v>
      </c>
      <c r="O61" s="2158">
        <f t="shared" si="6"/>
        <v>0</v>
      </c>
      <c r="P61" s="2161">
        <f t="shared" si="6"/>
        <v>0</v>
      </c>
      <c r="Q61" s="2157">
        <f t="shared" si="6"/>
        <v>0</v>
      </c>
      <c r="AA61" s="2232"/>
    </row>
    <row r="62" spans="1:34" ht="30" customHeight="1" x14ac:dyDescent="0.2">
      <c r="A62" s="2051" t="s">
        <v>76</v>
      </c>
      <c r="AA62" s="2232"/>
    </row>
    <row r="63" spans="1:34" ht="15" customHeight="1" x14ac:dyDescent="0.15">
      <c r="A63" s="2303" t="s">
        <v>7</v>
      </c>
      <c r="B63" s="2333" t="s">
        <v>8</v>
      </c>
      <c r="C63" s="233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314" t="s">
        <v>11</v>
      </c>
      <c r="L63" s="2315"/>
      <c r="M63" s="2316" t="s">
        <v>12</v>
      </c>
      <c r="N63" s="2317"/>
      <c r="O63" s="2318"/>
      <c r="AB63" s="2232"/>
    </row>
    <row r="64" spans="1:34" ht="15" customHeight="1" x14ac:dyDescent="0.1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AB64" s="2232"/>
    </row>
    <row r="65" spans="1:34" ht="15" customHeight="1" x14ac:dyDescent="0.1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AB65" s="2232"/>
    </row>
    <row r="66" spans="1:34" x14ac:dyDescent="0.1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</row>
    <row r="67" spans="1:34" ht="15" customHeight="1" x14ac:dyDescent="0.15">
      <c r="A67" s="2303" t="s">
        <v>25</v>
      </c>
      <c r="B67" s="2053" t="s">
        <v>26</v>
      </c>
      <c r="C67" s="2054">
        <f>SUM(D67:K67)+M67+N67+O67</f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90" t="str">
        <f>$AA67&amp;" "&amp;$AB67&amp;""&amp;$AC67&amp;""&amp;$AD67</f>
        <v xml:space="preserve"> </v>
      </c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ht="15" customHeight="1" x14ac:dyDescent="0.15">
      <c r="A68" s="2304"/>
      <c r="B68" s="2062" t="s">
        <v>29</v>
      </c>
      <c r="C68" s="2054">
        <f>SUM(H68:J68)</f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90" t="str">
        <f>$AA68&amp;""&amp;$AB68&amp;""&amp;$AC68</f>
        <v/>
      </c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ht="15" customHeight="1" x14ac:dyDescent="0.15">
      <c r="A69" s="2304"/>
      <c r="B69" s="2071" t="s">
        <v>30</v>
      </c>
      <c r="C69" s="2072">
        <f>SUM(M69:O69)+K69</f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90" t="str">
        <f>$AD68&amp;""&amp;$AA69&amp;""&amp;$AB69&amp;""&amp;$AC69</f>
        <v/>
      </c>
      <c r="AA69" s="2182" t="s">
        <v>28</v>
      </c>
      <c r="AB69" s="2182" t="s">
        <v>28</v>
      </c>
      <c r="AC69" s="2182" t="s">
        <v>28</v>
      </c>
      <c r="AE69" s="2264" t="s">
        <v>28</v>
      </c>
      <c r="AF69" s="2264" t="s">
        <v>28</v>
      </c>
      <c r="AG69" s="2264" t="s">
        <v>28</v>
      </c>
    </row>
    <row r="70" spans="1:34" ht="15" customHeight="1" x14ac:dyDescent="0.15">
      <c r="A70" s="230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91"/>
    </row>
    <row r="71" spans="1:34" ht="15" customHeight="1" x14ac:dyDescent="0.15">
      <c r="A71" s="2305"/>
      <c r="B71" s="2077" t="s">
        <v>31</v>
      </c>
      <c r="C71" s="2078">
        <f>SUM(D71:O71)</f>
        <v>0</v>
      </c>
      <c r="D71" s="2079">
        <f t="shared" ref="D71:O71" si="7">SUM(D67:D70)</f>
        <v>0</v>
      </c>
      <c r="E71" s="2080">
        <f t="shared" si="7"/>
        <v>0</v>
      </c>
      <c r="F71" s="2081">
        <f t="shared" si="7"/>
        <v>0</v>
      </c>
      <c r="G71" s="2081">
        <f t="shared" si="7"/>
        <v>0</v>
      </c>
      <c r="H71" s="2081">
        <f t="shared" si="7"/>
        <v>0</v>
      </c>
      <c r="I71" s="2081">
        <f t="shared" si="7"/>
        <v>0</v>
      </c>
      <c r="J71" s="2082">
        <f t="shared" si="7"/>
        <v>0</v>
      </c>
      <c r="K71" s="2079">
        <f t="shared" si="7"/>
        <v>0</v>
      </c>
      <c r="L71" s="2082">
        <f t="shared" si="7"/>
        <v>0</v>
      </c>
      <c r="M71" s="2079">
        <f t="shared" si="7"/>
        <v>0</v>
      </c>
      <c r="N71" s="2081">
        <f t="shared" si="7"/>
        <v>0</v>
      </c>
      <c r="O71" s="2082">
        <f t="shared" si="7"/>
        <v>0</v>
      </c>
    </row>
    <row r="72" spans="1:34" ht="15" customHeight="1" x14ac:dyDescent="0.15">
      <c r="A72" s="2303" t="s">
        <v>32</v>
      </c>
      <c r="B72" s="2053" t="s">
        <v>26</v>
      </c>
      <c r="C72" s="2054">
        <f>SUM(D72:J72)+SUM(L72:O72)</f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90" t="str">
        <f>$AA72&amp;" "&amp;$AB72&amp;""&amp;$AC72&amp;""&amp;$AD72</f>
        <v xml:space="preserve"> </v>
      </c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ht="15" customHeight="1" x14ac:dyDescent="0.15">
      <c r="A73" s="2304"/>
      <c r="B73" s="2062" t="s">
        <v>29</v>
      </c>
      <c r="C73" s="2054">
        <f>SUM(H73:J73)</f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90" t="str">
        <f>$AA73&amp;" "&amp;$AB73&amp;""&amp;$AC73</f>
        <v xml:space="preserve"> </v>
      </c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ht="15" customHeight="1" x14ac:dyDescent="0.15">
      <c r="A74" s="2304"/>
      <c r="B74" s="2094" t="s">
        <v>33</v>
      </c>
      <c r="C74" s="2072">
        <f>SUM(F74:J74)</f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90"/>
      <c r="Q74" s="2096"/>
      <c r="R74" s="2096"/>
      <c r="AA74" s="2182" t="s">
        <v>28</v>
      </c>
      <c r="AB74" s="2182" t="s">
        <v>28</v>
      </c>
      <c r="AC74" s="2182" t="s">
        <v>28</v>
      </c>
      <c r="AE74" s="2264" t="s">
        <v>28</v>
      </c>
      <c r="AF74" s="2264" t="s">
        <v>28</v>
      </c>
      <c r="AG74" s="2264" t="s">
        <v>28</v>
      </c>
    </row>
    <row r="75" spans="1:34" ht="15" customHeight="1" x14ac:dyDescent="0.15">
      <c r="A75" s="2304"/>
      <c r="B75" s="2071" t="s">
        <v>30</v>
      </c>
      <c r="C75" s="2072">
        <f>SUM(L75:O75)</f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90" t="str">
        <f>$AA74&amp;" "&amp;$AB74&amp;""&amp;$AC74&amp;""&amp;$AD73</f>
        <v xml:space="preserve"> </v>
      </c>
    </row>
    <row r="76" spans="1:34" ht="15" customHeight="1" x14ac:dyDescent="0.15">
      <c r="A76" s="230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</row>
    <row r="77" spans="1:34" ht="15" customHeight="1" x14ac:dyDescent="0.15">
      <c r="A77" s="2305"/>
      <c r="B77" s="2097" t="s">
        <v>31</v>
      </c>
      <c r="C77" s="2078">
        <f>SUM(D77:O77)</f>
        <v>0</v>
      </c>
      <c r="D77" s="2079">
        <f t="shared" ref="D77:O77" si="8">SUM(D72:D76)</f>
        <v>0</v>
      </c>
      <c r="E77" s="2080">
        <f t="shared" si="8"/>
        <v>0</v>
      </c>
      <c r="F77" s="2081">
        <f t="shared" si="8"/>
        <v>0</v>
      </c>
      <c r="G77" s="2081">
        <f t="shared" si="8"/>
        <v>0</v>
      </c>
      <c r="H77" s="2081">
        <f t="shared" si="8"/>
        <v>0</v>
      </c>
      <c r="I77" s="2081">
        <f t="shared" si="8"/>
        <v>0</v>
      </c>
      <c r="J77" s="2082">
        <f t="shared" si="8"/>
        <v>0</v>
      </c>
      <c r="K77" s="2079">
        <f t="shared" si="8"/>
        <v>0</v>
      </c>
      <c r="L77" s="2082">
        <f t="shared" si="8"/>
        <v>0</v>
      </c>
      <c r="M77" s="2079">
        <f t="shared" si="8"/>
        <v>0</v>
      </c>
      <c r="N77" s="2081">
        <f t="shared" si="8"/>
        <v>0</v>
      </c>
      <c r="O77" s="2082">
        <f t="shared" si="8"/>
        <v>0</v>
      </c>
      <c r="P77" s="2096"/>
      <c r="Q77" s="2096"/>
      <c r="R77" s="2096"/>
    </row>
    <row r="78" spans="1:34" ht="15" customHeight="1" x14ac:dyDescent="0.15">
      <c r="A78" s="2303" t="s">
        <v>34</v>
      </c>
      <c r="B78" s="2053" t="s">
        <v>26</v>
      </c>
      <c r="C78" s="2054">
        <f>SUM(D78:J78)</f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90" t="str">
        <f>$AA78&amp;" "&amp;$AB78&amp;""&amp;$AC78&amp;""&amp;$AD78</f>
        <v xml:space="preserve"> </v>
      </c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ht="15" customHeight="1" x14ac:dyDescent="0.15">
      <c r="A79" s="2304"/>
      <c r="B79" s="2062" t="s">
        <v>29</v>
      </c>
      <c r="C79" s="2054">
        <f>SUM(H79:J79)</f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90" t="str">
        <f>$AA79&amp;" "&amp;$AB79&amp;""&amp;$AC79</f>
        <v xml:space="preserve"> </v>
      </c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ht="15" customHeight="1" x14ac:dyDescent="0.15">
      <c r="A80" s="2304"/>
      <c r="B80" s="2094" t="s">
        <v>33</v>
      </c>
      <c r="C80" s="2072">
        <f>SUM(F80:J80)</f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</row>
    <row r="81" spans="1:34" ht="15" customHeight="1" x14ac:dyDescent="0.15">
      <c r="A81" s="230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</row>
    <row r="82" spans="1:34" ht="15" customHeight="1" x14ac:dyDescent="0.15">
      <c r="A82" s="2305"/>
      <c r="B82" s="2097" t="s">
        <v>31</v>
      </c>
      <c r="C82" s="2078">
        <f>SUM(D82:O82)</f>
        <v>0</v>
      </c>
      <c r="D82" s="2079">
        <f t="shared" ref="D82:O82" si="9">SUM(D78:D81)</f>
        <v>0</v>
      </c>
      <c r="E82" s="2080">
        <f t="shared" si="9"/>
        <v>0</v>
      </c>
      <c r="F82" s="2081">
        <f t="shared" si="9"/>
        <v>0</v>
      </c>
      <c r="G82" s="2081">
        <f t="shared" si="9"/>
        <v>0</v>
      </c>
      <c r="H82" s="2081">
        <f t="shared" si="9"/>
        <v>0</v>
      </c>
      <c r="I82" s="2081">
        <f t="shared" si="9"/>
        <v>0</v>
      </c>
      <c r="J82" s="2082">
        <f t="shared" si="9"/>
        <v>0</v>
      </c>
      <c r="K82" s="2079">
        <f t="shared" si="9"/>
        <v>0</v>
      </c>
      <c r="L82" s="2082">
        <f t="shared" si="9"/>
        <v>0</v>
      </c>
      <c r="M82" s="2079">
        <f t="shared" si="9"/>
        <v>0</v>
      </c>
      <c r="N82" s="2081">
        <f t="shared" si="9"/>
        <v>0</v>
      </c>
      <c r="O82" s="2082">
        <f t="shared" si="9"/>
        <v>0</v>
      </c>
      <c r="P82" s="2096"/>
      <c r="Q82" s="2096"/>
      <c r="R82" s="2096"/>
    </row>
    <row r="83" spans="1:34" ht="15" customHeight="1" x14ac:dyDescent="0.15">
      <c r="A83" s="2306" t="s">
        <v>9</v>
      </c>
      <c r="B83" s="2307"/>
      <c r="C83" s="2101">
        <f>SUM(D83:O83)</f>
        <v>0</v>
      </c>
      <c r="D83" s="2102">
        <f>+D71+D77+D82</f>
        <v>0</v>
      </c>
      <c r="E83" s="2103">
        <f>+E71+E77+E82</f>
        <v>0</v>
      </c>
      <c r="F83" s="2104">
        <f t="shared" ref="F83:O83" si="10">+F71+F77+F82</f>
        <v>0</v>
      </c>
      <c r="G83" s="2104">
        <f t="shared" si="10"/>
        <v>0</v>
      </c>
      <c r="H83" s="2104">
        <f t="shared" si="10"/>
        <v>0</v>
      </c>
      <c r="I83" s="2104">
        <f t="shared" si="10"/>
        <v>0</v>
      </c>
      <c r="J83" s="2105">
        <f t="shared" si="10"/>
        <v>0</v>
      </c>
      <c r="K83" s="2102">
        <f t="shared" si="10"/>
        <v>0</v>
      </c>
      <c r="L83" s="2105">
        <f t="shared" si="10"/>
        <v>0</v>
      </c>
      <c r="M83" s="2102">
        <f t="shared" si="10"/>
        <v>0</v>
      </c>
      <c r="N83" s="2104">
        <f t="shared" si="10"/>
        <v>0</v>
      </c>
      <c r="O83" s="2105">
        <f t="shared" si="10"/>
        <v>0</v>
      </c>
      <c r="P83" s="2096"/>
      <c r="Q83" s="2096"/>
      <c r="R83" s="2096"/>
    </row>
    <row r="84" spans="1:34" ht="30" customHeight="1" x14ac:dyDescent="0.2">
      <c r="A84" s="2051" t="s">
        <v>77</v>
      </c>
    </row>
    <row r="85" spans="1:34" s="2100" customFormat="1" ht="18" customHeight="1" x14ac:dyDescent="0.1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</row>
    <row r="86" spans="1:34" ht="18" customHeight="1" x14ac:dyDescent="0.15">
      <c r="A86" s="2355"/>
      <c r="B86" s="2356"/>
      <c r="C86" s="2305"/>
      <c r="D86" s="2106" t="s">
        <v>13</v>
      </c>
      <c r="E86" s="2107" t="s">
        <v>14</v>
      </c>
      <c r="F86" s="2107" t="s">
        <v>15</v>
      </c>
      <c r="G86" s="2108" t="s">
        <v>38</v>
      </c>
    </row>
    <row r="87" spans="1:34" ht="15" customHeight="1" x14ac:dyDescent="0.15">
      <c r="A87" s="2343" t="s">
        <v>39</v>
      </c>
      <c r="B87" s="2344"/>
      <c r="C87" s="2110">
        <f>SUM(D87:F87)</f>
        <v>0</v>
      </c>
      <c r="D87" s="2236"/>
      <c r="E87" s="2113"/>
      <c r="F87" s="2113"/>
      <c r="G87" s="2114"/>
    </row>
    <row r="88" spans="1:34" ht="15" customHeight="1" thickBot="1" x14ac:dyDescent="0.2">
      <c r="A88" s="2345" t="s">
        <v>40</v>
      </c>
      <c r="B88" s="2346"/>
      <c r="C88" s="2115">
        <f>+F88</f>
        <v>0</v>
      </c>
      <c r="D88" s="2237"/>
      <c r="E88" s="2238"/>
      <c r="F88" s="2118"/>
      <c r="G88" s="2119"/>
    </row>
    <row r="89" spans="1:34" ht="15" customHeight="1" thickTop="1" x14ac:dyDescent="0.15">
      <c r="A89" s="2120" t="s">
        <v>41</v>
      </c>
      <c r="B89" s="2121"/>
      <c r="C89" s="2122">
        <f>+G89</f>
        <v>0</v>
      </c>
      <c r="D89" s="2123"/>
      <c r="E89" s="2124"/>
      <c r="F89" s="2124"/>
      <c r="G89" s="2125"/>
    </row>
    <row r="90" spans="1:34" ht="15" customHeight="1" x14ac:dyDescent="0.15">
      <c r="A90" s="2126" t="s">
        <v>42</v>
      </c>
      <c r="B90" s="2127"/>
      <c r="C90" s="2128">
        <f>+F90+G90</f>
        <v>0</v>
      </c>
      <c r="D90" s="2129"/>
      <c r="E90" s="2130"/>
      <c r="F90" s="2131"/>
      <c r="G90" s="2132"/>
    </row>
    <row r="91" spans="1:34" ht="30" customHeight="1" x14ac:dyDescent="0.2">
      <c r="A91" s="2051" t="s">
        <v>78</v>
      </c>
      <c r="C91" s="2133"/>
    </row>
    <row r="92" spans="1:34" ht="12.75" customHeight="1" x14ac:dyDescent="0.1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R92" s="2292"/>
    </row>
    <row r="93" spans="1:34" ht="20.100000000000001" customHeight="1" x14ac:dyDescent="0.1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R93" s="2292"/>
    </row>
    <row r="94" spans="1:34" ht="15" customHeight="1" x14ac:dyDescent="0.1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R94" s="2292"/>
    </row>
    <row r="95" spans="1:34" ht="9" customHeight="1" x14ac:dyDescent="0.1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R95" s="2292"/>
    </row>
    <row r="96" spans="1:34" ht="15" customHeight="1" x14ac:dyDescent="0.15">
      <c r="A96" s="2347" t="s">
        <v>25</v>
      </c>
      <c r="B96" s="2348"/>
      <c r="C96" s="2135">
        <f>SUM(D96:K96)+SUM(M96:O96)</f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90" t="str">
        <f>$AA96&amp;" "&amp;$AB96&amp;""&amp;$AC96&amp;""&amp;$AD96&amp;""&amp;$AA97&amp;" "&amp;$AB97&amp;""&amp;$AC97&amp;""&amp;$AD97&amp;""&amp;$AA98&amp;" "&amp;$AB98&amp;" "&amp;$AC98</f>
        <v xml:space="preserve">    </v>
      </c>
      <c r="R96" s="2292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38.25" customHeight="1" x14ac:dyDescent="0.15">
      <c r="A97" s="2384" t="s">
        <v>45</v>
      </c>
      <c r="B97" s="2141" t="s">
        <v>46</v>
      </c>
      <c r="C97" s="2142">
        <f>SUM(D97:J97)+SUM(L97:O97)</f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90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292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ht="15" customHeight="1" x14ac:dyDescent="0.15">
      <c r="A98" s="2384"/>
      <c r="B98" s="2148" t="s">
        <v>47</v>
      </c>
      <c r="C98" s="2240">
        <f>SUM(D98:J98)</f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90" t="str">
        <f>$AA102&amp;" "&amp;$AB102&amp;""&amp;$AC102&amp;""&amp;$AD102&amp;""&amp;$AA103&amp;" "&amp;$AB103&amp;""&amp;$AC103</f>
        <v xml:space="preserve">  </v>
      </c>
      <c r="R98" s="2292"/>
      <c r="AA98" s="2182" t="s">
        <v>28</v>
      </c>
      <c r="AB98" s="2182" t="s">
        <v>28</v>
      </c>
      <c r="AC98" s="2182" t="s">
        <v>28</v>
      </c>
      <c r="AE98" s="2264" t="s">
        <v>28</v>
      </c>
      <c r="AF98" s="2264" t="s">
        <v>28</v>
      </c>
      <c r="AG98" s="2264" t="s">
        <v>28</v>
      </c>
    </row>
    <row r="99" spans="1:34" ht="15" customHeight="1" x14ac:dyDescent="0.15">
      <c r="A99" s="2316" t="s">
        <v>9</v>
      </c>
      <c r="B99" s="2318"/>
      <c r="C99" s="2248">
        <f>SUM(D99:O99)</f>
        <v>0</v>
      </c>
      <c r="D99" s="2249">
        <f t="shared" ref="D99:O99" si="11">SUM(D96:D98)</f>
        <v>0</v>
      </c>
      <c r="E99" s="2250">
        <f t="shared" si="11"/>
        <v>0</v>
      </c>
      <c r="F99" s="2251">
        <f t="shared" si="11"/>
        <v>0</v>
      </c>
      <c r="G99" s="2251">
        <f t="shared" si="11"/>
        <v>0</v>
      </c>
      <c r="H99" s="2251">
        <f t="shared" si="11"/>
        <v>0</v>
      </c>
      <c r="I99" s="2251">
        <f t="shared" si="11"/>
        <v>0</v>
      </c>
      <c r="J99" s="2252">
        <f t="shared" si="11"/>
        <v>0</v>
      </c>
      <c r="K99" s="2249">
        <f t="shared" si="11"/>
        <v>0</v>
      </c>
      <c r="L99" s="2251">
        <f t="shared" si="11"/>
        <v>0</v>
      </c>
      <c r="M99" s="2251">
        <f t="shared" si="11"/>
        <v>0</v>
      </c>
      <c r="N99" s="2251">
        <f t="shared" si="11"/>
        <v>0</v>
      </c>
      <c r="O99" s="2252">
        <f t="shared" si="11"/>
        <v>0</v>
      </c>
      <c r="R99" s="2292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15">
      <c r="A100" s="2316" t="s">
        <v>50</v>
      </c>
      <c r="B100" s="2317"/>
      <c r="C100" s="2157">
        <f>SUM(D100:H100)</f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R100" s="2292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ht="30" customHeight="1" x14ac:dyDescent="0.2">
      <c r="A101" s="2051" t="s">
        <v>79</v>
      </c>
      <c r="C101" s="2253"/>
      <c r="AA101" s="2182" t="s">
        <v>28</v>
      </c>
      <c r="AB101" s="2182" t="s">
        <v>28</v>
      </c>
      <c r="AC101" s="2182" t="s">
        <v>28</v>
      </c>
      <c r="AE101" s="2264" t="s">
        <v>28</v>
      </c>
      <c r="AF101" s="2264" t="s">
        <v>28</v>
      </c>
      <c r="AG101" s="2264" t="s">
        <v>28</v>
      </c>
    </row>
    <row r="102" spans="1:34" ht="38.25" customHeight="1" x14ac:dyDescent="0.15">
      <c r="A102" s="2347" t="s">
        <v>80</v>
      </c>
      <c r="B102" s="2402"/>
      <c r="C102" s="2316" t="s">
        <v>81</v>
      </c>
      <c r="D102" s="240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ht="15" customHeight="1" x14ac:dyDescent="0.15">
      <c r="A103" s="2351"/>
      <c r="B103" s="2403"/>
      <c r="C103" s="2300" t="s">
        <v>82</v>
      </c>
      <c r="D103" s="2299" t="s">
        <v>83</v>
      </c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ht="15" customHeight="1" x14ac:dyDescent="0.15">
      <c r="A104" s="2388" t="s">
        <v>84</v>
      </c>
      <c r="B104" s="2389"/>
      <c r="C104" s="2254"/>
      <c r="D104" s="2255"/>
    </row>
    <row r="105" spans="1:34" ht="15" customHeight="1" x14ac:dyDescent="0.15">
      <c r="A105" s="2380" t="s">
        <v>85</v>
      </c>
      <c r="B105" s="2381"/>
      <c r="C105" s="2256"/>
      <c r="D105" s="2257"/>
    </row>
    <row r="106" spans="1:34" ht="15" customHeight="1" x14ac:dyDescent="0.15">
      <c r="A106" s="2380" t="s">
        <v>86</v>
      </c>
      <c r="B106" s="2381"/>
      <c r="C106" s="2256"/>
      <c r="D106" s="2257"/>
    </row>
    <row r="107" spans="1:34" ht="15" customHeight="1" x14ac:dyDescent="0.15">
      <c r="A107" s="2380" t="s">
        <v>87</v>
      </c>
      <c r="B107" s="2381"/>
      <c r="C107" s="2256"/>
      <c r="D107" s="2257"/>
    </row>
    <row r="108" spans="1:34" ht="15" customHeight="1" x14ac:dyDescent="0.15">
      <c r="A108" s="2382" t="s">
        <v>88</v>
      </c>
      <c r="B108" s="2383"/>
      <c r="C108" s="2258"/>
      <c r="D108" s="2259"/>
    </row>
    <row r="109" spans="1:34" ht="12.95" customHeight="1" x14ac:dyDescent="0.15">
      <c r="A109" s="2050" t="s">
        <v>51</v>
      </c>
    </row>
    <row r="116" spans="1:16" ht="12.75" customHeight="1" x14ac:dyDescent="0.15">
      <c r="A116" s="2378"/>
      <c r="B116" s="2378"/>
      <c r="G116" s="2378"/>
      <c r="H116" s="2378"/>
      <c r="I116" s="2378"/>
      <c r="J116" s="2378"/>
      <c r="K116" s="2378"/>
      <c r="L116" s="2301"/>
      <c r="M116" s="2288"/>
      <c r="P116" s="2288"/>
    </row>
    <row r="117" spans="1:16" ht="15" customHeight="1" x14ac:dyDescent="0.15">
      <c r="A117" s="2378"/>
      <c r="B117" s="2378"/>
      <c r="G117" s="2379"/>
      <c r="H117" s="2379"/>
      <c r="I117" s="2379"/>
      <c r="J117" s="2379"/>
      <c r="K117" s="2379"/>
      <c r="L117" s="2302"/>
      <c r="M117" s="2287"/>
      <c r="P117" s="2287"/>
    </row>
    <row r="118" spans="1:16" ht="18.75" customHeight="1" x14ac:dyDescent="0.15">
      <c r="A118" s="2379"/>
      <c r="B118" s="2379"/>
      <c r="G118" s="2379"/>
      <c r="H118" s="2379"/>
      <c r="I118" s="2379"/>
      <c r="J118" s="2379"/>
      <c r="K118" s="2379"/>
      <c r="L118" s="2302"/>
      <c r="M118" s="2288"/>
      <c r="P118" s="2288"/>
    </row>
    <row r="119" spans="1:16" x14ac:dyDescent="0.15">
      <c r="K119" s="2288"/>
      <c r="L119" s="2288"/>
      <c r="M119" s="2288"/>
      <c r="P119" s="2288"/>
    </row>
    <row r="120" spans="1:16" ht="12.75" x14ac:dyDescent="0.2">
      <c r="A120" s="2297"/>
      <c r="B120" s="2297"/>
      <c r="C120" s="2297"/>
      <c r="K120" s="2288"/>
      <c r="L120" s="2288"/>
      <c r="M120" s="2288"/>
      <c r="P120" s="2288"/>
    </row>
    <row r="121" spans="1:16" ht="12.75" x14ac:dyDescent="0.2">
      <c r="A121" s="2297"/>
      <c r="B121" s="2297"/>
      <c r="C121" s="2297"/>
    </row>
    <row r="122" spans="1:16" ht="12.75" x14ac:dyDescent="0.2">
      <c r="A122" s="2297"/>
      <c r="B122" s="2297"/>
      <c r="C122" s="2297"/>
    </row>
    <row r="123" spans="1:16" ht="12.75" x14ac:dyDescent="0.2">
      <c r="A123" s="2297"/>
      <c r="B123" s="2297"/>
      <c r="C123" s="2297"/>
    </row>
    <row r="124" spans="1:16" ht="12.75" x14ac:dyDescent="0.2">
      <c r="A124" s="2297"/>
      <c r="B124" s="2297"/>
      <c r="C124" s="2297"/>
    </row>
    <row r="125" spans="1:16" ht="12.75" x14ac:dyDescent="0.2">
      <c r="A125" s="2297"/>
      <c r="B125" s="2297"/>
      <c r="C125" s="2297"/>
    </row>
    <row r="126" spans="1:16" ht="12.75" x14ac:dyDescent="0.2">
      <c r="A126" s="2297"/>
      <c r="B126" s="2297"/>
      <c r="C126" s="2297"/>
    </row>
    <row r="127" spans="1:16" ht="12.75" x14ac:dyDescent="0.2">
      <c r="A127" s="2297"/>
      <c r="B127" s="2297"/>
      <c r="C127" s="2297"/>
    </row>
    <row r="128" spans="1:16" ht="12.75" x14ac:dyDescent="0.2">
      <c r="A128" s="2297"/>
      <c r="B128" s="2297"/>
      <c r="C128" s="2297"/>
    </row>
    <row r="129" spans="1:3" ht="12.75" x14ac:dyDescent="0.2">
      <c r="A129" s="2297"/>
      <c r="B129" s="2297"/>
      <c r="C129" s="2297"/>
    </row>
    <row r="130" spans="1:3" ht="12.75" x14ac:dyDescent="0.2">
      <c r="A130" s="2297"/>
      <c r="B130" s="2297"/>
      <c r="C130" s="2297"/>
    </row>
    <row r="131" spans="1:3" ht="12.75" x14ac:dyDescent="0.2">
      <c r="A131" s="2297"/>
      <c r="B131" s="2297"/>
      <c r="C131" s="2297"/>
    </row>
    <row r="200" spans="1:31" hidden="1" x14ac:dyDescent="0.15">
      <c r="A200" s="2263">
        <v>1468800</v>
      </c>
      <c r="AE200" s="2265">
        <f>SUM(AE1:AH199)</f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303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304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304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304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305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303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304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304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304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304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305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303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304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304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304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305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306" t="s">
        <v>9</v>
      </c>
      <c r="B29" s="2307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355"/>
      <c r="B32" s="2356"/>
      <c r="C32" s="2305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343" t="s">
        <v>39</v>
      </c>
      <c r="B33" s="2344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345" t="s">
        <v>40</v>
      </c>
      <c r="B34" s="2346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347" t="s">
        <v>25</v>
      </c>
      <c r="B42" s="2348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303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304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316" t="s">
        <v>9</v>
      </c>
      <c r="B45" s="2317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316" t="s">
        <v>49</v>
      </c>
      <c r="B46" s="2317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316" t="s">
        <v>50</v>
      </c>
      <c r="B47" s="2317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349"/>
      <c r="B52" s="2350"/>
      <c r="C52" s="2305"/>
      <c r="D52" s="2375"/>
      <c r="E52" s="2339"/>
      <c r="F52" s="2359"/>
      <c r="G52" s="541" t="s">
        <v>69</v>
      </c>
      <c r="H52" s="542" t="s">
        <v>70</v>
      </c>
      <c r="I52" s="543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364" t="s">
        <v>26</v>
      </c>
      <c r="B53" s="2364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365" t="s">
        <v>29</v>
      </c>
      <c r="B54" s="2365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366" t="s">
        <v>33</v>
      </c>
      <c r="B55" s="2366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367"/>
      <c r="B57" s="2367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368" t="s">
        <v>72</v>
      </c>
      <c r="B58" s="2368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369" t="s">
        <v>73</v>
      </c>
      <c r="B59" s="2369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362" t="s">
        <v>74</v>
      </c>
      <c r="B60" s="2362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363" t="s">
        <v>75</v>
      </c>
      <c r="B61" s="2363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303" t="s">
        <v>7</v>
      </c>
      <c r="B63" s="2333" t="s">
        <v>8</v>
      </c>
      <c r="C63" s="2333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314" t="s">
        <v>11</v>
      </c>
      <c r="L63" s="2315"/>
      <c r="M63" s="2316" t="s">
        <v>12</v>
      </c>
      <c r="N63" s="2317"/>
      <c r="O63" s="2318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303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304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304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304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305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303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304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304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304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304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305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303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304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304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304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305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306" t="s">
        <v>9</v>
      </c>
      <c r="B83" s="2307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355"/>
      <c r="B86" s="2356"/>
      <c r="C86" s="2305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343" t="s">
        <v>39</v>
      </c>
      <c r="B87" s="2344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345" t="s">
        <v>40</v>
      </c>
      <c r="B88" s="2346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347" t="s">
        <v>25</v>
      </c>
      <c r="B96" s="2348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384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384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316" t="s">
        <v>9</v>
      </c>
      <c r="B99" s="2318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316" t="s">
        <v>50</v>
      </c>
      <c r="B100" s="2317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347" t="s">
        <v>80</v>
      </c>
      <c r="B102" s="2385"/>
      <c r="C102" s="2316" t="s">
        <v>81</v>
      </c>
      <c r="D102" s="2387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351"/>
      <c r="B103" s="2386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388" t="s">
        <v>84</v>
      </c>
      <c r="B104" s="2389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380" t="s">
        <v>85</v>
      </c>
      <c r="B105" s="2381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380" t="s">
        <v>86</v>
      </c>
      <c r="B106" s="2381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380" t="s">
        <v>87</v>
      </c>
      <c r="B107" s="2381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382" t="s">
        <v>88</v>
      </c>
      <c r="B108" s="2383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378"/>
      <c r="B116" s="2378"/>
      <c r="C116" s="413"/>
      <c r="D116" s="413"/>
      <c r="E116" s="413"/>
      <c r="F116" s="413"/>
      <c r="G116" s="2378"/>
      <c r="H116" s="2378"/>
      <c r="I116" s="2378"/>
      <c r="J116" s="2378"/>
      <c r="K116" s="2378"/>
      <c r="L116" s="629"/>
      <c r="M116" s="416"/>
      <c r="N116" s="413"/>
      <c r="O116" s="413"/>
      <c r="P116" s="416"/>
    </row>
    <row r="117" spans="1:16" x14ac:dyDescent="0.25">
      <c r="A117" s="2378"/>
      <c r="B117" s="2378"/>
      <c r="C117" s="413"/>
      <c r="D117" s="413"/>
      <c r="E117" s="413"/>
      <c r="F117" s="413"/>
      <c r="G117" s="2379"/>
      <c r="H117" s="2379"/>
      <c r="I117" s="2379"/>
      <c r="J117" s="2379"/>
      <c r="K117" s="2379"/>
      <c r="L117" s="630"/>
      <c r="M117" s="415"/>
      <c r="N117" s="413"/>
      <c r="O117" s="413"/>
      <c r="P117" s="415"/>
    </row>
    <row r="118" spans="1:16" x14ac:dyDescent="0.25">
      <c r="A118" s="2379"/>
      <c r="B118" s="2379"/>
      <c r="C118" s="413"/>
      <c r="D118" s="413"/>
      <c r="E118" s="413"/>
      <c r="F118" s="413"/>
      <c r="G118" s="2379"/>
      <c r="H118" s="2379"/>
      <c r="I118" s="2379"/>
      <c r="J118" s="2379"/>
      <c r="K118" s="2379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303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304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304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304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305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303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304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304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304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304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305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303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304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304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304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305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306" t="s">
        <v>9</v>
      </c>
      <c r="B29" s="2307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355"/>
      <c r="B32" s="2356"/>
      <c r="C32" s="2305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343" t="s">
        <v>39</v>
      </c>
      <c r="B33" s="2344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345" t="s">
        <v>40</v>
      </c>
      <c r="B34" s="2346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347" t="s">
        <v>25</v>
      </c>
      <c r="B42" s="2348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303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304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316" t="s">
        <v>9</v>
      </c>
      <c r="B45" s="2317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316" t="s">
        <v>49</v>
      </c>
      <c r="B46" s="2317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316" t="s">
        <v>50</v>
      </c>
      <c r="B47" s="2317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349"/>
      <c r="B52" s="2350"/>
      <c r="C52" s="2305"/>
      <c r="D52" s="2375"/>
      <c r="E52" s="2339"/>
      <c r="F52" s="2359"/>
      <c r="G52" s="774" t="s">
        <v>69</v>
      </c>
      <c r="H52" s="775" t="s">
        <v>70</v>
      </c>
      <c r="I52" s="776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364" t="s">
        <v>26</v>
      </c>
      <c r="B53" s="2364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365" t="s">
        <v>29</v>
      </c>
      <c r="B54" s="2365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366" t="s">
        <v>33</v>
      </c>
      <c r="B55" s="2366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367"/>
      <c r="B57" s="2367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368" t="s">
        <v>72</v>
      </c>
      <c r="B58" s="2368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369" t="s">
        <v>73</v>
      </c>
      <c r="B59" s="2369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362" t="s">
        <v>74</v>
      </c>
      <c r="B60" s="2362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363" t="s">
        <v>75</v>
      </c>
      <c r="B61" s="2363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303" t="s">
        <v>7</v>
      </c>
      <c r="B63" s="2333" t="s">
        <v>8</v>
      </c>
      <c r="C63" s="2333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314" t="s">
        <v>11</v>
      </c>
      <c r="L63" s="2315"/>
      <c r="M63" s="2316" t="s">
        <v>12</v>
      </c>
      <c r="N63" s="2317"/>
      <c r="O63" s="2318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303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304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304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304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305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303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304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304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304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304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305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303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304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304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304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305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306" t="s">
        <v>9</v>
      </c>
      <c r="B83" s="2307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355"/>
      <c r="B86" s="2356"/>
      <c r="C86" s="2305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343" t="s">
        <v>39</v>
      </c>
      <c r="B87" s="2344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345" t="s">
        <v>40</v>
      </c>
      <c r="B88" s="2346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347" t="s">
        <v>25</v>
      </c>
      <c r="B96" s="2348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384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384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316" t="s">
        <v>9</v>
      </c>
      <c r="B99" s="2318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316" t="s">
        <v>50</v>
      </c>
      <c r="B100" s="2317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347" t="s">
        <v>80</v>
      </c>
      <c r="B102" s="2385"/>
      <c r="C102" s="2316" t="s">
        <v>81</v>
      </c>
      <c r="D102" s="2387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351"/>
      <c r="B103" s="2386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388" t="s">
        <v>84</v>
      </c>
      <c r="B104" s="2389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380" t="s">
        <v>85</v>
      </c>
      <c r="B105" s="2381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380" t="s">
        <v>86</v>
      </c>
      <c r="B106" s="2381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380" t="s">
        <v>87</v>
      </c>
      <c r="B107" s="2381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382" t="s">
        <v>88</v>
      </c>
      <c r="B108" s="2383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378"/>
      <c r="B116" s="2378"/>
      <c r="C116" s="646"/>
      <c r="D116" s="646"/>
      <c r="E116" s="646"/>
      <c r="F116" s="646"/>
      <c r="G116" s="2378"/>
      <c r="H116" s="2378"/>
      <c r="I116" s="2378"/>
      <c r="J116" s="2378"/>
      <c r="K116" s="2378"/>
      <c r="L116" s="862"/>
      <c r="M116" s="649"/>
      <c r="N116" s="646"/>
      <c r="O116" s="646"/>
      <c r="P116" s="649"/>
    </row>
    <row r="117" spans="1:16" x14ac:dyDescent="0.25">
      <c r="A117" s="2378"/>
      <c r="B117" s="2378"/>
      <c r="C117" s="646"/>
      <c r="D117" s="646"/>
      <c r="E117" s="646"/>
      <c r="F117" s="646"/>
      <c r="G117" s="2379"/>
      <c r="H117" s="2379"/>
      <c r="I117" s="2379"/>
      <c r="J117" s="2379"/>
      <c r="K117" s="2379"/>
      <c r="L117" s="863"/>
      <c r="M117" s="648"/>
      <c r="N117" s="646"/>
      <c r="O117" s="646"/>
      <c r="P117" s="648"/>
    </row>
    <row r="118" spans="1:16" x14ac:dyDescent="0.25">
      <c r="A118" s="2379"/>
      <c r="B118" s="2379"/>
      <c r="C118" s="646"/>
      <c r="D118" s="646"/>
      <c r="E118" s="646"/>
      <c r="F118" s="646"/>
      <c r="G118" s="2379"/>
      <c r="H118" s="2379"/>
      <c r="I118" s="2379"/>
      <c r="J118" s="2379"/>
      <c r="K118" s="2379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331"/>
      <c r="B6" s="2331"/>
      <c r="C6" s="2331"/>
      <c r="D6" s="2331"/>
      <c r="E6" s="2331"/>
      <c r="F6" s="2331"/>
      <c r="G6" s="2331"/>
      <c r="H6" s="2331"/>
      <c r="I6" s="2331"/>
      <c r="J6" s="2331"/>
      <c r="K6" s="2331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2332" t="s">
        <v>5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2303" t="s">
        <v>7</v>
      </c>
      <c r="B9" s="2333" t="s">
        <v>8</v>
      </c>
      <c r="C9" s="2333" t="s">
        <v>9</v>
      </c>
      <c r="D9" s="2314" t="s">
        <v>10</v>
      </c>
      <c r="E9" s="2315"/>
      <c r="F9" s="2315"/>
      <c r="G9" s="2315"/>
      <c r="H9" s="2315"/>
      <c r="I9" s="2315"/>
      <c r="J9" s="2336"/>
      <c r="K9" s="2314" t="s">
        <v>11</v>
      </c>
      <c r="L9" s="2315"/>
      <c r="M9" s="2316" t="s">
        <v>12</v>
      </c>
      <c r="N9" s="2317"/>
      <c r="O9" s="2318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2304"/>
      <c r="B10" s="2334"/>
      <c r="C10" s="2334"/>
      <c r="D10" s="2325" t="s">
        <v>13</v>
      </c>
      <c r="E10" s="2325" t="s">
        <v>14</v>
      </c>
      <c r="F10" s="2328" t="s">
        <v>15</v>
      </c>
      <c r="G10" s="2340" t="s">
        <v>16</v>
      </c>
      <c r="H10" s="2328" t="s">
        <v>17</v>
      </c>
      <c r="I10" s="2328" t="s">
        <v>18</v>
      </c>
      <c r="J10" s="2308" t="s">
        <v>19</v>
      </c>
      <c r="K10" s="2311" t="s">
        <v>20</v>
      </c>
      <c r="L10" s="2337" t="s">
        <v>21</v>
      </c>
      <c r="M10" s="2311" t="s">
        <v>22</v>
      </c>
      <c r="N10" s="2319" t="s">
        <v>23</v>
      </c>
      <c r="O10" s="2322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304"/>
      <c r="B11" s="2334"/>
      <c r="C11" s="2334"/>
      <c r="D11" s="2326"/>
      <c r="E11" s="2326"/>
      <c r="F11" s="2329"/>
      <c r="G11" s="2341"/>
      <c r="H11" s="2329"/>
      <c r="I11" s="2329"/>
      <c r="J11" s="2309"/>
      <c r="K11" s="2312"/>
      <c r="L11" s="2338"/>
      <c r="M11" s="2312"/>
      <c r="N11" s="2320"/>
      <c r="O11" s="2323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305"/>
      <c r="B12" s="2335"/>
      <c r="C12" s="2335"/>
      <c r="D12" s="2327"/>
      <c r="E12" s="2327"/>
      <c r="F12" s="2330"/>
      <c r="G12" s="2342"/>
      <c r="H12" s="2330"/>
      <c r="I12" s="2330"/>
      <c r="J12" s="2310"/>
      <c r="K12" s="2313"/>
      <c r="L12" s="2339"/>
      <c r="M12" s="2313"/>
      <c r="N12" s="2321"/>
      <c r="O12" s="2324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303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304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304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304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305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2303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304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304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304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304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305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2303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304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304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304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305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306" t="s">
        <v>9</v>
      </c>
      <c r="B29" s="2307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2353" t="s">
        <v>36</v>
      </c>
      <c r="B31" s="2354"/>
      <c r="C31" s="2303" t="s">
        <v>9</v>
      </c>
      <c r="D31" s="2316" t="s">
        <v>37</v>
      </c>
      <c r="E31" s="2317"/>
      <c r="F31" s="2317"/>
      <c r="G31" s="2318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355"/>
      <c r="B32" s="2356"/>
      <c r="C32" s="2305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343" t="s">
        <v>39</v>
      </c>
      <c r="B33" s="2344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345" t="s">
        <v>40</v>
      </c>
      <c r="B34" s="2346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347" t="s">
        <v>7</v>
      </c>
      <c r="B38" s="2348"/>
      <c r="C38" s="2303" t="s">
        <v>9</v>
      </c>
      <c r="D38" s="2314" t="s">
        <v>10</v>
      </c>
      <c r="E38" s="2315"/>
      <c r="F38" s="2315"/>
      <c r="G38" s="2315"/>
      <c r="H38" s="2315"/>
      <c r="I38" s="2315"/>
      <c r="J38" s="2336"/>
      <c r="K38" s="2314" t="s">
        <v>11</v>
      </c>
      <c r="L38" s="2315"/>
      <c r="M38" s="2316" t="s">
        <v>12</v>
      </c>
      <c r="N38" s="2317"/>
      <c r="O38" s="2318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2349"/>
      <c r="B39" s="2350"/>
      <c r="C39" s="2349"/>
      <c r="D39" s="2325" t="s">
        <v>13</v>
      </c>
      <c r="E39" s="2325" t="s">
        <v>14</v>
      </c>
      <c r="F39" s="2328" t="s">
        <v>15</v>
      </c>
      <c r="G39" s="2340" t="s">
        <v>16</v>
      </c>
      <c r="H39" s="2328" t="s">
        <v>17</v>
      </c>
      <c r="I39" s="2328" t="s">
        <v>18</v>
      </c>
      <c r="J39" s="2308" t="s">
        <v>19</v>
      </c>
      <c r="K39" s="2311" t="s">
        <v>20</v>
      </c>
      <c r="L39" s="2337" t="s">
        <v>21</v>
      </c>
      <c r="M39" s="2311" t="s">
        <v>22</v>
      </c>
      <c r="N39" s="2319" t="s">
        <v>23</v>
      </c>
      <c r="O39" s="2322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349"/>
      <c r="B40" s="2350"/>
      <c r="C40" s="2349"/>
      <c r="D40" s="2326"/>
      <c r="E40" s="2326"/>
      <c r="F40" s="2329"/>
      <c r="G40" s="2341"/>
      <c r="H40" s="2329"/>
      <c r="I40" s="2329"/>
      <c r="J40" s="2309"/>
      <c r="K40" s="2312"/>
      <c r="L40" s="2338"/>
      <c r="M40" s="2312"/>
      <c r="N40" s="2320"/>
      <c r="O40" s="2323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351"/>
      <c r="B41" s="2352"/>
      <c r="C41" s="2349"/>
      <c r="D41" s="2327"/>
      <c r="E41" s="2327"/>
      <c r="F41" s="2330"/>
      <c r="G41" s="2342"/>
      <c r="H41" s="2330"/>
      <c r="I41" s="2330"/>
      <c r="J41" s="2310"/>
      <c r="K41" s="2313"/>
      <c r="L41" s="2339"/>
      <c r="M41" s="2313"/>
      <c r="N41" s="2321"/>
      <c r="O41" s="2324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347" t="s">
        <v>25</v>
      </c>
      <c r="B42" s="2348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303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304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316" t="s">
        <v>9</v>
      </c>
      <c r="B45" s="2317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316" t="s">
        <v>49</v>
      </c>
      <c r="B46" s="2317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316" t="s">
        <v>50</v>
      </c>
      <c r="B47" s="2317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347" t="s">
        <v>8</v>
      </c>
      <c r="B50" s="2348"/>
      <c r="C50" s="2303" t="s">
        <v>53</v>
      </c>
      <c r="D50" s="2314" t="s">
        <v>54</v>
      </c>
      <c r="E50" s="2336"/>
      <c r="F50" s="2303" t="s">
        <v>55</v>
      </c>
      <c r="G50" s="2370" t="s">
        <v>56</v>
      </c>
      <c r="H50" s="2370"/>
      <c r="I50" s="2370"/>
      <c r="J50" s="2370"/>
      <c r="K50" s="2370"/>
      <c r="L50" s="2370"/>
      <c r="M50" s="2370"/>
      <c r="N50" s="2357" t="s">
        <v>57</v>
      </c>
      <c r="O50" s="2314" t="s">
        <v>58</v>
      </c>
      <c r="P50" s="2336"/>
      <c r="Q50" s="2371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2349"/>
      <c r="B51" s="2350"/>
      <c r="C51" s="2304"/>
      <c r="D51" s="2374" t="s">
        <v>60</v>
      </c>
      <c r="E51" s="2337" t="s">
        <v>61</v>
      </c>
      <c r="F51" s="2358"/>
      <c r="G51" s="2376" t="s">
        <v>62</v>
      </c>
      <c r="H51" s="2376"/>
      <c r="I51" s="2376"/>
      <c r="J51" s="2377" t="s">
        <v>63</v>
      </c>
      <c r="K51" s="2360" t="s">
        <v>64</v>
      </c>
      <c r="L51" s="2360" t="s">
        <v>65</v>
      </c>
      <c r="M51" s="2361" t="s">
        <v>66</v>
      </c>
      <c r="N51" s="2358"/>
      <c r="O51" s="2311" t="s">
        <v>67</v>
      </c>
      <c r="P51" s="2322" t="s">
        <v>68</v>
      </c>
      <c r="Q51" s="2372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349"/>
      <c r="B52" s="2350"/>
      <c r="C52" s="2305"/>
      <c r="D52" s="2375"/>
      <c r="E52" s="2339"/>
      <c r="F52" s="2359"/>
      <c r="G52" s="1007" t="s">
        <v>69</v>
      </c>
      <c r="H52" s="1008" t="s">
        <v>70</v>
      </c>
      <c r="I52" s="1009" t="s">
        <v>71</v>
      </c>
      <c r="J52" s="2377"/>
      <c r="K52" s="2360"/>
      <c r="L52" s="2360"/>
      <c r="M52" s="2361"/>
      <c r="N52" s="2359"/>
      <c r="O52" s="2313"/>
      <c r="P52" s="2324"/>
      <c r="Q52" s="2373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2364" t="s">
        <v>26</v>
      </c>
      <c r="B53" s="2364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2365" t="s">
        <v>29</v>
      </c>
      <c r="B54" s="2365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366" t="s">
        <v>33</v>
      </c>
      <c r="B55" s="2366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367"/>
      <c r="B57" s="2367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368" t="s">
        <v>72</v>
      </c>
      <c r="B58" s="2368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369" t="s">
        <v>73</v>
      </c>
      <c r="B59" s="2369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362" t="s">
        <v>74</v>
      </c>
      <c r="B60" s="2362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363" t="s">
        <v>75</v>
      </c>
      <c r="B61" s="2363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2303" t="s">
        <v>7</v>
      </c>
      <c r="B63" s="2333" t="s">
        <v>8</v>
      </c>
      <c r="C63" s="2333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314" t="s">
        <v>11</v>
      </c>
      <c r="L63" s="2315"/>
      <c r="M63" s="2316" t="s">
        <v>12</v>
      </c>
      <c r="N63" s="2317"/>
      <c r="O63" s="2318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2304"/>
      <c r="B64" s="2334"/>
      <c r="C64" s="2334"/>
      <c r="D64" s="2325" t="s">
        <v>13</v>
      </c>
      <c r="E64" s="2325" t="s">
        <v>14</v>
      </c>
      <c r="F64" s="2328" t="s">
        <v>15</v>
      </c>
      <c r="G64" s="2340" t="s">
        <v>16</v>
      </c>
      <c r="H64" s="2328" t="s">
        <v>17</v>
      </c>
      <c r="I64" s="2328" t="s">
        <v>18</v>
      </c>
      <c r="J64" s="2308" t="s">
        <v>19</v>
      </c>
      <c r="K64" s="2311" t="s">
        <v>20</v>
      </c>
      <c r="L64" s="2337" t="s">
        <v>21</v>
      </c>
      <c r="M64" s="2311" t="s">
        <v>22</v>
      </c>
      <c r="N64" s="2319" t="s">
        <v>23</v>
      </c>
      <c r="O64" s="2322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304"/>
      <c r="B65" s="2334"/>
      <c r="C65" s="2334"/>
      <c r="D65" s="2326"/>
      <c r="E65" s="2326"/>
      <c r="F65" s="2329"/>
      <c r="G65" s="2341"/>
      <c r="H65" s="2329"/>
      <c r="I65" s="2329"/>
      <c r="J65" s="2309"/>
      <c r="K65" s="2312"/>
      <c r="L65" s="2338"/>
      <c r="M65" s="2312"/>
      <c r="N65" s="2320"/>
      <c r="O65" s="2323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305"/>
      <c r="B66" s="2335"/>
      <c r="C66" s="2335"/>
      <c r="D66" s="2327"/>
      <c r="E66" s="2327"/>
      <c r="F66" s="2330"/>
      <c r="G66" s="2342"/>
      <c r="H66" s="2330"/>
      <c r="I66" s="2330"/>
      <c r="J66" s="2310"/>
      <c r="K66" s="2313"/>
      <c r="L66" s="2339"/>
      <c r="M66" s="2313"/>
      <c r="N66" s="2321"/>
      <c r="O66" s="2324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303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304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304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304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305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2303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304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304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304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304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305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2303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304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304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304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305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306" t="s">
        <v>9</v>
      </c>
      <c r="B83" s="2307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2353" t="s">
        <v>36</v>
      </c>
      <c r="B85" s="2354"/>
      <c r="C85" s="2303" t="s">
        <v>9</v>
      </c>
      <c r="D85" s="2316" t="s">
        <v>37</v>
      </c>
      <c r="E85" s="2317"/>
      <c r="F85" s="2317"/>
      <c r="G85" s="2318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355"/>
      <c r="B86" s="2356"/>
      <c r="C86" s="2305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343" t="s">
        <v>39</v>
      </c>
      <c r="B87" s="2344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345" t="s">
        <v>40</v>
      </c>
      <c r="B88" s="2346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347" t="s">
        <v>7</v>
      </c>
      <c r="B92" s="2348"/>
      <c r="C92" s="2303" t="s">
        <v>9</v>
      </c>
      <c r="D92" s="2314" t="s">
        <v>10</v>
      </c>
      <c r="E92" s="2315"/>
      <c r="F92" s="2315"/>
      <c r="G92" s="2315"/>
      <c r="H92" s="2315"/>
      <c r="I92" s="2315"/>
      <c r="J92" s="2336"/>
      <c r="K92" s="2314" t="s">
        <v>11</v>
      </c>
      <c r="L92" s="2315"/>
      <c r="M92" s="2316" t="s">
        <v>12</v>
      </c>
      <c r="N92" s="2317"/>
      <c r="O92" s="2318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2349"/>
      <c r="B93" s="2350"/>
      <c r="C93" s="2349"/>
      <c r="D93" s="2325" t="s">
        <v>13</v>
      </c>
      <c r="E93" s="2325" t="s">
        <v>14</v>
      </c>
      <c r="F93" s="2328" t="s">
        <v>15</v>
      </c>
      <c r="G93" s="2340" t="s">
        <v>16</v>
      </c>
      <c r="H93" s="2328" t="s">
        <v>17</v>
      </c>
      <c r="I93" s="2328" t="s">
        <v>18</v>
      </c>
      <c r="J93" s="2308" t="s">
        <v>19</v>
      </c>
      <c r="K93" s="2311" t="s">
        <v>20</v>
      </c>
      <c r="L93" s="2340" t="s">
        <v>21</v>
      </c>
      <c r="M93" s="2319" t="s">
        <v>22</v>
      </c>
      <c r="N93" s="2319" t="s">
        <v>23</v>
      </c>
      <c r="O93" s="2322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349"/>
      <c r="B94" s="2350"/>
      <c r="C94" s="2349"/>
      <c r="D94" s="2326"/>
      <c r="E94" s="2326"/>
      <c r="F94" s="2329"/>
      <c r="G94" s="2341"/>
      <c r="H94" s="2329"/>
      <c r="I94" s="2329"/>
      <c r="J94" s="2309"/>
      <c r="K94" s="2312"/>
      <c r="L94" s="2341"/>
      <c r="M94" s="2320"/>
      <c r="N94" s="2320"/>
      <c r="O94" s="2323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351"/>
      <c r="B95" s="2352"/>
      <c r="C95" s="2349"/>
      <c r="D95" s="2327"/>
      <c r="E95" s="2327"/>
      <c r="F95" s="2330"/>
      <c r="G95" s="2342"/>
      <c r="H95" s="2330"/>
      <c r="I95" s="2330"/>
      <c r="J95" s="2310"/>
      <c r="K95" s="2313"/>
      <c r="L95" s="2342"/>
      <c r="M95" s="2321"/>
      <c r="N95" s="2321"/>
      <c r="O95" s="2324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347" t="s">
        <v>25</v>
      </c>
      <c r="B96" s="2348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384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384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316" t="s">
        <v>9</v>
      </c>
      <c r="B99" s="2318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316" t="s">
        <v>50</v>
      </c>
      <c r="B100" s="2317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347" t="s">
        <v>80</v>
      </c>
      <c r="B102" s="2385"/>
      <c r="C102" s="2316" t="s">
        <v>81</v>
      </c>
      <c r="D102" s="2387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351"/>
      <c r="B103" s="2386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388" t="s">
        <v>84</v>
      </c>
      <c r="B104" s="2389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380" t="s">
        <v>85</v>
      </c>
      <c r="B105" s="2381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380" t="s">
        <v>86</v>
      </c>
      <c r="B106" s="2381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380" t="s">
        <v>87</v>
      </c>
      <c r="B107" s="2381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382" t="s">
        <v>88</v>
      </c>
      <c r="B108" s="2383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378"/>
      <c r="B116" s="2378"/>
      <c r="C116" s="879"/>
      <c r="D116" s="879"/>
      <c r="E116" s="879"/>
      <c r="F116" s="879"/>
      <c r="G116" s="2378"/>
      <c r="H116" s="2378"/>
      <c r="I116" s="2378"/>
      <c r="J116" s="2378"/>
      <c r="K116" s="2378"/>
      <c r="L116" s="1095"/>
      <c r="M116" s="882"/>
      <c r="N116" s="879"/>
      <c r="O116" s="879"/>
      <c r="P116" s="882"/>
    </row>
    <row r="117" spans="1:16" x14ac:dyDescent="0.25">
      <c r="A117" s="2378"/>
      <c r="B117" s="2378"/>
      <c r="C117" s="879"/>
      <c r="D117" s="879"/>
      <c r="E117" s="879"/>
      <c r="F117" s="879"/>
      <c r="G117" s="2379"/>
      <c r="H117" s="2379"/>
      <c r="I117" s="2379"/>
      <c r="J117" s="2379"/>
      <c r="K117" s="2379"/>
      <c r="L117" s="1096"/>
      <c r="M117" s="881"/>
      <c r="N117" s="879"/>
      <c r="O117" s="879"/>
      <c r="P117" s="881"/>
    </row>
    <row r="118" spans="1:16" x14ac:dyDescent="0.25">
      <c r="A118" s="2379"/>
      <c r="B118" s="2379"/>
      <c r="C118" s="879"/>
      <c r="D118" s="879"/>
      <c r="E118" s="879"/>
      <c r="F118" s="879"/>
      <c r="G118" s="2379"/>
      <c r="H118" s="2379"/>
      <c r="I118" s="2379"/>
      <c r="J118" s="2379"/>
      <c r="K118" s="2379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2013-10-22T13:55:32Z</dcterms:modified>
</cp:coreProperties>
</file>