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28830" windowHeight="6285" activeTab="9"/>
  </bookViews>
  <sheets>
    <sheet name="CONSOLIDADO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45621"/>
</workbook>
</file>

<file path=xl/calcChain.xml><?xml version="1.0" encoding="utf-8"?>
<calcChain xmlns="http://schemas.openxmlformats.org/spreadsheetml/2006/main">
  <c r="E403" i="10" l="1"/>
  <c r="D403" i="10"/>
  <c r="C403" i="10" s="1"/>
  <c r="C402" i="10"/>
  <c r="C401" i="10"/>
  <c r="C400" i="10"/>
  <c r="C399" i="10"/>
  <c r="C398" i="10"/>
  <c r="C397" i="10"/>
  <c r="E395" i="10"/>
  <c r="C395" i="10" s="1"/>
  <c r="D395" i="10"/>
  <c r="C394" i="10"/>
  <c r="C393" i="10"/>
  <c r="C392" i="10"/>
  <c r="C391" i="10"/>
  <c r="C390" i="10"/>
  <c r="C389" i="10"/>
  <c r="C384" i="10"/>
  <c r="C383" i="10"/>
  <c r="C378" i="10"/>
  <c r="C377" i="10"/>
  <c r="C376" i="10"/>
  <c r="C375" i="10"/>
  <c r="C374" i="10"/>
  <c r="C373" i="10"/>
  <c r="C372" i="10"/>
  <c r="C371" i="10"/>
  <c r="C370" i="10"/>
  <c r="C369" i="10"/>
  <c r="C368" i="10"/>
  <c r="C367" i="10"/>
  <c r="C366" i="10"/>
  <c r="C365" i="10"/>
  <c r="C364" i="10"/>
  <c r="C363" i="10"/>
  <c r="C362" i="10"/>
  <c r="C361" i="10"/>
  <c r="C360" i="10"/>
  <c r="C359" i="10"/>
  <c r="C358" i="10"/>
  <c r="C357" i="10"/>
  <c r="C356" i="10"/>
  <c r="C355" i="10"/>
  <c r="C354" i="10"/>
  <c r="C353" i="10"/>
  <c r="C352" i="10"/>
  <c r="C351" i="10"/>
  <c r="C350" i="10"/>
  <c r="C349" i="10"/>
  <c r="C348" i="10"/>
  <c r="C347" i="10"/>
  <c r="C346" i="10"/>
  <c r="C345" i="10"/>
  <c r="C344" i="10"/>
  <c r="C343" i="10"/>
  <c r="C342" i="10"/>
  <c r="C341" i="10"/>
  <c r="C340" i="10"/>
  <c r="C339" i="10"/>
  <c r="C338" i="10"/>
  <c r="C337" i="10"/>
  <c r="C336" i="10"/>
  <c r="C335" i="10"/>
  <c r="C334" i="10"/>
  <c r="C333" i="10"/>
  <c r="C332" i="10"/>
  <c r="C331" i="10"/>
  <c r="H330" i="10"/>
  <c r="G330" i="10"/>
  <c r="F330" i="10"/>
  <c r="E330" i="10"/>
  <c r="D330" i="10"/>
  <c r="C330" i="10"/>
  <c r="C328" i="10"/>
  <c r="C327" i="10"/>
  <c r="C326" i="10"/>
  <c r="C325" i="10"/>
  <c r="C324" i="10"/>
  <c r="C323" i="10"/>
  <c r="C322" i="10"/>
  <c r="C321" i="10"/>
  <c r="C320" i="10"/>
  <c r="C319" i="10"/>
  <c r="C318" i="10"/>
  <c r="C317" i="10"/>
  <c r="C316" i="10"/>
  <c r="C315" i="10"/>
  <c r="C314" i="10"/>
  <c r="C313" i="10"/>
  <c r="H312" i="10"/>
  <c r="G312" i="10"/>
  <c r="F312" i="10"/>
  <c r="E312" i="10"/>
  <c r="C312" i="10" s="1"/>
  <c r="D312" i="10"/>
  <c r="C310" i="10"/>
  <c r="C309" i="10"/>
  <c r="C308" i="10"/>
  <c r="C307" i="10"/>
  <c r="C306" i="10"/>
  <c r="C305" i="10"/>
  <c r="C304" i="10"/>
  <c r="C303" i="10"/>
  <c r="C302" i="10"/>
  <c r="C301" i="10"/>
  <c r="C300" i="10"/>
  <c r="C299" i="10"/>
  <c r="C298" i="10"/>
  <c r="C297" i="10"/>
  <c r="C296" i="10"/>
  <c r="C295" i="10"/>
  <c r="C294" i="10"/>
  <c r="C293" i="10"/>
  <c r="C292" i="10"/>
  <c r="C291" i="10"/>
  <c r="C290" i="10"/>
  <c r="H289" i="10"/>
  <c r="G289" i="10"/>
  <c r="F289" i="10"/>
  <c r="E289" i="10"/>
  <c r="D289" i="10"/>
  <c r="C289" i="10" s="1"/>
  <c r="C287" i="10"/>
  <c r="C286" i="10"/>
  <c r="C285" i="10"/>
  <c r="C284" i="10"/>
  <c r="C283" i="10"/>
  <c r="C282" i="10"/>
  <c r="C281" i="10"/>
  <c r="C280" i="10"/>
  <c r="C279" i="10"/>
  <c r="C278" i="10"/>
  <c r="C277" i="10"/>
  <c r="C276" i="10"/>
  <c r="C275" i="10"/>
  <c r="C274" i="10"/>
  <c r="C273" i="10"/>
  <c r="C272" i="10"/>
  <c r="C271" i="10"/>
  <c r="C270" i="10"/>
  <c r="C269" i="10"/>
  <c r="C268" i="10"/>
  <c r="C267" i="10"/>
  <c r="C266" i="10"/>
  <c r="C265" i="10"/>
  <c r="C264" i="10"/>
  <c r="C263" i="10"/>
  <c r="C262" i="10"/>
  <c r="C261" i="10"/>
  <c r="C260" i="10"/>
  <c r="C259" i="10"/>
  <c r="C258" i="10"/>
  <c r="C257" i="10"/>
  <c r="C256" i="10"/>
  <c r="C255" i="10"/>
  <c r="C254" i="10"/>
  <c r="C253" i="10"/>
  <c r="C252" i="10"/>
  <c r="C251" i="10"/>
  <c r="C250" i="10"/>
  <c r="H249" i="10"/>
  <c r="G249" i="10"/>
  <c r="F249" i="10"/>
  <c r="E249" i="10"/>
  <c r="D249" i="10"/>
  <c r="C249" i="10" s="1"/>
  <c r="C247" i="10"/>
  <c r="C246" i="10"/>
  <c r="C245" i="10"/>
  <c r="C244" i="10"/>
  <c r="C243" i="10"/>
  <c r="C242" i="10"/>
  <c r="C241" i="10"/>
  <c r="C240" i="10"/>
  <c r="C239" i="10"/>
  <c r="C238" i="10"/>
  <c r="C237" i="10"/>
  <c r="C236" i="10"/>
  <c r="C235" i="10"/>
  <c r="C234" i="10"/>
  <c r="C233" i="10"/>
  <c r="C232" i="10"/>
  <c r="C231" i="10"/>
  <c r="C230" i="10"/>
  <c r="C229" i="10"/>
  <c r="C228" i="10"/>
  <c r="C227" i="10"/>
  <c r="C226" i="10"/>
  <c r="C225" i="10"/>
  <c r="C224" i="10"/>
  <c r="C223" i="10"/>
  <c r="C222" i="10"/>
  <c r="C221" i="10"/>
  <c r="C220" i="10"/>
  <c r="C219" i="10"/>
  <c r="C218" i="10"/>
  <c r="C217" i="10"/>
  <c r="C216" i="10"/>
  <c r="C215" i="10"/>
  <c r="C214" i="10"/>
  <c r="C213" i="10"/>
  <c r="C212" i="10"/>
  <c r="C211" i="10"/>
  <c r="C210" i="10"/>
  <c r="C209" i="10"/>
  <c r="C208" i="10"/>
  <c r="C207" i="10"/>
  <c r="C206" i="10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3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H178" i="10"/>
  <c r="G178" i="10"/>
  <c r="F178" i="10"/>
  <c r="E178" i="10"/>
  <c r="D178" i="10"/>
  <c r="C178" i="10"/>
  <c r="C176" i="10"/>
  <c r="C175" i="10"/>
  <c r="C174" i="10"/>
  <c r="C173" i="10"/>
  <c r="C172" i="10"/>
  <c r="C171" i="10"/>
  <c r="C170" i="10"/>
  <c r="C169" i="10"/>
  <c r="C168" i="10"/>
  <c r="C167" i="10"/>
  <c r="C166" i="10"/>
  <c r="C165" i="10"/>
  <c r="C164" i="10"/>
  <c r="C163" i="10"/>
  <c r="C162" i="10"/>
  <c r="H161" i="10"/>
  <c r="G161" i="10"/>
  <c r="F161" i="10"/>
  <c r="E161" i="10"/>
  <c r="D161" i="10"/>
  <c r="C161" i="10" s="1"/>
  <c r="C159" i="10"/>
  <c r="C158" i="10"/>
  <c r="C157" i="10"/>
  <c r="C156" i="10"/>
  <c r="C155" i="10"/>
  <c r="C154" i="10"/>
  <c r="C153" i="10"/>
  <c r="C152" i="10"/>
  <c r="C151" i="10"/>
  <c r="C150" i="10"/>
  <c r="C149" i="10"/>
  <c r="C148" i="10"/>
  <c r="C147" i="10"/>
  <c r="C146" i="10"/>
  <c r="C145" i="10"/>
  <c r="C144" i="10"/>
  <c r="C143" i="10"/>
  <c r="C142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H119" i="10"/>
  <c r="G119" i="10"/>
  <c r="F119" i="10"/>
  <c r="E119" i="10"/>
  <c r="D119" i="10"/>
  <c r="C119" i="10" s="1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H79" i="10"/>
  <c r="G79" i="10"/>
  <c r="F79" i="10"/>
  <c r="E79" i="10"/>
  <c r="D79" i="10"/>
  <c r="C79" i="10" s="1"/>
  <c r="C77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H43" i="10"/>
  <c r="G43" i="10"/>
  <c r="F43" i="10"/>
  <c r="E43" i="10"/>
  <c r="D43" i="10"/>
  <c r="C43" i="10" s="1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H13" i="10"/>
  <c r="G13" i="10"/>
  <c r="F13" i="10"/>
  <c r="E13" i="10"/>
  <c r="C13" i="10" s="1"/>
  <c r="D13" i="10"/>
  <c r="A5" i="10"/>
  <c r="A4" i="10"/>
  <c r="A3" i="10"/>
  <c r="A2" i="10"/>
  <c r="E403" i="9" l="1"/>
  <c r="D403" i="9"/>
  <c r="C403" i="9" s="1"/>
  <c r="C402" i="9"/>
  <c r="C401" i="9"/>
  <c r="C400" i="9"/>
  <c r="C399" i="9"/>
  <c r="C398" i="9"/>
  <c r="C397" i="9"/>
  <c r="E395" i="9"/>
  <c r="D395" i="9"/>
  <c r="C395" i="9"/>
  <c r="C394" i="9"/>
  <c r="C393" i="9"/>
  <c r="C392" i="9"/>
  <c r="C391" i="9"/>
  <c r="C390" i="9"/>
  <c r="C389" i="9"/>
  <c r="C384" i="9"/>
  <c r="C383" i="9"/>
  <c r="C378" i="9"/>
  <c r="C377" i="9"/>
  <c r="C376" i="9"/>
  <c r="C375" i="9"/>
  <c r="C374" i="9"/>
  <c r="C373" i="9"/>
  <c r="C372" i="9"/>
  <c r="C371" i="9"/>
  <c r="C370" i="9"/>
  <c r="C369" i="9"/>
  <c r="C368" i="9"/>
  <c r="C367" i="9"/>
  <c r="C366" i="9"/>
  <c r="C365" i="9"/>
  <c r="C364" i="9"/>
  <c r="C363" i="9"/>
  <c r="C362" i="9"/>
  <c r="C361" i="9"/>
  <c r="C360" i="9"/>
  <c r="C359" i="9"/>
  <c r="C358" i="9"/>
  <c r="C357" i="9"/>
  <c r="C356" i="9"/>
  <c r="C355" i="9"/>
  <c r="C354" i="9"/>
  <c r="C353" i="9"/>
  <c r="C352" i="9"/>
  <c r="C351" i="9"/>
  <c r="C350" i="9"/>
  <c r="C349" i="9"/>
  <c r="C348" i="9"/>
  <c r="C347" i="9"/>
  <c r="C346" i="9"/>
  <c r="C345" i="9"/>
  <c r="C344" i="9"/>
  <c r="C343" i="9"/>
  <c r="C342" i="9"/>
  <c r="C341" i="9"/>
  <c r="C340" i="9"/>
  <c r="C339" i="9"/>
  <c r="C338" i="9"/>
  <c r="C337" i="9"/>
  <c r="C336" i="9"/>
  <c r="C335" i="9"/>
  <c r="C334" i="9"/>
  <c r="C333" i="9"/>
  <c r="C332" i="9"/>
  <c r="C331" i="9"/>
  <c r="H330" i="9"/>
  <c r="G330" i="9"/>
  <c r="F330" i="9"/>
  <c r="E330" i="9"/>
  <c r="C330" i="9" s="1"/>
  <c r="D330" i="9"/>
  <c r="C328" i="9"/>
  <c r="C327" i="9"/>
  <c r="C326" i="9"/>
  <c r="C325" i="9"/>
  <c r="C324" i="9"/>
  <c r="C323" i="9"/>
  <c r="C322" i="9"/>
  <c r="C321" i="9"/>
  <c r="C320" i="9"/>
  <c r="C319" i="9"/>
  <c r="C318" i="9"/>
  <c r="C317" i="9"/>
  <c r="C316" i="9"/>
  <c r="C315" i="9"/>
  <c r="C314" i="9"/>
  <c r="C313" i="9"/>
  <c r="H312" i="9"/>
  <c r="G312" i="9"/>
  <c r="F312" i="9"/>
  <c r="C312" i="9" s="1"/>
  <c r="E312" i="9"/>
  <c r="D312" i="9"/>
  <c r="C310" i="9"/>
  <c r="C309" i="9"/>
  <c r="C308" i="9"/>
  <c r="C307" i="9"/>
  <c r="C306" i="9"/>
  <c r="C305" i="9"/>
  <c r="C304" i="9"/>
  <c r="C303" i="9"/>
  <c r="C302" i="9"/>
  <c r="C301" i="9"/>
  <c r="C300" i="9"/>
  <c r="C299" i="9"/>
  <c r="C298" i="9"/>
  <c r="C297" i="9"/>
  <c r="C296" i="9"/>
  <c r="C295" i="9"/>
  <c r="C294" i="9"/>
  <c r="C293" i="9"/>
  <c r="C292" i="9"/>
  <c r="C291" i="9"/>
  <c r="C290" i="9"/>
  <c r="H289" i="9"/>
  <c r="G289" i="9"/>
  <c r="F289" i="9"/>
  <c r="E289" i="9"/>
  <c r="D289" i="9"/>
  <c r="C287" i="9"/>
  <c r="C286" i="9"/>
  <c r="C285" i="9"/>
  <c r="C284" i="9"/>
  <c r="C283" i="9"/>
  <c r="C282" i="9"/>
  <c r="C281" i="9"/>
  <c r="C280" i="9"/>
  <c r="C279" i="9"/>
  <c r="C278" i="9"/>
  <c r="C277" i="9"/>
  <c r="C276" i="9"/>
  <c r="C275" i="9"/>
  <c r="C274" i="9"/>
  <c r="C273" i="9"/>
  <c r="C272" i="9"/>
  <c r="C271" i="9"/>
  <c r="C270" i="9"/>
  <c r="C269" i="9"/>
  <c r="C268" i="9"/>
  <c r="C267" i="9"/>
  <c r="C266" i="9"/>
  <c r="C265" i="9"/>
  <c r="C264" i="9"/>
  <c r="C263" i="9"/>
  <c r="C262" i="9"/>
  <c r="C261" i="9"/>
  <c r="C260" i="9"/>
  <c r="C259" i="9"/>
  <c r="C258" i="9"/>
  <c r="C257" i="9"/>
  <c r="C256" i="9"/>
  <c r="C255" i="9"/>
  <c r="C254" i="9"/>
  <c r="C253" i="9"/>
  <c r="C252" i="9"/>
  <c r="C251" i="9"/>
  <c r="C250" i="9"/>
  <c r="H249" i="9"/>
  <c r="G249" i="9"/>
  <c r="F249" i="9"/>
  <c r="E249" i="9"/>
  <c r="D249" i="9"/>
  <c r="C249" i="9" s="1"/>
  <c r="C247" i="9"/>
  <c r="C246" i="9"/>
  <c r="C245" i="9"/>
  <c r="C244" i="9"/>
  <c r="C243" i="9"/>
  <c r="C242" i="9"/>
  <c r="C241" i="9"/>
  <c r="C240" i="9"/>
  <c r="C239" i="9"/>
  <c r="C238" i="9"/>
  <c r="C237" i="9"/>
  <c r="C236" i="9"/>
  <c r="C235" i="9"/>
  <c r="C234" i="9"/>
  <c r="C233" i="9"/>
  <c r="C232" i="9"/>
  <c r="C231" i="9"/>
  <c r="C230" i="9"/>
  <c r="C229" i="9"/>
  <c r="C228" i="9"/>
  <c r="C227" i="9"/>
  <c r="C226" i="9"/>
  <c r="C225" i="9"/>
  <c r="C224" i="9"/>
  <c r="C223" i="9"/>
  <c r="C222" i="9"/>
  <c r="C221" i="9"/>
  <c r="C220" i="9"/>
  <c r="C219" i="9"/>
  <c r="C218" i="9"/>
  <c r="C217" i="9"/>
  <c r="C216" i="9"/>
  <c r="C215" i="9"/>
  <c r="C214" i="9"/>
  <c r="C213" i="9"/>
  <c r="C212" i="9"/>
  <c r="C211" i="9"/>
  <c r="C210" i="9"/>
  <c r="C209" i="9"/>
  <c r="C208" i="9"/>
  <c r="C207" i="9"/>
  <c r="C206" i="9"/>
  <c r="C205" i="9"/>
  <c r="C204" i="9"/>
  <c r="C203" i="9"/>
  <c r="C202" i="9"/>
  <c r="C201" i="9"/>
  <c r="C200" i="9"/>
  <c r="C199" i="9"/>
  <c r="C198" i="9"/>
  <c r="C197" i="9"/>
  <c r="C196" i="9"/>
  <c r="C195" i="9"/>
  <c r="C194" i="9"/>
  <c r="C193" i="9"/>
  <c r="C192" i="9"/>
  <c r="C191" i="9"/>
  <c r="C190" i="9"/>
  <c r="C189" i="9"/>
  <c r="C188" i="9"/>
  <c r="C187" i="9"/>
  <c r="C186" i="9"/>
  <c r="C185" i="9"/>
  <c r="C184" i="9"/>
  <c r="C183" i="9"/>
  <c r="C182" i="9"/>
  <c r="C181" i="9"/>
  <c r="C180" i="9"/>
  <c r="C179" i="9"/>
  <c r="H178" i="9"/>
  <c r="G178" i="9"/>
  <c r="F178" i="9"/>
  <c r="E178" i="9"/>
  <c r="D178" i="9"/>
  <c r="C176" i="9"/>
  <c r="C175" i="9"/>
  <c r="C174" i="9"/>
  <c r="C173" i="9"/>
  <c r="C172" i="9"/>
  <c r="C171" i="9"/>
  <c r="C170" i="9"/>
  <c r="C169" i="9"/>
  <c r="C168" i="9"/>
  <c r="C167" i="9"/>
  <c r="C166" i="9"/>
  <c r="C165" i="9"/>
  <c r="C164" i="9"/>
  <c r="C163" i="9"/>
  <c r="C162" i="9"/>
  <c r="H161" i="9"/>
  <c r="G161" i="9"/>
  <c r="F161" i="9"/>
  <c r="E161" i="9"/>
  <c r="D161" i="9"/>
  <c r="C159" i="9"/>
  <c r="C158" i="9"/>
  <c r="C157" i="9"/>
  <c r="C156" i="9"/>
  <c r="C155" i="9"/>
  <c r="C154" i="9"/>
  <c r="C153" i="9"/>
  <c r="C152" i="9"/>
  <c r="C151" i="9"/>
  <c r="C150" i="9"/>
  <c r="C149" i="9"/>
  <c r="C148" i="9"/>
  <c r="C147" i="9"/>
  <c r="C146" i="9"/>
  <c r="C145" i="9"/>
  <c r="C144" i="9"/>
  <c r="C143" i="9"/>
  <c r="C142" i="9"/>
  <c r="C141" i="9"/>
  <c r="C140" i="9"/>
  <c r="C139" i="9"/>
  <c r="C138" i="9"/>
  <c r="C137" i="9"/>
  <c r="C136" i="9"/>
  <c r="C135" i="9"/>
  <c r="C134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20" i="9"/>
  <c r="H119" i="9"/>
  <c r="G119" i="9"/>
  <c r="F119" i="9"/>
  <c r="E119" i="9"/>
  <c r="D119" i="9"/>
  <c r="C119" i="9" s="1"/>
  <c r="C117" i="9"/>
  <c r="C116" i="9"/>
  <c r="C115" i="9"/>
  <c r="C114" i="9"/>
  <c r="C113" i="9"/>
  <c r="C112" i="9"/>
  <c r="C111" i="9"/>
  <c r="C110" i="9"/>
  <c r="C109" i="9"/>
  <c r="C108" i="9"/>
  <c r="C107" i="9"/>
  <c r="C106" i="9"/>
  <c r="C105" i="9"/>
  <c r="C104" i="9"/>
  <c r="C103" i="9"/>
  <c r="C102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H79" i="9"/>
  <c r="G79" i="9"/>
  <c r="F79" i="9"/>
  <c r="E79" i="9"/>
  <c r="D79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H43" i="9"/>
  <c r="G43" i="9"/>
  <c r="F43" i="9"/>
  <c r="E43" i="9"/>
  <c r="D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H13" i="9"/>
  <c r="G13" i="9"/>
  <c r="F13" i="9"/>
  <c r="E13" i="9"/>
  <c r="D13" i="9"/>
  <c r="C13" i="9"/>
  <c r="A5" i="9"/>
  <c r="A4" i="9"/>
  <c r="A3" i="9"/>
  <c r="A2" i="9"/>
  <c r="C43" i="9" l="1"/>
  <c r="C178" i="9"/>
  <c r="C289" i="9"/>
  <c r="C79" i="9"/>
  <c r="C161" i="9"/>
  <c r="E403" i="8"/>
  <c r="D403" i="8"/>
  <c r="C403" i="8"/>
  <c r="C402" i="8"/>
  <c r="C401" i="8"/>
  <c r="C400" i="8"/>
  <c r="C399" i="8"/>
  <c r="C398" i="8"/>
  <c r="C397" i="8"/>
  <c r="E395" i="8"/>
  <c r="D395" i="8"/>
  <c r="C395" i="8" s="1"/>
  <c r="C394" i="8"/>
  <c r="C393" i="8"/>
  <c r="C392" i="8"/>
  <c r="C391" i="8"/>
  <c r="C390" i="8"/>
  <c r="C389" i="8"/>
  <c r="C384" i="8"/>
  <c r="C383" i="8"/>
  <c r="C378" i="8"/>
  <c r="C377" i="8"/>
  <c r="C376" i="8"/>
  <c r="C375" i="8"/>
  <c r="C374" i="8"/>
  <c r="C373" i="8"/>
  <c r="C372" i="8"/>
  <c r="C371" i="8"/>
  <c r="C370" i="8"/>
  <c r="C369" i="8"/>
  <c r="C368" i="8"/>
  <c r="C367" i="8"/>
  <c r="C366" i="8"/>
  <c r="C365" i="8"/>
  <c r="C364" i="8"/>
  <c r="C363" i="8"/>
  <c r="C362" i="8"/>
  <c r="C361" i="8"/>
  <c r="C360" i="8"/>
  <c r="C359" i="8"/>
  <c r="C358" i="8"/>
  <c r="C357" i="8"/>
  <c r="C356" i="8"/>
  <c r="C355" i="8"/>
  <c r="C354" i="8"/>
  <c r="C353" i="8"/>
  <c r="C352" i="8"/>
  <c r="C351" i="8"/>
  <c r="C350" i="8"/>
  <c r="C349" i="8"/>
  <c r="C348" i="8"/>
  <c r="C347" i="8"/>
  <c r="C346" i="8"/>
  <c r="C345" i="8"/>
  <c r="C344" i="8"/>
  <c r="C343" i="8"/>
  <c r="C342" i="8"/>
  <c r="C341" i="8"/>
  <c r="C340" i="8"/>
  <c r="C339" i="8"/>
  <c r="C338" i="8"/>
  <c r="C337" i="8"/>
  <c r="C336" i="8"/>
  <c r="C335" i="8"/>
  <c r="C334" i="8"/>
  <c r="C333" i="8"/>
  <c r="C332" i="8"/>
  <c r="C331" i="8"/>
  <c r="H330" i="8"/>
  <c r="G330" i="8"/>
  <c r="F330" i="8"/>
  <c r="E330" i="8"/>
  <c r="D330" i="8"/>
  <c r="C328" i="8"/>
  <c r="C327" i="8"/>
  <c r="C326" i="8"/>
  <c r="C325" i="8"/>
  <c r="C324" i="8"/>
  <c r="C323" i="8"/>
  <c r="C322" i="8"/>
  <c r="C321" i="8"/>
  <c r="C320" i="8"/>
  <c r="C319" i="8"/>
  <c r="C318" i="8"/>
  <c r="C317" i="8"/>
  <c r="C316" i="8"/>
  <c r="C315" i="8"/>
  <c r="C314" i="8"/>
  <c r="C313" i="8"/>
  <c r="H312" i="8"/>
  <c r="G312" i="8"/>
  <c r="F312" i="8"/>
  <c r="E312" i="8"/>
  <c r="D312" i="8"/>
  <c r="C312" i="8"/>
  <c r="C310" i="8"/>
  <c r="C309" i="8"/>
  <c r="C308" i="8"/>
  <c r="C307" i="8"/>
  <c r="C306" i="8"/>
  <c r="C305" i="8"/>
  <c r="C304" i="8"/>
  <c r="C303" i="8"/>
  <c r="C302" i="8"/>
  <c r="C301" i="8"/>
  <c r="C300" i="8"/>
  <c r="C299" i="8"/>
  <c r="C298" i="8"/>
  <c r="C297" i="8"/>
  <c r="C296" i="8"/>
  <c r="C295" i="8"/>
  <c r="C294" i="8"/>
  <c r="C293" i="8"/>
  <c r="C292" i="8"/>
  <c r="C291" i="8"/>
  <c r="C290" i="8"/>
  <c r="H289" i="8"/>
  <c r="G289" i="8"/>
  <c r="F289" i="8"/>
  <c r="C289" i="8" s="1"/>
  <c r="E289" i="8"/>
  <c r="D289" i="8"/>
  <c r="C287" i="8"/>
  <c r="C286" i="8"/>
  <c r="C285" i="8"/>
  <c r="C284" i="8"/>
  <c r="C283" i="8"/>
  <c r="C282" i="8"/>
  <c r="C281" i="8"/>
  <c r="C280" i="8"/>
  <c r="C279" i="8"/>
  <c r="C278" i="8"/>
  <c r="C277" i="8"/>
  <c r="C276" i="8"/>
  <c r="C275" i="8"/>
  <c r="C274" i="8"/>
  <c r="C273" i="8"/>
  <c r="C272" i="8"/>
  <c r="C271" i="8"/>
  <c r="C270" i="8"/>
  <c r="C269" i="8"/>
  <c r="C268" i="8"/>
  <c r="C267" i="8"/>
  <c r="C266" i="8"/>
  <c r="C265" i="8"/>
  <c r="C264" i="8"/>
  <c r="C263" i="8"/>
  <c r="C262" i="8"/>
  <c r="C261" i="8"/>
  <c r="C260" i="8"/>
  <c r="C259" i="8"/>
  <c r="C258" i="8"/>
  <c r="C257" i="8"/>
  <c r="C256" i="8"/>
  <c r="C255" i="8"/>
  <c r="C254" i="8"/>
  <c r="C253" i="8"/>
  <c r="C252" i="8"/>
  <c r="C251" i="8"/>
  <c r="C250" i="8"/>
  <c r="H249" i="8"/>
  <c r="G249" i="8"/>
  <c r="F249" i="8"/>
  <c r="E249" i="8"/>
  <c r="D249" i="8"/>
  <c r="C247" i="8"/>
  <c r="C246" i="8"/>
  <c r="C245" i="8"/>
  <c r="C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1" i="8"/>
  <c r="C230" i="8"/>
  <c r="C229" i="8"/>
  <c r="C228" i="8"/>
  <c r="C227" i="8"/>
  <c r="C226" i="8"/>
  <c r="C225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2" i="8"/>
  <c r="C201" i="8"/>
  <c r="C200" i="8"/>
  <c r="C199" i="8"/>
  <c r="C198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H178" i="8"/>
  <c r="G178" i="8"/>
  <c r="F178" i="8"/>
  <c r="E178" i="8"/>
  <c r="D178" i="8"/>
  <c r="C178" i="8" s="1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H161" i="8"/>
  <c r="G161" i="8"/>
  <c r="F161" i="8"/>
  <c r="E161" i="8"/>
  <c r="D161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H119" i="8"/>
  <c r="G119" i="8"/>
  <c r="F119" i="8"/>
  <c r="E119" i="8"/>
  <c r="D119" i="8"/>
  <c r="C119" i="8" s="1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H79" i="8"/>
  <c r="G79" i="8"/>
  <c r="F79" i="8"/>
  <c r="E79" i="8"/>
  <c r="D79" i="8"/>
  <c r="C79" i="8" s="1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H43" i="8"/>
  <c r="G43" i="8"/>
  <c r="F43" i="8"/>
  <c r="E43" i="8"/>
  <c r="D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H13" i="8"/>
  <c r="G13" i="8"/>
  <c r="F13" i="8"/>
  <c r="E13" i="8"/>
  <c r="D13" i="8"/>
  <c r="C13" i="8" s="1"/>
  <c r="A5" i="8"/>
  <c r="A4" i="8"/>
  <c r="A3" i="8"/>
  <c r="A2" i="8"/>
  <c r="C249" i="8" l="1"/>
  <c r="C43" i="8"/>
  <c r="C330" i="8"/>
  <c r="C161" i="8"/>
  <c r="E403" i="7"/>
  <c r="D403" i="7"/>
  <c r="C403" i="7"/>
  <c r="C402" i="7"/>
  <c r="C401" i="7"/>
  <c r="C400" i="7"/>
  <c r="C399" i="7"/>
  <c r="C398" i="7"/>
  <c r="C397" i="7"/>
  <c r="E395" i="7"/>
  <c r="D395" i="7"/>
  <c r="C395" i="7"/>
  <c r="C394" i="7"/>
  <c r="C393" i="7"/>
  <c r="C392" i="7"/>
  <c r="C391" i="7"/>
  <c r="C390" i="7"/>
  <c r="C389" i="7"/>
  <c r="C384" i="7"/>
  <c r="C383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H330" i="7"/>
  <c r="G330" i="7"/>
  <c r="F330" i="7"/>
  <c r="E330" i="7"/>
  <c r="D330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H312" i="7"/>
  <c r="G312" i="7"/>
  <c r="F312" i="7"/>
  <c r="C312" i="7" s="1"/>
  <c r="E312" i="7"/>
  <c r="D312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H289" i="7"/>
  <c r="G289" i="7"/>
  <c r="F289" i="7"/>
  <c r="E289" i="7"/>
  <c r="D289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H249" i="7"/>
  <c r="G249" i="7"/>
  <c r="F249" i="7"/>
  <c r="E249" i="7"/>
  <c r="D249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H178" i="7"/>
  <c r="G178" i="7"/>
  <c r="F178" i="7"/>
  <c r="E178" i="7"/>
  <c r="D178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H161" i="7"/>
  <c r="G161" i="7"/>
  <c r="F161" i="7"/>
  <c r="C161" i="7" s="1"/>
  <c r="E161" i="7"/>
  <c r="D161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H119" i="7"/>
  <c r="G119" i="7"/>
  <c r="F119" i="7"/>
  <c r="E119" i="7"/>
  <c r="D119" i="7"/>
  <c r="C119" i="7" s="1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H79" i="7"/>
  <c r="G79" i="7"/>
  <c r="F79" i="7"/>
  <c r="E79" i="7"/>
  <c r="D79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H43" i="7"/>
  <c r="G43" i="7"/>
  <c r="F43" i="7"/>
  <c r="E43" i="7"/>
  <c r="D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H13" i="7"/>
  <c r="G13" i="7"/>
  <c r="F13" i="7"/>
  <c r="E13" i="7"/>
  <c r="D13" i="7"/>
  <c r="C13" i="7"/>
  <c r="A5" i="7"/>
  <c r="A4" i="7"/>
  <c r="A3" i="7"/>
  <c r="A2" i="7"/>
  <c r="C79" i="7" l="1"/>
  <c r="C178" i="7"/>
  <c r="C249" i="7"/>
  <c r="C289" i="7"/>
  <c r="C43" i="7"/>
  <c r="C330" i="7"/>
  <c r="E403" i="6"/>
  <c r="D403" i="6"/>
  <c r="C403" i="6" s="1"/>
  <c r="C402" i="6"/>
  <c r="C401" i="6"/>
  <c r="C400" i="6"/>
  <c r="C399" i="6"/>
  <c r="C398" i="6"/>
  <c r="C397" i="6"/>
  <c r="E395" i="6"/>
  <c r="D395" i="6"/>
  <c r="C395" i="6" s="1"/>
  <c r="C394" i="6"/>
  <c r="C393" i="6"/>
  <c r="C392" i="6"/>
  <c r="C391" i="6"/>
  <c r="C390" i="6"/>
  <c r="C389" i="6"/>
  <c r="C384" i="6"/>
  <c r="C383" i="6"/>
  <c r="C378" i="6"/>
  <c r="C377" i="6"/>
  <c r="C376" i="6"/>
  <c r="C375" i="6"/>
  <c r="C374" i="6"/>
  <c r="C373" i="6"/>
  <c r="C372" i="6"/>
  <c r="C371" i="6"/>
  <c r="C370" i="6"/>
  <c r="C369" i="6"/>
  <c r="C368" i="6"/>
  <c r="C367" i="6"/>
  <c r="C366" i="6"/>
  <c r="C365" i="6"/>
  <c r="C364" i="6"/>
  <c r="C363" i="6"/>
  <c r="C362" i="6"/>
  <c r="C361" i="6"/>
  <c r="C360" i="6"/>
  <c r="C359" i="6"/>
  <c r="C358" i="6"/>
  <c r="C357" i="6"/>
  <c r="C356" i="6"/>
  <c r="C355" i="6"/>
  <c r="C354" i="6"/>
  <c r="C353" i="6"/>
  <c r="C352" i="6"/>
  <c r="C351" i="6"/>
  <c r="C350" i="6"/>
  <c r="C349" i="6"/>
  <c r="C348" i="6"/>
  <c r="C347" i="6"/>
  <c r="C346" i="6"/>
  <c r="C345" i="6"/>
  <c r="C344" i="6"/>
  <c r="C343" i="6"/>
  <c r="C342" i="6"/>
  <c r="C341" i="6"/>
  <c r="C340" i="6"/>
  <c r="C339" i="6"/>
  <c r="C338" i="6"/>
  <c r="C337" i="6"/>
  <c r="C336" i="6"/>
  <c r="C335" i="6"/>
  <c r="C334" i="6"/>
  <c r="C333" i="6"/>
  <c r="C332" i="6"/>
  <c r="C331" i="6"/>
  <c r="H330" i="6"/>
  <c r="G330" i="6"/>
  <c r="F330" i="6"/>
  <c r="E330" i="6"/>
  <c r="D330" i="6"/>
  <c r="C328" i="6"/>
  <c r="C327" i="6"/>
  <c r="C326" i="6"/>
  <c r="C325" i="6"/>
  <c r="C324" i="6"/>
  <c r="C323" i="6"/>
  <c r="C322" i="6"/>
  <c r="C321" i="6"/>
  <c r="C320" i="6"/>
  <c r="C319" i="6"/>
  <c r="C318" i="6"/>
  <c r="C317" i="6"/>
  <c r="C316" i="6"/>
  <c r="C315" i="6"/>
  <c r="C314" i="6"/>
  <c r="C313" i="6"/>
  <c r="H312" i="6"/>
  <c r="G312" i="6"/>
  <c r="F312" i="6"/>
  <c r="E312" i="6"/>
  <c r="D312" i="6"/>
  <c r="C312" i="6"/>
  <c r="C310" i="6"/>
  <c r="C309" i="6"/>
  <c r="C308" i="6"/>
  <c r="C307" i="6"/>
  <c r="C306" i="6"/>
  <c r="C305" i="6"/>
  <c r="C304" i="6"/>
  <c r="C303" i="6"/>
  <c r="C302" i="6"/>
  <c r="C301" i="6"/>
  <c r="C300" i="6"/>
  <c r="C299" i="6"/>
  <c r="C298" i="6"/>
  <c r="C297" i="6"/>
  <c r="C296" i="6"/>
  <c r="C295" i="6"/>
  <c r="C294" i="6"/>
  <c r="C293" i="6"/>
  <c r="C292" i="6"/>
  <c r="C291" i="6"/>
  <c r="C290" i="6"/>
  <c r="H289" i="6"/>
  <c r="G289" i="6"/>
  <c r="F289" i="6"/>
  <c r="E289" i="6"/>
  <c r="D289" i="6"/>
  <c r="C287" i="6"/>
  <c r="C286" i="6"/>
  <c r="C285" i="6"/>
  <c r="C284" i="6"/>
  <c r="C283" i="6"/>
  <c r="C282" i="6"/>
  <c r="C281" i="6"/>
  <c r="C280" i="6"/>
  <c r="C279" i="6"/>
  <c r="C278" i="6"/>
  <c r="C277" i="6"/>
  <c r="C276" i="6"/>
  <c r="C275" i="6"/>
  <c r="C274" i="6"/>
  <c r="C273" i="6"/>
  <c r="C272" i="6"/>
  <c r="C271" i="6"/>
  <c r="C270" i="6"/>
  <c r="C269" i="6"/>
  <c r="C268" i="6"/>
  <c r="C267" i="6"/>
  <c r="C266" i="6"/>
  <c r="C265" i="6"/>
  <c r="C264" i="6"/>
  <c r="C263" i="6"/>
  <c r="C262" i="6"/>
  <c r="C261" i="6"/>
  <c r="C260" i="6"/>
  <c r="C259" i="6"/>
  <c r="C258" i="6"/>
  <c r="C257" i="6"/>
  <c r="C256" i="6"/>
  <c r="C255" i="6"/>
  <c r="C254" i="6"/>
  <c r="C253" i="6"/>
  <c r="C252" i="6"/>
  <c r="C251" i="6"/>
  <c r="C250" i="6"/>
  <c r="H249" i="6"/>
  <c r="G249" i="6"/>
  <c r="F249" i="6"/>
  <c r="E249" i="6"/>
  <c r="D249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1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H178" i="6"/>
  <c r="G178" i="6"/>
  <c r="F178" i="6"/>
  <c r="E178" i="6"/>
  <c r="D178" i="6"/>
  <c r="C178" i="6" s="1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H161" i="6"/>
  <c r="G161" i="6"/>
  <c r="F161" i="6"/>
  <c r="E161" i="6"/>
  <c r="D161" i="6"/>
  <c r="C161" i="6" s="1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H119" i="6"/>
  <c r="G119" i="6"/>
  <c r="F119" i="6"/>
  <c r="E119" i="6"/>
  <c r="D119" i="6"/>
  <c r="C119" i="6" s="1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H79" i="6"/>
  <c r="G79" i="6"/>
  <c r="F79" i="6"/>
  <c r="E79" i="6"/>
  <c r="D79" i="6"/>
  <c r="C79" i="6" s="1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H43" i="6"/>
  <c r="G43" i="6"/>
  <c r="F43" i="6"/>
  <c r="E43" i="6"/>
  <c r="D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H13" i="6"/>
  <c r="G13" i="6"/>
  <c r="F13" i="6"/>
  <c r="E13" i="6"/>
  <c r="D13" i="6"/>
  <c r="C13" i="6" s="1"/>
  <c r="A5" i="6"/>
  <c r="A4" i="6"/>
  <c r="A3" i="6"/>
  <c r="A2" i="6"/>
  <c r="C43" i="6" l="1"/>
  <c r="C289" i="6"/>
  <c r="C330" i="6"/>
  <c r="C249" i="6"/>
  <c r="E403" i="5"/>
  <c r="D403" i="5"/>
  <c r="C403" i="5"/>
  <c r="C402" i="5"/>
  <c r="C401" i="5"/>
  <c r="C400" i="5"/>
  <c r="C399" i="5"/>
  <c r="C398" i="5"/>
  <c r="C397" i="5"/>
  <c r="E395" i="5"/>
  <c r="D395" i="5"/>
  <c r="C395" i="5" s="1"/>
  <c r="C394" i="5"/>
  <c r="C393" i="5"/>
  <c r="C392" i="5"/>
  <c r="C391" i="5"/>
  <c r="C390" i="5"/>
  <c r="C389" i="5"/>
  <c r="C384" i="5"/>
  <c r="C383" i="5"/>
  <c r="C378" i="5"/>
  <c r="C377" i="5"/>
  <c r="C376" i="5"/>
  <c r="C375" i="5"/>
  <c r="C374" i="5"/>
  <c r="C373" i="5"/>
  <c r="C372" i="5"/>
  <c r="C371" i="5"/>
  <c r="C370" i="5"/>
  <c r="C369" i="5"/>
  <c r="C368" i="5"/>
  <c r="C367" i="5"/>
  <c r="C366" i="5"/>
  <c r="C365" i="5"/>
  <c r="C364" i="5"/>
  <c r="C363" i="5"/>
  <c r="C362" i="5"/>
  <c r="C361" i="5"/>
  <c r="C360" i="5"/>
  <c r="C359" i="5"/>
  <c r="C358" i="5"/>
  <c r="C357" i="5"/>
  <c r="C356" i="5"/>
  <c r="C355" i="5"/>
  <c r="C354" i="5"/>
  <c r="C353" i="5"/>
  <c r="C352" i="5"/>
  <c r="C351" i="5"/>
  <c r="C350" i="5"/>
  <c r="C349" i="5"/>
  <c r="C348" i="5"/>
  <c r="C347" i="5"/>
  <c r="C346" i="5"/>
  <c r="C345" i="5"/>
  <c r="C344" i="5"/>
  <c r="C343" i="5"/>
  <c r="C342" i="5"/>
  <c r="C341" i="5"/>
  <c r="C340" i="5"/>
  <c r="C339" i="5"/>
  <c r="C338" i="5"/>
  <c r="C337" i="5"/>
  <c r="C336" i="5"/>
  <c r="C335" i="5"/>
  <c r="C334" i="5"/>
  <c r="C333" i="5"/>
  <c r="C332" i="5"/>
  <c r="C331" i="5"/>
  <c r="H330" i="5"/>
  <c r="G330" i="5"/>
  <c r="F330" i="5"/>
  <c r="E330" i="5"/>
  <c r="D330" i="5"/>
  <c r="C328" i="5"/>
  <c r="C327" i="5"/>
  <c r="C326" i="5"/>
  <c r="C325" i="5"/>
  <c r="C324" i="5"/>
  <c r="C323" i="5"/>
  <c r="C322" i="5"/>
  <c r="C321" i="5"/>
  <c r="C320" i="5"/>
  <c r="C319" i="5"/>
  <c r="C318" i="5"/>
  <c r="C317" i="5"/>
  <c r="C316" i="5"/>
  <c r="C315" i="5"/>
  <c r="C314" i="5"/>
  <c r="C313" i="5"/>
  <c r="H312" i="5"/>
  <c r="G312" i="5"/>
  <c r="F312" i="5"/>
  <c r="E312" i="5"/>
  <c r="D312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H289" i="5"/>
  <c r="G289" i="5"/>
  <c r="F289" i="5"/>
  <c r="E289" i="5"/>
  <c r="D289" i="5"/>
  <c r="C289" i="5" s="1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H249" i="5"/>
  <c r="G249" i="5"/>
  <c r="F249" i="5"/>
  <c r="E249" i="5"/>
  <c r="D249" i="5"/>
  <c r="C249" i="5" s="1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H178" i="5"/>
  <c r="G178" i="5"/>
  <c r="F178" i="5"/>
  <c r="E178" i="5"/>
  <c r="D178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H161" i="5"/>
  <c r="G161" i="5"/>
  <c r="F161" i="5"/>
  <c r="E161" i="5"/>
  <c r="D161" i="5"/>
  <c r="C161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H119" i="5"/>
  <c r="G119" i="5"/>
  <c r="F119" i="5"/>
  <c r="E119" i="5"/>
  <c r="C119" i="5" s="1"/>
  <c r="D119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H79" i="5"/>
  <c r="G79" i="5"/>
  <c r="F79" i="5"/>
  <c r="E79" i="5"/>
  <c r="D79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H43" i="5"/>
  <c r="G43" i="5"/>
  <c r="F43" i="5"/>
  <c r="E43" i="5"/>
  <c r="D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H13" i="5"/>
  <c r="G13" i="5"/>
  <c r="F13" i="5"/>
  <c r="E13" i="5"/>
  <c r="D13" i="5"/>
  <c r="A5" i="5"/>
  <c r="A4" i="5"/>
  <c r="A3" i="5"/>
  <c r="A2" i="5"/>
  <c r="C79" i="5" l="1"/>
  <c r="C330" i="5"/>
  <c r="C13" i="5"/>
  <c r="C178" i="5"/>
  <c r="C43" i="5"/>
  <c r="C312" i="5"/>
  <c r="E403" i="4"/>
  <c r="D403" i="4"/>
  <c r="C403" i="4" s="1"/>
  <c r="C402" i="4"/>
  <c r="C401" i="4"/>
  <c r="C400" i="4"/>
  <c r="C399" i="4"/>
  <c r="C398" i="4"/>
  <c r="C397" i="4"/>
  <c r="E395" i="4"/>
  <c r="D395" i="4"/>
  <c r="C394" i="4"/>
  <c r="C393" i="4"/>
  <c r="C392" i="4"/>
  <c r="C391" i="4"/>
  <c r="C390" i="4"/>
  <c r="C389" i="4"/>
  <c r="C384" i="4"/>
  <c r="C383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H330" i="4"/>
  <c r="G330" i="4"/>
  <c r="F330" i="4"/>
  <c r="E330" i="4"/>
  <c r="D330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H312" i="4"/>
  <c r="G312" i="4"/>
  <c r="F312" i="4"/>
  <c r="E312" i="4"/>
  <c r="D312" i="4"/>
  <c r="C312" i="4" s="1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H289" i="4"/>
  <c r="G289" i="4"/>
  <c r="F289" i="4"/>
  <c r="C289" i="4" s="1"/>
  <c r="E289" i="4"/>
  <c r="D289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H249" i="4"/>
  <c r="G249" i="4"/>
  <c r="F249" i="4"/>
  <c r="C249" i="4" s="1"/>
  <c r="E249" i="4"/>
  <c r="D249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H178" i="4"/>
  <c r="G178" i="4"/>
  <c r="F178" i="4"/>
  <c r="E178" i="4"/>
  <c r="D178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H161" i="4"/>
  <c r="G161" i="4"/>
  <c r="F161" i="4"/>
  <c r="E161" i="4"/>
  <c r="D161" i="4"/>
  <c r="C161" i="4" s="1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H119" i="4"/>
  <c r="G119" i="4"/>
  <c r="F119" i="4"/>
  <c r="E119" i="4"/>
  <c r="D119" i="4"/>
  <c r="C119" i="4" s="1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H79" i="4"/>
  <c r="G79" i="4"/>
  <c r="F79" i="4"/>
  <c r="E79" i="4"/>
  <c r="D79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H43" i="4"/>
  <c r="G43" i="4"/>
  <c r="F43" i="4"/>
  <c r="E43" i="4"/>
  <c r="D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H13" i="4"/>
  <c r="G13" i="4"/>
  <c r="F13" i="4"/>
  <c r="E13" i="4"/>
  <c r="D13" i="4"/>
  <c r="C13" i="4" s="1"/>
  <c r="A5" i="4"/>
  <c r="A4" i="4"/>
  <c r="A3" i="4"/>
  <c r="A2" i="4"/>
  <c r="C43" i="4" l="1"/>
  <c r="C330" i="4"/>
  <c r="C178" i="4"/>
  <c r="C79" i="4"/>
  <c r="C395" i="4"/>
  <c r="E404" i="2"/>
  <c r="D404" i="2"/>
  <c r="E403" i="2"/>
  <c r="D403" i="2"/>
  <c r="E402" i="2"/>
  <c r="D402" i="2"/>
  <c r="E401" i="2"/>
  <c r="D401" i="2"/>
  <c r="E400" i="2"/>
  <c r="D400" i="2"/>
  <c r="E399" i="2"/>
  <c r="D399" i="2"/>
  <c r="E396" i="2"/>
  <c r="D396" i="2"/>
  <c r="E395" i="2"/>
  <c r="D395" i="2"/>
  <c r="E394" i="2"/>
  <c r="D394" i="2"/>
  <c r="E393" i="2"/>
  <c r="D393" i="2"/>
  <c r="E392" i="2"/>
  <c r="D392" i="2"/>
  <c r="E391" i="2"/>
  <c r="D391" i="2"/>
  <c r="E386" i="2"/>
  <c r="D386" i="2"/>
  <c r="E385" i="2"/>
  <c r="D385" i="2"/>
  <c r="H380" i="2"/>
  <c r="G380" i="2"/>
  <c r="F380" i="2"/>
  <c r="E380" i="2"/>
  <c r="D380" i="2"/>
  <c r="H379" i="2"/>
  <c r="G379" i="2"/>
  <c r="F379" i="2"/>
  <c r="E379" i="2"/>
  <c r="D379" i="2"/>
  <c r="H378" i="2"/>
  <c r="G378" i="2"/>
  <c r="F378" i="2"/>
  <c r="E378" i="2"/>
  <c r="D378" i="2"/>
  <c r="H377" i="2"/>
  <c r="G377" i="2"/>
  <c r="F377" i="2"/>
  <c r="E377" i="2"/>
  <c r="D377" i="2"/>
  <c r="H376" i="2"/>
  <c r="G376" i="2"/>
  <c r="F376" i="2"/>
  <c r="E376" i="2"/>
  <c r="D376" i="2"/>
  <c r="H375" i="2"/>
  <c r="G375" i="2"/>
  <c r="F375" i="2"/>
  <c r="E375" i="2"/>
  <c r="D375" i="2"/>
  <c r="H374" i="2"/>
  <c r="G374" i="2"/>
  <c r="F374" i="2"/>
  <c r="E374" i="2"/>
  <c r="D374" i="2"/>
  <c r="H373" i="2"/>
  <c r="G373" i="2"/>
  <c r="F373" i="2"/>
  <c r="E373" i="2"/>
  <c r="D373" i="2"/>
  <c r="H372" i="2"/>
  <c r="G372" i="2"/>
  <c r="F372" i="2"/>
  <c r="E372" i="2"/>
  <c r="D372" i="2"/>
  <c r="H371" i="2"/>
  <c r="G371" i="2"/>
  <c r="F371" i="2"/>
  <c r="E371" i="2"/>
  <c r="D371" i="2"/>
  <c r="H370" i="2"/>
  <c r="G370" i="2"/>
  <c r="F370" i="2"/>
  <c r="E370" i="2"/>
  <c r="D370" i="2"/>
  <c r="H369" i="2"/>
  <c r="G369" i="2"/>
  <c r="F369" i="2"/>
  <c r="E369" i="2"/>
  <c r="D369" i="2"/>
  <c r="H368" i="2"/>
  <c r="G368" i="2"/>
  <c r="F368" i="2"/>
  <c r="E368" i="2"/>
  <c r="D368" i="2"/>
  <c r="H367" i="2"/>
  <c r="G367" i="2"/>
  <c r="F367" i="2"/>
  <c r="E367" i="2"/>
  <c r="D367" i="2"/>
  <c r="H366" i="2"/>
  <c r="G366" i="2"/>
  <c r="F366" i="2"/>
  <c r="E366" i="2"/>
  <c r="D366" i="2"/>
  <c r="H365" i="2"/>
  <c r="G365" i="2"/>
  <c r="F365" i="2"/>
  <c r="E365" i="2"/>
  <c r="D365" i="2"/>
  <c r="H364" i="2"/>
  <c r="G364" i="2"/>
  <c r="F364" i="2"/>
  <c r="E364" i="2"/>
  <c r="D364" i="2"/>
  <c r="H363" i="2"/>
  <c r="G363" i="2"/>
  <c r="F363" i="2"/>
  <c r="E363" i="2"/>
  <c r="D363" i="2"/>
  <c r="H362" i="2"/>
  <c r="G362" i="2"/>
  <c r="F362" i="2"/>
  <c r="E362" i="2"/>
  <c r="D362" i="2"/>
  <c r="H361" i="2"/>
  <c r="G361" i="2"/>
  <c r="F361" i="2"/>
  <c r="E361" i="2"/>
  <c r="D361" i="2"/>
  <c r="H360" i="2"/>
  <c r="G360" i="2"/>
  <c r="F360" i="2"/>
  <c r="E360" i="2"/>
  <c r="D360" i="2"/>
  <c r="H359" i="2"/>
  <c r="G359" i="2"/>
  <c r="F359" i="2"/>
  <c r="E359" i="2"/>
  <c r="D359" i="2"/>
  <c r="H358" i="2"/>
  <c r="G358" i="2"/>
  <c r="F358" i="2"/>
  <c r="E358" i="2"/>
  <c r="D358" i="2"/>
  <c r="H357" i="2"/>
  <c r="G357" i="2"/>
  <c r="F357" i="2"/>
  <c r="E357" i="2"/>
  <c r="D357" i="2"/>
  <c r="H356" i="2"/>
  <c r="G356" i="2"/>
  <c r="F356" i="2"/>
  <c r="E356" i="2"/>
  <c r="D356" i="2"/>
  <c r="H355" i="2"/>
  <c r="G355" i="2"/>
  <c r="F355" i="2"/>
  <c r="E355" i="2"/>
  <c r="D355" i="2"/>
  <c r="H354" i="2"/>
  <c r="G354" i="2"/>
  <c r="F354" i="2"/>
  <c r="E354" i="2"/>
  <c r="D354" i="2"/>
  <c r="H353" i="2"/>
  <c r="G353" i="2"/>
  <c r="F353" i="2"/>
  <c r="E353" i="2"/>
  <c r="D353" i="2"/>
  <c r="H352" i="2"/>
  <c r="G352" i="2"/>
  <c r="F352" i="2"/>
  <c r="E352" i="2"/>
  <c r="D352" i="2"/>
  <c r="H351" i="2"/>
  <c r="G351" i="2"/>
  <c r="F351" i="2"/>
  <c r="E351" i="2"/>
  <c r="D351" i="2"/>
  <c r="H350" i="2"/>
  <c r="G350" i="2"/>
  <c r="F350" i="2"/>
  <c r="E350" i="2"/>
  <c r="D350" i="2"/>
  <c r="H349" i="2"/>
  <c r="G349" i="2"/>
  <c r="F349" i="2"/>
  <c r="E349" i="2"/>
  <c r="D349" i="2"/>
  <c r="H348" i="2"/>
  <c r="G348" i="2"/>
  <c r="F348" i="2"/>
  <c r="E348" i="2"/>
  <c r="D348" i="2"/>
  <c r="H347" i="2"/>
  <c r="G347" i="2"/>
  <c r="F347" i="2"/>
  <c r="E347" i="2"/>
  <c r="D347" i="2"/>
  <c r="H346" i="2"/>
  <c r="G346" i="2"/>
  <c r="F346" i="2"/>
  <c r="E346" i="2"/>
  <c r="D346" i="2"/>
  <c r="H345" i="2"/>
  <c r="G345" i="2"/>
  <c r="F345" i="2"/>
  <c r="E345" i="2"/>
  <c r="D345" i="2"/>
  <c r="H344" i="2"/>
  <c r="G344" i="2"/>
  <c r="F344" i="2"/>
  <c r="E344" i="2"/>
  <c r="D344" i="2"/>
  <c r="H343" i="2"/>
  <c r="G343" i="2"/>
  <c r="F343" i="2"/>
  <c r="E343" i="2"/>
  <c r="D343" i="2"/>
  <c r="H342" i="2"/>
  <c r="G342" i="2"/>
  <c r="F342" i="2"/>
  <c r="E342" i="2"/>
  <c r="D342" i="2"/>
  <c r="H341" i="2"/>
  <c r="G341" i="2"/>
  <c r="F341" i="2"/>
  <c r="E341" i="2"/>
  <c r="D341" i="2"/>
  <c r="H340" i="2"/>
  <c r="G340" i="2"/>
  <c r="F340" i="2"/>
  <c r="E340" i="2"/>
  <c r="D340" i="2"/>
  <c r="H339" i="2"/>
  <c r="G339" i="2"/>
  <c r="F339" i="2"/>
  <c r="E339" i="2"/>
  <c r="D339" i="2"/>
  <c r="H338" i="2"/>
  <c r="G338" i="2"/>
  <c r="F338" i="2"/>
  <c r="E338" i="2"/>
  <c r="D338" i="2"/>
  <c r="H337" i="2"/>
  <c r="G337" i="2"/>
  <c r="F337" i="2"/>
  <c r="E337" i="2"/>
  <c r="D337" i="2"/>
  <c r="H336" i="2"/>
  <c r="G336" i="2"/>
  <c r="F336" i="2"/>
  <c r="E336" i="2"/>
  <c r="D336" i="2"/>
  <c r="H335" i="2"/>
  <c r="G335" i="2"/>
  <c r="F335" i="2"/>
  <c r="E335" i="2"/>
  <c r="D335" i="2"/>
  <c r="H334" i="2"/>
  <c r="G334" i="2"/>
  <c r="F334" i="2"/>
  <c r="E334" i="2"/>
  <c r="D334" i="2"/>
  <c r="H333" i="2"/>
  <c r="G333" i="2"/>
  <c r="F333" i="2"/>
  <c r="E333" i="2"/>
  <c r="D333" i="2"/>
  <c r="H332" i="2"/>
  <c r="G332" i="2"/>
  <c r="F332" i="2"/>
  <c r="E332" i="2"/>
  <c r="D332" i="2"/>
  <c r="H331" i="2"/>
  <c r="G331" i="2"/>
  <c r="F331" i="2"/>
  <c r="E331" i="2"/>
  <c r="D331" i="2"/>
  <c r="H328" i="2"/>
  <c r="G328" i="2"/>
  <c r="F328" i="2"/>
  <c r="E328" i="2"/>
  <c r="D328" i="2"/>
  <c r="H327" i="2"/>
  <c r="G327" i="2"/>
  <c r="F327" i="2"/>
  <c r="E327" i="2"/>
  <c r="D327" i="2"/>
  <c r="H326" i="2"/>
  <c r="G326" i="2"/>
  <c r="F326" i="2"/>
  <c r="E326" i="2"/>
  <c r="D326" i="2"/>
  <c r="H325" i="2"/>
  <c r="G325" i="2"/>
  <c r="F325" i="2"/>
  <c r="E325" i="2"/>
  <c r="D325" i="2"/>
  <c r="H324" i="2"/>
  <c r="G324" i="2"/>
  <c r="F324" i="2"/>
  <c r="E324" i="2"/>
  <c r="D324" i="2"/>
  <c r="H323" i="2"/>
  <c r="G323" i="2"/>
  <c r="F323" i="2"/>
  <c r="E323" i="2"/>
  <c r="D323" i="2"/>
  <c r="H322" i="2"/>
  <c r="G322" i="2"/>
  <c r="F322" i="2"/>
  <c r="E322" i="2"/>
  <c r="D322" i="2"/>
  <c r="H321" i="2"/>
  <c r="G321" i="2"/>
  <c r="F321" i="2"/>
  <c r="E321" i="2"/>
  <c r="D321" i="2"/>
  <c r="H320" i="2"/>
  <c r="G320" i="2"/>
  <c r="F320" i="2"/>
  <c r="E320" i="2"/>
  <c r="D320" i="2"/>
  <c r="H319" i="2"/>
  <c r="G319" i="2"/>
  <c r="F319" i="2"/>
  <c r="E319" i="2"/>
  <c r="D319" i="2"/>
  <c r="H318" i="2"/>
  <c r="G318" i="2"/>
  <c r="F318" i="2"/>
  <c r="E318" i="2"/>
  <c r="D318" i="2"/>
  <c r="H317" i="2"/>
  <c r="G317" i="2"/>
  <c r="F317" i="2"/>
  <c r="E317" i="2"/>
  <c r="D317" i="2"/>
  <c r="H316" i="2"/>
  <c r="G316" i="2"/>
  <c r="F316" i="2"/>
  <c r="E316" i="2"/>
  <c r="D316" i="2"/>
  <c r="H315" i="2"/>
  <c r="G315" i="2"/>
  <c r="F315" i="2"/>
  <c r="E315" i="2"/>
  <c r="D315" i="2"/>
  <c r="H314" i="2"/>
  <c r="G314" i="2"/>
  <c r="F314" i="2"/>
  <c r="E314" i="2"/>
  <c r="D314" i="2"/>
  <c r="H313" i="2"/>
  <c r="G313" i="2"/>
  <c r="F313" i="2"/>
  <c r="E313" i="2"/>
  <c r="D313" i="2"/>
  <c r="H311" i="2"/>
  <c r="G311" i="2"/>
  <c r="F311" i="2"/>
  <c r="E311" i="2"/>
  <c r="D311" i="2"/>
  <c r="C311" i="2"/>
  <c r="H310" i="2"/>
  <c r="G310" i="2"/>
  <c r="F310" i="2"/>
  <c r="E310" i="2"/>
  <c r="D310" i="2"/>
  <c r="H309" i="2"/>
  <c r="G309" i="2"/>
  <c r="F309" i="2"/>
  <c r="E309" i="2"/>
  <c r="D309" i="2"/>
  <c r="H308" i="2"/>
  <c r="G308" i="2"/>
  <c r="F308" i="2"/>
  <c r="E308" i="2"/>
  <c r="D308" i="2"/>
  <c r="H307" i="2"/>
  <c r="G307" i="2"/>
  <c r="F307" i="2"/>
  <c r="E307" i="2"/>
  <c r="D307" i="2"/>
  <c r="H306" i="2"/>
  <c r="G306" i="2"/>
  <c r="F306" i="2"/>
  <c r="E306" i="2"/>
  <c r="D306" i="2"/>
  <c r="H305" i="2"/>
  <c r="G305" i="2"/>
  <c r="F305" i="2"/>
  <c r="E305" i="2"/>
  <c r="D305" i="2"/>
  <c r="H304" i="2"/>
  <c r="G304" i="2"/>
  <c r="F304" i="2"/>
  <c r="E304" i="2"/>
  <c r="D304" i="2"/>
  <c r="H303" i="2"/>
  <c r="G303" i="2"/>
  <c r="F303" i="2"/>
  <c r="E303" i="2"/>
  <c r="D303" i="2"/>
  <c r="H302" i="2"/>
  <c r="G302" i="2"/>
  <c r="F302" i="2"/>
  <c r="E302" i="2"/>
  <c r="D302" i="2"/>
  <c r="H301" i="2"/>
  <c r="G301" i="2"/>
  <c r="F301" i="2"/>
  <c r="E301" i="2"/>
  <c r="D301" i="2"/>
  <c r="H300" i="2"/>
  <c r="G300" i="2"/>
  <c r="F300" i="2"/>
  <c r="E300" i="2"/>
  <c r="D300" i="2"/>
  <c r="H299" i="2"/>
  <c r="G299" i="2"/>
  <c r="F299" i="2"/>
  <c r="E299" i="2"/>
  <c r="D299" i="2"/>
  <c r="H298" i="2"/>
  <c r="G298" i="2"/>
  <c r="F298" i="2"/>
  <c r="E298" i="2"/>
  <c r="D298" i="2"/>
  <c r="H297" i="2"/>
  <c r="G297" i="2"/>
  <c r="F297" i="2"/>
  <c r="E297" i="2"/>
  <c r="D297" i="2"/>
  <c r="H296" i="2"/>
  <c r="G296" i="2"/>
  <c r="F296" i="2"/>
  <c r="E296" i="2"/>
  <c r="D296" i="2"/>
  <c r="H295" i="2"/>
  <c r="G295" i="2"/>
  <c r="F295" i="2"/>
  <c r="E295" i="2"/>
  <c r="D295" i="2"/>
  <c r="H294" i="2"/>
  <c r="G294" i="2"/>
  <c r="F294" i="2"/>
  <c r="E294" i="2"/>
  <c r="D294" i="2"/>
  <c r="H293" i="2"/>
  <c r="G293" i="2"/>
  <c r="F293" i="2"/>
  <c r="E293" i="2"/>
  <c r="D293" i="2"/>
  <c r="H292" i="2"/>
  <c r="G292" i="2"/>
  <c r="F292" i="2"/>
  <c r="E292" i="2"/>
  <c r="D292" i="2"/>
  <c r="H291" i="2"/>
  <c r="G291" i="2"/>
  <c r="F291" i="2"/>
  <c r="E291" i="2"/>
  <c r="D291" i="2"/>
  <c r="H290" i="2"/>
  <c r="G290" i="2"/>
  <c r="F290" i="2"/>
  <c r="E290" i="2"/>
  <c r="D290" i="2"/>
  <c r="H287" i="2"/>
  <c r="G287" i="2"/>
  <c r="F287" i="2"/>
  <c r="E287" i="2"/>
  <c r="D287" i="2"/>
  <c r="H286" i="2"/>
  <c r="G286" i="2"/>
  <c r="F286" i="2"/>
  <c r="E286" i="2"/>
  <c r="D286" i="2"/>
  <c r="H285" i="2"/>
  <c r="G285" i="2"/>
  <c r="F285" i="2"/>
  <c r="E285" i="2"/>
  <c r="D285" i="2"/>
  <c r="H284" i="2"/>
  <c r="G284" i="2"/>
  <c r="F284" i="2"/>
  <c r="E284" i="2"/>
  <c r="D284" i="2"/>
  <c r="H283" i="2"/>
  <c r="G283" i="2"/>
  <c r="F283" i="2"/>
  <c r="E283" i="2"/>
  <c r="D283" i="2"/>
  <c r="H282" i="2"/>
  <c r="G282" i="2"/>
  <c r="F282" i="2"/>
  <c r="E282" i="2"/>
  <c r="D282" i="2"/>
  <c r="H281" i="2"/>
  <c r="G281" i="2"/>
  <c r="F281" i="2"/>
  <c r="E281" i="2"/>
  <c r="D281" i="2"/>
  <c r="H280" i="2"/>
  <c r="G280" i="2"/>
  <c r="F280" i="2"/>
  <c r="E280" i="2"/>
  <c r="D280" i="2"/>
  <c r="H279" i="2"/>
  <c r="G279" i="2"/>
  <c r="F279" i="2"/>
  <c r="E279" i="2"/>
  <c r="D279" i="2"/>
  <c r="H278" i="2"/>
  <c r="G278" i="2"/>
  <c r="F278" i="2"/>
  <c r="E278" i="2"/>
  <c r="D278" i="2"/>
  <c r="H277" i="2"/>
  <c r="G277" i="2"/>
  <c r="F277" i="2"/>
  <c r="E277" i="2"/>
  <c r="D277" i="2"/>
  <c r="H276" i="2"/>
  <c r="G276" i="2"/>
  <c r="F276" i="2"/>
  <c r="E276" i="2"/>
  <c r="D276" i="2"/>
  <c r="H275" i="2"/>
  <c r="G275" i="2"/>
  <c r="F275" i="2"/>
  <c r="E275" i="2"/>
  <c r="D275" i="2"/>
  <c r="H274" i="2"/>
  <c r="G274" i="2"/>
  <c r="F274" i="2"/>
  <c r="E274" i="2"/>
  <c r="D274" i="2"/>
  <c r="H273" i="2"/>
  <c r="G273" i="2"/>
  <c r="F273" i="2"/>
  <c r="E273" i="2"/>
  <c r="D273" i="2"/>
  <c r="H272" i="2"/>
  <c r="G272" i="2"/>
  <c r="F272" i="2"/>
  <c r="E272" i="2"/>
  <c r="D272" i="2"/>
  <c r="H271" i="2"/>
  <c r="G271" i="2"/>
  <c r="F271" i="2"/>
  <c r="E271" i="2"/>
  <c r="D271" i="2"/>
  <c r="H270" i="2"/>
  <c r="G270" i="2"/>
  <c r="F270" i="2"/>
  <c r="E270" i="2"/>
  <c r="D270" i="2"/>
  <c r="H269" i="2"/>
  <c r="G269" i="2"/>
  <c r="F269" i="2"/>
  <c r="E269" i="2"/>
  <c r="D269" i="2"/>
  <c r="H268" i="2"/>
  <c r="G268" i="2"/>
  <c r="F268" i="2"/>
  <c r="E268" i="2"/>
  <c r="D268" i="2"/>
  <c r="H267" i="2"/>
  <c r="G267" i="2"/>
  <c r="F267" i="2"/>
  <c r="E267" i="2"/>
  <c r="D267" i="2"/>
  <c r="H266" i="2"/>
  <c r="G266" i="2"/>
  <c r="F266" i="2"/>
  <c r="E266" i="2"/>
  <c r="D266" i="2"/>
  <c r="H265" i="2"/>
  <c r="G265" i="2"/>
  <c r="F265" i="2"/>
  <c r="E265" i="2"/>
  <c r="D265" i="2"/>
  <c r="H264" i="2"/>
  <c r="G264" i="2"/>
  <c r="F264" i="2"/>
  <c r="E264" i="2"/>
  <c r="D264" i="2"/>
  <c r="H263" i="2"/>
  <c r="G263" i="2"/>
  <c r="F263" i="2"/>
  <c r="E263" i="2"/>
  <c r="D263" i="2"/>
  <c r="H262" i="2"/>
  <c r="G262" i="2"/>
  <c r="F262" i="2"/>
  <c r="E262" i="2"/>
  <c r="D262" i="2"/>
  <c r="H261" i="2"/>
  <c r="G261" i="2"/>
  <c r="F261" i="2"/>
  <c r="E261" i="2"/>
  <c r="D261" i="2"/>
  <c r="H260" i="2"/>
  <c r="G260" i="2"/>
  <c r="F260" i="2"/>
  <c r="E260" i="2"/>
  <c r="D260" i="2"/>
  <c r="H259" i="2"/>
  <c r="G259" i="2"/>
  <c r="F259" i="2"/>
  <c r="E259" i="2"/>
  <c r="D259" i="2"/>
  <c r="H258" i="2"/>
  <c r="G258" i="2"/>
  <c r="F258" i="2"/>
  <c r="E258" i="2"/>
  <c r="D258" i="2"/>
  <c r="H257" i="2"/>
  <c r="G257" i="2"/>
  <c r="F257" i="2"/>
  <c r="E257" i="2"/>
  <c r="D257" i="2"/>
  <c r="H256" i="2"/>
  <c r="G256" i="2"/>
  <c r="F256" i="2"/>
  <c r="E256" i="2"/>
  <c r="D256" i="2"/>
  <c r="H255" i="2"/>
  <c r="G255" i="2"/>
  <c r="F255" i="2"/>
  <c r="E255" i="2"/>
  <c r="D255" i="2"/>
  <c r="H254" i="2"/>
  <c r="G254" i="2"/>
  <c r="F254" i="2"/>
  <c r="E254" i="2"/>
  <c r="D254" i="2"/>
  <c r="H253" i="2"/>
  <c r="G253" i="2"/>
  <c r="F253" i="2"/>
  <c r="E253" i="2"/>
  <c r="D253" i="2"/>
  <c r="H252" i="2"/>
  <c r="G252" i="2"/>
  <c r="F252" i="2"/>
  <c r="E252" i="2"/>
  <c r="D252" i="2"/>
  <c r="H251" i="2"/>
  <c r="G251" i="2"/>
  <c r="F251" i="2"/>
  <c r="E251" i="2"/>
  <c r="D251" i="2"/>
  <c r="H250" i="2"/>
  <c r="G250" i="2"/>
  <c r="F250" i="2"/>
  <c r="E250" i="2"/>
  <c r="D250" i="2"/>
  <c r="H247" i="2"/>
  <c r="G247" i="2"/>
  <c r="F247" i="2"/>
  <c r="E247" i="2"/>
  <c r="D247" i="2"/>
  <c r="H246" i="2"/>
  <c r="G246" i="2"/>
  <c r="F246" i="2"/>
  <c r="E246" i="2"/>
  <c r="D246" i="2"/>
  <c r="H245" i="2"/>
  <c r="G245" i="2"/>
  <c r="F245" i="2"/>
  <c r="E245" i="2"/>
  <c r="D245" i="2"/>
  <c r="H244" i="2"/>
  <c r="G244" i="2"/>
  <c r="F244" i="2"/>
  <c r="E244" i="2"/>
  <c r="D244" i="2"/>
  <c r="H243" i="2"/>
  <c r="G243" i="2"/>
  <c r="F243" i="2"/>
  <c r="E243" i="2"/>
  <c r="D243" i="2"/>
  <c r="H242" i="2"/>
  <c r="G242" i="2"/>
  <c r="F242" i="2"/>
  <c r="E242" i="2"/>
  <c r="D242" i="2"/>
  <c r="H241" i="2"/>
  <c r="G241" i="2"/>
  <c r="F241" i="2"/>
  <c r="E241" i="2"/>
  <c r="D241" i="2"/>
  <c r="H240" i="2"/>
  <c r="G240" i="2"/>
  <c r="F240" i="2"/>
  <c r="E240" i="2"/>
  <c r="D240" i="2"/>
  <c r="H239" i="2"/>
  <c r="G239" i="2"/>
  <c r="F239" i="2"/>
  <c r="E239" i="2"/>
  <c r="D239" i="2"/>
  <c r="H238" i="2"/>
  <c r="G238" i="2"/>
  <c r="F238" i="2"/>
  <c r="E238" i="2"/>
  <c r="D238" i="2"/>
  <c r="H237" i="2"/>
  <c r="G237" i="2"/>
  <c r="F237" i="2"/>
  <c r="E237" i="2"/>
  <c r="D237" i="2"/>
  <c r="H236" i="2"/>
  <c r="G236" i="2"/>
  <c r="F236" i="2"/>
  <c r="E236" i="2"/>
  <c r="D236" i="2"/>
  <c r="H235" i="2"/>
  <c r="G235" i="2"/>
  <c r="F235" i="2"/>
  <c r="E235" i="2"/>
  <c r="D235" i="2"/>
  <c r="H234" i="2"/>
  <c r="G234" i="2"/>
  <c r="F234" i="2"/>
  <c r="E234" i="2"/>
  <c r="D234" i="2"/>
  <c r="H233" i="2"/>
  <c r="G233" i="2"/>
  <c r="F233" i="2"/>
  <c r="E233" i="2"/>
  <c r="D233" i="2"/>
  <c r="H232" i="2"/>
  <c r="G232" i="2"/>
  <c r="F232" i="2"/>
  <c r="E232" i="2"/>
  <c r="D232" i="2"/>
  <c r="H231" i="2"/>
  <c r="G231" i="2"/>
  <c r="F231" i="2"/>
  <c r="E231" i="2"/>
  <c r="D231" i="2"/>
  <c r="H230" i="2"/>
  <c r="G230" i="2"/>
  <c r="F230" i="2"/>
  <c r="E230" i="2"/>
  <c r="D230" i="2"/>
  <c r="H229" i="2"/>
  <c r="G229" i="2"/>
  <c r="F229" i="2"/>
  <c r="E229" i="2"/>
  <c r="D229" i="2"/>
  <c r="H228" i="2"/>
  <c r="G228" i="2"/>
  <c r="F228" i="2"/>
  <c r="E228" i="2"/>
  <c r="D228" i="2"/>
  <c r="H227" i="2"/>
  <c r="G227" i="2"/>
  <c r="F227" i="2"/>
  <c r="E227" i="2"/>
  <c r="D227" i="2"/>
  <c r="H226" i="2"/>
  <c r="G226" i="2"/>
  <c r="F226" i="2"/>
  <c r="E226" i="2"/>
  <c r="D226" i="2"/>
  <c r="H225" i="2"/>
  <c r="G225" i="2"/>
  <c r="F225" i="2"/>
  <c r="E225" i="2"/>
  <c r="D225" i="2"/>
  <c r="H224" i="2"/>
  <c r="G224" i="2"/>
  <c r="F224" i="2"/>
  <c r="E224" i="2"/>
  <c r="D224" i="2"/>
  <c r="H223" i="2"/>
  <c r="G223" i="2"/>
  <c r="F223" i="2"/>
  <c r="E223" i="2"/>
  <c r="D223" i="2"/>
  <c r="H222" i="2"/>
  <c r="G222" i="2"/>
  <c r="F222" i="2"/>
  <c r="E222" i="2"/>
  <c r="D222" i="2"/>
  <c r="H221" i="2"/>
  <c r="G221" i="2"/>
  <c r="F221" i="2"/>
  <c r="E221" i="2"/>
  <c r="D221" i="2"/>
  <c r="H220" i="2"/>
  <c r="G220" i="2"/>
  <c r="F220" i="2"/>
  <c r="E220" i="2"/>
  <c r="D220" i="2"/>
  <c r="H219" i="2"/>
  <c r="G219" i="2"/>
  <c r="F219" i="2"/>
  <c r="E219" i="2"/>
  <c r="D219" i="2"/>
  <c r="H218" i="2"/>
  <c r="G218" i="2"/>
  <c r="F218" i="2"/>
  <c r="E218" i="2"/>
  <c r="D218" i="2"/>
  <c r="H217" i="2"/>
  <c r="G217" i="2"/>
  <c r="F217" i="2"/>
  <c r="E217" i="2"/>
  <c r="D217" i="2"/>
  <c r="H216" i="2"/>
  <c r="G216" i="2"/>
  <c r="F216" i="2"/>
  <c r="E216" i="2"/>
  <c r="D216" i="2"/>
  <c r="H215" i="2"/>
  <c r="G215" i="2"/>
  <c r="F215" i="2"/>
  <c r="E215" i="2"/>
  <c r="D215" i="2"/>
  <c r="H214" i="2"/>
  <c r="G214" i="2"/>
  <c r="F214" i="2"/>
  <c r="E214" i="2"/>
  <c r="D214" i="2"/>
  <c r="H213" i="2"/>
  <c r="G213" i="2"/>
  <c r="F213" i="2"/>
  <c r="E213" i="2"/>
  <c r="D213" i="2"/>
  <c r="H212" i="2"/>
  <c r="G212" i="2"/>
  <c r="F212" i="2"/>
  <c r="E212" i="2"/>
  <c r="D212" i="2"/>
  <c r="H211" i="2"/>
  <c r="G211" i="2"/>
  <c r="F211" i="2"/>
  <c r="E211" i="2"/>
  <c r="D211" i="2"/>
  <c r="H210" i="2"/>
  <c r="G210" i="2"/>
  <c r="F210" i="2"/>
  <c r="E210" i="2"/>
  <c r="D210" i="2"/>
  <c r="H209" i="2"/>
  <c r="G209" i="2"/>
  <c r="F209" i="2"/>
  <c r="E209" i="2"/>
  <c r="D209" i="2"/>
  <c r="H208" i="2"/>
  <c r="G208" i="2"/>
  <c r="F208" i="2"/>
  <c r="E208" i="2"/>
  <c r="D208" i="2"/>
  <c r="H207" i="2"/>
  <c r="G207" i="2"/>
  <c r="F207" i="2"/>
  <c r="E207" i="2"/>
  <c r="D207" i="2"/>
  <c r="H206" i="2"/>
  <c r="G206" i="2"/>
  <c r="F206" i="2"/>
  <c r="E206" i="2"/>
  <c r="D206" i="2"/>
  <c r="H205" i="2"/>
  <c r="G205" i="2"/>
  <c r="F205" i="2"/>
  <c r="E205" i="2"/>
  <c r="D205" i="2"/>
  <c r="H204" i="2"/>
  <c r="G204" i="2"/>
  <c r="F204" i="2"/>
  <c r="E204" i="2"/>
  <c r="D204" i="2"/>
  <c r="H203" i="2"/>
  <c r="G203" i="2"/>
  <c r="F203" i="2"/>
  <c r="E203" i="2"/>
  <c r="D203" i="2"/>
  <c r="H202" i="2"/>
  <c r="G202" i="2"/>
  <c r="F202" i="2"/>
  <c r="E202" i="2"/>
  <c r="D202" i="2"/>
  <c r="H201" i="2"/>
  <c r="G201" i="2"/>
  <c r="F201" i="2"/>
  <c r="E201" i="2"/>
  <c r="D201" i="2"/>
  <c r="H200" i="2"/>
  <c r="G200" i="2"/>
  <c r="F200" i="2"/>
  <c r="E200" i="2"/>
  <c r="D200" i="2"/>
  <c r="H199" i="2"/>
  <c r="G199" i="2"/>
  <c r="F199" i="2"/>
  <c r="E199" i="2"/>
  <c r="D199" i="2"/>
  <c r="H198" i="2"/>
  <c r="G198" i="2"/>
  <c r="F198" i="2"/>
  <c r="E198" i="2"/>
  <c r="D198" i="2"/>
  <c r="H197" i="2"/>
  <c r="G197" i="2"/>
  <c r="F197" i="2"/>
  <c r="E197" i="2"/>
  <c r="D197" i="2"/>
  <c r="H196" i="2"/>
  <c r="G196" i="2"/>
  <c r="F196" i="2"/>
  <c r="E196" i="2"/>
  <c r="D196" i="2"/>
  <c r="H195" i="2"/>
  <c r="G195" i="2"/>
  <c r="F195" i="2"/>
  <c r="E195" i="2"/>
  <c r="D195" i="2"/>
  <c r="H194" i="2"/>
  <c r="G194" i="2"/>
  <c r="F194" i="2"/>
  <c r="E194" i="2"/>
  <c r="D194" i="2"/>
  <c r="H193" i="2"/>
  <c r="G193" i="2"/>
  <c r="F193" i="2"/>
  <c r="E193" i="2"/>
  <c r="D193" i="2"/>
  <c r="H192" i="2"/>
  <c r="G192" i="2"/>
  <c r="F192" i="2"/>
  <c r="E192" i="2"/>
  <c r="D192" i="2"/>
  <c r="H191" i="2"/>
  <c r="G191" i="2"/>
  <c r="F191" i="2"/>
  <c r="E191" i="2"/>
  <c r="D191" i="2"/>
  <c r="H190" i="2"/>
  <c r="G190" i="2"/>
  <c r="F190" i="2"/>
  <c r="E190" i="2"/>
  <c r="D190" i="2"/>
  <c r="H189" i="2"/>
  <c r="G189" i="2"/>
  <c r="F189" i="2"/>
  <c r="E189" i="2"/>
  <c r="D189" i="2"/>
  <c r="H188" i="2"/>
  <c r="G188" i="2"/>
  <c r="F188" i="2"/>
  <c r="E188" i="2"/>
  <c r="D188" i="2"/>
  <c r="H187" i="2"/>
  <c r="G187" i="2"/>
  <c r="F187" i="2"/>
  <c r="E187" i="2"/>
  <c r="D187" i="2"/>
  <c r="H186" i="2"/>
  <c r="G186" i="2"/>
  <c r="F186" i="2"/>
  <c r="E186" i="2"/>
  <c r="D186" i="2"/>
  <c r="H185" i="2"/>
  <c r="G185" i="2"/>
  <c r="F185" i="2"/>
  <c r="E185" i="2"/>
  <c r="D185" i="2"/>
  <c r="H184" i="2"/>
  <c r="G184" i="2"/>
  <c r="F184" i="2"/>
  <c r="E184" i="2"/>
  <c r="D184" i="2"/>
  <c r="H183" i="2"/>
  <c r="G183" i="2"/>
  <c r="F183" i="2"/>
  <c r="E183" i="2"/>
  <c r="D183" i="2"/>
  <c r="H182" i="2"/>
  <c r="G182" i="2"/>
  <c r="F182" i="2"/>
  <c r="E182" i="2"/>
  <c r="D182" i="2"/>
  <c r="H181" i="2"/>
  <c r="G181" i="2"/>
  <c r="F181" i="2"/>
  <c r="E181" i="2"/>
  <c r="D181" i="2"/>
  <c r="H180" i="2"/>
  <c r="G180" i="2"/>
  <c r="F180" i="2"/>
  <c r="E180" i="2"/>
  <c r="D180" i="2"/>
  <c r="H179" i="2"/>
  <c r="G179" i="2"/>
  <c r="F179" i="2"/>
  <c r="E179" i="2"/>
  <c r="D179" i="2"/>
  <c r="H176" i="2"/>
  <c r="G176" i="2"/>
  <c r="F176" i="2"/>
  <c r="E176" i="2"/>
  <c r="D176" i="2"/>
  <c r="H175" i="2"/>
  <c r="G175" i="2"/>
  <c r="F175" i="2"/>
  <c r="E175" i="2"/>
  <c r="D175" i="2"/>
  <c r="H174" i="2"/>
  <c r="G174" i="2"/>
  <c r="F174" i="2"/>
  <c r="E174" i="2"/>
  <c r="D174" i="2"/>
  <c r="H173" i="2"/>
  <c r="G173" i="2"/>
  <c r="F173" i="2"/>
  <c r="E173" i="2"/>
  <c r="D173" i="2"/>
  <c r="H172" i="2"/>
  <c r="G172" i="2"/>
  <c r="F172" i="2"/>
  <c r="E172" i="2"/>
  <c r="D172" i="2"/>
  <c r="H171" i="2"/>
  <c r="G171" i="2"/>
  <c r="F171" i="2"/>
  <c r="E171" i="2"/>
  <c r="D171" i="2"/>
  <c r="H170" i="2"/>
  <c r="G170" i="2"/>
  <c r="F170" i="2"/>
  <c r="E170" i="2"/>
  <c r="D170" i="2"/>
  <c r="H169" i="2"/>
  <c r="G169" i="2"/>
  <c r="F169" i="2"/>
  <c r="E169" i="2"/>
  <c r="D169" i="2"/>
  <c r="H168" i="2"/>
  <c r="G168" i="2"/>
  <c r="F168" i="2"/>
  <c r="E168" i="2"/>
  <c r="D168" i="2"/>
  <c r="H167" i="2"/>
  <c r="G167" i="2"/>
  <c r="F167" i="2"/>
  <c r="E167" i="2"/>
  <c r="D167" i="2"/>
  <c r="H166" i="2"/>
  <c r="G166" i="2"/>
  <c r="F166" i="2"/>
  <c r="E166" i="2"/>
  <c r="D166" i="2"/>
  <c r="H165" i="2"/>
  <c r="G165" i="2"/>
  <c r="F165" i="2"/>
  <c r="E165" i="2"/>
  <c r="D165" i="2"/>
  <c r="H164" i="2"/>
  <c r="G164" i="2"/>
  <c r="F164" i="2"/>
  <c r="E164" i="2"/>
  <c r="D164" i="2"/>
  <c r="H163" i="2"/>
  <c r="G163" i="2"/>
  <c r="F163" i="2"/>
  <c r="E163" i="2"/>
  <c r="D163" i="2"/>
  <c r="H162" i="2"/>
  <c r="G162" i="2"/>
  <c r="F162" i="2"/>
  <c r="E162" i="2"/>
  <c r="D162" i="2"/>
  <c r="H160" i="2"/>
  <c r="G160" i="2"/>
  <c r="F160" i="2"/>
  <c r="E160" i="2"/>
  <c r="D160" i="2"/>
  <c r="C160" i="2"/>
  <c r="H159" i="2"/>
  <c r="G159" i="2"/>
  <c r="F159" i="2"/>
  <c r="E159" i="2"/>
  <c r="D159" i="2"/>
  <c r="H158" i="2"/>
  <c r="G158" i="2"/>
  <c r="F158" i="2"/>
  <c r="E158" i="2"/>
  <c r="D158" i="2"/>
  <c r="H157" i="2"/>
  <c r="G157" i="2"/>
  <c r="F157" i="2"/>
  <c r="E157" i="2"/>
  <c r="D157" i="2"/>
  <c r="H156" i="2"/>
  <c r="G156" i="2"/>
  <c r="F156" i="2"/>
  <c r="E156" i="2"/>
  <c r="D156" i="2"/>
  <c r="H155" i="2"/>
  <c r="G155" i="2"/>
  <c r="F155" i="2"/>
  <c r="E155" i="2"/>
  <c r="D155" i="2"/>
  <c r="H154" i="2"/>
  <c r="G154" i="2"/>
  <c r="F154" i="2"/>
  <c r="E154" i="2"/>
  <c r="D154" i="2"/>
  <c r="H153" i="2"/>
  <c r="G153" i="2"/>
  <c r="F153" i="2"/>
  <c r="E153" i="2"/>
  <c r="D153" i="2"/>
  <c r="H152" i="2"/>
  <c r="G152" i="2"/>
  <c r="F152" i="2"/>
  <c r="E152" i="2"/>
  <c r="D152" i="2"/>
  <c r="H151" i="2"/>
  <c r="G151" i="2"/>
  <c r="F151" i="2"/>
  <c r="E151" i="2"/>
  <c r="D151" i="2"/>
  <c r="H150" i="2"/>
  <c r="G150" i="2"/>
  <c r="F150" i="2"/>
  <c r="E150" i="2"/>
  <c r="D150" i="2"/>
  <c r="H149" i="2"/>
  <c r="G149" i="2"/>
  <c r="F149" i="2"/>
  <c r="E149" i="2"/>
  <c r="D149" i="2"/>
  <c r="H148" i="2"/>
  <c r="G148" i="2"/>
  <c r="F148" i="2"/>
  <c r="E148" i="2"/>
  <c r="D148" i="2"/>
  <c r="H147" i="2"/>
  <c r="G147" i="2"/>
  <c r="F147" i="2"/>
  <c r="E147" i="2"/>
  <c r="D147" i="2"/>
  <c r="H146" i="2"/>
  <c r="G146" i="2"/>
  <c r="F146" i="2"/>
  <c r="E146" i="2"/>
  <c r="D146" i="2"/>
  <c r="H145" i="2"/>
  <c r="G145" i="2"/>
  <c r="F145" i="2"/>
  <c r="E145" i="2"/>
  <c r="D145" i="2"/>
  <c r="H144" i="2"/>
  <c r="G144" i="2"/>
  <c r="F144" i="2"/>
  <c r="E144" i="2"/>
  <c r="D144" i="2"/>
  <c r="H143" i="2"/>
  <c r="G143" i="2"/>
  <c r="F143" i="2"/>
  <c r="E143" i="2"/>
  <c r="D143" i="2"/>
  <c r="H142" i="2"/>
  <c r="G142" i="2"/>
  <c r="F142" i="2"/>
  <c r="E142" i="2"/>
  <c r="D142" i="2"/>
  <c r="H141" i="2"/>
  <c r="G141" i="2"/>
  <c r="F141" i="2"/>
  <c r="E141" i="2"/>
  <c r="D141" i="2"/>
  <c r="H140" i="2"/>
  <c r="G140" i="2"/>
  <c r="F140" i="2"/>
  <c r="E140" i="2"/>
  <c r="D140" i="2"/>
  <c r="H139" i="2"/>
  <c r="G139" i="2"/>
  <c r="F139" i="2"/>
  <c r="E139" i="2"/>
  <c r="D139" i="2"/>
  <c r="H138" i="2"/>
  <c r="G138" i="2"/>
  <c r="F138" i="2"/>
  <c r="E138" i="2"/>
  <c r="D138" i="2"/>
  <c r="H137" i="2"/>
  <c r="G137" i="2"/>
  <c r="F137" i="2"/>
  <c r="E137" i="2"/>
  <c r="D137" i="2"/>
  <c r="H136" i="2"/>
  <c r="G136" i="2"/>
  <c r="F136" i="2"/>
  <c r="E136" i="2"/>
  <c r="D136" i="2"/>
  <c r="H135" i="2"/>
  <c r="G135" i="2"/>
  <c r="F135" i="2"/>
  <c r="E135" i="2"/>
  <c r="D135" i="2"/>
  <c r="H134" i="2"/>
  <c r="G134" i="2"/>
  <c r="F134" i="2"/>
  <c r="E134" i="2"/>
  <c r="D134" i="2"/>
  <c r="H133" i="2"/>
  <c r="G133" i="2"/>
  <c r="F133" i="2"/>
  <c r="E133" i="2"/>
  <c r="D133" i="2"/>
  <c r="H132" i="2"/>
  <c r="G132" i="2"/>
  <c r="F132" i="2"/>
  <c r="E132" i="2"/>
  <c r="D132" i="2"/>
  <c r="H131" i="2"/>
  <c r="G131" i="2"/>
  <c r="F131" i="2"/>
  <c r="E131" i="2"/>
  <c r="D131" i="2"/>
  <c r="H130" i="2"/>
  <c r="G130" i="2"/>
  <c r="F130" i="2"/>
  <c r="E130" i="2"/>
  <c r="D130" i="2"/>
  <c r="H129" i="2"/>
  <c r="G129" i="2"/>
  <c r="F129" i="2"/>
  <c r="E129" i="2"/>
  <c r="D129" i="2"/>
  <c r="H128" i="2"/>
  <c r="G128" i="2"/>
  <c r="F128" i="2"/>
  <c r="E128" i="2"/>
  <c r="D128" i="2"/>
  <c r="H127" i="2"/>
  <c r="G127" i="2"/>
  <c r="F127" i="2"/>
  <c r="E127" i="2"/>
  <c r="D127" i="2"/>
  <c r="H126" i="2"/>
  <c r="G126" i="2"/>
  <c r="F126" i="2"/>
  <c r="E126" i="2"/>
  <c r="D126" i="2"/>
  <c r="H125" i="2"/>
  <c r="G125" i="2"/>
  <c r="F125" i="2"/>
  <c r="E125" i="2"/>
  <c r="D125" i="2"/>
  <c r="H124" i="2"/>
  <c r="G124" i="2"/>
  <c r="F124" i="2"/>
  <c r="E124" i="2"/>
  <c r="D124" i="2"/>
  <c r="H123" i="2"/>
  <c r="G123" i="2"/>
  <c r="F123" i="2"/>
  <c r="E123" i="2"/>
  <c r="D123" i="2"/>
  <c r="H122" i="2"/>
  <c r="G122" i="2"/>
  <c r="F122" i="2"/>
  <c r="E122" i="2"/>
  <c r="D122" i="2"/>
  <c r="H121" i="2"/>
  <c r="G121" i="2"/>
  <c r="F121" i="2"/>
  <c r="E121" i="2"/>
  <c r="D121" i="2"/>
  <c r="H120" i="2"/>
  <c r="G120" i="2"/>
  <c r="F120" i="2"/>
  <c r="E120" i="2"/>
  <c r="D120" i="2"/>
  <c r="H117" i="2"/>
  <c r="G117" i="2"/>
  <c r="F117" i="2"/>
  <c r="E117" i="2"/>
  <c r="D117" i="2"/>
  <c r="H116" i="2"/>
  <c r="G116" i="2"/>
  <c r="F116" i="2"/>
  <c r="E116" i="2"/>
  <c r="D116" i="2"/>
  <c r="H115" i="2"/>
  <c r="G115" i="2"/>
  <c r="F115" i="2"/>
  <c r="E115" i="2"/>
  <c r="D115" i="2"/>
  <c r="H114" i="2"/>
  <c r="G114" i="2"/>
  <c r="F114" i="2"/>
  <c r="E114" i="2"/>
  <c r="D114" i="2"/>
  <c r="H113" i="2"/>
  <c r="G113" i="2"/>
  <c r="F113" i="2"/>
  <c r="E113" i="2"/>
  <c r="D113" i="2"/>
  <c r="H112" i="2"/>
  <c r="G112" i="2"/>
  <c r="F112" i="2"/>
  <c r="E112" i="2"/>
  <c r="D112" i="2"/>
  <c r="H111" i="2"/>
  <c r="G111" i="2"/>
  <c r="F111" i="2"/>
  <c r="E111" i="2"/>
  <c r="D111" i="2"/>
  <c r="H110" i="2"/>
  <c r="G110" i="2"/>
  <c r="F110" i="2"/>
  <c r="E110" i="2"/>
  <c r="D110" i="2"/>
  <c r="H109" i="2"/>
  <c r="G109" i="2"/>
  <c r="F109" i="2"/>
  <c r="E109" i="2"/>
  <c r="D109" i="2"/>
  <c r="H108" i="2"/>
  <c r="G108" i="2"/>
  <c r="F108" i="2"/>
  <c r="E108" i="2"/>
  <c r="D108" i="2"/>
  <c r="H107" i="2"/>
  <c r="G107" i="2"/>
  <c r="F107" i="2"/>
  <c r="E107" i="2"/>
  <c r="D107" i="2"/>
  <c r="H106" i="2"/>
  <c r="G106" i="2"/>
  <c r="F106" i="2"/>
  <c r="E106" i="2"/>
  <c r="D106" i="2"/>
  <c r="H105" i="2"/>
  <c r="G105" i="2"/>
  <c r="F105" i="2"/>
  <c r="E105" i="2"/>
  <c r="D105" i="2"/>
  <c r="H104" i="2"/>
  <c r="G104" i="2"/>
  <c r="F104" i="2"/>
  <c r="E104" i="2"/>
  <c r="D104" i="2"/>
  <c r="H103" i="2"/>
  <c r="G103" i="2"/>
  <c r="F103" i="2"/>
  <c r="E103" i="2"/>
  <c r="D103" i="2"/>
  <c r="H102" i="2"/>
  <c r="G102" i="2"/>
  <c r="F102" i="2"/>
  <c r="E102" i="2"/>
  <c r="D102" i="2"/>
  <c r="H101" i="2"/>
  <c r="G101" i="2"/>
  <c r="F101" i="2"/>
  <c r="E101" i="2"/>
  <c r="D101" i="2"/>
  <c r="H100" i="2"/>
  <c r="G100" i="2"/>
  <c r="F100" i="2"/>
  <c r="E100" i="2"/>
  <c r="D100" i="2"/>
  <c r="H99" i="2"/>
  <c r="G99" i="2"/>
  <c r="F99" i="2"/>
  <c r="E99" i="2"/>
  <c r="D99" i="2"/>
  <c r="H98" i="2"/>
  <c r="G98" i="2"/>
  <c r="F98" i="2"/>
  <c r="E98" i="2"/>
  <c r="D98" i="2"/>
  <c r="H97" i="2"/>
  <c r="G97" i="2"/>
  <c r="F97" i="2"/>
  <c r="E97" i="2"/>
  <c r="D97" i="2"/>
  <c r="H96" i="2"/>
  <c r="G96" i="2"/>
  <c r="F96" i="2"/>
  <c r="E96" i="2"/>
  <c r="D96" i="2"/>
  <c r="H95" i="2"/>
  <c r="G95" i="2"/>
  <c r="F95" i="2"/>
  <c r="E95" i="2"/>
  <c r="D95" i="2"/>
  <c r="H94" i="2"/>
  <c r="G94" i="2"/>
  <c r="F94" i="2"/>
  <c r="E94" i="2"/>
  <c r="D94" i="2"/>
  <c r="H93" i="2"/>
  <c r="G93" i="2"/>
  <c r="F93" i="2"/>
  <c r="E93" i="2"/>
  <c r="D93" i="2"/>
  <c r="H92" i="2"/>
  <c r="G92" i="2"/>
  <c r="F92" i="2"/>
  <c r="E92" i="2"/>
  <c r="D92" i="2"/>
  <c r="H91" i="2"/>
  <c r="G91" i="2"/>
  <c r="F91" i="2"/>
  <c r="E91" i="2"/>
  <c r="D91" i="2"/>
  <c r="H90" i="2"/>
  <c r="G90" i="2"/>
  <c r="F90" i="2"/>
  <c r="E90" i="2"/>
  <c r="D90" i="2"/>
  <c r="H89" i="2"/>
  <c r="G89" i="2"/>
  <c r="F89" i="2"/>
  <c r="E89" i="2"/>
  <c r="D89" i="2"/>
  <c r="H88" i="2"/>
  <c r="G88" i="2"/>
  <c r="F88" i="2"/>
  <c r="E88" i="2"/>
  <c r="D88" i="2"/>
  <c r="H87" i="2"/>
  <c r="G87" i="2"/>
  <c r="F87" i="2"/>
  <c r="E87" i="2"/>
  <c r="D87" i="2"/>
  <c r="H86" i="2"/>
  <c r="G86" i="2"/>
  <c r="F86" i="2"/>
  <c r="E86" i="2"/>
  <c r="D86" i="2"/>
  <c r="H85" i="2"/>
  <c r="G85" i="2"/>
  <c r="F85" i="2"/>
  <c r="E85" i="2"/>
  <c r="D85" i="2"/>
  <c r="H84" i="2"/>
  <c r="G84" i="2"/>
  <c r="F84" i="2"/>
  <c r="E84" i="2"/>
  <c r="D84" i="2"/>
  <c r="H83" i="2"/>
  <c r="G83" i="2"/>
  <c r="F83" i="2"/>
  <c r="E83" i="2"/>
  <c r="D83" i="2"/>
  <c r="H82" i="2"/>
  <c r="G82" i="2"/>
  <c r="F82" i="2"/>
  <c r="E82" i="2"/>
  <c r="D82" i="2"/>
  <c r="H81" i="2"/>
  <c r="G81" i="2"/>
  <c r="F81" i="2"/>
  <c r="E81" i="2"/>
  <c r="D81" i="2"/>
  <c r="H80" i="2"/>
  <c r="G80" i="2"/>
  <c r="F80" i="2"/>
  <c r="E80" i="2"/>
  <c r="D80" i="2"/>
  <c r="H77" i="2"/>
  <c r="G77" i="2"/>
  <c r="F77" i="2"/>
  <c r="E77" i="2"/>
  <c r="D77" i="2"/>
  <c r="H76" i="2"/>
  <c r="G76" i="2"/>
  <c r="F76" i="2"/>
  <c r="E76" i="2"/>
  <c r="D76" i="2"/>
  <c r="H75" i="2"/>
  <c r="G75" i="2"/>
  <c r="F75" i="2"/>
  <c r="E75" i="2"/>
  <c r="D75" i="2"/>
  <c r="H74" i="2"/>
  <c r="G74" i="2"/>
  <c r="F74" i="2"/>
  <c r="E74" i="2"/>
  <c r="D74" i="2"/>
  <c r="H73" i="2"/>
  <c r="G73" i="2"/>
  <c r="F73" i="2"/>
  <c r="E73" i="2"/>
  <c r="D73" i="2"/>
  <c r="H72" i="2"/>
  <c r="G72" i="2"/>
  <c r="F72" i="2"/>
  <c r="E72" i="2"/>
  <c r="D72" i="2"/>
  <c r="H71" i="2"/>
  <c r="G71" i="2"/>
  <c r="F71" i="2"/>
  <c r="E71" i="2"/>
  <c r="D71" i="2"/>
  <c r="H70" i="2"/>
  <c r="G70" i="2"/>
  <c r="F70" i="2"/>
  <c r="E70" i="2"/>
  <c r="D70" i="2"/>
  <c r="H69" i="2"/>
  <c r="G69" i="2"/>
  <c r="F69" i="2"/>
  <c r="E69" i="2"/>
  <c r="D69" i="2"/>
  <c r="H68" i="2"/>
  <c r="G68" i="2"/>
  <c r="F68" i="2"/>
  <c r="E68" i="2"/>
  <c r="D68" i="2"/>
  <c r="H67" i="2"/>
  <c r="G67" i="2"/>
  <c r="F67" i="2"/>
  <c r="E67" i="2"/>
  <c r="D67" i="2"/>
  <c r="H66" i="2"/>
  <c r="G66" i="2"/>
  <c r="F66" i="2"/>
  <c r="E66" i="2"/>
  <c r="D66" i="2"/>
  <c r="H65" i="2"/>
  <c r="G65" i="2"/>
  <c r="F65" i="2"/>
  <c r="E65" i="2"/>
  <c r="D65" i="2"/>
  <c r="H64" i="2"/>
  <c r="G64" i="2"/>
  <c r="F64" i="2"/>
  <c r="E64" i="2"/>
  <c r="D64" i="2"/>
  <c r="H63" i="2"/>
  <c r="G63" i="2"/>
  <c r="F63" i="2"/>
  <c r="E63" i="2"/>
  <c r="D63" i="2"/>
  <c r="H62" i="2"/>
  <c r="G62" i="2"/>
  <c r="F62" i="2"/>
  <c r="E62" i="2"/>
  <c r="D62" i="2"/>
  <c r="H61" i="2"/>
  <c r="G61" i="2"/>
  <c r="F61" i="2"/>
  <c r="E61" i="2"/>
  <c r="D61" i="2"/>
  <c r="H60" i="2"/>
  <c r="G60" i="2"/>
  <c r="F60" i="2"/>
  <c r="E60" i="2"/>
  <c r="D60" i="2"/>
  <c r="H59" i="2"/>
  <c r="G59" i="2"/>
  <c r="F59" i="2"/>
  <c r="E59" i="2"/>
  <c r="D59" i="2"/>
  <c r="H58" i="2"/>
  <c r="G58" i="2"/>
  <c r="F58" i="2"/>
  <c r="E58" i="2"/>
  <c r="D58" i="2"/>
  <c r="H57" i="2"/>
  <c r="G57" i="2"/>
  <c r="F57" i="2"/>
  <c r="E57" i="2"/>
  <c r="D57" i="2"/>
  <c r="H56" i="2"/>
  <c r="G56" i="2"/>
  <c r="F56" i="2"/>
  <c r="E56" i="2"/>
  <c r="D56" i="2"/>
  <c r="H55" i="2"/>
  <c r="G55" i="2"/>
  <c r="F55" i="2"/>
  <c r="E55" i="2"/>
  <c r="D55" i="2"/>
  <c r="H54" i="2"/>
  <c r="G54" i="2"/>
  <c r="F54" i="2"/>
  <c r="E54" i="2"/>
  <c r="D54" i="2"/>
  <c r="H53" i="2"/>
  <c r="G53" i="2"/>
  <c r="F53" i="2"/>
  <c r="E53" i="2"/>
  <c r="D53" i="2"/>
  <c r="H52" i="2"/>
  <c r="G52" i="2"/>
  <c r="F52" i="2"/>
  <c r="E52" i="2"/>
  <c r="D52" i="2"/>
  <c r="H51" i="2"/>
  <c r="G51" i="2"/>
  <c r="F51" i="2"/>
  <c r="E51" i="2"/>
  <c r="D51" i="2"/>
  <c r="H50" i="2"/>
  <c r="G50" i="2"/>
  <c r="F50" i="2"/>
  <c r="E50" i="2"/>
  <c r="D50" i="2"/>
  <c r="H49" i="2"/>
  <c r="G49" i="2"/>
  <c r="F49" i="2"/>
  <c r="E49" i="2"/>
  <c r="D49" i="2"/>
  <c r="H48" i="2"/>
  <c r="G48" i="2"/>
  <c r="F48" i="2"/>
  <c r="E48" i="2"/>
  <c r="D48" i="2"/>
  <c r="H47" i="2"/>
  <c r="G47" i="2"/>
  <c r="F47" i="2"/>
  <c r="E47" i="2"/>
  <c r="D47" i="2"/>
  <c r="H46" i="2"/>
  <c r="G46" i="2"/>
  <c r="F46" i="2"/>
  <c r="E46" i="2"/>
  <c r="D46" i="2"/>
  <c r="H45" i="2"/>
  <c r="G45" i="2"/>
  <c r="F45" i="2"/>
  <c r="E45" i="2"/>
  <c r="D45" i="2"/>
  <c r="H44" i="2"/>
  <c r="G44" i="2"/>
  <c r="F44" i="2"/>
  <c r="E44" i="2"/>
  <c r="D44" i="2"/>
  <c r="H42" i="2"/>
  <c r="G42" i="2"/>
  <c r="F42" i="2"/>
  <c r="E42" i="2"/>
  <c r="D42" i="2"/>
  <c r="H41" i="2"/>
  <c r="G41" i="2"/>
  <c r="F41" i="2"/>
  <c r="E41" i="2"/>
  <c r="D41" i="2"/>
  <c r="H40" i="2"/>
  <c r="G40" i="2"/>
  <c r="F40" i="2"/>
  <c r="E40" i="2"/>
  <c r="D40" i="2"/>
  <c r="H39" i="2"/>
  <c r="G39" i="2"/>
  <c r="F39" i="2"/>
  <c r="E39" i="2"/>
  <c r="D39" i="2"/>
  <c r="H38" i="2"/>
  <c r="G38" i="2"/>
  <c r="F38" i="2"/>
  <c r="E38" i="2"/>
  <c r="D38" i="2"/>
  <c r="H37" i="2"/>
  <c r="G37" i="2"/>
  <c r="F37" i="2"/>
  <c r="E37" i="2"/>
  <c r="D37" i="2"/>
  <c r="H36" i="2"/>
  <c r="G36" i="2"/>
  <c r="F36" i="2"/>
  <c r="E36" i="2"/>
  <c r="D36" i="2"/>
  <c r="H35" i="2"/>
  <c r="G35" i="2"/>
  <c r="F35" i="2"/>
  <c r="E35" i="2"/>
  <c r="D35" i="2"/>
  <c r="H34" i="2"/>
  <c r="G34" i="2"/>
  <c r="F34" i="2"/>
  <c r="E34" i="2"/>
  <c r="D34" i="2"/>
  <c r="H33" i="2"/>
  <c r="G33" i="2"/>
  <c r="F33" i="2"/>
  <c r="E33" i="2"/>
  <c r="D33" i="2"/>
  <c r="H32" i="2"/>
  <c r="G32" i="2"/>
  <c r="F32" i="2"/>
  <c r="E32" i="2"/>
  <c r="D32" i="2"/>
  <c r="H31" i="2"/>
  <c r="G31" i="2"/>
  <c r="F31" i="2"/>
  <c r="E31" i="2"/>
  <c r="D31" i="2"/>
  <c r="H30" i="2"/>
  <c r="G30" i="2"/>
  <c r="F30" i="2"/>
  <c r="E30" i="2"/>
  <c r="D30" i="2"/>
  <c r="H29" i="2"/>
  <c r="G29" i="2"/>
  <c r="F29" i="2"/>
  <c r="E29" i="2"/>
  <c r="D29" i="2"/>
  <c r="H28" i="2"/>
  <c r="G28" i="2"/>
  <c r="F28" i="2"/>
  <c r="E28" i="2"/>
  <c r="D28" i="2"/>
  <c r="H27" i="2"/>
  <c r="G27" i="2"/>
  <c r="F27" i="2"/>
  <c r="E27" i="2"/>
  <c r="D27" i="2"/>
  <c r="H26" i="2"/>
  <c r="G26" i="2"/>
  <c r="F26" i="2"/>
  <c r="E26" i="2"/>
  <c r="D26" i="2"/>
  <c r="H25" i="2"/>
  <c r="G25" i="2"/>
  <c r="F25" i="2"/>
  <c r="E25" i="2"/>
  <c r="D25" i="2"/>
  <c r="H24" i="2"/>
  <c r="G24" i="2"/>
  <c r="F24" i="2"/>
  <c r="E24" i="2"/>
  <c r="D24" i="2"/>
  <c r="H23" i="2"/>
  <c r="G23" i="2"/>
  <c r="F23" i="2"/>
  <c r="E23" i="2"/>
  <c r="D23" i="2"/>
  <c r="H22" i="2"/>
  <c r="G22" i="2"/>
  <c r="F22" i="2"/>
  <c r="E22" i="2"/>
  <c r="D22" i="2"/>
  <c r="H21" i="2"/>
  <c r="G21" i="2"/>
  <c r="F21" i="2"/>
  <c r="E21" i="2"/>
  <c r="D21" i="2"/>
  <c r="H20" i="2"/>
  <c r="G20" i="2"/>
  <c r="F20" i="2"/>
  <c r="E20" i="2"/>
  <c r="D20" i="2"/>
  <c r="H19" i="2"/>
  <c r="G19" i="2"/>
  <c r="F19" i="2"/>
  <c r="E19" i="2"/>
  <c r="D19" i="2"/>
  <c r="H18" i="2"/>
  <c r="G18" i="2"/>
  <c r="F18" i="2"/>
  <c r="E18" i="2"/>
  <c r="D18" i="2"/>
  <c r="H17" i="2"/>
  <c r="G17" i="2"/>
  <c r="F17" i="2"/>
  <c r="E17" i="2"/>
  <c r="D17" i="2"/>
  <c r="H16" i="2"/>
  <c r="G16" i="2"/>
  <c r="F16" i="2"/>
  <c r="E16" i="2"/>
  <c r="D16" i="2"/>
  <c r="H15" i="2"/>
  <c r="G15" i="2"/>
  <c r="F15" i="2"/>
  <c r="E15" i="2"/>
  <c r="D15" i="2"/>
  <c r="H14" i="2"/>
  <c r="G14" i="2"/>
  <c r="F14" i="2"/>
  <c r="E14" i="2"/>
  <c r="D14" i="2"/>
  <c r="E405" i="1" l="1"/>
  <c r="E405" i="2" s="1"/>
  <c r="D405" i="1"/>
  <c r="C404" i="1"/>
  <c r="C404" i="2" s="1"/>
  <c r="C403" i="1"/>
  <c r="C403" i="2" s="1"/>
  <c r="C402" i="1"/>
  <c r="C402" i="2" s="1"/>
  <c r="C401" i="1"/>
  <c r="C401" i="2" s="1"/>
  <c r="C400" i="1"/>
  <c r="C400" i="2" s="1"/>
  <c r="C399" i="1"/>
  <c r="C399" i="2" s="1"/>
  <c r="E397" i="1"/>
  <c r="E397" i="2" s="1"/>
  <c r="D397" i="1"/>
  <c r="D397" i="2" s="1"/>
  <c r="C397" i="1"/>
  <c r="C397" i="2" s="1"/>
  <c r="C396" i="1"/>
  <c r="C396" i="2" s="1"/>
  <c r="C395" i="1"/>
  <c r="C395" i="2" s="1"/>
  <c r="C394" i="1"/>
  <c r="C394" i="2" s="1"/>
  <c r="C393" i="1"/>
  <c r="C393" i="2" s="1"/>
  <c r="C392" i="1"/>
  <c r="C392" i="2" s="1"/>
  <c r="C391" i="1"/>
  <c r="C391" i="2" s="1"/>
  <c r="C386" i="1"/>
  <c r="C386" i="2" s="1"/>
  <c r="C385" i="1"/>
  <c r="C385" i="2" s="1"/>
  <c r="C380" i="1"/>
  <c r="C380" i="2" s="1"/>
  <c r="C379" i="1"/>
  <c r="C379" i="2" s="1"/>
  <c r="C378" i="1"/>
  <c r="C378" i="2" s="1"/>
  <c r="C377" i="1"/>
  <c r="C377" i="2" s="1"/>
  <c r="C376" i="1"/>
  <c r="C376" i="2" s="1"/>
  <c r="C375" i="1"/>
  <c r="C375" i="2" s="1"/>
  <c r="C374" i="1"/>
  <c r="C374" i="2" s="1"/>
  <c r="C373" i="1"/>
  <c r="C373" i="2" s="1"/>
  <c r="C372" i="1"/>
  <c r="C372" i="2" s="1"/>
  <c r="C371" i="1"/>
  <c r="C371" i="2" s="1"/>
  <c r="C370" i="1"/>
  <c r="C370" i="2" s="1"/>
  <c r="C369" i="1"/>
  <c r="C369" i="2" s="1"/>
  <c r="C368" i="1"/>
  <c r="C368" i="2" s="1"/>
  <c r="C367" i="1"/>
  <c r="C367" i="2" s="1"/>
  <c r="C366" i="1"/>
  <c r="C366" i="2" s="1"/>
  <c r="C365" i="1"/>
  <c r="C365" i="2" s="1"/>
  <c r="C364" i="1"/>
  <c r="C364" i="2" s="1"/>
  <c r="C363" i="1"/>
  <c r="C363" i="2" s="1"/>
  <c r="C362" i="1"/>
  <c r="C362" i="2" s="1"/>
  <c r="C361" i="1"/>
  <c r="C361" i="2" s="1"/>
  <c r="C360" i="1"/>
  <c r="C360" i="2" s="1"/>
  <c r="C359" i="1"/>
  <c r="C359" i="2" s="1"/>
  <c r="C358" i="1"/>
  <c r="C358" i="2" s="1"/>
  <c r="C357" i="1"/>
  <c r="C357" i="2" s="1"/>
  <c r="C356" i="1"/>
  <c r="C356" i="2" s="1"/>
  <c r="C355" i="1"/>
  <c r="C355" i="2" s="1"/>
  <c r="C354" i="1"/>
  <c r="C354" i="2" s="1"/>
  <c r="C353" i="1"/>
  <c r="C353" i="2" s="1"/>
  <c r="C352" i="1"/>
  <c r="C352" i="2" s="1"/>
  <c r="C351" i="1"/>
  <c r="C351" i="2" s="1"/>
  <c r="C350" i="1"/>
  <c r="C350" i="2" s="1"/>
  <c r="C349" i="1"/>
  <c r="C349" i="2" s="1"/>
  <c r="C348" i="1"/>
  <c r="C348" i="2" s="1"/>
  <c r="C347" i="1"/>
  <c r="C347" i="2" s="1"/>
  <c r="C346" i="1"/>
  <c r="C346" i="2" s="1"/>
  <c r="C345" i="1"/>
  <c r="C345" i="2" s="1"/>
  <c r="C344" i="1"/>
  <c r="C344" i="2" s="1"/>
  <c r="C343" i="1"/>
  <c r="C343" i="2" s="1"/>
  <c r="C342" i="1"/>
  <c r="C342" i="2" s="1"/>
  <c r="C341" i="1"/>
  <c r="C341" i="2" s="1"/>
  <c r="C340" i="1"/>
  <c r="C340" i="2" s="1"/>
  <c r="C339" i="1"/>
  <c r="C339" i="2" s="1"/>
  <c r="C338" i="1"/>
  <c r="C338" i="2" s="1"/>
  <c r="C337" i="1"/>
  <c r="C337" i="2" s="1"/>
  <c r="C336" i="1"/>
  <c r="C336" i="2" s="1"/>
  <c r="C335" i="1"/>
  <c r="C335" i="2" s="1"/>
  <c r="C334" i="1"/>
  <c r="C334" i="2" s="1"/>
  <c r="C333" i="1"/>
  <c r="C333" i="2" s="1"/>
  <c r="C332" i="1"/>
  <c r="C332" i="2" s="1"/>
  <c r="C331" i="1"/>
  <c r="C331" i="2" s="1"/>
  <c r="H330" i="1"/>
  <c r="H330" i="2" s="1"/>
  <c r="G330" i="1"/>
  <c r="G330" i="2" s="1"/>
  <c r="F330" i="1"/>
  <c r="E330" i="1"/>
  <c r="E330" i="2" s="1"/>
  <c r="D330" i="1"/>
  <c r="D330" i="2" s="1"/>
  <c r="C328" i="1"/>
  <c r="C328" i="2" s="1"/>
  <c r="C327" i="1"/>
  <c r="C327" i="2" s="1"/>
  <c r="C326" i="1"/>
  <c r="C326" i="2" s="1"/>
  <c r="C325" i="1"/>
  <c r="C325" i="2" s="1"/>
  <c r="C324" i="1"/>
  <c r="C324" i="2" s="1"/>
  <c r="C323" i="1"/>
  <c r="C323" i="2" s="1"/>
  <c r="C322" i="1"/>
  <c r="C322" i="2" s="1"/>
  <c r="C321" i="1"/>
  <c r="C321" i="2" s="1"/>
  <c r="C320" i="1"/>
  <c r="C320" i="2" s="1"/>
  <c r="C319" i="1"/>
  <c r="C319" i="2" s="1"/>
  <c r="C318" i="1"/>
  <c r="C318" i="2" s="1"/>
  <c r="C317" i="1"/>
  <c r="C317" i="2" s="1"/>
  <c r="C316" i="1"/>
  <c r="C316" i="2" s="1"/>
  <c r="C315" i="1"/>
  <c r="C315" i="2" s="1"/>
  <c r="C314" i="1"/>
  <c r="C314" i="2" s="1"/>
  <c r="C313" i="1"/>
  <c r="C313" i="2" s="1"/>
  <c r="H312" i="1"/>
  <c r="H312" i="2" s="1"/>
  <c r="G312" i="1"/>
  <c r="G312" i="2" s="1"/>
  <c r="F312" i="1"/>
  <c r="F312" i="2" s="1"/>
  <c r="E312" i="1"/>
  <c r="E312" i="2" s="1"/>
  <c r="D312" i="1"/>
  <c r="C310" i="1"/>
  <c r="C310" i="2" s="1"/>
  <c r="C309" i="1"/>
  <c r="C309" i="2" s="1"/>
  <c r="C308" i="1"/>
  <c r="C308" i="2" s="1"/>
  <c r="C307" i="1"/>
  <c r="C307" i="2" s="1"/>
  <c r="C306" i="1"/>
  <c r="C306" i="2" s="1"/>
  <c r="C305" i="1"/>
  <c r="C305" i="2" s="1"/>
  <c r="C304" i="1"/>
  <c r="C304" i="2" s="1"/>
  <c r="C303" i="1"/>
  <c r="C303" i="2" s="1"/>
  <c r="C302" i="1"/>
  <c r="C302" i="2" s="1"/>
  <c r="C301" i="1"/>
  <c r="C301" i="2" s="1"/>
  <c r="C300" i="1"/>
  <c r="C300" i="2" s="1"/>
  <c r="C299" i="1"/>
  <c r="C299" i="2" s="1"/>
  <c r="C298" i="1"/>
  <c r="C298" i="2" s="1"/>
  <c r="C297" i="1"/>
  <c r="C297" i="2" s="1"/>
  <c r="C296" i="1"/>
  <c r="C296" i="2" s="1"/>
  <c r="C295" i="1"/>
  <c r="C295" i="2" s="1"/>
  <c r="C294" i="1"/>
  <c r="C294" i="2" s="1"/>
  <c r="C293" i="1"/>
  <c r="C293" i="2" s="1"/>
  <c r="C292" i="1"/>
  <c r="C292" i="2" s="1"/>
  <c r="C291" i="1"/>
  <c r="C291" i="2" s="1"/>
  <c r="C290" i="1"/>
  <c r="C290" i="2" s="1"/>
  <c r="H289" i="1"/>
  <c r="H289" i="2" s="1"/>
  <c r="G289" i="1"/>
  <c r="G289" i="2" s="1"/>
  <c r="F289" i="1"/>
  <c r="F289" i="2" s="1"/>
  <c r="E289" i="1"/>
  <c r="E289" i="2" s="1"/>
  <c r="D289" i="1"/>
  <c r="D289" i="2" s="1"/>
  <c r="C287" i="1"/>
  <c r="C287" i="2" s="1"/>
  <c r="C286" i="1"/>
  <c r="C286" i="2" s="1"/>
  <c r="C285" i="1"/>
  <c r="C285" i="2" s="1"/>
  <c r="C284" i="1"/>
  <c r="C284" i="2" s="1"/>
  <c r="C283" i="1"/>
  <c r="C283" i="2" s="1"/>
  <c r="C282" i="1"/>
  <c r="C282" i="2" s="1"/>
  <c r="C281" i="1"/>
  <c r="C281" i="2" s="1"/>
  <c r="C280" i="1"/>
  <c r="C280" i="2" s="1"/>
  <c r="C279" i="1"/>
  <c r="C279" i="2" s="1"/>
  <c r="C278" i="1"/>
  <c r="C278" i="2" s="1"/>
  <c r="C277" i="1"/>
  <c r="C277" i="2" s="1"/>
  <c r="C276" i="1"/>
  <c r="C276" i="2" s="1"/>
  <c r="C275" i="1"/>
  <c r="C275" i="2" s="1"/>
  <c r="C274" i="1"/>
  <c r="C274" i="2" s="1"/>
  <c r="C273" i="1"/>
  <c r="C273" i="2" s="1"/>
  <c r="C272" i="1"/>
  <c r="C272" i="2" s="1"/>
  <c r="C271" i="1"/>
  <c r="C271" i="2" s="1"/>
  <c r="C270" i="1"/>
  <c r="C270" i="2" s="1"/>
  <c r="C269" i="1"/>
  <c r="C269" i="2" s="1"/>
  <c r="C268" i="1"/>
  <c r="C268" i="2" s="1"/>
  <c r="C267" i="1"/>
  <c r="C267" i="2" s="1"/>
  <c r="C266" i="1"/>
  <c r="C266" i="2" s="1"/>
  <c r="C265" i="1"/>
  <c r="C265" i="2" s="1"/>
  <c r="C264" i="1"/>
  <c r="C264" i="2" s="1"/>
  <c r="C263" i="1"/>
  <c r="C263" i="2" s="1"/>
  <c r="C262" i="1"/>
  <c r="C262" i="2" s="1"/>
  <c r="C261" i="1"/>
  <c r="C261" i="2" s="1"/>
  <c r="C260" i="1"/>
  <c r="C260" i="2" s="1"/>
  <c r="C259" i="1"/>
  <c r="C259" i="2" s="1"/>
  <c r="C258" i="1"/>
  <c r="C258" i="2" s="1"/>
  <c r="C257" i="1"/>
  <c r="C257" i="2" s="1"/>
  <c r="C256" i="1"/>
  <c r="C256" i="2" s="1"/>
  <c r="C255" i="1"/>
  <c r="C255" i="2" s="1"/>
  <c r="C254" i="1"/>
  <c r="C254" i="2" s="1"/>
  <c r="C253" i="1"/>
  <c r="C253" i="2" s="1"/>
  <c r="C252" i="1"/>
  <c r="C252" i="2" s="1"/>
  <c r="C251" i="1"/>
  <c r="C251" i="2" s="1"/>
  <c r="C250" i="1"/>
  <c r="C250" i="2" s="1"/>
  <c r="H249" i="1"/>
  <c r="H249" i="2" s="1"/>
  <c r="G249" i="1"/>
  <c r="G249" i="2" s="1"/>
  <c r="F249" i="1"/>
  <c r="F249" i="2" s="1"/>
  <c r="E249" i="1"/>
  <c r="E249" i="2" s="1"/>
  <c r="D249" i="1"/>
  <c r="D249" i="2" s="1"/>
  <c r="C247" i="1"/>
  <c r="C247" i="2" s="1"/>
  <c r="C246" i="1"/>
  <c r="C246" i="2" s="1"/>
  <c r="C245" i="1"/>
  <c r="C245" i="2" s="1"/>
  <c r="C244" i="1"/>
  <c r="C244" i="2" s="1"/>
  <c r="C243" i="1"/>
  <c r="C243" i="2" s="1"/>
  <c r="C242" i="1"/>
  <c r="C242" i="2" s="1"/>
  <c r="C241" i="1"/>
  <c r="C241" i="2" s="1"/>
  <c r="C240" i="1"/>
  <c r="C240" i="2" s="1"/>
  <c r="C239" i="1"/>
  <c r="C239" i="2" s="1"/>
  <c r="C238" i="1"/>
  <c r="C238" i="2" s="1"/>
  <c r="C237" i="1"/>
  <c r="C237" i="2" s="1"/>
  <c r="C236" i="1"/>
  <c r="C236" i="2" s="1"/>
  <c r="C235" i="1"/>
  <c r="C235" i="2" s="1"/>
  <c r="C234" i="1"/>
  <c r="C234" i="2" s="1"/>
  <c r="C233" i="1"/>
  <c r="C233" i="2" s="1"/>
  <c r="C232" i="1"/>
  <c r="C232" i="2" s="1"/>
  <c r="C231" i="1"/>
  <c r="C231" i="2" s="1"/>
  <c r="C230" i="1"/>
  <c r="C230" i="2" s="1"/>
  <c r="C229" i="1"/>
  <c r="C229" i="2" s="1"/>
  <c r="C228" i="1"/>
  <c r="C228" i="2" s="1"/>
  <c r="C227" i="1"/>
  <c r="C227" i="2" s="1"/>
  <c r="C226" i="1"/>
  <c r="C226" i="2" s="1"/>
  <c r="C225" i="1"/>
  <c r="C225" i="2" s="1"/>
  <c r="C224" i="1"/>
  <c r="C224" i="2" s="1"/>
  <c r="C223" i="1"/>
  <c r="C223" i="2" s="1"/>
  <c r="C222" i="1"/>
  <c r="C222" i="2" s="1"/>
  <c r="C221" i="1"/>
  <c r="C221" i="2" s="1"/>
  <c r="C220" i="1"/>
  <c r="C220" i="2" s="1"/>
  <c r="C219" i="1"/>
  <c r="C219" i="2" s="1"/>
  <c r="C218" i="1"/>
  <c r="C218" i="2" s="1"/>
  <c r="C217" i="1"/>
  <c r="C217" i="2" s="1"/>
  <c r="C216" i="1"/>
  <c r="C216" i="2" s="1"/>
  <c r="C215" i="1"/>
  <c r="C215" i="2" s="1"/>
  <c r="C214" i="1"/>
  <c r="C214" i="2" s="1"/>
  <c r="C213" i="1"/>
  <c r="C213" i="2" s="1"/>
  <c r="C212" i="1"/>
  <c r="C212" i="2" s="1"/>
  <c r="C211" i="1"/>
  <c r="C211" i="2" s="1"/>
  <c r="C210" i="1"/>
  <c r="C210" i="2" s="1"/>
  <c r="C209" i="1"/>
  <c r="C209" i="2" s="1"/>
  <c r="C208" i="1"/>
  <c r="C208" i="2" s="1"/>
  <c r="C207" i="1"/>
  <c r="C207" i="2" s="1"/>
  <c r="C206" i="1"/>
  <c r="C206" i="2" s="1"/>
  <c r="C205" i="1"/>
  <c r="C205" i="2" s="1"/>
  <c r="C204" i="1"/>
  <c r="C204" i="2" s="1"/>
  <c r="C203" i="1"/>
  <c r="C203" i="2" s="1"/>
  <c r="C202" i="1"/>
  <c r="C202" i="2" s="1"/>
  <c r="C201" i="1"/>
  <c r="C201" i="2" s="1"/>
  <c r="C200" i="1"/>
  <c r="C200" i="2" s="1"/>
  <c r="C199" i="1"/>
  <c r="C199" i="2" s="1"/>
  <c r="C198" i="1"/>
  <c r="C198" i="2" s="1"/>
  <c r="C197" i="1"/>
  <c r="C197" i="2" s="1"/>
  <c r="C196" i="1"/>
  <c r="C196" i="2" s="1"/>
  <c r="C195" i="1"/>
  <c r="C195" i="2" s="1"/>
  <c r="C194" i="1"/>
  <c r="C194" i="2" s="1"/>
  <c r="C193" i="1"/>
  <c r="C193" i="2" s="1"/>
  <c r="C192" i="1"/>
  <c r="C192" i="2" s="1"/>
  <c r="C191" i="1"/>
  <c r="C191" i="2" s="1"/>
  <c r="C190" i="1"/>
  <c r="C190" i="2" s="1"/>
  <c r="C189" i="1"/>
  <c r="C189" i="2" s="1"/>
  <c r="C188" i="1"/>
  <c r="C188" i="2" s="1"/>
  <c r="C187" i="1"/>
  <c r="C187" i="2" s="1"/>
  <c r="C186" i="1"/>
  <c r="C186" i="2" s="1"/>
  <c r="C185" i="1"/>
  <c r="C185" i="2" s="1"/>
  <c r="C184" i="1"/>
  <c r="C184" i="2" s="1"/>
  <c r="C183" i="1"/>
  <c r="C183" i="2" s="1"/>
  <c r="C182" i="1"/>
  <c r="C182" i="2" s="1"/>
  <c r="C181" i="1"/>
  <c r="C181" i="2" s="1"/>
  <c r="C180" i="1"/>
  <c r="C180" i="2" s="1"/>
  <c r="C179" i="1"/>
  <c r="C179" i="2" s="1"/>
  <c r="H178" i="1"/>
  <c r="H178" i="2" s="1"/>
  <c r="G178" i="1"/>
  <c r="G178" i="2" s="1"/>
  <c r="F178" i="1"/>
  <c r="E178" i="1"/>
  <c r="E178" i="2" s="1"/>
  <c r="D178" i="1"/>
  <c r="D178" i="2" s="1"/>
  <c r="C176" i="1"/>
  <c r="C176" i="2" s="1"/>
  <c r="C175" i="1"/>
  <c r="C175" i="2" s="1"/>
  <c r="C174" i="1"/>
  <c r="C174" i="2" s="1"/>
  <c r="C173" i="1"/>
  <c r="C173" i="2" s="1"/>
  <c r="C172" i="1"/>
  <c r="C172" i="2" s="1"/>
  <c r="C171" i="1"/>
  <c r="C171" i="2" s="1"/>
  <c r="C170" i="1"/>
  <c r="C170" i="2" s="1"/>
  <c r="C169" i="1"/>
  <c r="C169" i="2" s="1"/>
  <c r="C168" i="1"/>
  <c r="C168" i="2" s="1"/>
  <c r="C167" i="1"/>
  <c r="C167" i="2" s="1"/>
  <c r="C166" i="1"/>
  <c r="C166" i="2" s="1"/>
  <c r="C165" i="1"/>
  <c r="C165" i="2" s="1"/>
  <c r="C164" i="1"/>
  <c r="C164" i="2" s="1"/>
  <c r="C163" i="1"/>
  <c r="C163" i="2" s="1"/>
  <c r="C162" i="1"/>
  <c r="C162" i="2" s="1"/>
  <c r="H161" i="1"/>
  <c r="H161" i="2" s="1"/>
  <c r="G161" i="1"/>
  <c r="G161" i="2" s="1"/>
  <c r="F161" i="1"/>
  <c r="F161" i="2" s="1"/>
  <c r="E161" i="1"/>
  <c r="E161" i="2" s="1"/>
  <c r="D161" i="1"/>
  <c r="D161" i="2" s="1"/>
  <c r="C159" i="1"/>
  <c r="C159" i="2" s="1"/>
  <c r="C158" i="1"/>
  <c r="C158" i="2" s="1"/>
  <c r="C157" i="1"/>
  <c r="C157" i="2" s="1"/>
  <c r="C156" i="1"/>
  <c r="C156" i="2" s="1"/>
  <c r="C155" i="1"/>
  <c r="C155" i="2" s="1"/>
  <c r="C154" i="1"/>
  <c r="C154" i="2" s="1"/>
  <c r="C153" i="1"/>
  <c r="C153" i="2" s="1"/>
  <c r="C152" i="1"/>
  <c r="C152" i="2" s="1"/>
  <c r="C151" i="1"/>
  <c r="C151" i="2" s="1"/>
  <c r="C150" i="1"/>
  <c r="C150" i="2" s="1"/>
  <c r="C149" i="1"/>
  <c r="C149" i="2" s="1"/>
  <c r="C148" i="1"/>
  <c r="C148" i="2" s="1"/>
  <c r="C147" i="1"/>
  <c r="C147" i="2" s="1"/>
  <c r="C146" i="1"/>
  <c r="C146" i="2" s="1"/>
  <c r="C145" i="1"/>
  <c r="C145" i="2" s="1"/>
  <c r="C144" i="1"/>
  <c r="C144" i="2" s="1"/>
  <c r="C143" i="1"/>
  <c r="C143" i="2" s="1"/>
  <c r="C142" i="1"/>
  <c r="C142" i="2" s="1"/>
  <c r="C141" i="1"/>
  <c r="C141" i="2" s="1"/>
  <c r="C140" i="1"/>
  <c r="C140" i="2" s="1"/>
  <c r="C139" i="1"/>
  <c r="C139" i="2" s="1"/>
  <c r="C138" i="1"/>
  <c r="C138" i="2" s="1"/>
  <c r="C137" i="1"/>
  <c r="C137" i="2" s="1"/>
  <c r="C136" i="1"/>
  <c r="C136" i="2" s="1"/>
  <c r="C135" i="1"/>
  <c r="C135" i="2" s="1"/>
  <c r="C134" i="1"/>
  <c r="C134" i="2" s="1"/>
  <c r="C133" i="1"/>
  <c r="C133" i="2" s="1"/>
  <c r="C132" i="1"/>
  <c r="C132" i="2" s="1"/>
  <c r="C131" i="1"/>
  <c r="C131" i="2" s="1"/>
  <c r="C130" i="1"/>
  <c r="C130" i="2" s="1"/>
  <c r="C129" i="1"/>
  <c r="C129" i="2" s="1"/>
  <c r="C128" i="1"/>
  <c r="C128" i="2" s="1"/>
  <c r="C127" i="1"/>
  <c r="C127" i="2" s="1"/>
  <c r="C126" i="1"/>
  <c r="C126" i="2" s="1"/>
  <c r="C125" i="1"/>
  <c r="C125" i="2" s="1"/>
  <c r="C124" i="1"/>
  <c r="C124" i="2" s="1"/>
  <c r="C123" i="1"/>
  <c r="C123" i="2" s="1"/>
  <c r="C122" i="1"/>
  <c r="C122" i="2" s="1"/>
  <c r="C121" i="1"/>
  <c r="C121" i="2" s="1"/>
  <c r="C120" i="1"/>
  <c r="C120" i="2" s="1"/>
  <c r="H119" i="1"/>
  <c r="H119" i="2" s="1"/>
  <c r="G119" i="1"/>
  <c r="G119" i="2" s="1"/>
  <c r="F119" i="1"/>
  <c r="F119" i="2" s="1"/>
  <c r="E119" i="1"/>
  <c r="E119" i="2" s="1"/>
  <c r="D119" i="1"/>
  <c r="C117" i="1"/>
  <c r="C117" i="2" s="1"/>
  <c r="C116" i="1"/>
  <c r="C116" i="2" s="1"/>
  <c r="C115" i="1"/>
  <c r="C115" i="2" s="1"/>
  <c r="C114" i="1"/>
  <c r="C114" i="2" s="1"/>
  <c r="C113" i="1"/>
  <c r="C113" i="2" s="1"/>
  <c r="C112" i="1"/>
  <c r="C112" i="2" s="1"/>
  <c r="C111" i="1"/>
  <c r="C111" i="2" s="1"/>
  <c r="C110" i="1"/>
  <c r="C110" i="2" s="1"/>
  <c r="C109" i="1"/>
  <c r="C109" i="2" s="1"/>
  <c r="C108" i="1"/>
  <c r="C108" i="2" s="1"/>
  <c r="C107" i="1"/>
  <c r="C107" i="2" s="1"/>
  <c r="C106" i="1"/>
  <c r="C106" i="2" s="1"/>
  <c r="C105" i="1"/>
  <c r="C105" i="2" s="1"/>
  <c r="C104" i="1"/>
  <c r="C104" i="2" s="1"/>
  <c r="C103" i="1"/>
  <c r="C103" i="2" s="1"/>
  <c r="C102" i="1"/>
  <c r="C102" i="2" s="1"/>
  <c r="C101" i="1"/>
  <c r="C101" i="2" s="1"/>
  <c r="C100" i="1"/>
  <c r="C100" i="2" s="1"/>
  <c r="C99" i="1"/>
  <c r="C99" i="2" s="1"/>
  <c r="C98" i="1"/>
  <c r="C98" i="2" s="1"/>
  <c r="C97" i="1"/>
  <c r="C97" i="2" s="1"/>
  <c r="C96" i="1"/>
  <c r="C96" i="2" s="1"/>
  <c r="C95" i="1"/>
  <c r="C95" i="2" s="1"/>
  <c r="C94" i="1"/>
  <c r="C94" i="2" s="1"/>
  <c r="C93" i="1"/>
  <c r="C93" i="2" s="1"/>
  <c r="C92" i="1"/>
  <c r="C92" i="2" s="1"/>
  <c r="C91" i="1"/>
  <c r="C91" i="2" s="1"/>
  <c r="C90" i="1"/>
  <c r="C90" i="2" s="1"/>
  <c r="C89" i="1"/>
  <c r="C89" i="2" s="1"/>
  <c r="C88" i="1"/>
  <c r="C88" i="2" s="1"/>
  <c r="C87" i="1"/>
  <c r="C87" i="2" s="1"/>
  <c r="C86" i="1"/>
  <c r="C86" i="2" s="1"/>
  <c r="C85" i="1"/>
  <c r="C85" i="2" s="1"/>
  <c r="C84" i="1"/>
  <c r="C84" i="2" s="1"/>
  <c r="C83" i="1"/>
  <c r="C83" i="2" s="1"/>
  <c r="C82" i="1"/>
  <c r="C82" i="2" s="1"/>
  <c r="C81" i="1"/>
  <c r="C81" i="2" s="1"/>
  <c r="C80" i="1"/>
  <c r="C80" i="2" s="1"/>
  <c r="H79" i="1"/>
  <c r="H79" i="2" s="1"/>
  <c r="G79" i="1"/>
  <c r="G79" i="2" s="1"/>
  <c r="F79" i="1"/>
  <c r="F79" i="2" s="1"/>
  <c r="E79" i="1"/>
  <c r="E79" i="2" s="1"/>
  <c r="D79" i="1"/>
  <c r="C77" i="1"/>
  <c r="C77" i="2" s="1"/>
  <c r="C76" i="1"/>
  <c r="C76" i="2" s="1"/>
  <c r="C75" i="1"/>
  <c r="C75" i="2" s="1"/>
  <c r="C74" i="1"/>
  <c r="C74" i="2" s="1"/>
  <c r="C73" i="1"/>
  <c r="C73" i="2" s="1"/>
  <c r="C72" i="1"/>
  <c r="C72" i="2" s="1"/>
  <c r="C71" i="1"/>
  <c r="C71" i="2" s="1"/>
  <c r="C70" i="1"/>
  <c r="C70" i="2" s="1"/>
  <c r="C69" i="1"/>
  <c r="C69" i="2" s="1"/>
  <c r="C68" i="1"/>
  <c r="C68" i="2" s="1"/>
  <c r="C67" i="1"/>
  <c r="C67" i="2" s="1"/>
  <c r="C66" i="1"/>
  <c r="C66" i="2" s="1"/>
  <c r="C65" i="1"/>
  <c r="C65" i="2" s="1"/>
  <c r="C64" i="1"/>
  <c r="C64" i="2" s="1"/>
  <c r="C63" i="1"/>
  <c r="C63" i="2" s="1"/>
  <c r="C62" i="1"/>
  <c r="C62" i="2" s="1"/>
  <c r="C61" i="1"/>
  <c r="C61" i="2" s="1"/>
  <c r="C60" i="1"/>
  <c r="C60" i="2" s="1"/>
  <c r="C59" i="1"/>
  <c r="C59" i="2" s="1"/>
  <c r="C58" i="1"/>
  <c r="C58" i="2" s="1"/>
  <c r="C57" i="1"/>
  <c r="C57" i="2" s="1"/>
  <c r="C56" i="1"/>
  <c r="C56" i="2" s="1"/>
  <c r="C55" i="1"/>
  <c r="C55" i="2" s="1"/>
  <c r="C54" i="1"/>
  <c r="C54" i="2" s="1"/>
  <c r="C53" i="1"/>
  <c r="C53" i="2" s="1"/>
  <c r="C52" i="1"/>
  <c r="C52" i="2" s="1"/>
  <c r="C51" i="1"/>
  <c r="C51" i="2" s="1"/>
  <c r="C50" i="1"/>
  <c r="C50" i="2" s="1"/>
  <c r="C49" i="1"/>
  <c r="C49" i="2" s="1"/>
  <c r="C48" i="1"/>
  <c r="C48" i="2" s="1"/>
  <c r="C47" i="1"/>
  <c r="C47" i="2" s="1"/>
  <c r="C46" i="1"/>
  <c r="C46" i="2" s="1"/>
  <c r="C45" i="1"/>
  <c r="C45" i="2" s="1"/>
  <c r="C44" i="1"/>
  <c r="C44" i="2" s="1"/>
  <c r="H43" i="1"/>
  <c r="H43" i="2" s="1"/>
  <c r="G43" i="1"/>
  <c r="G43" i="2" s="1"/>
  <c r="F43" i="1"/>
  <c r="F43" i="2" s="1"/>
  <c r="E43" i="1"/>
  <c r="E43" i="2" s="1"/>
  <c r="D43" i="1"/>
  <c r="C42" i="1"/>
  <c r="C42" i="2" s="1"/>
  <c r="C41" i="1"/>
  <c r="C41" i="2" s="1"/>
  <c r="C40" i="1"/>
  <c r="C40" i="2" s="1"/>
  <c r="C39" i="1"/>
  <c r="C39" i="2" s="1"/>
  <c r="C38" i="1"/>
  <c r="C38" i="2" s="1"/>
  <c r="C37" i="1"/>
  <c r="C37" i="2" s="1"/>
  <c r="C36" i="1"/>
  <c r="C36" i="2" s="1"/>
  <c r="C35" i="1"/>
  <c r="C35" i="2" s="1"/>
  <c r="C34" i="1"/>
  <c r="C34" i="2" s="1"/>
  <c r="C33" i="1"/>
  <c r="C33" i="2" s="1"/>
  <c r="C32" i="1"/>
  <c r="C32" i="2" s="1"/>
  <c r="C31" i="1"/>
  <c r="C31" i="2" s="1"/>
  <c r="C30" i="1"/>
  <c r="C30" i="2" s="1"/>
  <c r="C29" i="1"/>
  <c r="C29" i="2" s="1"/>
  <c r="C28" i="1"/>
  <c r="C28" i="2" s="1"/>
  <c r="C27" i="1"/>
  <c r="C27" i="2" s="1"/>
  <c r="C26" i="1"/>
  <c r="C26" i="2" s="1"/>
  <c r="C25" i="1"/>
  <c r="C25" i="2" s="1"/>
  <c r="C24" i="1"/>
  <c r="C24" i="2" s="1"/>
  <c r="C23" i="1"/>
  <c r="C23" i="2" s="1"/>
  <c r="C22" i="1"/>
  <c r="C22" i="2" s="1"/>
  <c r="C21" i="1"/>
  <c r="C21" i="2" s="1"/>
  <c r="C20" i="1"/>
  <c r="C20" i="2" s="1"/>
  <c r="C19" i="1"/>
  <c r="C19" i="2" s="1"/>
  <c r="C18" i="1"/>
  <c r="C18" i="2" s="1"/>
  <c r="C17" i="1"/>
  <c r="C17" i="2" s="1"/>
  <c r="C16" i="1"/>
  <c r="C16" i="2" s="1"/>
  <c r="C15" i="1"/>
  <c r="C15" i="2" s="1"/>
  <c r="C14" i="1"/>
  <c r="C14" i="2" s="1"/>
  <c r="H13" i="1"/>
  <c r="H13" i="2" s="1"/>
  <c r="G13" i="1"/>
  <c r="G13" i="2" s="1"/>
  <c r="F13" i="1"/>
  <c r="F13" i="2" s="1"/>
  <c r="E13" i="1"/>
  <c r="E13" i="2" s="1"/>
  <c r="D13" i="1"/>
  <c r="A5" i="1"/>
  <c r="A4" i="1"/>
  <c r="A3" i="1"/>
  <c r="A2" i="1"/>
  <c r="C13" i="1" l="1"/>
  <c r="C13" i="2" s="1"/>
  <c r="D13" i="2"/>
  <c r="C178" i="1"/>
  <c r="C178" i="2" s="1"/>
  <c r="F178" i="2"/>
  <c r="C405" i="1"/>
  <c r="C405" i="2" s="1"/>
  <c r="D405" i="2"/>
  <c r="C43" i="1"/>
  <c r="C43" i="2" s="1"/>
  <c r="D43" i="2"/>
  <c r="C330" i="1"/>
  <c r="C330" i="2" s="1"/>
  <c r="F330" i="2"/>
  <c r="C312" i="1"/>
  <c r="C312" i="2" s="1"/>
  <c r="D312" i="2"/>
  <c r="C119" i="1"/>
  <c r="C119" i="2" s="1"/>
  <c r="D119" i="2"/>
  <c r="C249" i="1"/>
  <c r="C249" i="2" s="1"/>
  <c r="C289" i="1"/>
  <c r="C289" i="2" s="1"/>
  <c r="C79" i="1"/>
  <c r="C79" i="2" s="1"/>
  <c r="D79" i="2"/>
  <c r="C161" i="1"/>
  <c r="C161" i="2" s="1"/>
</calcChain>
</file>

<file path=xl/sharedStrings.xml><?xml version="1.0" encoding="utf-8"?>
<sst xmlns="http://schemas.openxmlformats.org/spreadsheetml/2006/main" count="9766" uniqueCount="742">
  <si>
    <t>SERVICIO DE SALUD</t>
  </si>
  <si>
    <t>REM17C  -  LIBRO DE PRESTACIONES DE APOYO DIAGNÓSTICO Y TERAPÉUTICO</t>
  </si>
  <si>
    <t>PROCEDIMIENTOS MÉDICOS NO INCLUÍDOS EN EL REM 0</t>
  </si>
  <si>
    <t>TOTAL</t>
  </si>
  <si>
    <t>PROCEDENCIA</t>
  </si>
  <si>
    <t>COMPRAS REALIZADAS AL SISTEMA</t>
  </si>
  <si>
    <t>VENTAS DE SERVICIOS</t>
  </si>
  <si>
    <t>ATENCION CERRADA</t>
  </si>
  <si>
    <t>ATENCION ABIERTA</t>
  </si>
  <si>
    <t>EMERGENCIA</t>
  </si>
  <si>
    <t xml:space="preserve">CÓDIGOS </t>
  </si>
  <si>
    <t>GLOSA</t>
  </si>
  <si>
    <t>PROCEDIMIENTOS MEDICINA FISICA</t>
  </si>
  <si>
    <t>06-01-001</t>
  </si>
  <si>
    <t>Evaluacion Kinesiologica: muscular, articular, postural neurologica y funcional (maximo 2 por tratamiento)</t>
  </si>
  <si>
    <t>06-01-003</t>
  </si>
  <si>
    <t>*Examen de la funcion muscular, c/dinamometros o similares</t>
  </si>
  <si>
    <t>06-01-004</t>
  </si>
  <si>
    <t>*Piscina temperada (incluye ejercicios) (proc.aut)</t>
  </si>
  <si>
    <t>06-01-005</t>
  </si>
  <si>
    <t>*Radiacion infrarroja, horno, baño parafina, compresas humedas, c/u (proc. Aut)</t>
  </si>
  <si>
    <t>06-01-007</t>
  </si>
  <si>
    <t>*Turbion, tanque con remolino (hiper o hipotermal, baño de contraste)</t>
  </si>
  <si>
    <t>06-01-009</t>
  </si>
  <si>
    <t>*Onda corta (ultratermia) , microondas, c/u (proc. aut)</t>
  </si>
  <si>
    <t>06-01-011</t>
  </si>
  <si>
    <t>*Ultrasonido (proc. Aut)</t>
  </si>
  <si>
    <t>06-01-012</t>
  </si>
  <si>
    <t>* Analgesia Transcutanea (tens) (proc.aut)</t>
  </si>
  <si>
    <t>06-01-013</t>
  </si>
  <si>
    <t>*Estimulacion eléctrica (interferencialm diadinamicas, exponenciales, galvanica, faradica, ultraexcitante</t>
  </si>
  <si>
    <t>06-01-014</t>
  </si>
  <si>
    <t>*Iontoforesis</t>
  </si>
  <si>
    <t>06-01-015</t>
  </si>
  <si>
    <t>*Retrolimentacion neuromuscular (miofeedback)</t>
  </si>
  <si>
    <t>06-01-016</t>
  </si>
  <si>
    <t>*Compresion neumática (masaje compresivo)</t>
  </si>
  <si>
    <t>06-01-027</t>
  </si>
  <si>
    <t>*Tracción cervical y/o lumbar (mecanica o manual)</t>
  </si>
  <si>
    <t>06-01-029</t>
  </si>
  <si>
    <t>Atencion kinesiologica integral</t>
  </si>
  <si>
    <t>06-01-017</t>
  </si>
  <si>
    <t>*Ejercicios respiratorios y procedimientos de kinesioterapia toracica</t>
  </si>
  <si>
    <t>06-01-028</t>
  </si>
  <si>
    <t>*Entrenamiento cardiorespiratorio (sesiones individuales, minimo 30 min.)</t>
  </si>
  <si>
    <t>06-01-018</t>
  </si>
  <si>
    <t>*Entrenamiento ergonometrico con treadmill o cicloergometro (proc.aut)</t>
  </si>
  <si>
    <t>06-01-019</t>
  </si>
  <si>
    <t>*Entrenamiento ortesico de gran incapacitado (proc.aut)</t>
  </si>
  <si>
    <t>06-01-020</t>
  </si>
  <si>
    <t>*Entrenamiento protesico extremidades (proc.aut)</t>
  </si>
  <si>
    <t>06-01-021</t>
  </si>
  <si>
    <t>*Manipulacion Osteopatica (liberacion articular, manipulacion vertebral)(proc.aut)</t>
  </si>
  <si>
    <t>06-01-022</t>
  </si>
  <si>
    <t>*Masoterapia por sesion (proc.aut)</t>
  </si>
  <si>
    <t>06-01-024</t>
  </si>
  <si>
    <t>*Reeducacion motriz (ejercicios terapeuticos para recuperacion muscular, capacidad de trabajo, coordinacion, gimnasia ortopedica, reeducacion funcional, de marcha) (individual y por sesion, minimo 30 min)</t>
  </si>
  <si>
    <t>06-01-025</t>
  </si>
  <si>
    <t>*Tecnicas de facilitacion, tecnicas de inhibicion (kabat y/o bobath)</t>
  </si>
  <si>
    <t>06-01-026</t>
  </si>
  <si>
    <t>*Tecnicas de relajacion (entrenamiento autogeno schultz-jacobson o similar) (proc.aut)</t>
  </si>
  <si>
    <t>06-01-030</t>
  </si>
  <si>
    <t>*Drenajes posturales bronquiales (proc.aut)</t>
  </si>
  <si>
    <t>06-01-031</t>
  </si>
  <si>
    <t xml:space="preserve">Atencion kinesiologica integral, al enfermo hosp. En uti o intermedio </t>
  </si>
  <si>
    <t>23-01-036</t>
  </si>
  <si>
    <t>Ortesis corta de posicion (digitales)</t>
  </si>
  <si>
    <t>23-01-037</t>
  </si>
  <si>
    <t>Ortesis uso nocturno en miembro inferior</t>
  </si>
  <si>
    <t>23-01-038</t>
  </si>
  <si>
    <t>Ortesis larga de posicion (ext. Superior)</t>
  </si>
  <si>
    <t>PROCEDIMIENTOS DE NEUROLOGÍA</t>
  </si>
  <si>
    <t>11-01-001</t>
  </si>
  <si>
    <t>Intraventricular por fontanela, cisternal o latero-cervical alta o de hematoma intracraneal</t>
  </si>
  <si>
    <t>11-01-002</t>
  </si>
  <si>
    <t>Subdural</t>
  </si>
  <si>
    <t>11-01-003</t>
  </si>
  <si>
    <t>Lumbar c/s manometria c/s queckensted</t>
  </si>
  <si>
    <t>11-01-005</t>
  </si>
  <si>
    <t>Electrocorticografia</t>
  </si>
  <si>
    <t>11-01-007</t>
  </si>
  <si>
    <t>Estereo-electroencefalografia (incluye uno o mas electrodos</t>
  </si>
  <si>
    <t>11-01-008</t>
  </si>
  <si>
    <t>Monitoreo e.e.g. (electrodos implantados) por sesion.</t>
  </si>
  <si>
    <t>11-01-040</t>
  </si>
  <si>
    <t>E.E.G. Post-privacion de sueno (incluye codigo 11-01-006). Equipo de 8 canales</t>
  </si>
  <si>
    <t>11-01-041</t>
  </si>
  <si>
    <t>E.E.G. Post-privacion de sueno (incluye codigo 11-01-004) equipo de 16 o mas canales</t>
  </si>
  <si>
    <t>11-01-042</t>
  </si>
  <si>
    <t>E.E.G. Digital (con activaciones) 20 canales</t>
  </si>
  <si>
    <t>11-01-043</t>
  </si>
  <si>
    <t>E.E.G. Digital (con activaciones) 32 canales</t>
  </si>
  <si>
    <t>11-01-046</t>
  </si>
  <si>
    <t>Electroencefalograma digital de 32 canales con "mapeo"</t>
  </si>
  <si>
    <t>11-01-044</t>
  </si>
  <si>
    <t>Monitoreo e.e.g. Continuo de 24 hrs.</t>
  </si>
  <si>
    <t>11-01-045</t>
  </si>
  <si>
    <t>Polisomnografia (estudio poligrafico del sueno),</t>
  </si>
  <si>
    <t>11-01-009</t>
  </si>
  <si>
    <t>Electromiografia de fibra unica</t>
  </si>
  <si>
    <t>11-01-010</t>
  </si>
  <si>
    <t>Electromiografias cualquier region, por ej.: musculos faciales, faringe, paravertebrales, vejiga y perone, test de miastenia (incluye el estudio clinico y muestreo suficiente para diagnosticar naturaleza del trastorno y estado evolutivo), c/u</t>
  </si>
  <si>
    <t>11-01-011</t>
  </si>
  <si>
    <t>Potenciales evocados en corteza ( por ej.: auditivo, ocular</t>
  </si>
  <si>
    <t>11-01-012</t>
  </si>
  <si>
    <t>Velocidad de conduccion (incluye reflejo h, onda f y otros)</t>
  </si>
  <si>
    <t>11-01-013</t>
  </si>
  <si>
    <t>Carotida-vertebral por cateterizacion de la subclavia, axilar, humeral o femoral (a.c 04-02-029)</t>
  </si>
  <si>
    <t>11-01-015</t>
  </si>
  <si>
    <t>Flebografia orbitaria ( a.c. 04-02-040 )</t>
  </si>
  <si>
    <t>11-01-018</t>
  </si>
  <si>
    <t>Yugulografia ( a.c. 04-02-040 )</t>
  </si>
  <si>
    <t>11-01-019</t>
  </si>
  <si>
    <t>Neumoencefalografia fraccionada, por puncion lumbar</t>
  </si>
  <si>
    <t>11-01-020</t>
  </si>
  <si>
    <t>Neumoencefalografia p/puncion suboccipital( a.c. 04-02-045 )</t>
  </si>
  <si>
    <t>11-01-025</t>
  </si>
  <si>
    <t>Por puncion lumbar, con medio de contraste gaseoso o hidrosoluble (A.C. 04-02-049 O 04-02-050 S/corresp.)</t>
  </si>
  <si>
    <t>11-01-026</t>
  </si>
  <si>
    <t>De nervios perifericos intramuscular (de punto motor)</t>
  </si>
  <si>
    <t>11-01-027</t>
  </si>
  <si>
    <t>De nervios perifericos troncular</t>
  </si>
  <si>
    <t>11-01-028</t>
  </si>
  <si>
    <t>De ramas del trigemino o del facial</t>
  </si>
  <si>
    <t>11-01-029</t>
  </si>
  <si>
    <t>Del ganglio estrellado</t>
  </si>
  <si>
    <t>11-01-030</t>
  </si>
  <si>
    <t>Epidural, cervical, lumbar o similares, cada sesion</t>
  </si>
  <si>
    <t>11-01-031</t>
  </si>
  <si>
    <t>Intercostales (cualquier numero)</t>
  </si>
  <si>
    <t>11-01-032</t>
  </si>
  <si>
    <t>Rizotomia quimica por medio de inyeccion intratecal.</t>
  </si>
  <si>
    <t>11-01-033</t>
  </si>
  <si>
    <t>Suboccipital u otros nervios cervicales</t>
  </si>
  <si>
    <t>11-01-034</t>
  </si>
  <si>
    <t>Intramuscular</t>
  </si>
  <si>
    <t>11-01-035</t>
  </si>
  <si>
    <t>Intratecal</t>
  </si>
  <si>
    <t>11-01-036</t>
  </si>
  <si>
    <t>Troncular</t>
  </si>
  <si>
    <t>PROCEDIMIENTOS DE OFTALMOLOGÍA</t>
  </si>
  <si>
    <t>12-01-001</t>
  </si>
  <si>
    <t>&amp; campimetria de proyeccion, c/ojo (proc.aut.)</t>
  </si>
  <si>
    <t>12-01-042</t>
  </si>
  <si>
    <t>&amp; campimetria computarizada, c/ojo</t>
  </si>
  <si>
    <t>12-01-002</t>
  </si>
  <si>
    <t>&amp; coordimetria, test de hess u otro, c/ojo</t>
  </si>
  <si>
    <t>12-01-003</t>
  </si>
  <si>
    <t>&amp; cuantificacion de lagrimacion (test de   schirmer),  uno o</t>
  </si>
  <si>
    <t>12-01-004</t>
  </si>
  <si>
    <t>&amp; curva de tension aplanatica (por cada dia), c/ojo</t>
  </si>
  <si>
    <t>12-01-005</t>
  </si>
  <si>
    <t>&amp; diploscopia cuantitativa, ambos ojos</t>
  </si>
  <si>
    <t>12-01-006</t>
  </si>
  <si>
    <t>&amp; electromiografia musculos oculares adultos, c/ojo</t>
  </si>
  <si>
    <t>12-01-007</t>
  </si>
  <si>
    <t>&amp; electromiografia musculos oculares ninos, c/ojo</t>
  </si>
  <si>
    <t>12-01-008</t>
  </si>
  <si>
    <t>&amp; electrooculografia, ambos ojos</t>
  </si>
  <si>
    <t>12-01-009</t>
  </si>
  <si>
    <t>&amp; exploracion sensoriomotora: estrabismo, estudio completo ,</t>
  </si>
  <si>
    <t>12-01-010</t>
  </si>
  <si>
    <t>&amp; perimetria estatica (con campimetria de  proyeccion) ,</t>
  </si>
  <si>
    <t>12-01-011</t>
  </si>
  <si>
    <t>&amp; pruebas de provocacion para glaucoma (prueba de oscuridad</t>
  </si>
  <si>
    <t>12-01-012</t>
  </si>
  <si>
    <t>&amp; retinografia, ambos ojos</t>
  </si>
  <si>
    <t>12-01-013</t>
  </si>
  <si>
    <t>&amp; tonografia electronica, c/ojo</t>
  </si>
  <si>
    <t>12-01-014</t>
  </si>
  <si>
    <t>&amp; tonometria ocular, cualquier tecnica, c/ojo</t>
  </si>
  <si>
    <t>12-01-015</t>
  </si>
  <si>
    <t>&amp; tratamiento ortoptico y/ o pleoptico (por sesion) ,</t>
  </si>
  <si>
    <t>12-01-016</t>
  </si>
  <si>
    <t>Angiografia de retina o de iris, (con fluoresceina o</t>
  </si>
  <si>
    <t>12-01-017</t>
  </si>
  <si>
    <t>Angioscopia retinal y/o iris (con fluoresceina o similar),</t>
  </si>
  <si>
    <t>12-01-018</t>
  </si>
  <si>
    <t xml:space="preserve">  Electrorretinografia, c/ojo</t>
  </si>
  <si>
    <t>12-01-019</t>
  </si>
  <si>
    <t xml:space="preserve">  Exploracion vitreorretinal, ambos ojos</t>
  </si>
  <si>
    <t>12-01-020</t>
  </si>
  <si>
    <t>Ecobiometria con calculo de lente intraocular, ambos ojos.</t>
  </si>
  <si>
    <t>12-01-023</t>
  </si>
  <si>
    <t>&amp; potencial visual evocado en adultos, ambos ojos</t>
  </si>
  <si>
    <t>12-01-024</t>
  </si>
  <si>
    <t>&amp; potencial visual evocado en ninos, ambos ojos</t>
  </si>
  <si>
    <t>12-01-043</t>
  </si>
  <si>
    <t>&amp; topografia corneal computarizada, c/ojo</t>
  </si>
  <si>
    <t>12-01-028</t>
  </si>
  <si>
    <t>Flebografia orbitaria (a.c. 04-02-040)</t>
  </si>
  <si>
    <t>12-01-029</t>
  </si>
  <si>
    <t>Cuerpo extrano conjuntival y/o corneal en adultos</t>
  </si>
  <si>
    <t>12-01-030</t>
  </si>
  <si>
    <t>Cuerpo extrano conjuntival y/o corneal en ninos</t>
  </si>
  <si>
    <t>12-01-031</t>
  </si>
  <si>
    <t>Via lagrimal,cateterismo o sondaje en adultos</t>
  </si>
  <si>
    <t>12-01-032</t>
  </si>
  <si>
    <t>Via lagrimal, cateterismo o sondaje en lactantes</t>
  </si>
  <si>
    <t>12-01-033</t>
  </si>
  <si>
    <t>Via lagrimal, cateterismo o sondaje en ninos</t>
  </si>
  <si>
    <t>12-01-034</t>
  </si>
  <si>
    <t>Tocacion corneal c/yodo y/o eter u otros, en ninos o adultos</t>
  </si>
  <si>
    <t>12-01-035</t>
  </si>
  <si>
    <t>Criocoagulacion conjuntival, corneal o palpebral en adultos</t>
  </si>
  <si>
    <t>12-01-036</t>
  </si>
  <si>
    <t>Criocoagulacion conjuntival, corneal o palpebral en ninos</t>
  </si>
  <si>
    <t>12-01-037</t>
  </si>
  <si>
    <t>Glaucoma, ciclodiatermia y/o ciclocrioterapia</t>
  </si>
  <si>
    <t>12-01-038</t>
  </si>
  <si>
    <t>Inyeccion retrobulbar</t>
  </si>
  <si>
    <t>12-01-039</t>
  </si>
  <si>
    <t>Pestanas, extirp. Por electrocoagulacion (cualquier numero)</t>
  </si>
  <si>
    <t>12-01-040</t>
  </si>
  <si>
    <t>Puntos lagrimales; electrotermocoagulacion</t>
  </si>
  <si>
    <t>12-01-041</t>
  </si>
  <si>
    <t>Sondaje vía lagrimal en niños (bajo anestesia general)</t>
  </si>
  <si>
    <t>PROCEDIMIENTOS DE OTORRINOLARINGOLOGÍA</t>
  </si>
  <si>
    <t>13-01-001</t>
  </si>
  <si>
    <t>Electrogustometria</t>
  </si>
  <si>
    <t>13-01-002</t>
  </si>
  <si>
    <t>&amp; rinomanometria c/s vasocontrictor</t>
  </si>
  <si>
    <t>13-01-003</t>
  </si>
  <si>
    <t>Nasofaringolaringofibroscopia</t>
  </si>
  <si>
    <t>13-01-004</t>
  </si>
  <si>
    <t>Rinoscopia posterior, con nasofaringoscopia c/s toma</t>
  </si>
  <si>
    <t>13-01-005</t>
  </si>
  <si>
    <t>Sinusoscopia de cada seno maxilar por puncion, c/s biopsia,</t>
  </si>
  <si>
    <t>13-01-006</t>
  </si>
  <si>
    <t xml:space="preserve"> Con microscopio</t>
  </si>
  <si>
    <t>13-01-007</t>
  </si>
  <si>
    <t xml:space="preserve"> Sin microscopio</t>
  </si>
  <si>
    <t>13-01-021</t>
  </si>
  <si>
    <t>&amp; - en adultos</t>
  </si>
  <si>
    <t>13-01-008</t>
  </si>
  <si>
    <t>&amp; - en ninos</t>
  </si>
  <si>
    <t>13-01-009</t>
  </si>
  <si>
    <t>&amp;  impedanciometria</t>
  </si>
  <si>
    <t>13-01-010</t>
  </si>
  <si>
    <t>&amp;  prueba de audifonos</t>
  </si>
  <si>
    <t>13-01-011</t>
  </si>
  <si>
    <t>&amp;  audiometria por potenciales evocados ( adultos o ninos )</t>
  </si>
  <si>
    <t>13-01-012</t>
  </si>
  <si>
    <t>&amp;  cocleovestibular con electronistagmografia</t>
  </si>
  <si>
    <t>13-01-015</t>
  </si>
  <si>
    <t>&amp;  electronistagmografia c/s nistag.de posicion (proc.aut.)</t>
  </si>
  <si>
    <t>13-01-016</t>
  </si>
  <si>
    <t>&amp;  permeabilidad tubaria, estudio instrumental de</t>
  </si>
  <si>
    <t>13-01-017</t>
  </si>
  <si>
    <t>&amp;  prueba calorica (proc.aut.)</t>
  </si>
  <si>
    <t>13-01-019</t>
  </si>
  <si>
    <t>&amp;  test de glicerol (con dos audiometrias )</t>
  </si>
  <si>
    <t>13-01-020</t>
  </si>
  <si>
    <t>&amp;  viii par, estudio de ( examen cocleovestibular)</t>
  </si>
  <si>
    <t>13-01-024</t>
  </si>
  <si>
    <t>Senos perinasales, puncion evacuadora c/s toma de muestras,</t>
  </si>
  <si>
    <t>13-01-025</t>
  </si>
  <si>
    <t>Taponamiento anterior (proc. Aut.)</t>
  </si>
  <si>
    <t>13-01-026</t>
  </si>
  <si>
    <t>Taponamiento posterior</t>
  </si>
  <si>
    <t>13-01-027</t>
  </si>
  <si>
    <t>Vaciamiento cavid. Perinasales (proetz y sim.) (10 sesiones)</t>
  </si>
  <si>
    <t>13-01-028</t>
  </si>
  <si>
    <t>Vasos y/o cornetes, electrocauterizacion (uni o bilateral)</t>
  </si>
  <si>
    <t>13-01-029</t>
  </si>
  <si>
    <t xml:space="preserve"> En adultos</t>
  </si>
  <si>
    <t>13-01-030</t>
  </si>
  <si>
    <t xml:space="preserve"> En ninos</t>
  </si>
  <si>
    <t>13-01-035</t>
  </si>
  <si>
    <t>13-01-036</t>
  </si>
  <si>
    <t>13-01-037</t>
  </si>
  <si>
    <t>Dilatacion esofagica por sesion</t>
  </si>
  <si>
    <t>13-01-038</t>
  </si>
  <si>
    <t>13-01-039</t>
  </si>
  <si>
    <t>13-01-040</t>
  </si>
  <si>
    <t>Lesiones del oido externo y/o medio, curacion bajo micros</t>
  </si>
  <si>
    <t>13-01-041</t>
  </si>
  <si>
    <t>Trompa de eustaquio, insuflacion instrumental (proc. Aut.)</t>
  </si>
  <si>
    <t>13-01-042</t>
  </si>
  <si>
    <t>13-01-043</t>
  </si>
  <si>
    <t>13-01-044</t>
  </si>
  <si>
    <t>Biopsia oido (proc. Aut.)</t>
  </si>
  <si>
    <t>13-03-001</t>
  </si>
  <si>
    <t>Evaluacion de la voz (incluye respiracion, tonicidad</t>
  </si>
  <si>
    <t>13-03-002</t>
  </si>
  <si>
    <t>Evaluacion del habla (incluye articulacion, prosodia,</t>
  </si>
  <si>
    <t>13-03-003</t>
  </si>
  <si>
    <t>Evaluacion del lenguaje (incluye voz, habla y aspecto</t>
  </si>
  <si>
    <t>13-03-004</t>
  </si>
  <si>
    <t>Rehabilitacion de la voz (maximo 15 sesiones anuales)  (cada sesion minimo 30'')</t>
  </si>
  <si>
    <t>13-03-005</t>
  </si>
  <si>
    <t>Rehabilitacion del habla y/o del lenguaje (maximo 30 sesiones anuales) (cada sesion minimo 30'')</t>
  </si>
  <si>
    <t>PROCEDIMIENTOS DE DERMATOLOGÍA</t>
  </si>
  <si>
    <t>16-01-110</t>
  </si>
  <si>
    <t xml:space="preserve">Curetaje de lesiones virales o similares hasta 10 lesiones </t>
  </si>
  <si>
    <t>16-01-111</t>
  </si>
  <si>
    <t>Aplicación de inmunomodulares, quimicos y similares hasta 10 lesiones</t>
  </si>
  <si>
    <t>16-01-112</t>
  </si>
  <si>
    <t xml:space="preserve">Fototerapia UVB, UVA localizada, por sesion </t>
  </si>
  <si>
    <t>16-01-113</t>
  </si>
  <si>
    <t>Fototerapia UVB, banda angosta y UVA por sesion  en cabina</t>
  </si>
  <si>
    <t>16-01-115</t>
  </si>
  <si>
    <t>Implantes subcutaneos</t>
  </si>
  <si>
    <t>16-01-116</t>
  </si>
  <si>
    <t>Crioterapia hasta 5 lesiones</t>
  </si>
  <si>
    <t>16-01-117</t>
  </si>
  <si>
    <t>Crioterapia 6 a 10 lesiones</t>
  </si>
  <si>
    <t>16-01-118</t>
  </si>
  <si>
    <t>Tumor maligno por criocirugia (por cada lesion)</t>
  </si>
  <si>
    <t>16-01-119</t>
  </si>
  <si>
    <t>Inyeccion intracutanea en areas hasta 9 cms2</t>
  </si>
  <si>
    <t>16-01-120</t>
  </si>
  <si>
    <t>Tratamiento abrasivo cutaneo mecanico</t>
  </si>
  <si>
    <t>16-01-121</t>
  </si>
  <si>
    <t>Tratamiento abrasivo cutaneo  quimico</t>
  </si>
  <si>
    <t>16-01-122</t>
  </si>
  <si>
    <t>Tricograma</t>
  </si>
  <si>
    <t>16-01-124</t>
  </si>
  <si>
    <t>Tratamiento por laser, IPL o similar por area hasta 16 cm2</t>
  </si>
  <si>
    <t>16-01-125</t>
  </si>
  <si>
    <t>Terapia fotodinamica ( no incluye medicamento)</t>
  </si>
  <si>
    <t>16-01-126</t>
  </si>
  <si>
    <t xml:space="preserve">Dermatoscopia digital con registro graficos hasta 5 lesiones </t>
  </si>
  <si>
    <t>PROCEDIM.CARDIOLOGIA, NEUMOLOG., CARDIOVASC. Y TORAX</t>
  </si>
  <si>
    <t>17-01-002</t>
  </si>
  <si>
    <t>Electrocardiograma esofagico</t>
  </si>
  <si>
    <t>17-01-004</t>
  </si>
  <si>
    <t>En adultos o ninos</t>
  </si>
  <si>
    <t>17-01-005</t>
  </si>
  <si>
    <t>Mapeo epicardico durante intervencion quirurgica.</t>
  </si>
  <si>
    <t>17-01-055</t>
  </si>
  <si>
    <t>Ecocardiagrama doppler color transesofagico</t>
  </si>
  <si>
    <t>17-01-009</t>
  </si>
  <si>
    <t>Monitoreo continuo de presion arterial</t>
  </si>
  <si>
    <t>17-01-013</t>
  </si>
  <si>
    <t>Cateterismo en recien nacido por arteria umbilical</t>
  </si>
  <si>
    <t>17-01-014</t>
  </si>
  <si>
    <t>Instalacion de cateter swan-ganz o similar, en adultos o ninos</t>
  </si>
  <si>
    <t>17-01-015</t>
  </si>
  <si>
    <t>Doppler con ergometria (por sesion)</t>
  </si>
  <si>
    <t>17-01-016</t>
  </si>
  <si>
    <t>Doppler simple de vasos perifericos (por sesion)</t>
  </si>
  <si>
    <t>17-01-017</t>
  </si>
  <si>
    <t>Pletismografia en reposo, esfuerzo c/u (por sesion)</t>
  </si>
  <si>
    <t>17-01-018</t>
  </si>
  <si>
    <t>Registro ecoarterial o ecovenoso periferico c/u (por sesion)</t>
  </si>
  <si>
    <t>17-01-025</t>
  </si>
  <si>
    <t>Cavografia (a.c. 04-02-035)</t>
  </si>
  <si>
    <t>17-01-026</t>
  </si>
  <si>
    <t>Flebografia de cada extremidad (a.c.04-02-038)</t>
  </si>
  <si>
    <t>17-01-027</t>
  </si>
  <si>
    <t>Flebografia yugular, suprarrenal, portografia transhepaticas, lumbar, espermatica o similar c/u (a.c. 04-02-041)</t>
  </si>
  <si>
    <t>17-01-030</t>
  </si>
  <si>
    <t>Punción evacuadora de pericardio, c/s toma de muestra c/s inyección de medicamento</t>
  </si>
  <si>
    <t>17-01-031</t>
  </si>
  <si>
    <t>Angioplastia intraluminal coronaria proc.cardiológico (a.c.04-02-022)</t>
  </si>
  <si>
    <t>17-01-032</t>
  </si>
  <si>
    <t>Angioplastia intraluminal periférica proc.cardiológico (a.c.04-02-023)</t>
  </si>
  <si>
    <t>17-01-034</t>
  </si>
  <si>
    <t>Cardioversion</t>
  </si>
  <si>
    <t>17-01-036</t>
  </si>
  <si>
    <t>Desfibrilacion</t>
  </si>
  <si>
    <t>17-01-037</t>
  </si>
  <si>
    <t>Puncion subclavia o yugular con colocacion de cateter</t>
  </si>
  <si>
    <t>17-01-039</t>
  </si>
  <si>
    <t>Trombolisis arterial periferica</t>
  </si>
  <si>
    <t>17-01-040</t>
  </si>
  <si>
    <t>Trombolisis intracoronaria</t>
  </si>
  <si>
    <t>17-01-041</t>
  </si>
  <si>
    <t>Valvuloplastia mitral (a.c. 04-02-033)</t>
  </si>
  <si>
    <t>17-01-042</t>
  </si>
  <si>
    <t>Valvuloplastia aortica y/o pulmonar,c/u (a.c. 04-02-033)</t>
  </si>
  <si>
    <t>17-01-046</t>
  </si>
  <si>
    <t>Estudio electrofisiologico endocardiaco de las arritmias</t>
  </si>
  <si>
    <t>17-01-050</t>
  </si>
  <si>
    <t>Ablacion con corriente continua o radiofrecuencia de nodulo</t>
  </si>
  <si>
    <t>17-01-051</t>
  </si>
  <si>
    <t>Ablacion con corriente continua o con radiofrecuencia de vias accesorias y otros</t>
  </si>
  <si>
    <t>17-07-001</t>
  </si>
  <si>
    <t>Espirometría Basal</t>
  </si>
  <si>
    <t>17-07-002</t>
  </si>
  <si>
    <t>Espirometria basal y con broncodilatador</t>
  </si>
  <si>
    <t>17-07-003</t>
  </si>
  <si>
    <t>Provocacion con antigeno (incluye el antigeno)</t>
  </si>
  <si>
    <t>17-07-004</t>
  </si>
  <si>
    <t>Provocacion con ejercicio, test de</t>
  </si>
  <si>
    <t>17-07-005</t>
  </si>
  <si>
    <t>Provocacion con histamina (pd 20),test de, (incluye la espirometría basal y el tratamiento de los efectos advesos de la histamina)</t>
  </si>
  <si>
    <t>17-07-050</t>
  </si>
  <si>
    <t>Provocacion bronquial con histamina y/o metacolina</t>
  </si>
  <si>
    <t>17-07-051</t>
  </si>
  <si>
    <t>Curva dosis respuesta a broncodilatadores.</t>
  </si>
  <si>
    <t>17-07-006</t>
  </si>
  <si>
    <t>Test espirometrico de posicion lateral</t>
  </si>
  <si>
    <t>17-07-007</t>
  </si>
  <si>
    <t>Analisis de gas espirado</t>
  </si>
  <si>
    <t>17-07-008</t>
  </si>
  <si>
    <t>Capacidad de difusion, estudio de</t>
  </si>
  <si>
    <t>17-07-009</t>
  </si>
  <si>
    <t>Capacidad fisica del trabajo</t>
  </si>
  <si>
    <t>17-07-010</t>
  </si>
  <si>
    <t>Curva de lavado de nitrogeno (n)</t>
  </si>
  <si>
    <t>17-07-011</t>
  </si>
  <si>
    <t xml:space="preserve">Curva de relajacion flujovolumen basal </t>
  </si>
  <si>
    <t>17-07-012</t>
  </si>
  <si>
    <t>Distensibilidad pulmonar, ("compliance"), estudio de</t>
  </si>
  <si>
    <t>17-07-013</t>
  </si>
  <si>
    <t>Medicion de presion de oclusion</t>
  </si>
  <si>
    <t>17-07-014</t>
  </si>
  <si>
    <t>Medicion de presion inspiratoria maxima (proc. Aut.)</t>
  </si>
  <si>
    <t>17-07-015</t>
  </si>
  <si>
    <t>Medicion de presion trans-diafragmatica</t>
  </si>
  <si>
    <t>17-07-016</t>
  </si>
  <si>
    <t>Registro flujometrico, por semana</t>
  </si>
  <si>
    <t>17-07-017</t>
  </si>
  <si>
    <t>Respuesta respiratoria al co2</t>
  </si>
  <si>
    <t>17-07-018</t>
  </si>
  <si>
    <t>Tiempo de tolerancia a la fatiga respiratoria</t>
  </si>
  <si>
    <t>17-07-019</t>
  </si>
  <si>
    <t>Ventilacion alveolar, estudio de (incluye ventilacion minuto</t>
  </si>
  <si>
    <t>17-07-020</t>
  </si>
  <si>
    <t>Volumen residual, estudio de medicion de volumenes y capacidades pulmonares (incluye volumen residual y capacidad vital)</t>
  </si>
  <si>
    <t>17-07-021</t>
  </si>
  <si>
    <t>Laringotraqueobroncoscopia con fibroscopio</t>
  </si>
  <si>
    <t>17-07-022</t>
  </si>
  <si>
    <t>Larigotraqueoscopia con tubo rigido</t>
  </si>
  <si>
    <t>17-07-023</t>
  </si>
  <si>
    <t>Mediastinoscopia c/s biopsia</t>
  </si>
  <si>
    <t>17-07-024</t>
  </si>
  <si>
    <t>Pleuroscopia (toracoscopia) c/s biopsia</t>
  </si>
  <si>
    <t>17-07-025</t>
  </si>
  <si>
    <t>Procedimiento para determinar gasometria arterial en  reposo</t>
  </si>
  <si>
    <t>17-07-026</t>
  </si>
  <si>
    <t>Procedimiento para determinar gasometria arterial respirando</t>
  </si>
  <si>
    <t>17-07-054</t>
  </si>
  <si>
    <t>Saturacion de O2 en reposo y/o ejercicio (con oximetro)</t>
  </si>
  <si>
    <t>17-07-055</t>
  </si>
  <si>
    <t>Saturacion de O2 en reposo y/o ejercicio y/o O2 100% (con  oximetro)</t>
  </si>
  <si>
    <t>17-07-027</t>
  </si>
  <si>
    <t>Broncoaspiración, c/s lavado y/o colocación de medicamentos por sonda traqueobronquial (proc. aut.)</t>
  </si>
  <si>
    <t>17-07-029</t>
  </si>
  <si>
    <t>Toracocentesis evacuadora,c/s toma de muestras</t>
  </si>
  <si>
    <t>17-07-030</t>
  </si>
  <si>
    <t>Aerosolterapia con aire comprimido y oxigeno (en atencion cerrada, incluida en valor dia cama)</t>
  </si>
  <si>
    <t>17-07-032</t>
  </si>
  <si>
    <t>Biopsia pleural (con aguja)</t>
  </si>
  <si>
    <t>17-07-033</t>
  </si>
  <si>
    <t>Biopsia pulmonar (con aguja) no incluye la radiologia</t>
  </si>
  <si>
    <t>17-07-034</t>
  </si>
  <si>
    <t>Cuerpo extrano de bronquio, extraccion por via</t>
  </si>
  <si>
    <t>17-07-035</t>
  </si>
  <si>
    <t>Inmunoterapia por bcg</t>
  </si>
  <si>
    <t>17-07-036</t>
  </si>
  <si>
    <t>Inmunoterapia por sesion (incluye el tratamiento de</t>
  </si>
  <si>
    <t>17-07-037</t>
  </si>
  <si>
    <t>Intubacion traqueal (proc. Aut.)</t>
  </si>
  <si>
    <t>17-07-038</t>
  </si>
  <si>
    <t>Monitoreo o estudio de apnea durante el sueno.</t>
  </si>
  <si>
    <t>17-07-052</t>
  </si>
  <si>
    <t>Monitorizacion saturacion de o2 durante el sueno.</t>
  </si>
  <si>
    <t>17-07-053</t>
  </si>
  <si>
    <t>Monitorizacion saturacion de o2 durante el sueno con presion positiva continua nasal</t>
  </si>
  <si>
    <t>PROCEDIMIENTOS DE GASTROENTEROLOGÍA</t>
  </si>
  <si>
    <t>18-01-037</t>
  </si>
  <si>
    <t>Ureasa, test de (para helicobacter pylori) o similar</t>
  </si>
  <si>
    <t>18-01-002</t>
  </si>
  <si>
    <t>Esofagoscopia</t>
  </si>
  <si>
    <t>18-01-004</t>
  </si>
  <si>
    <t>Ano-recto-sigmoidoscopia en adultos</t>
  </si>
  <si>
    <t>18-01-005</t>
  </si>
  <si>
    <t>Ano-recto-sigmoidescopia en niños (además anestesia cód. 22-01-001 si corresponde)</t>
  </si>
  <si>
    <t>18-01-007</t>
  </si>
  <si>
    <t>Sigmoidoscopia y colonoscopia izquierda con tubo flexible</t>
  </si>
  <si>
    <t>18-01-008</t>
  </si>
  <si>
    <t xml:space="preserve"> Coledocoscopia intraoperatoria c/s extraccion de calculos</t>
  </si>
  <si>
    <t>18-01-009</t>
  </si>
  <si>
    <t xml:space="preserve"> Peritoneoscopia transparietal (incluye el neumoperitoneo)</t>
  </si>
  <si>
    <t>18-01-010</t>
  </si>
  <si>
    <t xml:space="preserve"> Bernstein, test de</t>
  </si>
  <si>
    <t>18-01-011</t>
  </si>
  <si>
    <t xml:space="preserve"> Manometria esofagica</t>
  </si>
  <si>
    <t>18-01-012</t>
  </si>
  <si>
    <t xml:space="preserve"> Reflujo acido, test de (grossman o similar) o reflujo</t>
  </si>
  <si>
    <t>18-01-013</t>
  </si>
  <si>
    <t>Sondeo gastrico con estimulacion de insulina (hollander)</t>
  </si>
  <si>
    <t>18-01-014</t>
  </si>
  <si>
    <t>Vaciamiento gastrico, test de (goldstein o similar)</t>
  </si>
  <si>
    <t>18-01-015</t>
  </si>
  <si>
    <t>Biopsia de intestino delgado, por capsula (de rubin,crosby o sim)</t>
  </si>
  <si>
    <t>18-01-016</t>
  </si>
  <si>
    <t xml:space="preserve"> Puncion biopsia transparietal de organos abdominales c/u</t>
  </si>
  <si>
    <t>18-01-018</t>
  </si>
  <si>
    <t>Colangiopancreatografia retrograda, por intubacion endoscopica con la ampolla de vater (incluye endoscopia) (a.c 04-02-009)</t>
  </si>
  <si>
    <t>18-01-019</t>
  </si>
  <si>
    <t>Drenaje de la via biliar transhepatica y/o percutaneo (a.c.</t>
  </si>
  <si>
    <t>18-01-020</t>
  </si>
  <si>
    <t>Fistulografia (a.c. 04-02-009)</t>
  </si>
  <si>
    <t>18-01-021</t>
  </si>
  <si>
    <t>Neumoperitoneo por puncion transparietal</t>
  </si>
  <si>
    <t>18-01-022</t>
  </si>
  <si>
    <t>Intubacion sonda de sengstaken</t>
  </si>
  <si>
    <t>18-01-023</t>
  </si>
  <si>
    <t>Intubacion con sonda gastrica</t>
  </si>
  <si>
    <t>18-01-024</t>
  </si>
  <si>
    <t>Intubacion con sonda de miller-abbot o de alimentacion</t>
  </si>
  <si>
    <t>18-01-025</t>
  </si>
  <si>
    <t>Dilatacion essofagica por balon neumatico (de mosher o similar)</t>
  </si>
  <si>
    <t>18-01-026</t>
  </si>
  <si>
    <t>Dilatacion esofagica por bujia de hg (hurst o similar)</t>
  </si>
  <si>
    <t>18-01-027</t>
  </si>
  <si>
    <t>Colocacion endoscopica de tubo  transtumoral en via biliar</t>
  </si>
  <si>
    <t>18-01-028</t>
  </si>
  <si>
    <t>Cuerpo extrano de esofago y/o estomago, extraccion</t>
  </si>
  <si>
    <t>18-01-029</t>
  </si>
  <si>
    <t>Devolvulacion del sigmoides por endoscopia (incluye ano-recto-sigmoidoscopia) (proc. Aut)</t>
  </si>
  <si>
    <t>18-01-030</t>
  </si>
  <si>
    <t>Dilatacion ano-rectal, por sesion</t>
  </si>
  <si>
    <t>18-01-031</t>
  </si>
  <si>
    <t>Polipos de esofago y/o estomago o intestino delgado,</t>
  </si>
  <si>
    <t>18-01-045</t>
  </si>
  <si>
    <t>Polipos rectales, rectosigmoideos o de colon trat. Completo</t>
  </si>
  <si>
    <t>18-01-032</t>
  </si>
  <si>
    <t>Escleroterapia de hemorroides, cualquier numero (incluye cod. 18-01-004 al 18-01-007 según corresp)</t>
  </si>
  <si>
    <t>18-01-033</t>
  </si>
  <si>
    <t>Escleroterapia o hemostasia de varices esofagicas y/o ulcera</t>
  </si>
  <si>
    <t>18-01-034</t>
  </si>
  <si>
    <t>Extraccion percutanea incruenta de calculos biliares</t>
  </si>
  <si>
    <t>18-01-035</t>
  </si>
  <si>
    <t>Ligadura hemorroides</t>
  </si>
  <si>
    <t>18-01-036</t>
  </si>
  <si>
    <t>Papilotomia endoscopica c/s extraccion de calculos, c/s</t>
  </si>
  <si>
    <t>18-01-038</t>
  </si>
  <si>
    <t>Puncion evacuadora de absceso intraabdominales (hepatico u otros), c/s toma de muestra, c/s inyeccion de medicamentos</t>
  </si>
  <si>
    <t>18-01-041</t>
  </si>
  <si>
    <t>Puncion evacuadora de liquido ascitico, con colocacion de expansores de plasma, c/s tomada de muestra, c/s inyeccion de medicamentos (no incluye el valor de los expansores ni otros medicamentos)</t>
  </si>
  <si>
    <t>18-01-042</t>
  </si>
  <si>
    <t>Vaciamiento manual de fecaloma</t>
  </si>
  <si>
    <t>18-01-043</t>
  </si>
  <si>
    <t>Manometria anorrectal</t>
  </si>
  <si>
    <t>PROCEDIMIENTOS DE UROLOGÍA Y NEFROLOGÍA</t>
  </si>
  <si>
    <t>19-01-001</t>
  </si>
  <si>
    <t>Exploracion de uretra antero-posterior con bujia y/o explo -</t>
  </si>
  <si>
    <t>19-01-002</t>
  </si>
  <si>
    <t>Cistoscopia con sondeo de uno o ambos ureteres</t>
  </si>
  <si>
    <t>19-01-003</t>
  </si>
  <si>
    <t>Cistoscopia y/o uretrocistoscopia y/o uretroscopia</t>
  </si>
  <si>
    <t>19-01-004</t>
  </si>
  <si>
    <t>Ureteronefroscopia</t>
  </si>
  <si>
    <t>19-01-005</t>
  </si>
  <si>
    <t>Prostatica transparietal o transrectal (ademas anestesia</t>
  </si>
  <si>
    <t>19-01-006</t>
  </si>
  <si>
    <t>Renal transparietal</t>
  </si>
  <si>
    <t>19-01-007</t>
  </si>
  <si>
    <t>Cistometria (proc.aut.)</t>
  </si>
  <si>
    <t>19-01-008</t>
  </si>
  <si>
    <t>Electromiografia perineal y del esfinter uretral en adultos</t>
  </si>
  <si>
    <t>19-01-009</t>
  </si>
  <si>
    <t>Electromiografia perineal y del esfinter uretral en ninos</t>
  </si>
  <si>
    <t>19-01-010</t>
  </si>
  <si>
    <t>Perfil uretral (proc.aut.)</t>
  </si>
  <si>
    <t>19-01-011</t>
  </si>
  <si>
    <t>Uroflujometria (proc.aut.)</t>
  </si>
  <si>
    <t>19-01-030</t>
  </si>
  <si>
    <t>Estudio urodinamico (incluye cistometria, emg perineal y del</t>
  </si>
  <si>
    <t>19-01-012</t>
  </si>
  <si>
    <t>Cistografia por sonda (de relleno) o por puncion  hipo-</t>
  </si>
  <si>
    <t>19-01-013</t>
  </si>
  <si>
    <t>Inyeccion de medio de contraste en cuerpo cavernoso</t>
  </si>
  <si>
    <t>19-01-015</t>
  </si>
  <si>
    <t>Ureteropielografia ascendente (directa) por cateterismo</t>
  </si>
  <si>
    <t>19-01-016</t>
  </si>
  <si>
    <t>Uretrografia retrograda o cistouretrografia (miccional)</t>
  </si>
  <si>
    <t>19-01-018</t>
  </si>
  <si>
    <t>Dilatacion uretra c/s masaje, c/s instilacion o inyeccion de</t>
  </si>
  <si>
    <t>19-01-019</t>
  </si>
  <si>
    <t>Instilacion vesical (incluye colocacion de sonda) proc. Aut.</t>
  </si>
  <si>
    <t>19-01-020</t>
  </si>
  <si>
    <t>Inyeccion de medicamentos en el pene</t>
  </si>
  <si>
    <t>19-01-021</t>
  </si>
  <si>
    <t>Vac. Vesical p/puncion hipogastrica o cistostomia p/puncion</t>
  </si>
  <si>
    <t>19-01-022</t>
  </si>
  <si>
    <t>Vac. Vesical por sonda uretral, (proc. Aut.)</t>
  </si>
  <si>
    <t>PROCEDIMIENTOS DE TRAUMATOLOGÍA</t>
  </si>
  <si>
    <t>21-01-001</t>
  </si>
  <si>
    <t>Infiltracion local medicamentos (bursas, tendones, yuxtaarticulares y/o intraarticulares</t>
  </si>
  <si>
    <t>21-01-002</t>
  </si>
  <si>
    <t>Procedimiento para exploraciones radiologicas (incluye maniobra e inyeccion del medio de contraste)</t>
  </si>
  <si>
    <t>21-01-003</t>
  </si>
  <si>
    <t>Movilizacion articular bajo anestesia general.</t>
  </si>
  <si>
    <t>21-05-001</t>
  </si>
  <si>
    <t>Calzon corto de yeso</t>
  </si>
  <si>
    <t>21-05-002</t>
  </si>
  <si>
    <t>Corbata tipo schantz</t>
  </si>
  <si>
    <t>21-05-003</t>
  </si>
  <si>
    <t>Minerva de yeso</t>
  </si>
  <si>
    <t>21-05-004</t>
  </si>
  <si>
    <t>Rodillera, bota larga o corta de yeso</t>
  </si>
  <si>
    <t>21-05-005</t>
  </si>
  <si>
    <t>Velpeau</t>
  </si>
  <si>
    <t>21-05-006</t>
  </si>
  <si>
    <t>Yeso antebraquial c/s ferula digital</t>
  </si>
  <si>
    <t>21-05-007</t>
  </si>
  <si>
    <t>Yeso braquicarpiano</t>
  </si>
  <si>
    <t>21-05-008</t>
  </si>
  <si>
    <t>Yeso pelvipedio bilateral</t>
  </si>
  <si>
    <t>21-05-009</t>
  </si>
  <si>
    <t>Yeso pelvipedio unilateral</t>
  </si>
  <si>
    <t>21-05-010</t>
  </si>
  <si>
    <t>Yeso toracobraquial</t>
  </si>
  <si>
    <t>21-05-011</t>
  </si>
  <si>
    <t>Corsets de milwaukee o similares (incluye la toma de molde )</t>
  </si>
  <si>
    <t>21-05-012</t>
  </si>
  <si>
    <t>Corsets de risser o similares</t>
  </si>
  <si>
    <t>21-05-013</t>
  </si>
  <si>
    <t>Corsets de yeso simple (tipo watson jones)</t>
  </si>
  <si>
    <t>OTROS PROCEDIMIENTOS</t>
  </si>
  <si>
    <t>03-07-011</t>
  </si>
  <si>
    <t>Toma de muestra de sangre venosa en adultos</t>
  </si>
  <si>
    <t>03-07-012</t>
  </si>
  <si>
    <t>Toma de muestra de sangre venosa en niños y lactantes</t>
  </si>
  <si>
    <t>50-99-001</t>
  </si>
  <si>
    <t>Paquimetría ultrasónica</t>
  </si>
  <si>
    <t>50-99-002</t>
  </si>
  <si>
    <t>Paquimetría optica</t>
  </si>
  <si>
    <t>50-99-003</t>
  </si>
  <si>
    <t>Biopsia estereotáxica de mama</t>
  </si>
  <si>
    <t>50-99-004</t>
  </si>
  <si>
    <t>Biopsia core (BC) guiada por ultrasonido (US)</t>
  </si>
  <si>
    <t>50-99-005</t>
  </si>
  <si>
    <t>Gastrectomía en Manga o Gastrectomía Vertical Tipo Sleeve</t>
  </si>
  <si>
    <t>50-99-006</t>
  </si>
  <si>
    <t>Banda gástrica ajustable (Banding)</t>
  </si>
  <si>
    <t>50-99-007</t>
  </si>
  <si>
    <t>Balón Intragástrico</t>
  </si>
  <si>
    <t>50-99-008</t>
  </si>
  <si>
    <t>Medicina Fisica: Actividad Básica</t>
  </si>
  <si>
    <t>50-99-009</t>
  </si>
  <si>
    <t>Medicina Fisica: Actividad Terapeutica</t>
  </si>
  <si>
    <t>50-99-010</t>
  </si>
  <si>
    <t>Medicina Fisica: Evaluacion Actividad</t>
  </si>
  <si>
    <t>50-99-011</t>
  </si>
  <si>
    <t>Medicina Fisica: Evaluacion  prevocacional</t>
  </si>
  <si>
    <t>50-99-012</t>
  </si>
  <si>
    <t>Oftalmología: Tomografia coherencia optica</t>
  </si>
  <si>
    <t>50-99-013</t>
  </si>
  <si>
    <t>Oftalmología: Inyeccion intravitrea  avastin</t>
  </si>
  <si>
    <t>50-99-014</t>
  </si>
  <si>
    <t>Oftalmología: Toma agudeza visual (ambos ojos)</t>
  </si>
  <si>
    <t>50-99-015</t>
  </si>
  <si>
    <t>Oftalmología: Autorefractometria</t>
  </si>
  <si>
    <t>50-99-016</t>
  </si>
  <si>
    <t>Oftalmología: Lensometria</t>
  </si>
  <si>
    <t>50-99-017</t>
  </si>
  <si>
    <t xml:space="preserve">Cardiología: TILT TEST </t>
  </si>
  <si>
    <t>50-99-018</t>
  </si>
  <si>
    <t>Neurología: Inyeccion toxina butolinica</t>
  </si>
  <si>
    <t>50-99-019</t>
  </si>
  <si>
    <t>Neurología: Inyeccion interferon</t>
  </si>
  <si>
    <t>50-99-020</t>
  </si>
  <si>
    <t xml:space="preserve">Gastroenterología: Phmetria </t>
  </si>
  <si>
    <t>50-99-021</t>
  </si>
  <si>
    <t>Urología:Urodinamia</t>
  </si>
  <si>
    <t>50-99-022</t>
  </si>
  <si>
    <t xml:space="preserve">Dental cirugia maxilofacial: Frenectomia </t>
  </si>
  <si>
    <t>50-99-023</t>
  </si>
  <si>
    <t>Dental cirugia maxilofacial: Fenestracion</t>
  </si>
  <si>
    <t>50-99-024</t>
  </si>
  <si>
    <t>Dental cirugia maxilofacial: Drenaje Abceso intra-extroral</t>
  </si>
  <si>
    <t>50-99-025</t>
  </si>
  <si>
    <t xml:space="preserve">Dental cirugia maxilofacial: Cirugía preprotesica </t>
  </si>
  <si>
    <t>50-99-026</t>
  </si>
  <si>
    <t>Dental cirugia maxilofacial: Bloqueo Anestesico</t>
  </si>
  <si>
    <t>50-99-027</t>
  </si>
  <si>
    <t>Dental odontologia general: Fluoracion topica barniz</t>
  </si>
  <si>
    <t>50-99-028</t>
  </si>
  <si>
    <t>Dental odontologia general: Actividad interseptiva de anomalias dentomaxilares OPI</t>
  </si>
  <si>
    <t>50-99-029</t>
  </si>
  <si>
    <t>Dental odontologia general: Instalacion de aparato intercepcion de anomalias dentomaxilares</t>
  </si>
  <si>
    <t>50-99-030</t>
  </si>
  <si>
    <t>Dental odontologia general: Examen diagnostico OPI</t>
  </si>
  <si>
    <t>50-99-031</t>
  </si>
  <si>
    <t xml:space="preserve">Dental odontologia general: Alta mantencion </t>
  </si>
  <si>
    <t>50-99-032</t>
  </si>
  <si>
    <t>Dental Odontopediatria: Corona metalica</t>
  </si>
  <si>
    <t>50-99-033</t>
  </si>
  <si>
    <t>Dental Ortodoncia: Instalacion aparato removible</t>
  </si>
  <si>
    <t>50-99-034</t>
  </si>
  <si>
    <t>Dental Ortodoncia: Instalacion aparato ortopedia prequirurgica (fisura labiopalatina)</t>
  </si>
  <si>
    <t>50-99-035</t>
  </si>
  <si>
    <t>Dental Ortodoncia: Ortopedia prequirurgica actividad (fisura labiopalatina)</t>
  </si>
  <si>
    <t>50-99-036</t>
  </si>
  <si>
    <t>Dental Endodoncia: Tratamiento de induccion al cierre</t>
  </si>
  <si>
    <t>50-99-037</t>
  </si>
  <si>
    <t>Dental Endodoncia: Desobturacion de conductos</t>
  </si>
  <si>
    <t>50-99-038</t>
  </si>
  <si>
    <t>Dental Periodoncia: Terapia articular especifica</t>
  </si>
  <si>
    <t>50-99-039</t>
  </si>
  <si>
    <t>Dental Periodoncia: Terapia cognitiva conductual y autocontrol TTM (trastornos temporomandibulares)</t>
  </si>
  <si>
    <t>50-99-040</t>
  </si>
  <si>
    <t>Dental Radiologia: Radiografia panoramica/ortopantomografia</t>
  </si>
  <si>
    <t>50-99-041</t>
  </si>
  <si>
    <t>Dental Radiologia: Telerradiografia perfil</t>
  </si>
  <si>
    <t>50-99-042</t>
  </si>
  <si>
    <t>Dental Radiologia: Telerradiografia frente</t>
  </si>
  <si>
    <t>50-99-043</t>
  </si>
  <si>
    <t>Dental Radiologia: Radiografia articulacion temporo mandibular</t>
  </si>
  <si>
    <t>50-99-044</t>
  </si>
  <si>
    <t>Dental Radiologia:Tomografia</t>
  </si>
  <si>
    <t>50-99-045</t>
  </si>
  <si>
    <t>Insercion Implante Anticonceptivo</t>
  </si>
  <si>
    <t>50-99-046</t>
  </si>
  <si>
    <t>Remocion Implante Anticonceptivo</t>
  </si>
  <si>
    <t>50-99-047</t>
  </si>
  <si>
    <t xml:space="preserve">Insercion Pellets subcutáneo </t>
  </si>
  <si>
    <t>50-99-048</t>
  </si>
  <si>
    <t>Hemoglucotest instantáneo</t>
  </si>
  <si>
    <t>PROCEDIMIENTOS DE PSIQUIATRIA</t>
  </si>
  <si>
    <t>PRESTACIONES</t>
  </si>
  <si>
    <t>SEGÚN PREVISIÓN</t>
  </si>
  <si>
    <t>No Beneficarios</t>
  </si>
  <si>
    <t>Beneficiarios</t>
  </si>
  <si>
    <t>09-01-002</t>
  </si>
  <si>
    <t>Desintoxicacion alcohol y drogas ( procedimiento)</t>
  </si>
  <si>
    <t>09-01-003</t>
  </si>
  <si>
    <t>Electroshocks e Insulino-Terapia (efectuada y controlada por el médico psiquiatra)</t>
  </si>
  <si>
    <t>TELEMEDICINA</t>
  </si>
  <si>
    <t>Institucional</t>
  </si>
  <si>
    <t>Compra de Servicio o Convenio</t>
  </si>
  <si>
    <t>SOLICITUDES</t>
  </si>
  <si>
    <t>Nº de exámenes radiológicos simples</t>
  </si>
  <si>
    <t>Nº de otros exámenes radiológicos complejos</t>
  </si>
  <si>
    <t>Nº de Telelectrocardiogramas</t>
  </si>
  <si>
    <t>Nº de Radiografías Osteopulmonares</t>
  </si>
  <si>
    <t>Nº de Radiografías Odontológicas</t>
  </si>
  <si>
    <t>Nº de Tomografías de Urgencia y UPC</t>
  </si>
  <si>
    <t>TOTAL DE SOLICITUDES</t>
  </si>
  <si>
    <t>EMISIONES DE INFORME (Uso exclusivo de Establecimientos de Mayor Complejidad)</t>
  </si>
  <si>
    <t>TOTAL DE INFORMES</t>
  </si>
  <si>
    <t>COMUNA:  - (  )</t>
  </si>
  <si>
    <t>ESTABLECIMIENTO:  - (  )</t>
  </si>
  <si>
    <t>MES:  - (  )</t>
  </si>
  <si>
    <t>AÑO: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</si>
</sst>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#,##0_)"/>
    <numFmt numFmtId="166" formatCode="_-[$€-2]* #,##0.00_-;\-[$€-2]* #,##0.00_-;_-[$€-2]* &quot;-&quot;??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b/>
      <sz val="10"/>
      <name val="Arial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8"/>
      <name val="Arial"/>
      <family val="2"/>
    </font>
    <font>
      <b/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8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4" fillId="0" borderId="0" applyFont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9" fillId="0" borderId="0"/>
    <xf numFmtId="0" fontId="2" fillId="0" borderId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8" borderId="0" applyNumberFormat="0" applyBorder="0" applyAlignment="0" applyProtection="0"/>
    <xf numFmtId="0" fontId="14" fillId="20" borderId="57" applyNumberFormat="0" applyAlignment="0" applyProtection="0"/>
    <xf numFmtId="0" fontId="15" fillId="21" borderId="58" applyNumberFormat="0" applyAlignment="0" applyProtection="0"/>
    <xf numFmtId="0" fontId="16" fillId="0" borderId="59" applyNumberFormat="0" applyFill="0" applyAlignment="0" applyProtection="0"/>
    <xf numFmtId="0" fontId="17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5" borderId="0" applyNumberFormat="0" applyBorder="0" applyAlignment="0" applyProtection="0"/>
    <xf numFmtId="0" fontId="18" fillId="11" borderId="57" applyNumberFormat="0" applyAlignment="0" applyProtection="0"/>
    <xf numFmtId="0" fontId="2" fillId="3" borderId="17" applyBorder="0">
      <protection locked="0"/>
    </xf>
    <xf numFmtId="0" fontId="2" fillId="3" borderId="17" applyBorder="0">
      <protection locked="0"/>
    </xf>
    <xf numFmtId="0" fontId="2" fillId="3" borderId="17" applyBorder="0">
      <protection locked="0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9" fillId="7" borderId="0" applyNumberFormat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0" fillId="26" borderId="0" applyNumberFormat="0" applyBorder="0" applyAlignment="0" applyProtection="0"/>
    <xf numFmtId="0" fontId="2" fillId="0" borderId="0"/>
    <xf numFmtId="0" fontId="2" fillId="27" borderId="60" applyNumberFormat="0" applyFont="0" applyAlignment="0" applyProtection="0"/>
    <xf numFmtId="0" fontId="2" fillId="27" borderId="60" applyNumberFormat="0" applyFont="0" applyAlignment="0" applyProtection="0"/>
    <xf numFmtId="0" fontId="21" fillId="20" borderId="61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2" applyNumberFormat="0" applyFill="0" applyAlignment="0" applyProtection="0"/>
    <xf numFmtId="0" fontId="26" fillId="0" borderId="63" applyNumberFormat="0" applyFill="0" applyAlignment="0" applyProtection="0"/>
    <xf numFmtId="0" fontId="17" fillId="0" borderId="64" applyNumberFormat="0" applyFill="0" applyAlignment="0" applyProtection="0"/>
    <xf numFmtId="0" fontId="27" fillId="0" borderId="65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80">
    <xf numFmtId="0" fontId="0" fillId="0" borderId="0" xfId="0"/>
    <xf numFmtId="0" fontId="3" fillId="0" borderId="0" xfId="2" applyNumberFormat="1" applyFont="1" applyFill="1" applyAlignment="1" applyProtection="1">
      <alignment horizontal="left"/>
    </xf>
    <xf numFmtId="0" fontId="5" fillId="0" borderId="0" xfId="3" applyNumberFormat="1" applyFont="1" applyFill="1" applyAlignment="1" applyProtection="1">
      <alignment wrapText="1"/>
    </xf>
    <xf numFmtId="0" fontId="2" fillId="0" borderId="0" xfId="0" applyFont="1"/>
    <xf numFmtId="165" fontId="5" fillId="0" borderId="0" xfId="4" applyNumberFormat="1" applyFont="1" applyFill="1" applyAlignment="1" applyProtection="1"/>
    <xf numFmtId="0" fontId="5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/>
    <xf numFmtId="0" fontId="5" fillId="0" borderId="0" xfId="4" applyNumberFormat="1" applyFont="1" applyFill="1" applyAlignment="1" applyProtection="1"/>
    <xf numFmtId="0" fontId="6" fillId="0" borderId="0" xfId="3" applyNumberFormat="1" applyFont="1" applyFill="1" applyAlignment="1" applyProtection="1">
      <alignment horizontal="center"/>
    </xf>
    <xf numFmtId="0" fontId="6" fillId="0" borderId="0" xfId="3" applyNumberFormat="1" applyFont="1" applyFill="1" applyAlignment="1" applyProtection="1"/>
    <xf numFmtId="0" fontId="6" fillId="0" borderId="0" xfId="3" applyNumberFormat="1" applyFont="1" applyFill="1" applyAlignment="1" applyProtection="1">
      <alignment horizontal="center" wrapText="1"/>
    </xf>
    <xf numFmtId="0" fontId="7" fillId="0" borderId="0" xfId="0" applyFont="1"/>
    <xf numFmtId="41" fontId="6" fillId="2" borderId="1" xfId="1" applyFont="1" applyFill="1" applyBorder="1" applyAlignment="1" applyProtection="1">
      <alignment horizontal="center" vertical="center" wrapText="1"/>
    </xf>
    <xf numFmtId="41" fontId="6" fillId="2" borderId="2" xfId="1" applyFont="1" applyFill="1" applyBorder="1" applyAlignment="1" applyProtection="1">
      <alignment horizontal="center" vertical="center" wrapText="1"/>
    </xf>
    <xf numFmtId="0" fontId="7" fillId="0" borderId="0" xfId="4" applyNumberFormat="1" applyFont="1" applyFill="1" applyAlignment="1" applyProtection="1"/>
    <xf numFmtId="41" fontId="7" fillId="0" borderId="0" xfId="1" applyFont="1" applyFill="1" applyAlignment="1" applyProtection="1"/>
    <xf numFmtId="41" fontId="6" fillId="2" borderId="7" xfId="1" applyFont="1" applyFill="1" applyBorder="1" applyAlignment="1" applyProtection="1">
      <alignment horizontal="center" vertical="center" wrapText="1"/>
    </xf>
    <xf numFmtId="41" fontId="6" fillId="2" borderId="8" xfId="1" applyFont="1" applyFill="1" applyBorder="1" applyAlignment="1" applyProtection="1">
      <alignment horizontal="center" vertical="center" wrapText="1"/>
    </xf>
    <xf numFmtId="41" fontId="7" fillId="0" borderId="0" xfId="1" applyFont="1" applyAlignment="1">
      <alignment horizontal="center"/>
    </xf>
    <xf numFmtId="41" fontId="7" fillId="0" borderId="9" xfId="1" applyFont="1" applyBorder="1" applyAlignment="1">
      <alignment horizontal="center"/>
    </xf>
    <xf numFmtId="41" fontId="6" fillId="0" borderId="10" xfId="1" applyFont="1" applyBorder="1" applyAlignment="1">
      <alignment horizontal="centerContinuous"/>
    </xf>
    <xf numFmtId="41" fontId="6" fillId="0" borderId="11" xfId="1" applyFont="1" applyBorder="1" applyAlignment="1">
      <alignment horizontal="centerContinuous"/>
    </xf>
    <xf numFmtId="165" fontId="7" fillId="0" borderId="17" xfId="1" applyNumberFormat="1" applyFont="1" applyFill="1" applyBorder="1" applyAlignment="1" applyProtection="1"/>
    <xf numFmtId="165" fontId="7" fillId="0" borderId="18" xfId="1" applyNumberFormat="1" applyFont="1" applyFill="1" applyBorder="1" applyAlignment="1" applyProtection="1"/>
    <xf numFmtId="41" fontId="8" fillId="0" borderId="19" xfId="1" applyFont="1" applyBorder="1" applyAlignment="1">
      <alignment horizontal="center" wrapText="1"/>
    </xf>
    <xf numFmtId="41" fontId="8" fillId="0" borderId="20" xfId="1" applyFont="1" applyBorder="1" applyAlignment="1">
      <alignment wrapText="1"/>
    </xf>
    <xf numFmtId="165" fontId="7" fillId="0" borderId="21" xfId="1" applyNumberFormat="1" applyFont="1" applyFill="1" applyBorder="1" applyAlignment="1" applyProtection="1"/>
    <xf numFmtId="41" fontId="7" fillId="3" borderId="22" xfId="1" applyFont="1" applyFill="1" applyBorder="1" applyAlignment="1" applyProtection="1">
      <protection locked="0"/>
    </xf>
    <xf numFmtId="41" fontId="7" fillId="3" borderId="23" xfId="1" applyFont="1" applyFill="1" applyBorder="1" applyAlignment="1" applyProtection="1">
      <protection locked="0"/>
    </xf>
    <xf numFmtId="41" fontId="7" fillId="3" borderId="24" xfId="1" applyFont="1" applyFill="1" applyBorder="1" applyAlignment="1" applyProtection="1">
      <protection locked="0"/>
    </xf>
    <xf numFmtId="0" fontId="3" fillId="0" borderId="0" xfId="4" applyNumberFormat="1" applyFont="1" applyFill="1" applyAlignment="1" applyProtection="1"/>
    <xf numFmtId="41" fontId="8" fillId="4" borderId="25" xfId="1" applyFont="1" applyFill="1" applyBorder="1" applyAlignment="1">
      <alignment horizontal="center" wrapText="1"/>
    </xf>
    <xf numFmtId="41" fontId="8" fillId="4" borderId="26" xfId="1" applyFont="1" applyFill="1" applyBorder="1" applyAlignment="1">
      <alignment wrapText="1"/>
    </xf>
    <xf numFmtId="41" fontId="8" fillId="0" borderId="27" xfId="1" applyFont="1" applyBorder="1" applyAlignment="1">
      <alignment horizontal="center" wrapText="1"/>
    </xf>
    <xf numFmtId="41" fontId="8" fillId="0" borderId="24" xfId="1" applyFont="1" applyBorder="1" applyAlignment="1">
      <alignment wrapText="1"/>
    </xf>
    <xf numFmtId="41" fontId="8" fillId="0" borderId="28" xfId="1" applyFont="1" applyBorder="1" applyAlignment="1">
      <alignment wrapText="1"/>
    </xf>
    <xf numFmtId="41" fontId="8" fillId="0" borderId="23" xfId="1" applyFont="1" applyBorder="1" applyAlignment="1">
      <alignment wrapText="1"/>
    </xf>
    <xf numFmtId="41" fontId="8" fillId="4" borderId="27" xfId="1" applyFont="1" applyFill="1" applyBorder="1" applyAlignment="1">
      <alignment horizontal="center" wrapText="1"/>
    </xf>
    <xf numFmtId="41" fontId="8" fillId="4" borderId="29" xfId="1" applyFont="1" applyFill="1" applyBorder="1" applyAlignment="1">
      <alignment wrapText="1"/>
    </xf>
    <xf numFmtId="41" fontId="7" fillId="3" borderId="30" xfId="1" applyFont="1" applyFill="1" applyBorder="1" applyAlignment="1" applyProtection="1">
      <protection locked="0"/>
    </xf>
    <xf numFmtId="41" fontId="7" fillId="3" borderId="29" xfId="1" applyFont="1" applyFill="1" applyBorder="1" applyAlignment="1" applyProtection="1">
      <protection locked="0"/>
    </xf>
    <xf numFmtId="41" fontId="7" fillId="3" borderId="31" xfId="1" applyFont="1" applyFill="1" applyBorder="1" applyAlignment="1" applyProtection="1">
      <protection locked="0"/>
    </xf>
    <xf numFmtId="14" fontId="8" fillId="4" borderId="27" xfId="1" applyNumberFormat="1" applyFont="1" applyFill="1" applyBorder="1" applyAlignment="1">
      <alignment horizontal="center" wrapText="1"/>
    </xf>
    <xf numFmtId="41" fontId="8" fillId="0" borderId="29" xfId="1" applyFont="1" applyBorder="1" applyAlignment="1">
      <alignment wrapText="1"/>
    </xf>
    <xf numFmtId="41" fontId="7" fillId="3" borderId="32" xfId="1" applyFont="1" applyFill="1" applyBorder="1" applyAlignment="1" applyProtection="1">
      <protection locked="0"/>
    </xf>
    <xf numFmtId="41" fontId="7" fillId="3" borderId="21" xfId="1" applyFont="1" applyFill="1" applyBorder="1" applyAlignment="1" applyProtection="1">
      <protection locked="0"/>
    </xf>
    <xf numFmtId="0" fontId="3" fillId="0" borderId="0" xfId="4" applyNumberFormat="1" applyFont="1" applyFill="1" applyBorder="1" applyAlignment="1" applyProtection="1"/>
    <xf numFmtId="41" fontId="7" fillId="0" borderId="0" xfId="1" applyFont="1" applyFill="1" applyBorder="1" applyAlignment="1" applyProtection="1"/>
    <xf numFmtId="165" fontId="7" fillId="0" borderId="33" xfId="1" applyNumberFormat="1" applyFont="1" applyFill="1" applyBorder="1" applyAlignment="1" applyProtection="1"/>
    <xf numFmtId="41" fontId="7" fillId="3" borderId="34" xfId="1" applyFont="1" applyFill="1" applyBorder="1" applyAlignment="1" applyProtection="1">
      <protection locked="0"/>
    </xf>
    <xf numFmtId="41" fontId="7" fillId="3" borderId="28" xfId="1" applyFont="1" applyFill="1" applyBorder="1" applyAlignment="1" applyProtection="1">
      <protection locked="0"/>
    </xf>
    <xf numFmtId="41" fontId="7" fillId="3" borderId="26" xfId="1" applyFont="1" applyFill="1" applyBorder="1" applyAlignment="1" applyProtection="1">
      <protection locked="0"/>
    </xf>
    <xf numFmtId="165" fontId="7" fillId="0" borderId="35" xfId="1" applyNumberFormat="1" applyFont="1" applyFill="1" applyBorder="1" applyAlignment="1" applyProtection="1"/>
    <xf numFmtId="41" fontId="8" fillId="0" borderId="36" xfId="1" applyFont="1" applyBorder="1" applyAlignment="1">
      <alignment horizontal="center"/>
    </xf>
    <xf numFmtId="165" fontId="7" fillId="0" borderId="5" xfId="1" applyNumberFormat="1" applyFont="1" applyFill="1" applyBorder="1" applyAlignment="1" applyProtection="1"/>
    <xf numFmtId="165" fontId="7" fillId="0" borderId="37" xfId="1" applyNumberFormat="1" applyFont="1" applyFill="1" applyBorder="1" applyAlignment="1" applyProtection="1"/>
    <xf numFmtId="41" fontId="8" fillId="0" borderId="38" xfId="1" applyFont="1" applyBorder="1" applyAlignment="1">
      <alignment horizontal="center"/>
    </xf>
    <xf numFmtId="41" fontId="8" fillId="0" borderId="39" xfId="1" applyFont="1" applyBorder="1" applyAlignment="1">
      <alignment wrapText="1"/>
    </xf>
    <xf numFmtId="165" fontId="7" fillId="0" borderId="40" xfId="1" applyNumberFormat="1" applyFont="1" applyFill="1" applyBorder="1" applyAlignment="1" applyProtection="1"/>
    <xf numFmtId="41" fontId="8" fillId="0" borderId="41" xfId="1" applyFont="1" applyBorder="1" applyAlignment="1">
      <alignment horizontal="center"/>
    </xf>
    <xf numFmtId="41" fontId="8" fillId="0" borderId="23" xfId="1" applyFont="1" applyBorder="1"/>
    <xf numFmtId="41" fontId="8" fillId="0" borderId="7" xfId="1" applyFont="1" applyBorder="1" applyAlignment="1">
      <alignment horizontal="center"/>
    </xf>
    <xf numFmtId="41" fontId="8" fillId="0" borderId="15" xfId="1" applyFont="1" applyBorder="1"/>
    <xf numFmtId="165" fontId="7" fillId="0" borderId="42" xfId="1" applyNumberFormat="1" applyFont="1" applyFill="1" applyBorder="1" applyAlignment="1" applyProtection="1"/>
    <xf numFmtId="41" fontId="7" fillId="3" borderId="43" xfId="1" applyFont="1" applyFill="1" applyBorder="1" applyAlignment="1" applyProtection="1">
      <protection locked="0"/>
    </xf>
    <xf numFmtId="41" fontId="7" fillId="3" borderId="44" xfId="1" applyFont="1" applyFill="1" applyBorder="1" applyAlignment="1" applyProtection="1">
      <protection locked="0"/>
    </xf>
    <xf numFmtId="41" fontId="7" fillId="3" borderId="45" xfId="1" applyFont="1" applyFill="1" applyBorder="1" applyAlignment="1" applyProtection="1">
      <protection locked="0"/>
    </xf>
    <xf numFmtId="41" fontId="7" fillId="0" borderId="0" xfId="1" applyFont="1"/>
    <xf numFmtId="0" fontId="2" fillId="0" borderId="0" xfId="0" applyFont="1" applyProtection="1"/>
    <xf numFmtId="165" fontId="7" fillId="5" borderId="18" xfId="1" applyNumberFormat="1" applyFont="1" applyFill="1" applyBorder="1" applyAlignment="1" applyProtection="1"/>
    <xf numFmtId="165" fontId="7" fillId="5" borderId="5" xfId="1" applyNumberFormat="1" applyFont="1" applyFill="1" applyBorder="1" applyAlignment="1" applyProtection="1"/>
    <xf numFmtId="165" fontId="7" fillId="5" borderId="17" xfId="1" applyNumberFormat="1" applyFont="1" applyFill="1" applyBorder="1" applyAlignment="1" applyProtection="1"/>
    <xf numFmtId="41" fontId="8" fillId="0" borderId="39" xfId="1" applyFont="1" applyBorder="1"/>
    <xf numFmtId="165" fontId="7" fillId="5" borderId="37" xfId="1" applyNumberFormat="1" applyFont="1" applyFill="1" applyBorder="1" applyAlignment="1" applyProtection="1"/>
    <xf numFmtId="165" fontId="7" fillId="5" borderId="46" xfId="1" applyNumberFormat="1" applyFont="1" applyFill="1" applyBorder="1" applyAlignment="1" applyProtection="1"/>
    <xf numFmtId="41" fontId="8" fillId="0" borderId="15" xfId="1" applyFont="1" applyBorder="1" applyAlignment="1">
      <alignment wrapText="1"/>
    </xf>
    <xf numFmtId="41" fontId="7" fillId="0" borderId="0" xfId="1" applyFont="1" applyBorder="1" applyAlignment="1">
      <alignment horizontal="center"/>
    </xf>
    <xf numFmtId="41" fontId="7" fillId="0" borderId="0" xfId="1" applyFont="1" applyBorder="1"/>
    <xf numFmtId="41" fontId="8" fillId="0" borderId="23" xfId="1" applyFont="1" applyBorder="1" applyAlignment="1"/>
    <xf numFmtId="41" fontId="8" fillId="0" borderId="41" xfId="1" applyFont="1" applyBorder="1" applyAlignment="1">
      <alignment horizontal="center" wrapText="1"/>
    </xf>
    <xf numFmtId="41" fontId="8" fillId="0" borderId="47" xfId="1" applyFont="1" applyBorder="1" applyAlignment="1">
      <alignment horizontal="center"/>
    </xf>
    <xf numFmtId="41" fontId="8" fillId="0" borderId="44" xfId="1" applyFont="1" applyBorder="1"/>
    <xf numFmtId="165" fontId="7" fillId="0" borderId="48" xfId="1" applyNumberFormat="1" applyFont="1" applyFill="1" applyBorder="1" applyAlignment="1" applyProtection="1"/>
    <xf numFmtId="41" fontId="8" fillId="0" borderId="24" xfId="1" applyFont="1" applyBorder="1" applyAlignment="1">
      <alignment horizontal="left"/>
    </xf>
    <xf numFmtId="41" fontId="8" fillId="0" borderId="23" xfId="1" applyFont="1" applyBorder="1" applyAlignment="1">
      <alignment horizontal="left"/>
    </xf>
    <xf numFmtId="41" fontId="7" fillId="0" borderId="0" xfId="1" applyFont="1" applyBorder="1" applyAlignment="1" applyProtection="1">
      <alignment horizontal="center"/>
    </xf>
    <xf numFmtId="41" fontId="7" fillId="0" borderId="0" xfId="1" applyFont="1" applyBorder="1" applyProtection="1"/>
    <xf numFmtId="0" fontId="2" fillId="0" borderId="5" xfId="0" applyFont="1" applyBorder="1" applyProtection="1"/>
    <xf numFmtId="0" fontId="2" fillId="0" borderId="5" xfId="0" applyFont="1" applyBorder="1"/>
    <xf numFmtId="41" fontId="7" fillId="0" borderId="5" xfId="1" applyFont="1" applyBorder="1" applyAlignment="1">
      <alignment horizontal="center"/>
    </xf>
    <xf numFmtId="165" fontId="7" fillId="0" borderId="9" xfId="1" applyNumberFormat="1" applyFont="1" applyFill="1" applyBorder="1" applyAlignment="1" applyProtection="1"/>
    <xf numFmtId="41" fontId="8" fillId="0" borderId="49" xfId="1" applyFont="1" applyBorder="1" applyAlignment="1">
      <alignment horizontal="center"/>
    </xf>
    <xf numFmtId="41" fontId="8" fillId="0" borderId="50" xfId="1" applyFont="1" applyBorder="1"/>
    <xf numFmtId="41" fontId="7" fillId="0" borderId="0" xfId="1" applyFont="1" applyAlignment="1" applyProtection="1">
      <alignment horizontal="center"/>
    </xf>
    <xf numFmtId="41" fontId="7" fillId="0" borderId="0" xfId="1" applyFont="1" applyProtection="1"/>
    <xf numFmtId="41" fontId="6" fillId="0" borderId="51" xfId="1" applyFont="1" applyBorder="1" applyAlignment="1" applyProtection="1">
      <alignment horizontal="centerContinuous"/>
    </xf>
    <xf numFmtId="41" fontId="6" fillId="0" borderId="37" xfId="1" applyFont="1" applyBorder="1" applyAlignment="1" applyProtection="1">
      <alignment horizontal="centerContinuous"/>
    </xf>
    <xf numFmtId="41" fontId="8" fillId="0" borderId="28" xfId="1" applyFont="1" applyBorder="1"/>
    <xf numFmtId="41" fontId="8" fillId="0" borderId="27" xfId="1" applyFont="1" applyBorder="1" applyAlignment="1">
      <alignment horizontal="center"/>
    </xf>
    <xf numFmtId="41" fontId="8" fillId="0" borderId="29" xfId="1" applyFont="1" applyBorder="1"/>
    <xf numFmtId="41" fontId="8" fillId="0" borderId="52" xfId="1" applyFont="1" applyBorder="1" applyAlignment="1">
      <alignment horizontal="center"/>
    </xf>
    <xf numFmtId="41" fontId="8" fillId="0" borderId="53" xfId="1" applyFont="1" applyBorder="1"/>
    <xf numFmtId="41" fontId="8" fillId="0" borderId="45" xfId="1" applyFont="1" applyBorder="1"/>
    <xf numFmtId="41" fontId="7" fillId="0" borderId="4" xfId="1" applyFont="1" applyFill="1" applyBorder="1" applyAlignment="1" applyProtection="1">
      <alignment horizontal="centerContinuous" vertical="center" wrapText="1"/>
    </xf>
    <xf numFmtId="41" fontId="7" fillId="0" borderId="5" xfId="1" applyFont="1" applyFill="1" applyBorder="1" applyAlignment="1" applyProtection="1">
      <alignment horizontal="centerContinuous" vertical="center" wrapText="1"/>
    </xf>
    <xf numFmtId="41" fontId="7" fillId="0" borderId="6" xfId="1" applyFont="1" applyFill="1" applyBorder="1" applyAlignment="1" applyProtection="1">
      <alignment horizontal="centerContinuous" vertical="center" wrapText="1"/>
    </xf>
    <xf numFmtId="41" fontId="7" fillId="0" borderId="18" xfId="1" applyFont="1" applyFill="1" applyBorder="1" applyAlignment="1" applyProtection="1">
      <alignment horizontal="center" vertical="center" wrapText="1"/>
    </xf>
    <xf numFmtId="41" fontId="7" fillId="0" borderId="6" xfId="1" applyFont="1" applyFill="1" applyBorder="1" applyAlignment="1" applyProtection="1">
      <alignment horizontal="center" vertical="center" wrapText="1"/>
    </xf>
    <xf numFmtId="41" fontId="8" fillId="0" borderId="4" xfId="1" applyFont="1" applyBorder="1" applyAlignment="1">
      <alignment horizontal="center"/>
    </xf>
    <xf numFmtId="41" fontId="8" fillId="0" borderId="48" xfId="1" applyFont="1" applyBorder="1" applyAlignment="1">
      <alignment horizontal="left"/>
    </xf>
    <xf numFmtId="165" fontId="7" fillId="3" borderId="18" xfId="1" applyNumberFormat="1" applyFont="1" applyFill="1" applyBorder="1" applyAlignment="1" applyProtection="1">
      <protection locked="0"/>
    </xf>
    <xf numFmtId="165" fontId="7" fillId="3" borderId="46" xfId="1" applyNumberFormat="1" applyFont="1" applyFill="1" applyBorder="1" applyAlignment="1" applyProtection="1">
      <protection locked="0"/>
    </xf>
    <xf numFmtId="0" fontId="7" fillId="0" borderId="0" xfId="3" applyNumberFormat="1" applyFont="1" applyFill="1" applyAlignment="1" applyProtection="1">
      <alignment horizontal="center"/>
    </xf>
    <xf numFmtId="0" fontId="7" fillId="0" borderId="0" xfId="3" applyNumberFormat="1" applyFont="1" applyFill="1" applyAlignment="1" applyProtection="1">
      <alignment wrapText="1"/>
    </xf>
    <xf numFmtId="0" fontId="7" fillId="0" borderId="0" xfId="0" applyFont="1" applyProtection="1"/>
    <xf numFmtId="41" fontId="6" fillId="0" borderId="5" xfId="5" applyFont="1" applyBorder="1" applyAlignment="1" applyProtection="1">
      <alignment vertical="center"/>
    </xf>
    <xf numFmtId="41" fontId="6" fillId="0" borderId="5" xfId="5" applyFont="1" applyBorder="1" applyAlignment="1">
      <alignment vertical="center"/>
    </xf>
    <xf numFmtId="41" fontId="6" fillId="0" borderId="6" xfId="5" applyFont="1" applyBorder="1" applyAlignment="1">
      <alignment vertical="center"/>
    </xf>
    <xf numFmtId="41" fontId="8" fillId="0" borderId="19" xfId="5" applyFont="1" applyBorder="1" applyAlignment="1"/>
    <xf numFmtId="41" fontId="8" fillId="0" borderId="50" xfId="5" applyFont="1" applyBorder="1" applyAlignment="1"/>
    <xf numFmtId="165" fontId="7" fillId="0" borderId="50" xfId="1" applyNumberFormat="1" applyFont="1" applyFill="1" applyBorder="1" applyAlignment="1" applyProtection="1"/>
    <xf numFmtId="165" fontId="7" fillId="3" borderId="50" xfId="1" applyNumberFormat="1" applyFont="1" applyFill="1" applyBorder="1" applyAlignment="1" applyProtection="1">
      <protection locked="0"/>
    </xf>
    <xf numFmtId="165" fontId="7" fillId="3" borderId="20" xfId="1" applyNumberFormat="1" applyFont="1" applyFill="1" applyBorder="1" applyAlignment="1" applyProtection="1">
      <protection locked="0"/>
    </xf>
    <xf numFmtId="41" fontId="8" fillId="0" borderId="52" xfId="5" applyFont="1" applyBorder="1" applyAlignment="1"/>
    <xf numFmtId="41" fontId="8" fillId="0" borderId="23" xfId="5" applyFont="1" applyBorder="1" applyAlignment="1"/>
    <xf numFmtId="165" fontId="7" fillId="0" borderId="23" xfId="1" applyNumberFormat="1" applyFont="1" applyFill="1" applyBorder="1" applyAlignment="1" applyProtection="1"/>
    <xf numFmtId="165" fontId="7" fillId="3" borderId="23" xfId="1" applyNumberFormat="1" applyFont="1" applyFill="1" applyBorder="1" applyAlignment="1" applyProtection="1">
      <protection locked="0"/>
    </xf>
    <xf numFmtId="165" fontId="7" fillId="3" borderId="24" xfId="1" applyNumberFormat="1" applyFont="1" applyFill="1" applyBorder="1" applyAlignment="1" applyProtection="1">
      <protection locked="0"/>
    </xf>
    <xf numFmtId="165" fontId="7" fillId="3" borderId="23" xfId="6" applyNumberFormat="1" applyFont="1" applyFill="1" applyBorder="1" applyAlignment="1" applyProtection="1">
      <protection locked="0"/>
    </xf>
    <xf numFmtId="165" fontId="7" fillId="3" borderId="24" xfId="6" applyNumberFormat="1" applyFont="1" applyFill="1" applyBorder="1" applyAlignment="1" applyProtection="1">
      <protection locked="0"/>
    </xf>
    <xf numFmtId="0" fontId="10" fillId="0" borderId="0" xfId="6" applyNumberFormat="1" applyFont="1" applyFill="1" applyAlignment="1" applyProtection="1"/>
    <xf numFmtId="0" fontId="3" fillId="0" borderId="0" xfId="6" applyNumberFormat="1" applyFont="1" applyFill="1" applyAlignment="1" applyProtection="1"/>
    <xf numFmtId="41" fontId="8" fillId="0" borderId="55" xfId="5" applyFont="1" applyBorder="1" applyAlignment="1"/>
    <xf numFmtId="41" fontId="8" fillId="0" borderId="44" xfId="5" applyFont="1" applyBorder="1" applyAlignment="1"/>
    <xf numFmtId="165" fontId="7" fillId="0" borderId="44" xfId="4" applyNumberFormat="1" applyFont="1" applyFill="1" applyBorder="1" applyAlignment="1" applyProtection="1"/>
    <xf numFmtId="165" fontId="7" fillId="3" borderId="44" xfId="6" applyNumberFormat="1" applyFont="1" applyFill="1" applyBorder="1" applyAlignment="1" applyProtection="1">
      <protection locked="0"/>
    </xf>
    <xf numFmtId="165" fontId="7" fillId="3" borderId="45" xfId="6" applyNumberFormat="1" applyFont="1" applyFill="1" applyBorder="1" applyAlignment="1" applyProtection="1">
      <protection locked="0"/>
    </xf>
    <xf numFmtId="41" fontId="6" fillId="0" borderId="4" xfId="5" applyFont="1" applyBorder="1" applyAlignment="1" applyProtection="1">
      <alignment vertical="center"/>
    </xf>
    <xf numFmtId="41" fontId="6" fillId="0" borderId="18" xfId="5" applyFont="1" applyBorder="1" applyAlignment="1" applyProtection="1">
      <alignment vertical="center"/>
    </xf>
    <xf numFmtId="165" fontId="6" fillId="0" borderId="44" xfId="4" applyNumberFormat="1" applyFont="1" applyFill="1" applyBorder="1" applyAlignment="1" applyProtection="1"/>
    <xf numFmtId="165" fontId="6" fillId="0" borderId="44" xfId="6" applyNumberFormat="1" applyFont="1" applyFill="1" applyBorder="1" applyAlignment="1" applyProtection="1"/>
    <xf numFmtId="165" fontId="6" fillId="0" borderId="45" xfId="6" applyNumberFormat="1" applyFont="1" applyFill="1" applyBorder="1" applyAlignment="1" applyProtection="1"/>
    <xf numFmtId="41" fontId="7" fillId="0" borderId="5" xfId="5" applyFont="1" applyBorder="1" applyAlignment="1" applyProtection="1">
      <alignment vertical="center"/>
    </xf>
    <xf numFmtId="41" fontId="6" fillId="0" borderId="6" xfId="5" applyFont="1" applyBorder="1" applyAlignment="1" applyProtection="1">
      <alignment vertical="center"/>
    </xf>
    <xf numFmtId="41" fontId="8" fillId="0" borderId="49" xfId="5" applyFont="1" applyBorder="1" applyAlignment="1"/>
    <xf numFmtId="41" fontId="8" fillId="0" borderId="56" xfId="5" applyFont="1" applyBorder="1" applyAlignment="1"/>
    <xf numFmtId="41" fontId="8" fillId="0" borderId="41" xfId="5" applyFont="1" applyBorder="1" applyAlignment="1"/>
    <xf numFmtId="41" fontId="8" fillId="0" borderId="22" xfId="5" applyFont="1" applyBorder="1" applyAlignment="1"/>
    <xf numFmtId="41" fontId="8" fillId="0" borderId="47" xfId="5" applyFont="1" applyBorder="1" applyAlignment="1"/>
    <xf numFmtId="41" fontId="8" fillId="0" borderId="43" xfId="5" applyFont="1" applyBorder="1" applyAlignment="1"/>
    <xf numFmtId="41" fontId="6" fillId="0" borderId="4" xfId="5" applyFont="1" applyBorder="1" applyAlignment="1">
      <alignment vertical="center"/>
    </xf>
    <xf numFmtId="41" fontId="6" fillId="0" borderId="18" xfId="5" applyFont="1" applyBorder="1" applyAlignment="1">
      <alignment vertical="center"/>
    </xf>
    <xf numFmtId="165" fontId="6" fillId="0" borderId="44" xfId="6" applyNumberFormat="1" applyFont="1" applyFill="1" applyBorder="1" applyAlignment="1" applyProtection="1">
      <protection locked="0"/>
    </xf>
    <xf numFmtId="165" fontId="6" fillId="0" borderId="45" xfId="6" applyNumberFormat="1" applyFont="1" applyFill="1" applyBorder="1" applyAlignment="1" applyProtection="1">
      <protection locked="0"/>
    </xf>
    <xf numFmtId="0" fontId="5" fillId="0" borderId="0" xfId="3" applyNumberFormat="1" applyFont="1" applyFill="1" applyAlignment="1" applyProtection="1">
      <alignment horizontal="center"/>
    </xf>
    <xf numFmtId="0" fontId="2" fillId="0" borderId="0" xfId="7"/>
    <xf numFmtId="0" fontId="3" fillId="0" borderId="0" xfId="2" applyNumberFormat="1" applyFont="1" applyFill="1" applyAlignment="1" applyProtection="1">
      <alignment horizontal="left"/>
    </xf>
    <xf numFmtId="41" fontId="7" fillId="0" borderId="0" xfId="5" applyFont="1" applyFill="1" applyAlignment="1" applyProtection="1"/>
    <xf numFmtId="0" fontId="7" fillId="0" borderId="0" xfId="7" applyFont="1"/>
    <xf numFmtId="0" fontId="5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/>
    <xf numFmtId="0" fontId="7" fillId="0" borderId="0" xfId="4" applyNumberFormat="1" applyFont="1" applyFill="1" applyAlignment="1" applyProtection="1"/>
    <xf numFmtId="41" fontId="7" fillId="0" borderId="0" xfId="5" applyFont="1" applyFill="1" applyBorder="1" applyAlignment="1" applyProtection="1"/>
    <xf numFmtId="0" fontId="5" fillId="0" borderId="0" xfId="4" applyNumberFormat="1" applyFont="1" applyFill="1" applyAlignment="1" applyProtection="1"/>
    <xf numFmtId="41" fontId="7" fillId="0" borderId="0" xfId="5" applyFont="1" applyAlignment="1">
      <alignment horizontal="center"/>
    </xf>
    <xf numFmtId="41" fontId="7" fillId="0" borderId="9" xfId="5" applyFont="1" applyBorder="1" applyAlignment="1">
      <alignment horizontal="center"/>
    </xf>
    <xf numFmtId="41" fontId="7" fillId="3" borderId="22" xfId="5" applyFont="1" applyFill="1" applyBorder="1" applyAlignment="1" applyProtection="1">
      <protection locked="0"/>
    </xf>
    <xf numFmtId="41" fontId="7" fillId="0" borderId="0" xfId="5" applyFont="1"/>
    <xf numFmtId="41" fontId="7" fillId="0" borderId="0" xfId="5" applyFont="1" applyBorder="1" applyAlignment="1">
      <alignment horizontal="center"/>
    </xf>
    <xf numFmtId="41" fontId="7" fillId="0" borderId="0" xfId="5" applyFont="1" applyBorder="1"/>
    <xf numFmtId="41" fontId="7" fillId="0" borderId="5" xfId="5" applyFont="1" applyBorder="1" applyAlignment="1">
      <alignment horizontal="center"/>
    </xf>
    <xf numFmtId="41" fontId="7" fillId="0" borderId="4" xfId="5" applyFont="1" applyFill="1" applyBorder="1" applyAlignment="1" applyProtection="1">
      <alignment horizontal="centerContinuous" vertical="center" wrapText="1"/>
    </xf>
    <xf numFmtId="41" fontId="7" fillId="0" borderId="5" xfId="5" applyFont="1" applyFill="1" applyBorder="1" applyAlignment="1" applyProtection="1">
      <alignment horizontal="centerContinuous" vertical="center" wrapText="1"/>
    </xf>
    <xf numFmtId="41" fontId="7" fillId="0" borderId="6" xfId="5" applyFont="1" applyFill="1" applyBorder="1" applyAlignment="1" applyProtection="1">
      <alignment horizontal="centerContinuous" vertical="center" wrapText="1"/>
    </xf>
    <xf numFmtId="41" fontId="7" fillId="0" borderId="18" xfId="5" applyFont="1" applyFill="1" applyBorder="1" applyAlignment="1" applyProtection="1">
      <alignment horizontal="center" vertical="center" wrapText="1"/>
    </xf>
    <xf numFmtId="41" fontId="7" fillId="0" borderId="6" xfId="5" applyFont="1" applyFill="1" applyBorder="1" applyAlignment="1" applyProtection="1">
      <alignment horizontal="center" vertical="center" wrapText="1"/>
    </xf>
    <xf numFmtId="0" fontId="2" fillId="0" borderId="0" xfId="7" applyFont="1"/>
    <xf numFmtId="0" fontId="7" fillId="0" borderId="0" xfId="7" applyFont="1" applyProtection="1"/>
    <xf numFmtId="0" fontId="2" fillId="0" borderId="0" xfId="7" applyFont="1" applyProtection="1"/>
    <xf numFmtId="0" fontId="6" fillId="0" borderId="0" xfId="3" applyNumberFormat="1" applyFont="1" applyFill="1" applyAlignment="1" applyProtection="1"/>
    <xf numFmtId="0" fontId="6" fillId="0" borderId="0" xfId="3" applyNumberFormat="1" applyFont="1" applyFill="1" applyAlignment="1" applyProtection="1">
      <alignment horizontal="center"/>
    </xf>
    <xf numFmtId="41" fontId="8" fillId="0" borderId="38" xfId="5" applyFont="1" applyBorder="1" applyAlignment="1">
      <alignment horizontal="center"/>
    </xf>
    <xf numFmtId="41" fontId="8" fillId="0" borderId="41" xfId="5" applyFont="1" applyBorder="1" applyAlignment="1">
      <alignment horizontal="center"/>
    </xf>
    <xf numFmtId="41" fontId="8" fillId="0" borderId="47" xfId="5" applyFont="1" applyBorder="1" applyAlignment="1">
      <alignment horizontal="center"/>
    </xf>
    <xf numFmtId="0" fontId="7" fillId="0" borderId="0" xfId="3" applyNumberFormat="1" applyFont="1" applyFill="1" applyAlignment="1" applyProtection="1">
      <alignment horizontal="center"/>
    </xf>
    <xf numFmtId="0" fontId="7" fillId="0" borderId="0" xfId="3" applyNumberFormat="1" applyFont="1" applyFill="1" applyAlignment="1" applyProtection="1">
      <alignment wrapText="1"/>
    </xf>
    <xf numFmtId="41" fontId="8" fillId="0" borderId="27" xfId="5" applyFont="1" applyBorder="1" applyAlignment="1">
      <alignment horizontal="center"/>
    </xf>
    <xf numFmtId="41" fontId="8" fillId="0" borderId="36" xfId="5" applyFont="1" applyBorder="1" applyAlignment="1">
      <alignment horizontal="center"/>
    </xf>
    <xf numFmtId="41" fontId="8" fillId="0" borderId="23" xfId="5" applyFont="1" applyBorder="1" applyAlignment="1">
      <alignment wrapText="1"/>
    </xf>
    <xf numFmtId="41" fontId="8" fillId="0" borderId="39" xfId="5" applyFont="1" applyBorder="1" applyAlignment="1">
      <alignment wrapText="1"/>
    </xf>
    <xf numFmtId="41" fontId="8" fillId="0" borderId="29" xfId="5" applyFont="1" applyBorder="1" applyAlignment="1">
      <alignment wrapText="1"/>
    </xf>
    <xf numFmtId="41" fontId="8" fillId="0" borderId="28" xfId="5" applyFont="1" applyBorder="1" applyAlignment="1">
      <alignment wrapText="1"/>
    </xf>
    <xf numFmtId="41" fontId="6" fillId="0" borderId="4" xfId="5" applyFont="1" applyBorder="1" applyAlignment="1">
      <alignment vertical="center"/>
    </xf>
    <xf numFmtId="41" fontId="6" fillId="0" borderId="5" xfId="5" applyFont="1" applyBorder="1" applyAlignment="1">
      <alignment vertical="center"/>
    </xf>
    <xf numFmtId="41" fontId="6" fillId="0" borderId="6" xfId="5" applyFont="1" applyBorder="1" applyAlignment="1">
      <alignment vertical="center"/>
    </xf>
    <xf numFmtId="41" fontId="6" fillId="0" borderId="18" xfId="5" applyFont="1" applyBorder="1" applyAlignment="1">
      <alignment vertical="center"/>
    </xf>
    <xf numFmtId="41" fontId="6" fillId="2" borderId="1" xfId="5" applyFont="1" applyFill="1" applyBorder="1" applyAlignment="1" applyProtection="1">
      <alignment horizontal="center" vertical="center" wrapText="1"/>
    </xf>
    <xf numFmtId="41" fontId="6" fillId="2" borderId="2" xfId="5" applyFont="1" applyFill="1" applyBorder="1" applyAlignment="1" applyProtection="1">
      <alignment horizontal="center" vertical="center" wrapText="1"/>
    </xf>
    <xf numFmtId="41" fontId="6" fillId="2" borderId="7" xfId="5" applyFont="1" applyFill="1" applyBorder="1" applyAlignment="1" applyProtection="1">
      <alignment horizontal="center" vertical="center" wrapText="1"/>
    </xf>
    <xf numFmtId="41" fontId="6" fillId="2" borderId="8" xfId="5" applyFont="1" applyFill="1" applyBorder="1" applyAlignment="1" applyProtection="1">
      <alignment horizontal="center" vertical="center" wrapText="1"/>
    </xf>
    <xf numFmtId="41" fontId="8" fillId="0" borderId="39" xfId="5" applyFont="1" applyBorder="1"/>
    <xf numFmtId="41" fontId="8" fillId="0" borderId="23" xfId="5" applyFont="1" applyBorder="1"/>
    <xf numFmtId="41" fontId="8" fillId="0" borderId="7" xfId="5" applyFont="1" applyBorder="1" applyAlignment="1">
      <alignment horizontal="center"/>
    </xf>
    <xf numFmtId="41" fontId="8" fillId="0" borderId="15" xfId="5" applyFont="1" applyBorder="1" applyAlignment="1">
      <alignment wrapText="1"/>
    </xf>
    <xf numFmtId="41" fontId="8" fillId="0" borderId="23" xfId="5" applyFont="1" applyBorder="1" applyAlignment="1"/>
    <xf numFmtId="41" fontId="8" fillId="0" borderId="41" xfId="5" applyFont="1" applyBorder="1" applyAlignment="1">
      <alignment horizontal="center" wrapText="1"/>
    </xf>
    <xf numFmtId="41" fontId="8" fillId="0" borderId="44" xfId="5" applyFont="1" applyBorder="1"/>
    <xf numFmtId="41" fontId="8" fillId="0" borderId="15" xfId="5" applyFont="1" applyBorder="1"/>
    <xf numFmtId="41" fontId="8" fillId="0" borderId="19" xfId="5" applyFont="1" applyBorder="1" applyAlignment="1">
      <alignment horizontal="center" wrapText="1"/>
    </xf>
    <xf numFmtId="41" fontId="8" fillId="0" borderId="27" xfId="5" applyFont="1" applyBorder="1" applyAlignment="1">
      <alignment horizontal="center" wrapText="1"/>
    </xf>
    <xf numFmtId="41" fontId="8" fillId="0" borderId="49" xfId="5" applyFont="1" applyBorder="1" applyAlignment="1">
      <alignment horizontal="center"/>
    </xf>
    <xf numFmtId="41" fontId="8" fillId="0" borderId="50" xfId="5" applyFont="1" applyBorder="1"/>
    <xf numFmtId="41" fontId="8" fillId="0" borderId="29" xfId="5" applyFont="1" applyBorder="1"/>
    <xf numFmtId="41" fontId="8" fillId="0" borderId="4" xfId="5" applyFont="1" applyBorder="1" applyAlignment="1">
      <alignment horizontal="center"/>
    </xf>
    <xf numFmtId="41" fontId="8" fillId="0" borderId="48" xfId="5" applyFont="1" applyBorder="1" applyAlignment="1">
      <alignment horizontal="left"/>
    </xf>
    <xf numFmtId="41" fontId="8" fillId="0" borderId="19" xfId="5" applyFont="1" applyBorder="1" applyAlignment="1"/>
    <xf numFmtId="41" fontId="8" fillId="0" borderId="50" xfId="5" applyFont="1" applyBorder="1" applyAlignment="1"/>
    <xf numFmtId="41" fontId="8" fillId="0" borderId="52" xfId="5" applyFont="1" applyBorder="1" applyAlignment="1"/>
    <xf numFmtId="41" fontId="8" fillId="0" borderId="23" xfId="5" applyFont="1" applyBorder="1" applyAlignment="1"/>
    <xf numFmtId="41" fontId="8" fillId="0" borderId="55" xfId="5" applyFont="1" applyBorder="1" applyAlignment="1"/>
    <xf numFmtId="41" fontId="8" fillId="0" borderId="44" xfId="5" applyFont="1" applyBorder="1" applyAlignment="1"/>
    <xf numFmtId="41" fontId="8" fillId="0" borderId="49" xfId="5" applyFont="1" applyBorder="1" applyAlignment="1"/>
    <xf numFmtId="41" fontId="8" fillId="0" borderId="56" xfId="5" applyFont="1" applyBorder="1" applyAlignment="1"/>
    <xf numFmtId="41" fontId="8" fillId="0" borderId="41" xfId="5" applyFont="1" applyBorder="1" applyAlignment="1"/>
    <xf numFmtId="41" fontId="8" fillId="0" borderId="22" xfId="5" applyFont="1" applyBorder="1" applyAlignment="1"/>
    <xf numFmtId="41" fontId="8" fillId="0" borderId="47" xfId="5" applyFont="1" applyBorder="1" applyAlignment="1"/>
    <xf numFmtId="41" fontId="8" fillId="0" borderId="43" xfId="5" applyFont="1" applyBorder="1" applyAlignment="1"/>
    <xf numFmtId="0" fontId="6" fillId="0" borderId="0" xfId="3" applyNumberFormat="1" applyFont="1" applyFill="1" applyAlignment="1" applyProtection="1">
      <alignment horizontal="center" wrapText="1"/>
    </xf>
    <xf numFmtId="0" fontId="3" fillId="0" borderId="0" xfId="4" applyNumberFormat="1" applyFont="1" applyFill="1" applyAlignment="1" applyProtection="1"/>
    <xf numFmtId="0" fontId="3" fillId="0" borderId="0" xfId="4" applyNumberFormat="1" applyFont="1" applyFill="1" applyBorder="1" applyAlignment="1" applyProtection="1"/>
    <xf numFmtId="0" fontId="2" fillId="0" borderId="5" xfId="7" applyFont="1" applyBorder="1"/>
    <xf numFmtId="0" fontId="10" fillId="0" borderId="0" xfId="6" applyNumberFormat="1" applyFont="1" applyFill="1" applyAlignment="1" applyProtection="1"/>
    <xf numFmtId="0" fontId="3" fillId="0" borderId="0" xfId="6" applyNumberFormat="1" applyFont="1" applyFill="1" applyAlignment="1" applyProtection="1"/>
    <xf numFmtId="41" fontId="8" fillId="0" borderId="45" xfId="5" applyFont="1" applyBorder="1"/>
    <xf numFmtId="41" fontId="8" fillId="0" borderId="53" xfId="5" applyFont="1" applyBorder="1"/>
    <xf numFmtId="41" fontId="8" fillId="0" borderId="52" xfId="5" applyFont="1" applyBorder="1" applyAlignment="1">
      <alignment horizontal="center"/>
    </xf>
    <xf numFmtId="41" fontId="8" fillId="0" borderId="28" xfId="5" applyFont="1" applyBorder="1"/>
    <xf numFmtId="41" fontId="6" fillId="0" borderId="10" xfId="5" applyFont="1" applyBorder="1" applyAlignment="1">
      <alignment horizontal="centerContinuous"/>
    </xf>
    <xf numFmtId="41" fontId="6" fillId="0" borderId="11" xfId="5" applyFont="1" applyBorder="1" applyAlignment="1">
      <alignment horizontal="centerContinuous"/>
    </xf>
    <xf numFmtId="41" fontId="8" fillId="0" borderId="24" xfId="5" applyFont="1" applyBorder="1" applyAlignment="1">
      <alignment wrapText="1"/>
    </xf>
    <xf numFmtId="41" fontId="8" fillId="0" borderId="20" xfId="5" applyFont="1" applyBorder="1" applyAlignment="1">
      <alignment wrapText="1"/>
    </xf>
    <xf numFmtId="41" fontId="8" fillId="0" borderId="24" xfId="5" applyFont="1" applyBorder="1" applyAlignment="1">
      <alignment horizontal="left"/>
    </xf>
    <xf numFmtId="41" fontId="8" fillId="0" borderId="23" xfId="5" applyFont="1" applyBorder="1" applyAlignment="1">
      <alignment horizontal="left"/>
    </xf>
    <xf numFmtId="41" fontId="8" fillId="4" borderId="25" xfId="5" applyFont="1" applyFill="1" applyBorder="1" applyAlignment="1">
      <alignment horizontal="center" wrapText="1"/>
    </xf>
    <xf numFmtId="41" fontId="8" fillId="4" borderId="26" xfId="5" applyFont="1" applyFill="1" applyBorder="1" applyAlignment="1">
      <alignment wrapText="1"/>
    </xf>
    <xf numFmtId="41" fontId="8" fillId="4" borderId="27" xfId="5" applyFont="1" applyFill="1" applyBorder="1" applyAlignment="1">
      <alignment horizontal="center" wrapText="1"/>
    </xf>
    <xf numFmtId="41" fontId="8" fillId="4" borderId="29" xfId="5" applyFont="1" applyFill="1" applyBorder="1" applyAlignment="1">
      <alignment wrapText="1"/>
    </xf>
    <xf numFmtId="14" fontId="8" fillId="4" borderId="27" xfId="5" applyNumberFormat="1" applyFont="1" applyFill="1" applyBorder="1" applyAlignment="1">
      <alignment horizontal="center" wrapText="1"/>
    </xf>
    <xf numFmtId="0" fontId="2" fillId="0" borderId="5" xfId="7" applyFont="1" applyBorder="1" applyProtection="1"/>
    <xf numFmtId="41" fontId="6" fillId="0" borderId="5" xfId="5" applyFont="1" applyBorder="1" applyAlignment="1" applyProtection="1">
      <alignment vertical="center"/>
    </xf>
    <xf numFmtId="41" fontId="7" fillId="0" borderId="0" xfId="5" applyFont="1" applyBorder="1" applyAlignment="1" applyProtection="1">
      <alignment horizontal="center"/>
    </xf>
    <xf numFmtId="41" fontId="7" fillId="0" borderId="0" xfId="5" applyFont="1" applyBorder="1" applyProtection="1"/>
    <xf numFmtId="41" fontId="7" fillId="0" borderId="0" xfId="5" applyFont="1" applyAlignment="1" applyProtection="1">
      <alignment horizontal="center"/>
    </xf>
    <xf numFmtId="41" fontId="7" fillId="0" borderId="0" xfId="5" applyFont="1" applyProtection="1"/>
    <xf numFmtId="41" fontId="6" fillId="0" borderId="51" xfId="5" applyFont="1" applyBorder="1" applyAlignment="1" applyProtection="1">
      <alignment horizontal="centerContinuous"/>
    </xf>
    <xf numFmtId="41" fontId="6" fillId="0" borderId="37" xfId="5" applyFont="1" applyBorder="1" applyAlignment="1" applyProtection="1">
      <alignment horizontal="centerContinuous"/>
    </xf>
    <xf numFmtId="41" fontId="6" fillId="0" borderId="4" xfId="5" applyFont="1" applyBorder="1" applyAlignment="1" applyProtection="1">
      <alignment vertical="center"/>
    </xf>
    <xf numFmtId="41" fontId="6" fillId="0" borderId="18" xfId="5" applyFont="1" applyBorder="1" applyAlignment="1" applyProtection="1">
      <alignment vertical="center"/>
    </xf>
    <xf numFmtId="41" fontId="7" fillId="0" borderId="5" xfId="5" applyFont="1" applyBorder="1" applyAlignment="1" applyProtection="1">
      <alignment vertical="center"/>
    </xf>
    <xf numFmtId="41" fontId="6" fillId="0" borderId="6" xfId="5" applyFont="1" applyBorder="1" applyAlignment="1" applyProtection="1">
      <alignment vertical="center"/>
    </xf>
    <xf numFmtId="0" fontId="2" fillId="0" borderId="0" xfId="53"/>
    <xf numFmtId="0" fontId="5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/>
    <xf numFmtId="0" fontId="5" fillId="0" borderId="0" xfId="4" applyNumberFormat="1" applyFont="1" applyFill="1" applyAlignment="1" applyProtection="1"/>
    <xf numFmtId="41" fontId="6" fillId="0" borderId="4" xfId="5" applyFont="1" applyBorder="1" applyAlignment="1">
      <alignment vertical="center"/>
    </xf>
    <xf numFmtId="41" fontId="6" fillId="0" borderId="18" xfId="5" applyFont="1" applyBorder="1" applyAlignment="1">
      <alignment vertical="center"/>
    </xf>
    <xf numFmtId="41" fontId="8" fillId="0" borderId="47" xfId="5" applyFont="1" applyBorder="1" applyAlignment="1"/>
    <xf numFmtId="41" fontId="8" fillId="0" borderId="43" xfId="5" applyFont="1" applyBorder="1" applyAlignment="1"/>
    <xf numFmtId="165" fontId="7" fillId="0" borderId="44" xfId="4" applyNumberFormat="1" applyFont="1" applyFill="1" applyBorder="1" applyAlignment="1" applyProtection="1"/>
    <xf numFmtId="165" fontId="7" fillId="3" borderId="44" xfId="6" applyNumberFormat="1" applyFont="1" applyFill="1" applyBorder="1" applyAlignment="1" applyProtection="1">
      <protection locked="0"/>
    </xf>
    <xf numFmtId="165" fontId="7" fillId="3" borderId="45" xfId="6" applyNumberFormat="1" applyFont="1" applyFill="1" applyBorder="1" applyAlignment="1" applyProtection="1">
      <protection locked="0"/>
    </xf>
    <xf numFmtId="165" fontId="6" fillId="0" borderId="44" xfId="4" applyNumberFormat="1" applyFont="1" applyFill="1" applyBorder="1" applyAlignment="1" applyProtection="1"/>
    <xf numFmtId="165" fontId="6" fillId="0" borderId="44" xfId="6" applyNumberFormat="1" applyFont="1" applyFill="1" applyBorder="1" applyAlignment="1" applyProtection="1">
      <protection locked="0"/>
    </xf>
    <xf numFmtId="165" fontId="6" fillId="0" borderId="45" xfId="6" applyNumberFormat="1" applyFont="1" applyFill="1" applyBorder="1" applyAlignment="1" applyProtection="1">
      <protection locked="0"/>
    </xf>
    <xf numFmtId="0" fontId="2" fillId="0" borderId="0" xfId="53"/>
    <xf numFmtId="0" fontId="3" fillId="0" borderId="0" xfId="2" applyNumberFormat="1" applyFont="1" applyFill="1" applyAlignment="1" applyProtection="1">
      <alignment horizontal="left"/>
    </xf>
    <xf numFmtId="41" fontId="7" fillId="0" borderId="0" xfId="45" applyFont="1" applyFill="1" applyAlignment="1" applyProtection="1"/>
    <xf numFmtId="165" fontId="7" fillId="0" borderId="37" xfId="45" applyNumberFormat="1" applyFont="1" applyFill="1" applyBorder="1" applyAlignment="1" applyProtection="1"/>
    <xf numFmtId="165" fontId="7" fillId="0" borderId="17" xfId="45" applyNumberFormat="1" applyFont="1" applyFill="1" applyBorder="1" applyAlignment="1" applyProtection="1"/>
    <xf numFmtId="0" fontId="7" fillId="0" borderId="0" xfId="53" applyFont="1"/>
    <xf numFmtId="165" fontId="7" fillId="0" borderId="21" xfId="45" applyNumberFormat="1" applyFont="1" applyFill="1" applyBorder="1" applyAlignment="1" applyProtection="1"/>
    <xf numFmtId="0" fontId="5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/>
    <xf numFmtId="0" fontId="7" fillId="0" borderId="0" xfId="4" applyNumberFormat="1" applyFont="1" applyFill="1" applyAlignment="1" applyProtection="1"/>
    <xf numFmtId="41" fontId="7" fillId="3" borderId="23" xfId="45" applyFont="1" applyFill="1" applyBorder="1" applyAlignment="1" applyProtection="1">
      <protection locked="0"/>
    </xf>
    <xf numFmtId="165" fontId="7" fillId="3" borderId="24" xfId="45" applyNumberFormat="1" applyFont="1" applyFill="1" applyBorder="1" applyAlignment="1" applyProtection="1">
      <protection locked="0"/>
    </xf>
    <xf numFmtId="41" fontId="7" fillId="0" borderId="0" xfId="45" applyFont="1" applyFill="1" applyBorder="1" applyAlignment="1" applyProtection="1"/>
    <xf numFmtId="0" fontId="5" fillId="0" borderId="0" xfId="4" applyNumberFormat="1" applyFont="1" applyFill="1" applyAlignment="1" applyProtection="1"/>
    <xf numFmtId="41" fontId="7" fillId="0" borderId="0" xfId="45" applyFont="1" applyAlignment="1">
      <alignment horizontal="center"/>
    </xf>
    <xf numFmtId="41" fontId="7" fillId="0" borderId="9" xfId="45" applyFont="1" applyBorder="1" applyAlignment="1">
      <alignment horizontal="center"/>
    </xf>
    <xf numFmtId="165" fontId="7" fillId="0" borderId="5" xfId="45" applyNumberFormat="1" applyFont="1" applyFill="1" applyBorder="1" applyAlignment="1" applyProtection="1"/>
    <xf numFmtId="165" fontId="7" fillId="0" borderId="40" xfId="45" applyNumberFormat="1" applyFont="1" applyFill="1" applyBorder="1" applyAlignment="1" applyProtection="1"/>
    <xf numFmtId="41" fontId="7" fillId="3" borderId="34" xfId="45" applyFont="1" applyFill="1" applyBorder="1" applyAlignment="1" applyProtection="1">
      <protection locked="0"/>
    </xf>
    <xf numFmtId="41" fontId="7" fillId="3" borderId="28" xfId="45" applyFont="1" applyFill="1" applyBorder="1" applyAlignment="1" applyProtection="1">
      <protection locked="0"/>
    </xf>
    <xf numFmtId="41" fontId="7" fillId="3" borderId="26" xfId="45" applyFont="1" applyFill="1" applyBorder="1" applyAlignment="1" applyProtection="1">
      <protection locked="0"/>
    </xf>
    <xf numFmtId="41" fontId="7" fillId="3" borderId="22" xfId="45" applyFont="1" applyFill="1" applyBorder="1" applyAlignment="1" applyProtection="1">
      <protection locked="0"/>
    </xf>
    <xf numFmtId="41" fontId="7" fillId="3" borderId="24" xfId="45" applyFont="1" applyFill="1" applyBorder="1" applyAlignment="1" applyProtection="1">
      <protection locked="0"/>
    </xf>
    <xf numFmtId="165" fontId="7" fillId="0" borderId="42" xfId="45" applyNumberFormat="1" applyFont="1" applyFill="1" applyBorder="1" applyAlignment="1" applyProtection="1"/>
    <xf numFmtId="41" fontId="7" fillId="3" borderId="43" xfId="45" applyFont="1" applyFill="1" applyBorder="1" applyAlignment="1" applyProtection="1">
      <protection locked="0"/>
    </xf>
    <xf numFmtId="41" fontId="7" fillId="3" borderId="44" xfId="45" applyFont="1" applyFill="1" applyBorder="1" applyAlignment="1" applyProtection="1">
      <protection locked="0"/>
    </xf>
    <xf numFmtId="41" fontId="7" fillId="3" borderId="45" xfId="45" applyFont="1" applyFill="1" applyBorder="1" applyAlignment="1" applyProtection="1">
      <protection locked="0"/>
    </xf>
    <xf numFmtId="41" fontId="7" fillId="0" borderId="0" xfId="45" applyFont="1"/>
    <xf numFmtId="165" fontId="7" fillId="5" borderId="18" xfId="45" applyNumberFormat="1" applyFont="1" applyFill="1" applyBorder="1" applyAlignment="1" applyProtection="1"/>
    <xf numFmtId="165" fontId="7" fillId="5" borderId="5" xfId="45" applyNumberFormat="1" applyFont="1" applyFill="1" applyBorder="1" applyAlignment="1" applyProtection="1"/>
    <xf numFmtId="165" fontId="7" fillId="5" borderId="17" xfId="45" applyNumberFormat="1" applyFont="1" applyFill="1" applyBorder="1" applyAlignment="1" applyProtection="1"/>
    <xf numFmtId="165" fontId="7" fillId="0" borderId="33" xfId="45" applyNumberFormat="1" applyFont="1" applyFill="1" applyBorder="1" applyAlignment="1" applyProtection="1"/>
    <xf numFmtId="165" fontId="7" fillId="5" borderId="37" xfId="45" applyNumberFormat="1" applyFont="1" applyFill="1" applyBorder="1" applyAlignment="1" applyProtection="1"/>
    <xf numFmtId="165" fontId="7" fillId="5" borderId="46" xfId="45" applyNumberFormat="1" applyFont="1" applyFill="1" applyBorder="1" applyAlignment="1" applyProtection="1"/>
    <xf numFmtId="41" fontId="7" fillId="0" borderId="0" xfId="45" applyFont="1" applyBorder="1" applyAlignment="1">
      <alignment horizontal="center"/>
    </xf>
    <xf numFmtId="41" fontId="7" fillId="0" borderId="0" xfId="45" applyFont="1" applyBorder="1"/>
    <xf numFmtId="165" fontId="7" fillId="0" borderId="18" xfId="45" applyNumberFormat="1" applyFont="1" applyFill="1" applyBorder="1" applyAlignment="1" applyProtection="1"/>
    <xf numFmtId="165" fontId="7" fillId="0" borderId="48" xfId="45" applyNumberFormat="1" applyFont="1" applyFill="1" applyBorder="1" applyAlignment="1" applyProtection="1"/>
    <xf numFmtId="165" fontId="7" fillId="0" borderId="35" xfId="45" applyNumberFormat="1" applyFont="1" applyFill="1" applyBorder="1" applyAlignment="1" applyProtection="1"/>
    <xf numFmtId="41" fontId="7" fillId="3" borderId="30" xfId="45" applyFont="1" applyFill="1" applyBorder="1" applyAlignment="1" applyProtection="1">
      <protection locked="0"/>
    </xf>
    <xf numFmtId="41" fontId="7" fillId="3" borderId="29" xfId="45" applyFont="1" applyFill="1" applyBorder="1" applyAlignment="1" applyProtection="1">
      <protection locked="0"/>
    </xf>
    <xf numFmtId="41" fontId="7" fillId="3" borderId="31" xfId="45" applyFont="1" applyFill="1" applyBorder="1" applyAlignment="1" applyProtection="1">
      <protection locked="0"/>
    </xf>
    <xf numFmtId="41" fontId="7" fillId="0" borderId="5" xfId="45" applyFont="1" applyBorder="1" applyAlignment="1">
      <alignment horizontal="center"/>
    </xf>
    <xf numFmtId="41" fontId="7" fillId="0" borderId="4" xfId="45" applyFont="1" applyFill="1" applyBorder="1" applyAlignment="1" applyProtection="1">
      <alignment horizontal="centerContinuous" vertical="center" wrapText="1"/>
    </xf>
    <xf numFmtId="41" fontId="7" fillId="0" borderId="5" xfId="45" applyFont="1" applyFill="1" applyBorder="1" applyAlignment="1" applyProtection="1">
      <alignment horizontal="centerContinuous" vertical="center" wrapText="1"/>
    </xf>
    <xf numFmtId="41" fontId="7" fillId="0" borderId="6" xfId="45" applyFont="1" applyFill="1" applyBorder="1" applyAlignment="1" applyProtection="1">
      <alignment horizontal="centerContinuous" vertical="center" wrapText="1"/>
    </xf>
    <xf numFmtId="41" fontId="7" fillId="0" borderId="18" xfId="45" applyFont="1" applyFill="1" applyBorder="1" applyAlignment="1" applyProtection="1">
      <alignment horizontal="center" vertical="center" wrapText="1"/>
    </xf>
    <xf numFmtId="41" fontId="7" fillId="0" borderId="6" xfId="45" applyFont="1" applyFill="1" applyBorder="1" applyAlignment="1" applyProtection="1">
      <alignment horizontal="center" vertical="center" wrapText="1"/>
    </xf>
    <xf numFmtId="165" fontId="7" fillId="3" borderId="18" xfId="45" applyNumberFormat="1" applyFont="1" applyFill="1" applyBorder="1" applyAlignment="1" applyProtection="1">
      <protection locked="0"/>
    </xf>
    <xf numFmtId="165" fontId="7" fillId="3" borderId="46" xfId="45" applyNumberFormat="1" applyFont="1" applyFill="1" applyBorder="1" applyAlignment="1" applyProtection="1">
      <protection locked="0"/>
    </xf>
    <xf numFmtId="0" fontId="2" fillId="0" borderId="0" xfId="53" applyFont="1"/>
    <xf numFmtId="0" fontId="7" fillId="0" borderId="0" xfId="53" applyFont="1" applyProtection="1"/>
    <xf numFmtId="0" fontId="2" fillId="0" borderId="0" xfId="53" applyFont="1" applyProtection="1"/>
    <xf numFmtId="0" fontId="6" fillId="0" borderId="0" xfId="3" applyNumberFormat="1" applyFont="1" applyFill="1" applyAlignment="1" applyProtection="1"/>
    <xf numFmtId="0" fontId="6" fillId="0" borderId="0" xfId="3" applyNumberFormat="1" applyFont="1" applyFill="1" applyAlignment="1" applyProtection="1">
      <alignment horizontal="center"/>
    </xf>
    <xf numFmtId="41" fontId="8" fillId="0" borderId="38" xfId="45" applyFont="1" applyBorder="1" applyAlignment="1">
      <alignment horizontal="center"/>
    </xf>
    <xf numFmtId="41" fontId="8" fillId="0" borderId="41" xfId="45" applyFont="1" applyBorder="1" applyAlignment="1">
      <alignment horizontal="center"/>
    </xf>
    <xf numFmtId="41" fontId="8" fillId="0" borderId="47" xfId="45" applyFont="1" applyBorder="1" applyAlignment="1">
      <alignment horizontal="center"/>
    </xf>
    <xf numFmtId="0" fontId="7" fillId="0" borderId="0" xfId="3" applyNumberFormat="1" applyFont="1" applyFill="1" applyAlignment="1" applyProtection="1">
      <alignment horizontal="center"/>
    </xf>
    <xf numFmtId="0" fontId="7" fillId="0" borderId="0" xfId="3" applyNumberFormat="1" applyFont="1" applyFill="1" applyAlignment="1" applyProtection="1">
      <alignment wrapText="1"/>
    </xf>
    <xf numFmtId="41" fontId="8" fillId="0" borderId="27" xfId="45" applyFont="1" applyBorder="1" applyAlignment="1">
      <alignment horizontal="center"/>
    </xf>
    <xf numFmtId="41" fontId="8" fillId="0" borderId="36" xfId="45" applyFont="1" applyBorder="1" applyAlignment="1">
      <alignment horizontal="center"/>
    </xf>
    <xf numFmtId="41" fontId="8" fillId="0" borderId="23" xfId="45" applyFont="1" applyBorder="1" applyAlignment="1">
      <alignment wrapText="1"/>
    </xf>
    <xf numFmtId="41" fontId="8" fillId="0" borderId="39" xfId="45" applyFont="1" applyBorder="1" applyAlignment="1">
      <alignment wrapText="1"/>
    </xf>
    <xf numFmtId="41" fontId="8" fillId="0" borderId="29" xfId="45" applyFont="1" applyBorder="1" applyAlignment="1">
      <alignment wrapText="1"/>
    </xf>
    <xf numFmtId="41" fontId="8" fillId="0" borderId="28" xfId="45" applyFont="1" applyBorder="1" applyAlignment="1">
      <alignment wrapText="1"/>
    </xf>
    <xf numFmtId="41" fontId="6" fillId="0" borderId="4" xfId="5" applyFont="1" applyBorder="1" applyAlignment="1">
      <alignment vertical="center"/>
    </xf>
    <xf numFmtId="41" fontId="6" fillId="0" borderId="5" xfId="5" applyFont="1" applyBorder="1" applyAlignment="1">
      <alignment vertical="center"/>
    </xf>
    <xf numFmtId="41" fontId="6" fillId="0" borderId="6" xfId="5" applyFont="1" applyBorder="1" applyAlignment="1">
      <alignment vertical="center"/>
    </xf>
    <xf numFmtId="165" fontId="7" fillId="0" borderId="50" xfId="45" applyNumberFormat="1" applyFont="1" applyFill="1" applyBorder="1" applyAlignment="1" applyProtection="1"/>
    <xf numFmtId="165" fontId="7" fillId="3" borderId="50" xfId="45" applyNumberFormat="1" applyFont="1" applyFill="1" applyBorder="1" applyAlignment="1" applyProtection="1">
      <protection locked="0"/>
    </xf>
    <xf numFmtId="165" fontId="7" fillId="3" borderId="20" xfId="45" applyNumberFormat="1" applyFont="1" applyFill="1" applyBorder="1" applyAlignment="1" applyProtection="1">
      <protection locked="0"/>
    </xf>
    <xf numFmtId="165" fontId="7" fillId="0" borderId="23" xfId="45" applyNumberFormat="1" applyFont="1" applyFill="1" applyBorder="1" applyAlignment="1" applyProtection="1"/>
    <xf numFmtId="165" fontId="7" fillId="3" borderId="23" xfId="45" applyNumberFormat="1" applyFont="1" applyFill="1" applyBorder="1" applyAlignment="1" applyProtection="1">
      <protection locked="0"/>
    </xf>
    <xf numFmtId="41" fontId="6" fillId="0" borderId="18" xfId="5" applyFont="1" applyBorder="1" applyAlignment="1">
      <alignment vertical="center"/>
    </xf>
    <xf numFmtId="41" fontId="7" fillId="3" borderId="21" xfId="45" applyFont="1" applyFill="1" applyBorder="1" applyAlignment="1" applyProtection="1">
      <protection locked="0"/>
    </xf>
    <xf numFmtId="41" fontId="6" fillId="2" borderId="1" xfId="45" applyFont="1" applyFill="1" applyBorder="1" applyAlignment="1" applyProtection="1">
      <alignment horizontal="center" vertical="center" wrapText="1"/>
    </xf>
    <xf numFmtId="41" fontId="6" fillId="2" borderId="2" xfId="45" applyFont="1" applyFill="1" applyBorder="1" applyAlignment="1" applyProtection="1">
      <alignment horizontal="center" vertical="center" wrapText="1"/>
    </xf>
    <xf numFmtId="41" fontId="6" fillId="2" borderId="7" xfId="45" applyFont="1" applyFill="1" applyBorder="1" applyAlignment="1" applyProtection="1">
      <alignment horizontal="center" vertical="center" wrapText="1"/>
    </xf>
    <xf numFmtId="41" fontId="6" fillId="2" borderId="8" xfId="45" applyFont="1" applyFill="1" applyBorder="1" applyAlignment="1" applyProtection="1">
      <alignment horizontal="center" vertical="center" wrapText="1"/>
    </xf>
    <xf numFmtId="41" fontId="8" fillId="0" borderId="39" xfId="45" applyFont="1" applyBorder="1"/>
    <xf numFmtId="41" fontId="8" fillId="0" borderId="23" xfId="45" applyFont="1" applyBorder="1"/>
    <xf numFmtId="41" fontId="8" fillId="0" borderId="7" xfId="45" applyFont="1" applyBorder="1" applyAlignment="1">
      <alignment horizontal="center"/>
    </xf>
    <xf numFmtId="41" fontId="8" fillId="0" borderId="15" xfId="45" applyFont="1" applyBorder="1" applyAlignment="1">
      <alignment wrapText="1"/>
    </xf>
    <xf numFmtId="41" fontId="8" fillId="0" borderId="23" xfId="45" applyFont="1" applyBorder="1" applyAlignment="1"/>
    <xf numFmtId="41" fontId="8" fillId="0" borderId="41" xfId="45" applyFont="1" applyBorder="1" applyAlignment="1">
      <alignment horizontal="center" wrapText="1"/>
    </xf>
    <xf numFmtId="41" fontId="8" fillId="0" borderId="44" xfId="45" applyFont="1" applyBorder="1"/>
    <xf numFmtId="41" fontId="8" fillId="0" borderId="15" xfId="45" applyFont="1" applyBorder="1"/>
    <xf numFmtId="41" fontId="8" fillId="0" borderId="19" xfId="45" applyFont="1" applyBorder="1" applyAlignment="1">
      <alignment horizontal="center" wrapText="1"/>
    </xf>
    <xf numFmtId="41" fontId="8" fillId="0" borderId="27" xfId="45" applyFont="1" applyBorder="1" applyAlignment="1">
      <alignment horizontal="center" wrapText="1"/>
    </xf>
    <xf numFmtId="165" fontId="7" fillId="0" borderId="9" xfId="45" applyNumberFormat="1" applyFont="1" applyFill="1" applyBorder="1" applyAlignment="1" applyProtection="1"/>
    <xf numFmtId="41" fontId="8" fillId="0" borderId="49" xfId="45" applyFont="1" applyBorder="1" applyAlignment="1">
      <alignment horizontal="center"/>
    </xf>
    <xf numFmtId="41" fontId="8" fillId="0" borderId="50" xfId="45" applyFont="1" applyBorder="1"/>
    <xf numFmtId="41" fontId="8" fillId="0" borderId="29" xfId="45" applyFont="1" applyBorder="1"/>
    <xf numFmtId="41" fontId="8" fillId="0" borderId="4" xfId="45" applyFont="1" applyBorder="1" applyAlignment="1">
      <alignment horizontal="center"/>
    </xf>
    <xf numFmtId="41" fontId="8" fillId="0" borderId="48" xfId="45" applyFont="1" applyBorder="1" applyAlignment="1">
      <alignment horizontal="left"/>
    </xf>
    <xf numFmtId="41" fontId="8" fillId="0" borderId="19" xfId="5" applyFont="1" applyBorder="1" applyAlignment="1"/>
    <xf numFmtId="41" fontId="8" fillId="0" borderId="50" xfId="5" applyFont="1" applyBorder="1" applyAlignment="1"/>
    <xf numFmtId="41" fontId="8" fillId="0" borderId="52" xfId="5" applyFont="1" applyBorder="1" applyAlignment="1"/>
    <xf numFmtId="41" fontId="8" fillId="0" borderId="23" xfId="5" applyFont="1" applyBorder="1" applyAlignment="1"/>
    <xf numFmtId="41" fontId="8" fillId="0" borderId="55" xfId="5" applyFont="1" applyBorder="1" applyAlignment="1"/>
    <xf numFmtId="41" fontId="8" fillId="0" borderId="44" xfId="5" applyFont="1" applyBorder="1" applyAlignment="1"/>
    <xf numFmtId="41" fontId="8" fillId="0" borderId="49" xfId="5" applyFont="1" applyBorder="1" applyAlignment="1"/>
    <xf numFmtId="41" fontId="8" fillId="0" borderId="56" xfId="5" applyFont="1" applyBorder="1" applyAlignment="1"/>
    <xf numFmtId="41" fontId="8" fillId="0" borderId="41" xfId="5" applyFont="1" applyBorder="1" applyAlignment="1"/>
    <xf numFmtId="41" fontId="8" fillId="0" borderId="22" xfId="5" applyFont="1" applyBorder="1" applyAlignment="1"/>
    <xf numFmtId="41" fontId="8" fillId="0" borderId="47" xfId="5" applyFont="1" applyBorder="1" applyAlignment="1"/>
    <xf numFmtId="41" fontId="8" fillId="0" borderId="43" xfId="5" applyFont="1" applyBorder="1" applyAlignment="1"/>
    <xf numFmtId="0" fontId="6" fillId="0" borderId="0" xfId="3" applyNumberFormat="1" applyFont="1" applyFill="1" applyAlignment="1" applyProtection="1">
      <alignment horizontal="center" wrapText="1"/>
    </xf>
    <xf numFmtId="0" fontId="3" fillId="0" borderId="0" xfId="4" applyNumberFormat="1" applyFont="1" applyFill="1" applyAlignment="1" applyProtection="1"/>
    <xf numFmtId="0" fontId="3" fillId="0" borderId="0" xfId="4" applyNumberFormat="1" applyFont="1" applyFill="1" applyBorder="1" applyAlignment="1" applyProtection="1"/>
    <xf numFmtId="0" fontId="2" fillId="0" borderId="5" xfId="53" applyFont="1" applyBorder="1"/>
    <xf numFmtId="0" fontId="10" fillId="0" borderId="0" xfId="6" applyNumberFormat="1" applyFont="1" applyFill="1" applyAlignment="1" applyProtection="1"/>
    <xf numFmtId="0" fontId="3" fillId="0" borderId="0" xfId="6" applyNumberFormat="1" applyFont="1" applyFill="1" applyAlignment="1" applyProtection="1"/>
    <xf numFmtId="41" fontId="8" fillId="0" borderId="45" xfId="45" applyFont="1" applyBorder="1"/>
    <xf numFmtId="41" fontId="8" fillId="0" borderId="53" xfId="45" applyFont="1" applyBorder="1"/>
    <xf numFmtId="41" fontId="8" fillId="0" borderId="52" xfId="45" applyFont="1" applyBorder="1" applyAlignment="1">
      <alignment horizontal="center"/>
    </xf>
    <xf numFmtId="165" fontId="7" fillId="3" borderId="23" xfId="6" applyNumberFormat="1" applyFont="1" applyFill="1" applyBorder="1" applyAlignment="1" applyProtection="1">
      <protection locked="0"/>
    </xf>
    <xf numFmtId="165" fontId="7" fillId="3" borderId="24" xfId="6" applyNumberFormat="1" applyFont="1" applyFill="1" applyBorder="1" applyAlignment="1" applyProtection="1">
      <protection locked="0"/>
    </xf>
    <xf numFmtId="165" fontId="7" fillId="0" borderId="44" xfId="4" applyNumberFormat="1" applyFont="1" applyFill="1" applyBorder="1" applyAlignment="1" applyProtection="1"/>
    <xf numFmtId="165" fontId="7" fillId="3" borderId="44" xfId="6" applyNumberFormat="1" applyFont="1" applyFill="1" applyBorder="1" applyAlignment="1" applyProtection="1">
      <protection locked="0"/>
    </xf>
    <xf numFmtId="165" fontId="7" fillId="3" borderId="45" xfId="6" applyNumberFormat="1" applyFont="1" applyFill="1" applyBorder="1" applyAlignment="1" applyProtection="1">
      <protection locked="0"/>
    </xf>
    <xf numFmtId="165" fontId="6" fillId="0" borderId="44" xfId="4" applyNumberFormat="1" applyFont="1" applyFill="1" applyBorder="1" applyAlignment="1" applyProtection="1"/>
    <xf numFmtId="165" fontId="6" fillId="0" borderId="44" xfId="6" applyNumberFormat="1" applyFont="1" applyFill="1" applyBorder="1" applyAlignment="1" applyProtection="1">
      <protection locked="0"/>
    </xf>
    <xf numFmtId="165" fontId="6" fillId="0" borderId="45" xfId="6" applyNumberFormat="1" applyFont="1" applyFill="1" applyBorder="1" applyAlignment="1" applyProtection="1">
      <protection locked="0"/>
    </xf>
    <xf numFmtId="41" fontId="8" fillId="0" borderId="28" xfId="45" applyFont="1" applyBorder="1"/>
    <xf numFmtId="41" fontId="6" fillId="0" borderId="10" xfId="45" applyFont="1" applyBorder="1" applyAlignment="1">
      <alignment horizontal="centerContinuous"/>
    </xf>
    <xf numFmtId="41" fontId="6" fillId="0" borderId="11" xfId="45" applyFont="1" applyBorder="1" applyAlignment="1">
      <alignment horizontal="centerContinuous"/>
    </xf>
    <xf numFmtId="41" fontId="8" fillId="0" borderId="24" xfId="45" applyFont="1" applyBorder="1" applyAlignment="1">
      <alignment wrapText="1"/>
    </xf>
    <xf numFmtId="41" fontId="8" fillId="0" borderId="20" xfId="45" applyFont="1" applyBorder="1" applyAlignment="1">
      <alignment wrapText="1"/>
    </xf>
    <xf numFmtId="41" fontId="7" fillId="3" borderId="32" xfId="45" applyFont="1" applyFill="1" applyBorder="1" applyAlignment="1" applyProtection="1">
      <protection locked="0"/>
    </xf>
    <xf numFmtId="41" fontId="8" fillId="0" borderId="24" xfId="45" applyFont="1" applyBorder="1" applyAlignment="1">
      <alignment horizontal="left"/>
    </xf>
    <xf numFmtId="41" fontId="8" fillId="0" borderId="23" xfId="45" applyFont="1" applyBorder="1" applyAlignment="1">
      <alignment horizontal="left"/>
    </xf>
    <xf numFmtId="41" fontId="8" fillId="4" borderId="25" xfId="45" applyFont="1" applyFill="1" applyBorder="1" applyAlignment="1">
      <alignment horizontal="center" wrapText="1"/>
    </xf>
    <xf numFmtId="41" fontId="8" fillId="4" borderId="26" xfId="45" applyFont="1" applyFill="1" applyBorder="1" applyAlignment="1">
      <alignment wrapText="1"/>
    </xf>
    <xf numFmtId="41" fontId="8" fillId="4" borderId="27" xfId="45" applyFont="1" applyFill="1" applyBorder="1" applyAlignment="1">
      <alignment horizontal="center" wrapText="1"/>
    </xf>
    <xf numFmtId="41" fontId="8" fillId="4" borderId="29" xfId="45" applyFont="1" applyFill="1" applyBorder="1" applyAlignment="1">
      <alignment wrapText="1"/>
    </xf>
    <xf numFmtId="14" fontId="8" fillId="4" borderId="27" xfId="45" applyNumberFormat="1" applyFont="1" applyFill="1" applyBorder="1" applyAlignment="1">
      <alignment horizontal="center" wrapText="1"/>
    </xf>
    <xf numFmtId="0" fontId="2" fillId="0" borderId="5" xfId="53" applyFont="1" applyBorder="1" applyProtection="1"/>
    <xf numFmtId="41" fontId="6" fillId="0" borderId="5" xfId="5" applyFont="1" applyBorder="1" applyAlignment="1" applyProtection="1">
      <alignment vertical="center"/>
    </xf>
    <xf numFmtId="41" fontId="7" fillId="0" borderId="0" xfId="45" applyFont="1" applyBorder="1" applyAlignment="1" applyProtection="1">
      <alignment horizontal="center"/>
    </xf>
    <xf numFmtId="41" fontId="7" fillId="0" borderId="0" xfId="45" applyFont="1" applyBorder="1" applyProtection="1"/>
    <xf numFmtId="41" fontId="7" fillId="0" borderId="0" xfId="45" applyFont="1" applyAlignment="1" applyProtection="1">
      <alignment horizontal="center"/>
    </xf>
    <xf numFmtId="41" fontId="7" fillId="0" borderId="0" xfId="45" applyFont="1" applyProtection="1"/>
    <xf numFmtId="41" fontId="6" fillId="0" borderId="51" xfId="45" applyFont="1" applyBorder="1" applyAlignment="1" applyProtection="1">
      <alignment horizontal="centerContinuous"/>
    </xf>
    <xf numFmtId="41" fontId="6" fillId="0" borderId="37" xfId="45" applyFont="1" applyBorder="1" applyAlignment="1" applyProtection="1">
      <alignment horizontal="centerContinuous"/>
    </xf>
    <xf numFmtId="41" fontId="6" fillId="0" borderId="4" xfId="5" applyFont="1" applyBorder="1" applyAlignment="1" applyProtection="1">
      <alignment vertical="center"/>
    </xf>
    <xf numFmtId="41" fontId="6" fillId="0" borderId="18" xfId="5" applyFont="1" applyBorder="1" applyAlignment="1" applyProtection="1">
      <alignment vertical="center"/>
    </xf>
    <xf numFmtId="165" fontId="6" fillId="0" borderId="44" xfId="6" applyNumberFormat="1" applyFont="1" applyFill="1" applyBorder="1" applyAlignment="1" applyProtection="1"/>
    <xf numFmtId="165" fontId="6" fillId="0" borderId="45" xfId="6" applyNumberFormat="1" applyFont="1" applyFill="1" applyBorder="1" applyAlignment="1" applyProtection="1"/>
    <xf numFmtId="41" fontId="7" fillId="0" borderId="5" xfId="5" applyFont="1" applyBorder="1" applyAlignment="1" applyProtection="1">
      <alignment vertical="center"/>
    </xf>
    <xf numFmtId="41" fontId="6" fillId="0" borderId="6" xfId="5" applyFont="1" applyBorder="1" applyAlignment="1" applyProtection="1">
      <alignment vertical="center"/>
    </xf>
    <xf numFmtId="0" fontId="2" fillId="0" borderId="0" xfId="53"/>
    <xf numFmtId="0" fontId="3" fillId="0" borderId="0" xfId="2" applyNumberFormat="1" applyFont="1" applyFill="1" applyAlignment="1" applyProtection="1">
      <alignment horizontal="left"/>
    </xf>
    <xf numFmtId="41" fontId="7" fillId="0" borderId="0" xfId="45" applyFont="1" applyFill="1" applyAlignment="1" applyProtection="1"/>
    <xf numFmtId="165" fontId="7" fillId="0" borderId="37" xfId="45" applyNumberFormat="1" applyFont="1" applyFill="1" applyBorder="1" applyAlignment="1" applyProtection="1"/>
    <xf numFmtId="165" fontId="7" fillId="0" borderId="17" xfId="45" applyNumberFormat="1" applyFont="1" applyFill="1" applyBorder="1" applyAlignment="1" applyProtection="1"/>
    <xf numFmtId="0" fontId="7" fillId="0" borderId="0" xfId="53" applyFont="1"/>
    <xf numFmtId="165" fontId="7" fillId="0" borderId="21" xfId="45" applyNumberFormat="1" applyFont="1" applyFill="1" applyBorder="1" applyAlignment="1" applyProtection="1"/>
    <xf numFmtId="0" fontId="5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/>
    <xf numFmtId="0" fontId="7" fillId="0" borderId="0" xfId="4" applyNumberFormat="1" applyFont="1" applyFill="1" applyAlignment="1" applyProtection="1"/>
    <xf numFmtId="41" fontId="7" fillId="3" borderId="23" xfId="45" applyFont="1" applyFill="1" applyBorder="1" applyAlignment="1" applyProtection="1">
      <protection locked="0"/>
    </xf>
    <xf numFmtId="165" fontId="7" fillId="3" borderId="24" xfId="45" applyNumberFormat="1" applyFont="1" applyFill="1" applyBorder="1" applyAlignment="1" applyProtection="1">
      <protection locked="0"/>
    </xf>
    <xf numFmtId="41" fontId="7" fillId="0" borderId="0" xfId="45" applyFont="1" applyFill="1" applyBorder="1" applyAlignment="1" applyProtection="1"/>
    <xf numFmtId="0" fontId="5" fillId="0" borderId="0" xfId="4" applyNumberFormat="1" applyFont="1" applyFill="1" applyAlignment="1" applyProtection="1"/>
    <xf numFmtId="41" fontId="7" fillId="0" borderId="0" xfId="45" applyFont="1" applyAlignment="1">
      <alignment horizontal="center"/>
    </xf>
    <xf numFmtId="41" fontId="7" fillId="0" borderId="9" xfId="45" applyFont="1" applyBorder="1" applyAlignment="1">
      <alignment horizontal="center"/>
    </xf>
    <xf numFmtId="165" fontId="7" fillId="0" borderId="5" xfId="45" applyNumberFormat="1" applyFont="1" applyFill="1" applyBorder="1" applyAlignment="1" applyProtection="1"/>
    <xf numFmtId="165" fontId="7" fillId="0" borderId="40" xfId="45" applyNumberFormat="1" applyFont="1" applyFill="1" applyBorder="1" applyAlignment="1" applyProtection="1"/>
    <xf numFmtId="41" fontId="7" fillId="3" borderId="34" xfId="45" applyFont="1" applyFill="1" applyBorder="1" applyAlignment="1" applyProtection="1">
      <protection locked="0"/>
    </xf>
    <xf numFmtId="41" fontId="7" fillId="3" borderId="28" xfId="45" applyFont="1" applyFill="1" applyBorder="1" applyAlignment="1" applyProtection="1">
      <protection locked="0"/>
    </xf>
    <xf numFmtId="41" fontId="7" fillId="3" borderId="26" xfId="45" applyFont="1" applyFill="1" applyBorder="1" applyAlignment="1" applyProtection="1">
      <protection locked="0"/>
    </xf>
    <xf numFmtId="41" fontId="7" fillId="3" borderId="22" xfId="45" applyFont="1" applyFill="1" applyBorder="1" applyAlignment="1" applyProtection="1">
      <protection locked="0"/>
    </xf>
    <xf numFmtId="41" fontId="7" fillId="3" borderId="24" xfId="45" applyFont="1" applyFill="1" applyBorder="1" applyAlignment="1" applyProtection="1">
      <protection locked="0"/>
    </xf>
    <xf numFmtId="165" fontId="7" fillId="0" borderId="42" xfId="45" applyNumberFormat="1" applyFont="1" applyFill="1" applyBorder="1" applyAlignment="1" applyProtection="1"/>
    <xf numFmtId="41" fontId="7" fillId="3" borderId="43" xfId="45" applyFont="1" applyFill="1" applyBorder="1" applyAlignment="1" applyProtection="1">
      <protection locked="0"/>
    </xf>
    <xf numFmtId="41" fontId="7" fillId="3" borderId="44" xfId="45" applyFont="1" applyFill="1" applyBorder="1" applyAlignment="1" applyProtection="1">
      <protection locked="0"/>
    </xf>
    <xf numFmtId="41" fontId="7" fillId="3" borderId="45" xfId="45" applyFont="1" applyFill="1" applyBorder="1" applyAlignment="1" applyProtection="1">
      <protection locked="0"/>
    </xf>
    <xf numFmtId="41" fontId="7" fillId="0" borderId="0" xfId="45" applyFont="1"/>
    <xf numFmtId="165" fontId="7" fillId="5" borderId="18" xfId="45" applyNumberFormat="1" applyFont="1" applyFill="1" applyBorder="1" applyAlignment="1" applyProtection="1"/>
    <xf numFmtId="165" fontId="7" fillId="5" borderId="5" xfId="45" applyNumberFormat="1" applyFont="1" applyFill="1" applyBorder="1" applyAlignment="1" applyProtection="1"/>
    <xf numFmtId="165" fontId="7" fillId="5" borderId="17" xfId="45" applyNumberFormat="1" applyFont="1" applyFill="1" applyBorder="1" applyAlignment="1" applyProtection="1"/>
    <xf numFmtId="165" fontId="7" fillId="0" borderId="33" xfId="45" applyNumberFormat="1" applyFont="1" applyFill="1" applyBorder="1" applyAlignment="1" applyProtection="1"/>
    <xf numFmtId="165" fontId="7" fillId="5" borderId="37" xfId="45" applyNumberFormat="1" applyFont="1" applyFill="1" applyBorder="1" applyAlignment="1" applyProtection="1"/>
    <xf numFmtId="165" fontId="7" fillId="5" borderId="46" xfId="45" applyNumberFormat="1" applyFont="1" applyFill="1" applyBorder="1" applyAlignment="1" applyProtection="1"/>
    <xf numFmtId="41" fontId="7" fillId="0" borderId="0" xfId="45" applyFont="1" applyBorder="1" applyAlignment="1">
      <alignment horizontal="center"/>
    </xf>
    <xf numFmtId="41" fontId="7" fillId="0" borderId="0" xfId="45" applyFont="1" applyBorder="1"/>
    <xf numFmtId="165" fontId="7" fillId="0" borderId="18" xfId="45" applyNumberFormat="1" applyFont="1" applyFill="1" applyBorder="1" applyAlignment="1" applyProtection="1"/>
    <xf numFmtId="165" fontId="7" fillId="0" borderId="48" xfId="45" applyNumberFormat="1" applyFont="1" applyFill="1" applyBorder="1" applyAlignment="1" applyProtection="1"/>
    <xf numFmtId="165" fontId="7" fillId="0" borderId="35" xfId="45" applyNumberFormat="1" applyFont="1" applyFill="1" applyBorder="1" applyAlignment="1" applyProtection="1"/>
    <xf numFmtId="41" fontId="7" fillId="3" borderId="30" xfId="45" applyFont="1" applyFill="1" applyBorder="1" applyAlignment="1" applyProtection="1">
      <protection locked="0"/>
    </xf>
    <xf numFmtId="41" fontId="7" fillId="3" borderId="29" xfId="45" applyFont="1" applyFill="1" applyBorder="1" applyAlignment="1" applyProtection="1">
      <protection locked="0"/>
    </xf>
    <xf numFmtId="41" fontId="7" fillId="3" borderId="31" xfId="45" applyFont="1" applyFill="1" applyBorder="1" applyAlignment="1" applyProtection="1">
      <protection locked="0"/>
    </xf>
    <xf numFmtId="41" fontId="7" fillId="0" borderId="5" xfId="45" applyFont="1" applyBorder="1" applyAlignment="1">
      <alignment horizontal="center"/>
    </xf>
    <xf numFmtId="41" fontId="7" fillId="0" borderId="4" xfId="45" applyFont="1" applyFill="1" applyBorder="1" applyAlignment="1" applyProtection="1">
      <alignment horizontal="centerContinuous" vertical="center" wrapText="1"/>
    </xf>
    <xf numFmtId="41" fontId="7" fillId="0" borderId="5" xfId="45" applyFont="1" applyFill="1" applyBorder="1" applyAlignment="1" applyProtection="1">
      <alignment horizontal="centerContinuous" vertical="center" wrapText="1"/>
    </xf>
    <xf numFmtId="41" fontId="7" fillId="0" borderId="6" xfId="45" applyFont="1" applyFill="1" applyBorder="1" applyAlignment="1" applyProtection="1">
      <alignment horizontal="centerContinuous" vertical="center" wrapText="1"/>
    </xf>
    <xf numFmtId="41" fontId="7" fillId="0" borderId="18" xfId="45" applyFont="1" applyFill="1" applyBorder="1" applyAlignment="1" applyProtection="1">
      <alignment horizontal="center" vertical="center" wrapText="1"/>
    </xf>
    <xf numFmtId="41" fontId="7" fillId="0" borderId="6" xfId="45" applyFont="1" applyFill="1" applyBorder="1" applyAlignment="1" applyProtection="1">
      <alignment horizontal="center" vertical="center" wrapText="1"/>
    </xf>
    <xf numFmtId="165" fontId="7" fillId="3" borderId="18" xfId="45" applyNumberFormat="1" applyFont="1" applyFill="1" applyBorder="1" applyAlignment="1" applyProtection="1">
      <protection locked="0"/>
    </xf>
    <xf numFmtId="165" fontId="7" fillId="3" borderId="46" xfId="45" applyNumberFormat="1" applyFont="1" applyFill="1" applyBorder="1" applyAlignment="1" applyProtection="1">
      <protection locked="0"/>
    </xf>
    <xf numFmtId="0" fontId="2" fillId="0" borderId="0" xfId="53" applyFont="1"/>
    <xf numFmtId="0" fontId="7" fillId="0" borderId="0" xfId="53" applyFont="1" applyProtection="1"/>
    <xf numFmtId="0" fontId="2" fillId="0" borderId="0" xfId="53" applyFont="1" applyProtection="1"/>
    <xf numFmtId="0" fontId="6" fillId="0" borderId="0" xfId="3" applyNumberFormat="1" applyFont="1" applyFill="1" applyAlignment="1" applyProtection="1"/>
    <xf numFmtId="0" fontId="6" fillId="0" borderId="0" xfId="3" applyNumberFormat="1" applyFont="1" applyFill="1" applyAlignment="1" applyProtection="1">
      <alignment horizontal="center"/>
    </xf>
    <xf numFmtId="41" fontId="8" fillId="0" borderId="38" xfId="45" applyFont="1" applyBorder="1" applyAlignment="1">
      <alignment horizontal="center"/>
    </xf>
    <xf numFmtId="41" fontId="8" fillId="0" borderId="41" xfId="45" applyFont="1" applyBorder="1" applyAlignment="1">
      <alignment horizontal="center"/>
    </xf>
    <xf numFmtId="41" fontId="8" fillId="0" borderId="47" xfId="45" applyFont="1" applyBorder="1" applyAlignment="1">
      <alignment horizontal="center"/>
    </xf>
    <xf numFmtId="0" fontId="7" fillId="0" borderId="0" xfId="3" applyNumberFormat="1" applyFont="1" applyFill="1" applyAlignment="1" applyProtection="1">
      <alignment horizontal="center"/>
    </xf>
    <xf numFmtId="0" fontId="7" fillId="0" borderId="0" xfId="3" applyNumberFormat="1" applyFont="1" applyFill="1" applyAlignment="1" applyProtection="1">
      <alignment wrapText="1"/>
    </xf>
    <xf numFmtId="41" fontId="8" fillId="0" borderId="27" xfId="45" applyFont="1" applyBorder="1" applyAlignment="1">
      <alignment horizontal="center"/>
    </xf>
    <xf numFmtId="41" fontId="8" fillId="0" borderId="36" xfId="45" applyFont="1" applyBorder="1" applyAlignment="1">
      <alignment horizontal="center"/>
    </xf>
    <xf numFmtId="41" fontId="8" fillId="0" borderId="23" xfId="45" applyFont="1" applyBorder="1" applyAlignment="1">
      <alignment wrapText="1"/>
    </xf>
    <xf numFmtId="41" fontId="8" fillId="0" borderId="39" xfId="45" applyFont="1" applyBorder="1" applyAlignment="1">
      <alignment wrapText="1"/>
    </xf>
    <xf numFmtId="41" fontId="8" fillId="0" borderId="29" xfId="45" applyFont="1" applyBorder="1" applyAlignment="1">
      <alignment wrapText="1"/>
    </xf>
    <xf numFmtId="41" fontId="8" fillId="0" borderId="28" xfId="45" applyFont="1" applyBorder="1" applyAlignment="1">
      <alignment wrapText="1"/>
    </xf>
    <xf numFmtId="41" fontId="6" fillId="0" borderId="4" xfId="5" applyFont="1" applyBorder="1" applyAlignment="1">
      <alignment vertical="center"/>
    </xf>
    <xf numFmtId="41" fontId="6" fillId="0" borderId="5" xfId="5" applyFont="1" applyBorder="1" applyAlignment="1">
      <alignment vertical="center"/>
    </xf>
    <xf numFmtId="41" fontId="6" fillId="0" borderId="6" xfId="5" applyFont="1" applyBorder="1" applyAlignment="1">
      <alignment vertical="center"/>
    </xf>
    <xf numFmtId="165" fontId="7" fillId="0" borderId="50" xfId="45" applyNumberFormat="1" applyFont="1" applyFill="1" applyBorder="1" applyAlignment="1" applyProtection="1"/>
    <xf numFmtId="165" fontId="7" fillId="3" borderId="50" xfId="45" applyNumberFormat="1" applyFont="1" applyFill="1" applyBorder="1" applyAlignment="1" applyProtection="1">
      <protection locked="0"/>
    </xf>
    <xf numFmtId="165" fontId="7" fillId="3" borderId="20" xfId="45" applyNumberFormat="1" applyFont="1" applyFill="1" applyBorder="1" applyAlignment="1" applyProtection="1">
      <protection locked="0"/>
    </xf>
    <xf numFmtId="165" fontId="7" fillId="0" borderId="23" xfId="45" applyNumberFormat="1" applyFont="1" applyFill="1" applyBorder="1" applyAlignment="1" applyProtection="1"/>
    <xf numFmtId="165" fontId="7" fillId="3" borderId="23" xfId="45" applyNumberFormat="1" applyFont="1" applyFill="1" applyBorder="1" applyAlignment="1" applyProtection="1">
      <protection locked="0"/>
    </xf>
    <xf numFmtId="41" fontId="6" fillId="0" borderId="18" xfId="5" applyFont="1" applyBorder="1" applyAlignment="1">
      <alignment vertical="center"/>
    </xf>
    <xf numFmtId="41" fontId="7" fillId="3" borderId="21" xfId="45" applyFont="1" applyFill="1" applyBorder="1" applyAlignment="1" applyProtection="1">
      <protection locked="0"/>
    </xf>
    <xf numFmtId="41" fontId="6" fillId="2" borderId="1" xfId="45" applyFont="1" applyFill="1" applyBorder="1" applyAlignment="1" applyProtection="1">
      <alignment horizontal="center" vertical="center" wrapText="1"/>
    </xf>
    <xf numFmtId="41" fontId="6" fillId="2" borderId="2" xfId="45" applyFont="1" applyFill="1" applyBorder="1" applyAlignment="1" applyProtection="1">
      <alignment horizontal="center" vertical="center" wrapText="1"/>
    </xf>
    <xf numFmtId="41" fontId="6" fillId="2" borderId="7" xfId="45" applyFont="1" applyFill="1" applyBorder="1" applyAlignment="1" applyProtection="1">
      <alignment horizontal="center" vertical="center" wrapText="1"/>
    </xf>
    <xf numFmtId="41" fontId="6" fillId="2" borderId="8" xfId="45" applyFont="1" applyFill="1" applyBorder="1" applyAlignment="1" applyProtection="1">
      <alignment horizontal="center" vertical="center" wrapText="1"/>
    </xf>
    <xf numFmtId="41" fontId="8" fillId="0" borderId="39" xfId="45" applyFont="1" applyBorder="1"/>
    <xf numFmtId="41" fontId="8" fillId="0" borderId="23" xfId="45" applyFont="1" applyBorder="1"/>
    <xf numFmtId="41" fontId="8" fillId="0" borderId="7" xfId="45" applyFont="1" applyBorder="1" applyAlignment="1">
      <alignment horizontal="center"/>
    </xf>
    <xf numFmtId="41" fontId="8" fillId="0" borderId="15" xfId="45" applyFont="1" applyBorder="1" applyAlignment="1">
      <alignment wrapText="1"/>
    </xf>
    <xf numFmtId="41" fontId="8" fillId="0" borderId="23" xfId="45" applyFont="1" applyBorder="1" applyAlignment="1"/>
    <xf numFmtId="41" fontId="8" fillId="0" borderId="41" xfId="45" applyFont="1" applyBorder="1" applyAlignment="1">
      <alignment horizontal="center" wrapText="1"/>
    </xf>
    <xf numFmtId="41" fontId="8" fillId="0" borderId="44" xfId="45" applyFont="1" applyBorder="1"/>
    <xf numFmtId="41" fontId="8" fillId="0" borderId="15" xfId="45" applyFont="1" applyBorder="1"/>
    <xf numFmtId="41" fontId="8" fillId="0" borderId="19" xfId="45" applyFont="1" applyBorder="1" applyAlignment="1">
      <alignment horizontal="center" wrapText="1"/>
    </xf>
    <xf numFmtId="41" fontId="8" fillId="0" borderId="27" xfId="45" applyFont="1" applyBorder="1" applyAlignment="1">
      <alignment horizontal="center" wrapText="1"/>
    </xf>
    <xf numFmtId="165" fontId="7" fillId="0" borderId="9" xfId="45" applyNumberFormat="1" applyFont="1" applyFill="1" applyBorder="1" applyAlignment="1" applyProtection="1"/>
    <xf numFmtId="41" fontId="8" fillId="0" borderId="49" xfId="45" applyFont="1" applyBorder="1" applyAlignment="1">
      <alignment horizontal="center"/>
    </xf>
    <xf numFmtId="41" fontId="8" fillId="0" borderId="50" xfId="45" applyFont="1" applyBorder="1"/>
    <xf numFmtId="41" fontId="8" fillId="0" borderId="29" xfId="45" applyFont="1" applyBorder="1"/>
    <xf numFmtId="41" fontId="8" fillId="0" borderId="4" xfId="45" applyFont="1" applyBorder="1" applyAlignment="1">
      <alignment horizontal="center"/>
    </xf>
    <xf numFmtId="41" fontId="8" fillId="0" borderId="48" xfId="45" applyFont="1" applyBorder="1" applyAlignment="1">
      <alignment horizontal="left"/>
    </xf>
    <xf numFmtId="41" fontId="8" fillId="0" borderId="19" xfId="5" applyFont="1" applyBorder="1" applyAlignment="1"/>
    <xf numFmtId="41" fontId="8" fillId="0" borderId="50" xfId="5" applyFont="1" applyBorder="1" applyAlignment="1"/>
    <xf numFmtId="41" fontId="8" fillId="0" borderId="52" xfId="5" applyFont="1" applyBorder="1" applyAlignment="1"/>
    <xf numFmtId="41" fontId="8" fillId="0" borderId="23" xfId="5" applyFont="1" applyBorder="1" applyAlignment="1"/>
    <xf numFmtId="41" fontId="8" fillId="0" borderId="55" xfId="5" applyFont="1" applyBorder="1" applyAlignment="1"/>
    <xf numFmtId="41" fontId="8" fillId="0" borderId="44" xfId="5" applyFont="1" applyBorder="1" applyAlignment="1"/>
    <xf numFmtId="41" fontId="8" fillId="0" borderId="49" xfId="5" applyFont="1" applyBorder="1" applyAlignment="1"/>
    <xf numFmtId="41" fontId="8" fillId="0" borderId="56" xfId="5" applyFont="1" applyBorder="1" applyAlignment="1"/>
    <xf numFmtId="41" fontId="8" fillId="0" borderId="41" xfId="5" applyFont="1" applyBorder="1" applyAlignment="1"/>
    <xf numFmtId="41" fontId="8" fillId="0" borderId="22" xfId="5" applyFont="1" applyBorder="1" applyAlignment="1"/>
    <xf numFmtId="41" fontId="8" fillId="0" borderId="47" xfId="5" applyFont="1" applyBorder="1" applyAlignment="1"/>
    <xf numFmtId="41" fontId="8" fillId="0" borderId="43" xfId="5" applyFont="1" applyBorder="1" applyAlignment="1"/>
    <xf numFmtId="0" fontId="6" fillId="0" borderId="0" xfId="3" applyNumberFormat="1" applyFont="1" applyFill="1" applyAlignment="1" applyProtection="1">
      <alignment horizontal="center" wrapText="1"/>
    </xf>
    <xf numFmtId="0" fontId="3" fillId="0" borderId="0" xfId="4" applyNumberFormat="1" applyFont="1" applyFill="1" applyAlignment="1" applyProtection="1"/>
    <xf numFmtId="0" fontId="3" fillId="0" borderId="0" xfId="4" applyNumberFormat="1" applyFont="1" applyFill="1" applyBorder="1" applyAlignment="1" applyProtection="1"/>
    <xf numFmtId="0" fontId="2" fillId="0" borderId="5" xfId="53" applyFont="1" applyBorder="1"/>
    <xf numFmtId="0" fontId="10" fillId="0" borderId="0" xfId="6" applyNumberFormat="1" applyFont="1" applyFill="1" applyAlignment="1" applyProtection="1"/>
    <xf numFmtId="0" fontId="3" fillId="0" borderId="0" xfId="6" applyNumberFormat="1" applyFont="1" applyFill="1" applyAlignment="1" applyProtection="1"/>
    <xf numFmtId="41" fontId="8" fillId="0" borderId="45" xfId="45" applyFont="1" applyBorder="1"/>
    <xf numFmtId="41" fontId="8" fillId="0" borderId="53" xfId="45" applyFont="1" applyBorder="1"/>
    <xf numFmtId="41" fontId="8" fillId="0" borderId="52" xfId="45" applyFont="1" applyBorder="1" applyAlignment="1">
      <alignment horizontal="center"/>
    </xf>
    <xf numFmtId="165" fontId="7" fillId="3" borderId="23" xfId="6" applyNumberFormat="1" applyFont="1" applyFill="1" applyBorder="1" applyAlignment="1" applyProtection="1">
      <protection locked="0"/>
    </xf>
    <xf numFmtId="165" fontId="7" fillId="3" borderId="24" xfId="6" applyNumberFormat="1" applyFont="1" applyFill="1" applyBorder="1" applyAlignment="1" applyProtection="1">
      <protection locked="0"/>
    </xf>
    <xf numFmtId="165" fontId="7" fillId="0" borderId="44" xfId="4" applyNumberFormat="1" applyFont="1" applyFill="1" applyBorder="1" applyAlignment="1" applyProtection="1"/>
    <xf numFmtId="165" fontId="7" fillId="3" borderId="44" xfId="6" applyNumberFormat="1" applyFont="1" applyFill="1" applyBorder="1" applyAlignment="1" applyProtection="1">
      <protection locked="0"/>
    </xf>
    <xf numFmtId="165" fontId="7" fillId="3" borderId="45" xfId="6" applyNumberFormat="1" applyFont="1" applyFill="1" applyBorder="1" applyAlignment="1" applyProtection="1">
      <protection locked="0"/>
    </xf>
    <xf numFmtId="165" fontId="6" fillId="0" borderId="44" xfId="4" applyNumberFormat="1" applyFont="1" applyFill="1" applyBorder="1" applyAlignment="1" applyProtection="1"/>
    <xf numFmtId="165" fontId="6" fillId="0" borderId="44" xfId="6" applyNumberFormat="1" applyFont="1" applyFill="1" applyBorder="1" applyAlignment="1" applyProtection="1">
      <protection locked="0"/>
    </xf>
    <xf numFmtId="165" fontId="6" fillId="0" borderId="45" xfId="6" applyNumberFormat="1" applyFont="1" applyFill="1" applyBorder="1" applyAlignment="1" applyProtection="1">
      <protection locked="0"/>
    </xf>
    <xf numFmtId="41" fontId="8" fillId="0" borderId="28" xfId="45" applyFont="1" applyBorder="1"/>
    <xf numFmtId="41" fontId="6" fillId="0" borderId="10" xfId="45" applyFont="1" applyBorder="1" applyAlignment="1">
      <alignment horizontal="centerContinuous"/>
    </xf>
    <xf numFmtId="41" fontId="6" fillId="0" borderId="11" xfId="45" applyFont="1" applyBorder="1" applyAlignment="1">
      <alignment horizontal="centerContinuous"/>
    </xf>
    <xf numFmtId="41" fontId="8" fillId="0" borderId="24" xfId="45" applyFont="1" applyBorder="1" applyAlignment="1">
      <alignment wrapText="1"/>
    </xf>
    <xf numFmtId="41" fontId="8" fillId="0" borderId="20" xfId="45" applyFont="1" applyBorder="1" applyAlignment="1">
      <alignment wrapText="1"/>
    </xf>
    <xf numFmtId="41" fontId="7" fillId="3" borderId="32" xfId="45" applyFont="1" applyFill="1" applyBorder="1" applyAlignment="1" applyProtection="1">
      <protection locked="0"/>
    </xf>
    <xf numFmtId="41" fontId="8" fillId="0" borderId="24" xfId="45" applyFont="1" applyBorder="1" applyAlignment="1">
      <alignment horizontal="left"/>
    </xf>
    <xf numFmtId="41" fontId="8" fillId="0" borderId="23" xfId="45" applyFont="1" applyBorder="1" applyAlignment="1">
      <alignment horizontal="left"/>
    </xf>
    <xf numFmtId="41" fontId="8" fillId="4" borderId="25" xfId="45" applyFont="1" applyFill="1" applyBorder="1" applyAlignment="1">
      <alignment horizontal="center" wrapText="1"/>
    </xf>
    <xf numFmtId="41" fontId="8" fillId="4" borderId="26" xfId="45" applyFont="1" applyFill="1" applyBorder="1" applyAlignment="1">
      <alignment wrapText="1"/>
    </xf>
    <xf numFmtId="41" fontId="8" fillId="4" borderId="27" xfId="45" applyFont="1" applyFill="1" applyBorder="1" applyAlignment="1">
      <alignment horizontal="center" wrapText="1"/>
    </xf>
    <xf numFmtId="41" fontId="8" fillId="4" borderId="29" xfId="45" applyFont="1" applyFill="1" applyBorder="1" applyAlignment="1">
      <alignment wrapText="1"/>
    </xf>
    <xf numFmtId="14" fontId="8" fillId="4" borderId="27" xfId="45" applyNumberFormat="1" applyFont="1" applyFill="1" applyBorder="1" applyAlignment="1">
      <alignment horizontal="center" wrapText="1"/>
    </xf>
    <xf numFmtId="0" fontId="2" fillId="0" borderId="5" xfId="53" applyFont="1" applyBorder="1" applyProtection="1"/>
    <xf numFmtId="41" fontId="6" fillId="0" borderId="5" xfId="5" applyFont="1" applyBorder="1" applyAlignment="1" applyProtection="1">
      <alignment vertical="center"/>
    </xf>
    <xf numFmtId="41" fontId="7" fillId="0" borderId="0" xfId="45" applyFont="1" applyBorder="1" applyAlignment="1" applyProtection="1">
      <alignment horizontal="center"/>
    </xf>
    <xf numFmtId="41" fontId="7" fillId="0" borderId="0" xfId="45" applyFont="1" applyBorder="1" applyProtection="1"/>
    <xf numFmtId="41" fontId="7" fillId="0" borderId="0" xfId="45" applyFont="1" applyAlignment="1" applyProtection="1">
      <alignment horizontal="center"/>
    </xf>
    <xf numFmtId="41" fontId="7" fillId="0" borderId="0" xfId="45" applyFont="1" applyProtection="1"/>
    <xf numFmtId="41" fontId="6" fillId="0" borderId="51" xfId="45" applyFont="1" applyBorder="1" applyAlignment="1" applyProtection="1">
      <alignment horizontal="centerContinuous"/>
    </xf>
    <xf numFmtId="41" fontId="6" fillId="0" borderId="37" xfId="45" applyFont="1" applyBorder="1" applyAlignment="1" applyProtection="1">
      <alignment horizontal="centerContinuous"/>
    </xf>
    <xf numFmtId="41" fontId="6" fillId="0" borderId="4" xfId="5" applyFont="1" applyBorder="1" applyAlignment="1" applyProtection="1">
      <alignment vertical="center"/>
    </xf>
    <xf numFmtId="41" fontId="6" fillId="0" borderId="18" xfId="5" applyFont="1" applyBorder="1" applyAlignment="1" applyProtection="1">
      <alignment vertical="center"/>
    </xf>
    <xf numFmtId="165" fontId="6" fillId="0" borderId="44" xfId="6" applyNumberFormat="1" applyFont="1" applyFill="1" applyBorder="1" applyAlignment="1" applyProtection="1"/>
    <xf numFmtId="165" fontId="6" fillId="0" borderId="45" xfId="6" applyNumberFormat="1" applyFont="1" applyFill="1" applyBorder="1" applyAlignment="1" applyProtection="1"/>
    <xf numFmtId="41" fontId="7" fillId="0" borderId="5" xfId="5" applyFont="1" applyBorder="1" applyAlignment="1" applyProtection="1">
      <alignment vertical="center"/>
    </xf>
    <xf numFmtId="41" fontId="6" fillId="0" borderId="6" xfId="5" applyFont="1" applyBorder="1" applyAlignment="1" applyProtection="1">
      <alignment vertical="center"/>
    </xf>
    <xf numFmtId="0" fontId="2" fillId="0" borderId="0" xfId="53"/>
    <xf numFmtId="0" fontId="3" fillId="0" borderId="0" xfId="2" applyNumberFormat="1" applyFont="1" applyFill="1" applyAlignment="1" applyProtection="1">
      <alignment horizontal="left"/>
    </xf>
    <xf numFmtId="41" fontId="7" fillId="0" borderId="0" xfId="45" applyFont="1" applyFill="1" applyAlignment="1" applyProtection="1"/>
    <xf numFmtId="165" fontId="7" fillId="0" borderId="37" xfId="45" applyNumberFormat="1" applyFont="1" applyFill="1" applyBorder="1" applyAlignment="1" applyProtection="1"/>
    <xf numFmtId="165" fontId="7" fillId="0" borderId="17" xfId="45" applyNumberFormat="1" applyFont="1" applyFill="1" applyBorder="1" applyAlignment="1" applyProtection="1"/>
    <xf numFmtId="0" fontId="7" fillId="0" borderId="0" xfId="53" applyFont="1"/>
    <xf numFmtId="165" fontId="7" fillId="0" borderId="21" xfId="45" applyNumberFormat="1" applyFont="1" applyFill="1" applyBorder="1" applyAlignment="1" applyProtection="1"/>
    <xf numFmtId="0" fontId="5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/>
    <xf numFmtId="0" fontId="7" fillId="0" borderId="0" xfId="4" applyNumberFormat="1" applyFont="1" applyFill="1" applyAlignment="1" applyProtection="1"/>
    <xf numFmtId="41" fontId="7" fillId="3" borderId="23" xfId="45" applyFont="1" applyFill="1" applyBorder="1" applyAlignment="1" applyProtection="1">
      <protection locked="0"/>
    </xf>
    <xf numFmtId="165" fontId="7" fillId="3" borderId="24" xfId="45" applyNumberFormat="1" applyFont="1" applyFill="1" applyBorder="1" applyAlignment="1" applyProtection="1">
      <protection locked="0"/>
    </xf>
    <xf numFmtId="41" fontId="7" fillId="0" borderId="0" xfId="45" applyFont="1" applyFill="1" applyBorder="1" applyAlignment="1" applyProtection="1"/>
    <xf numFmtId="0" fontId="5" fillId="0" borderId="0" xfId="4" applyNumberFormat="1" applyFont="1" applyFill="1" applyAlignment="1" applyProtection="1"/>
    <xf numFmtId="41" fontId="7" fillId="0" borderId="0" xfId="45" applyFont="1" applyAlignment="1">
      <alignment horizontal="center"/>
    </xf>
    <xf numFmtId="41" fontId="7" fillId="0" borderId="9" xfId="45" applyFont="1" applyBorder="1" applyAlignment="1">
      <alignment horizontal="center"/>
    </xf>
    <xf numFmtId="165" fontId="7" fillId="0" borderId="5" xfId="45" applyNumberFormat="1" applyFont="1" applyFill="1" applyBorder="1" applyAlignment="1" applyProtection="1"/>
    <xf numFmtId="165" fontId="7" fillId="0" borderId="40" xfId="45" applyNumberFormat="1" applyFont="1" applyFill="1" applyBorder="1" applyAlignment="1" applyProtection="1"/>
    <xf numFmtId="41" fontId="7" fillId="3" borderId="34" xfId="45" applyFont="1" applyFill="1" applyBorder="1" applyAlignment="1" applyProtection="1">
      <protection locked="0"/>
    </xf>
    <xf numFmtId="41" fontId="7" fillId="3" borderId="28" xfId="45" applyFont="1" applyFill="1" applyBorder="1" applyAlignment="1" applyProtection="1">
      <protection locked="0"/>
    </xf>
    <xf numFmtId="41" fontId="7" fillId="3" borderId="26" xfId="45" applyFont="1" applyFill="1" applyBorder="1" applyAlignment="1" applyProtection="1">
      <protection locked="0"/>
    </xf>
    <xf numFmtId="41" fontId="7" fillId="3" borderId="22" xfId="45" applyFont="1" applyFill="1" applyBorder="1" applyAlignment="1" applyProtection="1">
      <protection locked="0"/>
    </xf>
    <xf numFmtId="41" fontId="7" fillId="3" borderId="24" xfId="45" applyFont="1" applyFill="1" applyBorder="1" applyAlignment="1" applyProtection="1">
      <protection locked="0"/>
    </xf>
    <xf numFmtId="165" fontId="7" fillId="0" borderId="42" xfId="45" applyNumberFormat="1" applyFont="1" applyFill="1" applyBorder="1" applyAlignment="1" applyProtection="1"/>
    <xf numFmtId="41" fontId="7" fillId="3" borderId="43" xfId="45" applyFont="1" applyFill="1" applyBorder="1" applyAlignment="1" applyProtection="1">
      <protection locked="0"/>
    </xf>
    <xf numFmtId="41" fontId="7" fillId="3" borderId="44" xfId="45" applyFont="1" applyFill="1" applyBorder="1" applyAlignment="1" applyProtection="1">
      <protection locked="0"/>
    </xf>
    <xf numFmtId="41" fontId="7" fillId="3" borderId="45" xfId="45" applyFont="1" applyFill="1" applyBorder="1" applyAlignment="1" applyProtection="1">
      <protection locked="0"/>
    </xf>
    <xf numFmtId="41" fontId="7" fillId="0" borderId="0" xfId="45" applyFont="1"/>
    <xf numFmtId="165" fontId="7" fillId="5" borderId="18" xfId="45" applyNumberFormat="1" applyFont="1" applyFill="1" applyBorder="1" applyAlignment="1" applyProtection="1"/>
    <xf numFmtId="165" fontId="7" fillId="5" borderId="5" xfId="45" applyNumberFormat="1" applyFont="1" applyFill="1" applyBorder="1" applyAlignment="1" applyProtection="1"/>
    <xf numFmtId="165" fontId="7" fillId="5" borderId="17" xfId="45" applyNumberFormat="1" applyFont="1" applyFill="1" applyBorder="1" applyAlignment="1" applyProtection="1"/>
    <xf numFmtId="165" fontId="7" fillId="0" borderId="33" xfId="45" applyNumberFormat="1" applyFont="1" applyFill="1" applyBorder="1" applyAlignment="1" applyProtection="1"/>
    <xf numFmtId="165" fontId="7" fillId="5" borderId="37" xfId="45" applyNumberFormat="1" applyFont="1" applyFill="1" applyBorder="1" applyAlignment="1" applyProtection="1"/>
    <xf numFmtId="165" fontId="7" fillId="5" borderId="46" xfId="45" applyNumberFormat="1" applyFont="1" applyFill="1" applyBorder="1" applyAlignment="1" applyProtection="1"/>
    <xf numFmtId="41" fontId="7" fillId="0" borderId="0" xfId="45" applyFont="1" applyBorder="1" applyAlignment="1">
      <alignment horizontal="center"/>
    </xf>
    <xf numFmtId="41" fontId="7" fillId="0" borderId="0" xfId="45" applyFont="1" applyBorder="1"/>
    <xf numFmtId="165" fontId="7" fillId="0" borderId="18" xfId="45" applyNumberFormat="1" applyFont="1" applyFill="1" applyBorder="1" applyAlignment="1" applyProtection="1"/>
    <xf numFmtId="165" fontId="7" fillId="0" borderId="48" xfId="45" applyNumberFormat="1" applyFont="1" applyFill="1" applyBorder="1" applyAlignment="1" applyProtection="1"/>
    <xf numFmtId="165" fontId="7" fillId="0" borderId="35" xfId="45" applyNumberFormat="1" applyFont="1" applyFill="1" applyBorder="1" applyAlignment="1" applyProtection="1"/>
    <xf numFmtId="41" fontId="7" fillId="3" borderId="30" xfId="45" applyFont="1" applyFill="1" applyBorder="1" applyAlignment="1" applyProtection="1">
      <protection locked="0"/>
    </xf>
    <xf numFmtId="41" fontId="7" fillId="3" borderId="29" xfId="45" applyFont="1" applyFill="1" applyBorder="1" applyAlignment="1" applyProtection="1">
      <protection locked="0"/>
    </xf>
    <xf numFmtId="41" fontId="7" fillId="3" borderId="31" xfId="45" applyFont="1" applyFill="1" applyBorder="1" applyAlignment="1" applyProtection="1">
      <protection locked="0"/>
    </xf>
    <xf numFmtId="41" fontId="7" fillId="0" borderId="5" xfId="45" applyFont="1" applyBorder="1" applyAlignment="1">
      <alignment horizontal="center"/>
    </xf>
    <xf numFmtId="41" fontId="7" fillId="0" borderId="4" xfId="45" applyFont="1" applyFill="1" applyBorder="1" applyAlignment="1" applyProtection="1">
      <alignment horizontal="centerContinuous" vertical="center" wrapText="1"/>
    </xf>
    <xf numFmtId="41" fontId="7" fillId="0" borderId="5" xfId="45" applyFont="1" applyFill="1" applyBorder="1" applyAlignment="1" applyProtection="1">
      <alignment horizontal="centerContinuous" vertical="center" wrapText="1"/>
    </xf>
    <xf numFmtId="41" fontId="7" fillId="0" borderId="6" xfId="45" applyFont="1" applyFill="1" applyBorder="1" applyAlignment="1" applyProtection="1">
      <alignment horizontal="centerContinuous" vertical="center" wrapText="1"/>
    </xf>
    <xf numFmtId="41" fontId="7" fillId="0" borderId="18" xfId="45" applyFont="1" applyFill="1" applyBorder="1" applyAlignment="1" applyProtection="1">
      <alignment horizontal="center" vertical="center" wrapText="1"/>
    </xf>
    <xf numFmtId="41" fontId="7" fillId="0" borderId="6" xfId="45" applyFont="1" applyFill="1" applyBorder="1" applyAlignment="1" applyProtection="1">
      <alignment horizontal="center" vertical="center" wrapText="1"/>
    </xf>
    <xf numFmtId="165" fontId="7" fillId="3" borderId="18" xfId="45" applyNumberFormat="1" applyFont="1" applyFill="1" applyBorder="1" applyAlignment="1" applyProtection="1">
      <protection locked="0"/>
    </xf>
    <xf numFmtId="165" fontId="7" fillId="3" borderId="46" xfId="45" applyNumberFormat="1" applyFont="1" applyFill="1" applyBorder="1" applyAlignment="1" applyProtection="1">
      <protection locked="0"/>
    </xf>
    <xf numFmtId="0" fontId="2" fillId="0" borderId="0" xfId="53" applyFont="1"/>
    <xf numFmtId="0" fontId="7" fillId="0" borderId="0" xfId="53" applyFont="1" applyProtection="1"/>
    <xf numFmtId="0" fontId="2" fillId="0" borderId="0" xfId="53" applyFont="1" applyProtection="1"/>
    <xf numFmtId="0" fontId="6" fillId="0" borderId="0" xfId="3" applyNumberFormat="1" applyFont="1" applyFill="1" applyAlignment="1" applyProtection="1"/>
    <xf numFmtId="0" fontId="6" fillId="0" borderId="0" xfId="3" applyNumberFormat="1" applyFont="1" applyFill="1" applyAlignment="1" applyProtection="1">
      <alignment horizontal="center"/>
    </xf>
    <xf numFmtId="41" fontId="8" fillId="0" borderId="38" xfId="45" applyFont="1" applyBorder="1" applyAlignment="1">
      <alignment horizontal="center"/>
    </xf>
    <xf numFmtId="41" fontId="8" fillId="0" borderId="41" xfId="45" applyFont="1" applyBorder="1" applyAlignment="1">
      <alignment horizontal="center"/>
    </xf>
    <xf numFmtId="41" fontId="8" fillId="0" borderId="47" xfId="45" applyFont="1" applyBorder="1" applyAlignment="1">
      <alignment horizontal="center"/>
    </xf>
    <xf numFmtId="0" fontId="7" fillId="0" borderId="0" xfId="3" applyNumberFormat="1" applyFont="1" applyFill="1" applyAlignment="1" applyProtection="1">
      <alignment horizontal="center"/>
    </xf>
    <xf numFmtId="0" fontId="7" fillId="0" borderId="0" xfId="3" applyNumberFormat="1" applyFont="1" applyFill="1" applyAlignment="1" applyProtection="1">
      <alignment wrapText="1"/>
    </xf>
    <xf numFmtId="41" fontId="8" fillId="0" borderId="27" xfId="45" applyFont="1" applyBorder="1" applyAlignment="1">
      <alignment horizontal="center"/>
    </xf>
    <xf numFmtId="41" fontId="8" fillId="0" borderId="36" xfId="45" applyFont="1" applyBorder="1" applyAlignment="1">
      <alignment horizontal="center"/>
    </xf>
    <xf numFmtId="41" fontId="8" fillId="0" borderId="23" xfId="45" applyFont="1" applyBorder="1" applyAlignment="1">
      <alignment wrapText="1"/>
    </xf>
    <xf numFmtId="41" fontId="8" fillId="0" borderId="39" xfId="45" applyFont="1" applyBorder="1" applyAlignment="1">
      <alignment wrapText="1"/>
    </xf>
    <xf numFmtId="41" fontId="8" fillId="0" borderId="29" xfId="45" applyFont="1" applyBorder="1" applyAlignment="1">
      <alignment wrapText="1"/>
    </xf>
    <xf numFmtId="41" fontId="8" fillId="0" borderId="28" xfId="45" applyFont="1" applyBorder="1" applyAlignment="1">
      <alignment wrapText="1"/>
    </xf>
    <xf numFmtId="41" fontId="6" fillId="0" borderId="4" xfId="5" applyFont="1" applyBorder="1" applyAlignment="1">
      <alignment vertical="center"/>
    </xf>
    <xf numFmtId="41" fontId="6" fillId="0" borderId="5" xfId="5" applyFont="1" applyBorder="1" applyAlignment="1">
      <alignment vertical="center"/>
    </xf>
    <xf numFmtId="41" fontId="6" fillId="0" borderId="6" xfId="5" applyFont="1" applyBorder="1" applyAlignment="1">
      <alignment vertical="center"/>
    </xf>
    <xf numFmtId="165" fontId="7" fillId="0" borderId="50" xfId="45" applyNumberFormat="1" applyFont="1" applyFill="1" applyBorder="1" applyAlignment="1" applyProtection="1"/>
    <xf numFmtId="165" fontId="7" fillId="3" borderId="50" xfId="45" applyNumberFormat="1" applyFont="1" applyFill="1" applyBorder="1" applyAlignment="1" applyProtection="1">
      <protection locked="0"/>
    </xf>
    <xf numFmtId="165" fontId="7" fillId="3" borderId="20" xfId="45" applyNumberFormat="1" applyFont="1" applyFill="1" applyBorder="1" applyAlignment="1" applyProtection="1">
      <protection locked="0"/>
    </xf>
    <xf numFmtId="165" fontId="7" fillId="0" borderId="23" xfId="45" applyNumberFormat="1" applyFont="1" applyFill="1" applyBorder="1" applyAlignment="1" applyProtection="1"/>
    <xf numFmtId="165" fontId="7" fillId="3" borderId="23" xfId="45" applyNumberFormat="1" applyFont="1" applyFill="1" applyBorder="1" applyAlignment="1" applyProtection="1">
      <protection locked="0"/>
    </xf>
    <xf numFmtId="41" fontId="6" fillId="0" borderId="18" xfId="5" applyFont="1" applyBorder="1" applyAlignment="1">
      <alignment vertical="center"/>
    </xf>
    <xf numFmtId="41" fontId="7" fillId="3" borderId="21" xfId="45" applyFont="1" applyFill="1" applyBorder="1" applyAlignment="1" applyProtection="1">
      <protection locked="0"/>
    </xf>
    <xf numFmtId="41" fontId="6" fillId="2" borderId="1" xfId="45" applyFont="1" applyFill="1" applyBorder="1" applyAlignment="1" applyProtection="1">
      <alignment horizontal="center" vertical="center" wrapText="1"/>
    </xf>
    <xf numFmtId="41" fontId="6" fillId="2" borderId="2" xfId="45" applyFont="1" applyFill="1" applyBorder="1" applyAlignment="1" applyProtection="1">
      <alignment horizontal="center" vertical="center" wrapText="1"/>
    </xf>
    <xf numFmtId="41" fontId="6" fillId="2" borderId="7" xfId="45" applyFont="1" applyFill="1" applyBorder="1" applyAlignment="1" applyProtection="1">
      <alignment horizontal="center" vertical="center" wrapText="1"/>
    </xf>
    <xf numFmtId="41" fontId="6" fillId="2" borderId="8" xfId="45" applyFont="1" applyFill="1" applyBorder="1" applyAlignment="1" applyProtection="1">
      <alignment horizontal="center" vertical="center" wrapText="1"/>
    </xf>
    <xf numFmtId="41" fontId="8" fillId="0" borderId="39" xfId="45" applyFont="1" applyBorder="1"/>
    <xf numFmtId="41" fontId="8" fillId="0" borderId="23" xfId="45" applyFont="1" applyBorder="1"/>
    <xf numFmtId="41" fontId="8" fillId="0" borderId="7" xfId="45" applyFont="1" applyBorder="1" applyAlignment="1">
      <alignment horizontal="center"/>
    </xf>
    <xf numFmtId="41" fontId="8" fillId="0" borderId="15" xfId="45" applyFont="1" applyBorder="1" applyAlignment="1">
      <alignment wrapText="1"/>
    </xf>
    <xf numFmtId="41" fontId="8" fillId="0" borderId="23" xfId="45" applyFont="1" applyBorder="1" applyAlignment="1"/>
    <xf numFmtId="41" fontId="8" fillId="0" borderId="41" xfId="45" applyFont="1" applyBorder="1" applyAlignment="1">
      <alignment horizontal="center" wrapText="1"/>
    </xf>
    <xf numFmtId="41" fontId="8" fillId="0" borderId="44" xfId="45" applyFont="1" applyBorder="1"/>
    <xf numFmtId="41" fontId="8" fillId="0" borderId="15" xfId="45" applyFont="1" applyBorder="1"/>
    <xf numFmtId="41" fontId="8" fillId="0" borderId="19" xfId="45" applyFont="1" applyBorder="1" applyAlignment="1">
      <alignment horizontal="center" wrapText="1"/>
    </xf>
    <xf numFmtId="41" fontId="8" fillId="0" borderId="27" xfId="45" applyFont="1" applyBorder="1" applyAlignment="1">
      <alignment horizontal="center" wrapText="1"/>
    </xf>
    <xf numFmtId="165" fontId="7" fillId="0" borderId="9" xfId="45" applyNumberFormat="1" applyFont="1" applyFill="1" applyBorder="1" applyAlignment="1" applyProtection="1"/>
    <xf numFmtId="41" fontId="8" fillId="0" borderId="49" xfId="45" applyFont="1" applyBorder="1" applyAlignment="1">
      <alignment horizontal="center"/>
    </xf>
    <xf numFmtId="41" fontId="8" fillId="0" borderId="50" xfId="45" applyFont="1" applyBorder="1"/>
    <xf numFmtId="41" fontId="8" fillId="0" borderId="29" xfId="45" applyFont="1" applyBorder="1"/>
    <xf numFmtId="41" fontId="8" fillId="0" borderId="4" xfId="45" applyFont="1" applyBorder="1" applyAlignment="1">
      <alignment horizontal="center"/>
    </xf>
    <xf numFmtId="41" fontId="8" fillId="0" borderId="48" xfId="45" applyFont="1" applyBorder="1" applyAlignment="1">
      <alignment horizontal="left"/>
    </xf>
    <xf numFmtId="41" fontId="8" fillId="0" borderId="19" xfId="5" applyFont="1" applyBorder="1" applyAlignment="1"/>
    <xf numFmtId="41" fontId="8" fillId="0" borderId="50" xfId="5" applyFont="1" applyBorder="1" applyAlignment="1"/>
    <xf numFmtId="41" fontId="8" fillId="0" borderId="52" xfId="5" applyFont="1" applyBorder="1" applyAlignment="1"/>
    <xf numFmtId="41" fontId="8" fillId="0" borderId="23" xfId="5" applyFont="1" applyBorder="1" applyAlignment="1"/>
    <xf numFmtId="41" fontId="8" fillId="0" borderId="55" xfId="5" applyFont="1" applyBorder="1" applyAlignment="1"/>
    <xf numFmtId="41" fontId="8" fillId="0" borderId="44" xfId="5" applyFont="1" applyBorder="1" applyAlignment="1"/>
    <xf numFmtId="41" fontId="8" fillId="0" borderId="49" xfId="5" applyFont="1" applyBorder="1" applyAlignment="1"/>
    <xf numFmtId="41" fontId="8" fillId="0" borderId="56" xfId="5" applyFont="1" applyBorder="1" applyAlignment="1"/>
    <xf numFmtId="41" fontId="8" fillId="0" borderId="41" xfId="5" applyFont="1" applyBorder="1" applyAlignment="1"/>
    <xf numFmtId="41" fontId="8" fillId="0" borderId="22" xfId="5" applyFont="1" applyBorder="1" applyAlignment="1"/>
    <xf numFmtId="41" fontId="8" fillId="0" borderId="47" xfId="5" applyFont="1" applyBorder="1" applyAlignment="1"/>
    <xf numFmtId="41" fontId="8" fillId="0" borderId="43" xfId="5" applyFont="1" applyBorder="1" applyAlignment="1"/>
    <xf numFmtId="0" fontId="6" fillId="0" borderId="0" xfId="3" applyNumberFormat="1" applyFont="1" applyFill="1" applyAlignment="1" applyProtection="1">
      <alignment horizontal="center" wrapText="1"/>
    </xf>
    <xf numFmtId="0" fontId="3" fillId="0" borderId="0" xfId="4" applyNumberFormat="1" applyFont="1" applyFill="1" applyAlignment="1" applyProtection="1"/>
    <xf numFmtId="0" fontId="3" fillId="0" borderId="0" xfId="4" applyNumberFormat="1" applyFont="1" applyFill="1" applyBorder="1" applyAlignment="1" applyProtection="1"/>
    <xf numFmtId="0" fontId="2" fillId="0" borderId="5" xfId="53" applyFont="1" applyBorder="1"/>
    <xf numFmtId="0" fontId="10" fillId="0" borderId="0" xfId="6" applyNumberFormat="1" applyFont="1" applyFill="1" applyAlignment="1" applyProtection="1"/>
    <xf numFmtId="0" fontId="3" fillId="0" borderId="0" xfId="6" applyNumberFormat="1" applyFont="1" applyFill="1" applyAlignment="1" applyProtection="1"/>
    <xf numFmtId="41" fontId="8" fillId="0" borderId="45" xfId="45" applyFont="1" applyBorder="1"/>
    <xf numFmtId="41" fontId="8" fillId="0" borderId="53" xfId="45" applyFont="1" applyBorder="1"/>
    <xf numFmtId="41" fontId="8" fillId="0" borderId="52" xfId="45" applyFont="1" applyBorder="1" applyAlignment="1">
      <alignment horizontal="center"/>
    </xf>
    <xf numFmtId="165" fontId="7" fillId="3" borderId="23" xfId="6" applyNumberFormat="1" applyFont="1" applyFill="1" applyBorder="1" applyAlignment="1" applyProtection="1">
      <protection locked="0"/>
    </xf>
    <xf numFmtId="165" fontId="7" fillId="3" borderId="24" xfId="6" applyNumberFormat="1" applyFont="1" applyFill="1" applyBorder="1" applyAlignment="1" applyProtection="1">
      <protection locked="0"/>
    </xf>
    <xf numFmtId="165" fontId="7" fillId="0" borderId="44" xfId="4" applyNumberFormat="1" applyFont="1" applyFill="1" applyBorder="1" applyAlignment="1" applyProtection="1"/>
    <xf numFmtId="165" fontId="7" fillId="3" borderId="44" xfId="6" applyNumberFormat="1" applyFont="1" applyFill="1" applyBorder="1" applyAlignment="1" applyProtection="1">
      <protection locked="0"/>
    </xf>
    <xf numFmtId="165" fontId="7" fillId="3" borderId="45" xfId="6" applyNumberFormat="1" applyFont="1" applyFill="1" applyBorder="1" applyAlignment="1" applyProtection="1">
      <protection locked="0"/>
    </xf>
    <xf numFmtId="165" fontId="6" fillId="0" borderId="44" xfId="4" applyNumberFormat="1" applyFont="1" applyFill="1" applyBorder="1" applyAlignment="1" applyProtection="1"/>
    <xf numFmtId="165" fontId="6" fillId="0" borderId="44" xfId="6" applyNumberFormat="1" applyFont="1" applyFill="1" applyBorder="1" applyAlignment="1" applyProtection="1">
      <protection locked="0"/>
    </xf>
    <xf numFmtId="165" fontId="6" fillId="0" borderId="45" xfId="6" applyNumberFormat="1" applyFont="1" applyFill="1" applyBorder="1" applyAlignment="1" applyProtection="1">
      <protection locked="0"/>
    </xf>
    <xf numFmtId="41" fontId="8" fillId="0" borderId="28" xfId="45" applyFont="1" applyBorder="1"/>
    <xf numFmtId="41" fontId="6" fillId="0" borderId="10" xfId="45" applyFont="1" applyBorder="1" applyAlignment="1">
      <alignment horizontal="centerContinuous"/>
    </xf>
    <xf numFmtId="41" fontId="6" fillId="0" borderId="11" xfId="45" applyFont="1" applyBorder="1" applyAlignment="1">
      <alignment horizontal="centerContinuous"/>
    </xf>
    <xf numFmtId="41" fontId="8" fillId="0" borderId="24" xfId="45" applyFont="1" applyBorder="1" applyAlignment="1">
      <alignment wrapText="1"/>
    </xf>
    <xf numFmtId="41" fontId="8" fillId="0" borderId="20" xfId="45" applyFont="1" applyBorder="1" applyAlignment="1">
      <alignment wrapText="1"/>
    </xf>
    <xf numFmtId="41" fontId="7" fillId="3" borderId="32" xfId="45" applyFont="1" applyFill="1" applyBorder="1" applyAlignment="1" applyProtection="1">
      <protection locked="0"/>
    </xf>
    <xf numFmtId="41" fontId="8" fillId="0" borderId="24" xfId="45" applyFont="1" applyBorder="1" applyAlignment="1">
      <alignment horizontal="left"/>
    </xf>
    <xf numFmtId="41" fontId="8" fillId="0" borderId="23" xfId="45" applyFont="1" applyBorder="1" applyAlignment="1">
      <alignment horizontal="left"/>
    </xf>
    <xf numFmtId="41" fontId="8" fillId="4" borderId="25" xfId="45" applyFont="1" applyFill="1" applyBorder="1" applyAlignment="1">
      <alignment horizontal="center" wrapText="1"/>
    </xf>
    <xf numFmtId="41" fontId="8" fillId="4" borderId="26" xfId="45" applyFont="1" applyFill="1" applyBorder="1" applyAlignment="1">
      <alignment wrapText="1"/>
    </xf>
    <xf numFmtId="41" fontId="8" fillId="4" borderId="27" xfId="45" applyFont="1" applyFill="1" applyBorder="1" applyAlignment="1">
      <alignment horizontal="center" wrapText="1"/>
    </xf>
    <xf numFmtId="41" fontId="8" fillId="4" borderId="29" xfId="45" applyFont="1" applyFill="1" applyBorder="1" applyAlignment="1">
      <alignment wrapText="1"/>
    </xf>
    <xf numFmtId="14" fontId="8" fillId="4" borderId="27" xfId="45" applyNumberFormat="1" applyFont="1" applyFill="1" applyBorder="1" applyAlignment="1">
      <alignment horizontal="center" wrapText="1"/>
    </xf>
    <xf numFmtId="0" fontId="2" fillId="0" borderId="5" xfId="53" applyFont="1" applyBorder="1" applyProtection="1"/>
    <xf numFmtId="41" fontId="6" fillId="0" borderId="5" xfId="5" applyFont="1" applyBorder="1" applyAlignment="1" applyProtection="1">
      <alignment vertical="center"/>
    </xf>
    <xf numFmtId="41" fontId="7" fillId="0" borderId="0" xfId="45" applyFont="1" applyBorder="1" applyAlignment="1" applyProtection="1">
      <alignment horizontal="center"/>
    </xf>
    <xf numFmtId="41" fontId="7" fillId="0" borderId="0" xfId="45" applyFont="1" applyBorder="1" applyProtection="1"/>
    <xf numFmtId="41" fontId="7" fillId="0" borderId="0" xfId="45" applyFont="1" applyAlignment="1" applyProtection="1">
      <alignment horizontal="center"/>
    </xf>
    <xf numFmtId="41" fontId="7" fillId="0" borderId="0" xfId="45" applyFont="1" applyProtection="1"/>
    <xf numFmtId="41" fontId="6" fillId="0" borderId="51" xfId="45" applyFont="1" applyBorder="1" applyAlignment="1" applyProtection="1">
      <alignment horizontal="centerContinuous"/>
    </xf>
    <xf numFmtId="41" fontId="6" fillId="0" borderId="37" xfId="45" applyFont="1" applyBorder="1" applyAlignment="1" applyProtection="1">
      <alignment horizontal="centerContinuous"/>
    </xf>
    <xf numFmtId="41" fontId="6" fillId="0" borderId="4" xfId="5" applyFont="1" applyBorder="1" applyAlignment="1" applyProtection="1">
      <alignment vertical="center"/>
    </xf>
    <xf numFmtId="41" fontId="6" fillId="0" borderId="18" xfId="5" applyFont="1" applyBorder="1" applyAlignment="1" applyProtection="1">
      <alignment vertical="center"/>
    </xf>
    <xf numFmtId="165" fontId="6" fillId="0" borderId="44" xfId="6" applyNumberFormat="1" applyFont="1" applyFill="1" applyBorder="1" applyAlignment="1" applyProtection="1"/>
    <xf numFmtId="165" fontId="6" fillId="0" borderId="45" xfId="6" applyNumberFormat="1" applyFont="1" applyFill="1" applyBorder="1" applyAlignment="1" applyProtection="1"/>
    <xf numFmtId="41" fontId="7" fillId="0" borderId="5" xfId="5" applyFont="1" applyBorder="1" applyAlignment="1" applyProtection="1">
      <alignment vertical="center"/>
    </xf>
    <xf numFmtId="41" fontId="6" fillId="0" borderId="6" xfId="5" applyFont="1" applyBorder="1" applyAlignment="1" applyProtection="1">
      <alignment vertical="center"/>
    </xf>
    <xf numFmtId="0" fontId="6" fillId="0" borderId="0" xfId="3" applyNumberFormat="1" applyFont="1" applyFill="1" applyAlignment="1" applyProtection="1">
      <alignment horizontal="center" wrapText="1"/>
    </xf>
    <xf numFmtId="0" fontId="2" fillId="0" borderId="0" xfId="53"/>
    <xf numFmtId="41" fontId="7" fillId="0" borderId="0" xfId="45" applyFont="1" applyFill="1" applyAlignment="1" applyProtection="1"/>
    <xf numFmtId="165" fontId="7" fillId="0" borderId="37" xfId="45" applyNumberFormat="1" applyFont="1" applyFill="1" applyBorder="1" applyAlignment="1" applyProtection="1"/>
    <xf numFmtId="165" fontId="7" fillId="0" borderId="17" xfId="45" applyNumberFormat="1" applyFont="1" applyFill="1" applyBorder="1" applyAlignment="1" applyProtection="1"/>
    <xf numFmtId="165" fontId="7" fillId="0" borderId="21" xfId="45" applyNumberFormat="1" applyFont="1" applyFill="1" applyBorder="1" applyAlignment="1" applyProtection="1"/>
    <xf numFmtId="0" fontId="5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/>
    <xf numFmtId="0" fontId="7" fillId="0" borderId="0" xfId="4" applyNumberFormat="1" applyFont="1" applyFill="1" applyAlignment="1" applyProtection="1"/>
    <xf numFmtId="41" fontId="7" fillId="3" borderId="23" xfId="45" applyFont="1" applyFill="1" applyBorder="1" applyAlignment="1" applyProtection="1">
      <protection locked="0"/>
    </xf>
    <xf numFmtId="165" fontId="7" fillId="3" borderId="24" xfId="45" applyNumberFormat="1" applyFont="1" applyFill="1" applyBorder="1" applyAlignment="1" applyProtection="1">
      <protection locked="0"/>
    </xf>
    <xf numFmtId="41" fontId="7" fillId="0" borderId="0" xfId="45" applyFont="1" applyFill="1" applyBorder="1" applyAlignment="1" applyProtection="1"/>
    <xf numFmtId="0" fontId="5" fillId="0" borderId="0" xfId="4" applyNumberFormat="1" applyFont="1" applyFill="1" applyAlignment="1" applyProtection="1"/>
    <xf numFmtId="41" fontId="7" fillId="0" borderId="0" xfId="45" applyFont="1" applyAlignment="1">
      <alignment horizontal="center"/>
    </xf>
    <xf numFmtId="165" fontId="7" fillId="0" borderId="5" xfId="45" applyNumberFormat="1" applyFont="1" applyFill="1" applyBorder="1" applyAlignment="1" applyProtection="1"/>
    <xf numFmtId="165" fontId="7" fillId="0" borderId="40" xfId="45" applyNumberFormat="1" applyFont="1" applyFill="1" applyBorder="1" applyAlignment="1" applyProtection="1"/>
    <xf numFmtId="41" fontId="7" fillId="3" borderId="34" xfId="45" applyFont="1" applyFill="1" applyBorder="1" applyAlignment="1" applyProtection="1">
      <protection locked="0"/>
    </xf>
    <xf numFmtId="41" fontId="7" fillId="3" borderId="28" xfId="45" applyFont="1" applyFill="1" applyBorder="1" applyAlignment="1" applyProtection="1">
      <protection locked="0"/>
    </xf>
    <xf numFmtId="41" fontId="7" fillId="3" borderId="26" xfId="45" applyFont="1" applyFill="1" applyBorder="1" applyAlignment="1" applyProtection="1">
      <protection locked="0"/>
    </xf>
    <xf numFmtId="41" fontId="7" fillId="3" borderId="22" xfId="45" applyFont="1" applyFill="1" applyBorder="1" applyAlignment="1" applyProtection="1">
      <protection locked="0"/>
    </xf>
    <xf numFmtId="41" fontId="7" fillId="3" borderId="24" xfId="45" applyFont="1" applyFill="1" applyBorder="1" applyAlignment="1" applyProtection="1">
      <protection locked="0"/>
    </xf>
    <xf numFmtId="165" fontId="7" fillId="0" borderId="42" xfId="45" applyNumberFormat="1" applyFont="1" applyFill="1" applyBorder="1" applyAlignment="1" applyProtection="1"/>
    <xf numFmtId="41" fontId="7" fillId="3" borderId="43" xfId="45" applyFont="1" applyFill="1" applyBorder="1" applyAlignment="1" applyProtection="1">
      <protection locked="0"/>
    </xf>
    <xf numFmtId="41" fontId="7" fillId="3" borderId="44" xfId="45" applyFont="1" applyFill="1" applyBorder="1" applyAlignment="1" applyProtection="1">
      <protection locked="0"/>
    </xf>
    <xf numFmtId="41" fontId="7" fillId="3" borderId="45" xfId="45" applyFont="1" applyFill="1" applyBorder="1" applyAlignment="1" applyProtection="1">
      <protection locked="0"/>
    </xf>
    <xf numFmtId="41" fontId="7" fillId="0" borderId="0" xfId="45" applyFont="1"/>
    <xf numFmtId="165" fontId="7" fillId="5" borderId="18" xfId="45" applyNumberFormat="1" applyFont="1" applyFill="1" applyBorder="1" applyAlignment="1" applyProtection="1"/>
    <xf numFmtId="165" fontId="7" fillId="5" borderId="5" xfId="45" applyNumberFormat="1" applyFont="1" applyFill="1" applyBorder="1" applyAlignment="1" applyProtection="1"/>
    <xf numFmtId="165" fontId="7" fillId="5" borderId="17" xfId="45" applyNumberFormat="1" applyFont="1" applyFill="1" applyBorder="1" applyAlignment="1" applyProtection="1"/>
    <xf numFmtId="165" fontId="7" fillId="0" borderId="33" xfId="45" applyNumberFormat="1" applyFont="1" applyFill="1" applyBorder="1" applyAlignment="1" applyProtection="1"/>
    <xf numFmtId="165" fontId="7" fillId="5" borderId="37" xfId="45" applyNumberFormat="1" applyFont="1" applyFill="1" applyBorder="1" applyAlignment="1" applyProtection="1"/>
    <xf numFmtId="165" fontId="7" fillId="5" borderId="46" xfId="45" applyNumberFormat="1" applyFont="1" applyFill="1" applyBorder="1" applyAlignment="1" applyProtection="1"/>
    <xf numFmtId="41" fontId="7" fillId="0" borderId="0" xfId="45" applyFont="1" applyBorder="1" applyAlignment="1">
      <alignment horizontal="center"/>
    </xf>
    <xf numFmtId="41" fontId="7" fillId="0" borderId="0" xfId="45" applyFont="1" applyBorder="1"/>
    <xf numFmtId="165" fontId="7" fillId="0" borderId="18" xfId="45" applyNumberFormat="1" applyFont="1" applyFill="1" applyBorder="1" applyAlignment="1" applyProtection="1"/>
    <xf numFmtId="165" fontId="7" fillId="0" borderId="48" xfId="45" applyNumberFormat="1" applyFont="1" applyFill="1" applyBorder="1" applyAlignment="1" applyProtection="1"/>
    <xf numFmtId="165" fontId="7" fillId="0" borderId="35" xfId="45" applyNumberFormat="1" applyFont="1" applyFill="1" applyBorder="1" applyAlignment="1" applyProtection="1"/>
    <xf numFmtId="41" fontId="7" fillId="3" borderId="30" xfId="45" applyFont="1" applyFill="1" applyBorder="1" applyAlignment="1" applyProtection="1">
      <protection locked="0"/>
    </xf>
    <xf numFmtId="41" fontId="7" fillId="3" borderId="29" xfId="45" applyFont="1" applyFill="1" applyBorder="1" applyAlignment="1" applyProtection="1">
      <protection locked="0"/>
    </xf>
    <xf numFmtId="41" fontId="7" fillId="3" borderId="31" xfId="45" applyFont="1" applyFill="1" applyBorder="1" applyAlignment="1" applyProtection="1">
      <protection locked="0"/>
    </xf>
    <xf numFmtId="41" fontId="7" fillId="0" borderId="5" xfId="45" applyFont="1" applyBorder="1" applyAlignment="1">
      <alignment horizontal="center"/>
    </xf>
    <xf numFmtId="41" fontId="7" fillId="0" borderId="4" xfId="45" applyFont="1" applyFill="1" applyBorder="1" applyAlignment="1" applyProtection="1">
      <alignment horizontal="centerContinuous" vertical="center" wrapText="1"/>
    </xf>
    <xf numFmtId="41" fontId="7" fillId="0" borderId="5" xfId="45" applyFont="1" applyFill="1" applyBorder="1" applyAlignment="1" applyProtection="1">
      <alignment horizontal="centerContinuous" vertical="center" wrapText="1"/>
    </xf>
    <xf numFmtId="41" fontId="7" fillId="0" borderId="6" xfId="45" applyFont="1" applyFill="1" applyBorder="1" applyAlignment="1" applyProtection="1">
      <alignment horizontal="centerContinuous" vertical="center" wrapText="1"/>
    </xf>
    <xf numFmtId="41" fontId="7" fillId="0" borderId="18" xfId="45" applyFont="1" applyFill="1" applyBorder="1" applyAlignment="1" applyProtection="1">
      <alignment horizontal="center" vertical="center" wrapText="1"/>
    </xf>
    <xf numFmtId="41" fontId="7" fillId="0" borderId="6" xfId="45" applyFont="1" applyFill="1" applyBorder="1" applyAlignment="1" applyProtection="1">
      <alignment horizontal="center" vertical="center" wrapText="1"/>
    </xf>
    <xf numFmtId="165" fontId="7" fillId="3" borderId="18" xfId="45" applyNumberFormat="1" applyFont="1" applyFill="1" applyBorder="1" applyAlignment="1" applyProtection="1">
      <protection locked="0"/>
    </xf>
    <xf numFmtId="165" fontId="7" fillId="3" borderId="46" xfId="45" applyNumberFormat="1" applyFont="1" applyFill="1" applyBorder="1" applyAlignment="1" applyProtection="1">
      <protection locked="0"/>
    </xf>
    <xf numFmtId="0" fontId="2" fillId="0" borderId="0" xfId="53" applyFont="1"/>
    <xf numFmtId="0" fontId="7" fillId="0" borderId="0" xfId="53" applyFont="1" applyProtection="1"/>
    <xf numFmtId="0" fontId="2" fillId="0" borderId="0" xfId="53" applyFont="1" applyProtection="1"/>
    <xf numFmtId="41" fontId="8" fillId="0" borderId="38" xfId="45" applyFont="1" applyBorder="1" applyAlignment="1">
      <alignment horizontal="center"/>
    </xf>
    <xf numFmtId="41" fontId="8" fillId="0" borderId="41" xfId="45" applyFont="1" applyBorder="1" applyAlignment="1">
      <alignment horizontal="center"/>
    </xf>
    <xf numFmtId="41" fontId="8" fillId="0" borderId="47" xfId="45" applyFont="1" applyBorder="1" applyAlignment="1">
      <alignment horizontal="center"/>
    </xf>
    <xf numFmtId="0" fontId="7" fillId="0" borderId="0" xfId="3" applyNumberFormat="1" applyFont="1" applyFill="1" applyAlignment="1" applyProtection="1">
      <alignment horizontal="center"/>
    </xf>
    <xf numFmtId="0" fontId="7" fillId="0" borderId="0" xfId="3" applyNumberFormat="1" applyFont="1" applyFill="1" applyAlignment="1" applyProtection="1">
      <alignment wrapText="1"/>
    </xf>
    <xf numFmtId="41" fontId="8" fillId="0" borderId="27" xfId="45" applyFont="1" applyBorder="1" applyAlignment="1">
      <alignment horizontal="center"/>
    </xf>
    <xf numFmtId="41" fontId="8" fillId="0" borderId="36" xfId="45" applyFont="1" applyBorder="1" applyAlignment="1">
      <alignment horizontal="center"/>
    </xf>
    <xf numFmtId="41" fontId="8" fillId="0" borderId="23" xfId="45" applyFont="1" applyBorder="1" applyAlignment="1">
      <alignment wrapText="1"/>
    </xf>
    <xf numFmtId="41" fontId="8" fillId="0" borderId="39" xfId="45" applyFont="1" applyBorder="1" applyAlignment="1">
      <alignment wrapText="1"/>
    </xf>
    <xf numFmtId="41" fontId="8" fillId="0" borderId="29" xfId="45" applyFont="1" applyBorder="1" applyAlignment="1">
      <alignment wrapText="1"/>
    </xf>
    <xf numFmtId="41" fontId="6" fillId="0" borderId="4" xfId="5" applyFont="1" applyBorder="1" applyAlignment="1">
      <alignment vertical="center"/>
    </xf>
    <xf numFmtId="41" fontId="6" fillId="0" borderId="5" xfId="5" applyFont="1" applyBorder="1" applyAlignment="1">
      <alignment vertical="center"/>
    </xf>
    <xf numFmtId="41" fontId="6" fillId="0" borderId="6" xfId="5" applyFont="1" applyBorder="1" applyAlignment="1">
      <alignment vertical="center"/>
    </xf>
    <xf numFmtId="165" fontId="7" fillId="0" borderId="50" xfId="45" applyNumberFormat="1" applyFont="1" applyFill="1" applyBorder="1" applyAlignment="1" applyProtection="1"/>
    <xf numFmtId="165" fontId="7" fillId="3" borderId="50" xfId="45" applyNumberFormat="1" applyFont="1" applyFill="1" applyBorder="1" applyAlignment="1" applyProtection="1">
      <protection locked="0"/>
    </xf>
    <xf numFmtId="165" fontId="7" fillId="3" borderId="20" xfId="45" applyNumberFormat="1" applyFont="1" applyFill="1" applyBorder="1" applyAlignment="1" applyProtection="1">
      <protection locked="0"/>
    </xf>
    <xf numFmtId="165" fontId="7" fillId="0" borderId="23" xfId="45" applyNumberFormat="1" applyFont="1" applyFill="1" applyBorder="1" applyAlignment="1" applyProtection="1"/>
    <xf numFmtId="165" fontId="7" fillId="3" borderId="23" xfId="45" applyNumberFormat="1" applyFont="1" applyFill="1" applyBorder="1" applyAlignment="1" applyProtection="1">
      <protection locked="0"/>
    </xf>
    <xf numFmtId="41" fontId="6" fillId="0" borderId="18" xfId="5" applyFont="1" applyBorder="1" applyAlignment="1">
      <alignment vertical="center"/>
    </xf>
    <xf numFmtId="41" fontId="7" fillId="3" borderId="21" xfId="45" applyFont="1" applyFill="1" applyBorder="1" applyAlignment="1" applyProtection="1">
      <protection locked="0"/>
    </xf>
    <xf numFmtId="41" fontId="8" fillId="0" borderId="39" xfId="45" applyFont="1" applyBorder="1"/>
    <xf numFmtId="41" fontId="8" fillId="0" borderId="23" xfId="45" applyFont="1" applyBorder="1"/>
    <xf numFmtId="41" fontId="8" fillId="0" borderId="7" xfId="45" applyFont="1" applyBorder="1" applyAlignment="1">
      <alignment horizontal="center"/>
    </xf>
    <xf numFmtId="41" fontId="8" fillId="0" borderId="15" xfId="45" applyFont="1" applyBorder="1" applyAlignment="1">
      <alignment wrapText="1"/>
    </xf>
    <xf numFmtId="41" fontId="8" fillId="0" borderId="23" xfId="45" applyFont="1" applyBorder="1" applyAlignment="1"/>
    <xf numFmtId="41" fontId="8" fillId="0" borderId="41" xfId="45" applyFont="1" applyBorder="1" applyAlignment="1">
      <alignment horizontal="center" wrapText="1"/>
    </xf>
    <xf numFmtId="41" fontId="8" fillId="0" borderId="44" xfId="45" applyFont="1" applyBorder="1"/>
    <xf numFmtId="41" fontId="8" fillId="0" borderId="15" xfId="45" applyFont="1" applyBorder="1"/>
    <xf numFmtId="41" fontId="8" fillId="0" borderId="27" xfId="45" applyFont="1" applyBorder="1" applyAlignment="1">
      <alignment horizontal="center" wrapText="1"/>
    </xf>
    <xf numFmtId="165" fontId="7" fillId="0" borderId="9" xfId="45" applyNumberFormat="1" applyFont="1" applyFill="1" applyBorder="1" applyAlignment="1" applyProtection="1"/>
    <xf numFmtId="41" fontId="8" fillId="0" borderId="49" xfId="45" applyFont="1" applyBorder="1" applyAlignment="1">
      <alignment horizontal="center"/>
    </xf>
    <xf numFmtId="41" fontId="8" fillId="0" borderId="50" xfId="45" applyFont="1" applyBorder="1"/>
    <xf numFmtId="41" fontId="8" fillId="0" borderId="29" xfId="45" applyFont="1" applyBorder="1"/>
    <xf numFmtId="41" fontId="8" fillId="0" borderId="4" xfId="45" applyFont="1" applyBorder="1" applyAlignment="1">
      <alignment horizontal="center"/>
    </xf>
    <xf numFmtId="41" fontId="8" fillId="0" borderId="48" xfId="45" applyFont="1" applyBorder="1" applyAlignment="1">
      <alignment horizontal="left"/>
    </xf>
    <xf numFmtId="41" fontId="8" fillId="0" borderId="19" xfId="5" applyFont="1" applyBorder="1" applyAlignment="1"/>
    <xf numFmtId="41" fontId="8" fillId="0" borderId="50" xfId="5" applyFont="1" applyBorder="1" applyAlignment="1"/>
    <xf numFmtId="41" fontId="8" fillId="0" borderId="52" xfId="5" applyFont="1" applyBorder="1" applyAlignment="1"/>
    <xf numFmtId="41" fontId="8" fillId="0" borderId="23" xfId="5" applyFont="1" applyBorder="1" applyAlignment="1"/>
    <xf numFmtId="41" fontId="8" fillId="0" borderId="55" xfId="5" applyFont="1" applyBorder="1" applyAlignment="1"/>
    <xf numFmtId="41" fontId="8" fillId="0" borderId="44" xfId="5" applyFont="1" applyBorder="1" applyAlignment="1"/>
    <xf numFmtId="41" fontId="8" fillId="0" borderId="49" xfId="5" applyFont="1" applyBorder="1" applyAlignment="1"/>
    <xf numFmtId="41" fontId="8" fillId="0" borderId="56" xfId="5" applyFont="1" applyBorder="1" applyAlignment="1"/>
    <xf numFmtId="41" fontId="8" fillId="0" borderId="41" xfId="5" applyFont="1" applyBorder="1" applyAlignment="1"/>
    <xf numFmtId="41" fontId="8" fillId="0" borderId="22" xfId="5" applyFont="1" applyBorder="1" applyAlignment="1"/>
    <xf numFmtId="41" fontId="8" fillId="0" borderId="47" xfId="5" applyFont="1" applyBorder="1" applyAlignment="1"/>
    <xf numFmtId="41" fontId="8" fillId="0" borderId="43" xfId="5" applyFont="1" applyBorder="1" applyAlignment="1"/>
    <xf numFmtId="0" fontId="3" fillId="0" borderId="0" xfId="4" applyNumberFormat="1" applyFont="1" applyFill="1" applyAlignment="1" applyProtection="1"/>
    <xf numFmtId="0" fontId="3" fillId="0" borderId="0" xfId="4" applyNumberFormat="1" applyFont="1" applyFill="1" applyBorder="1" applyAlignment="1" applyProtection="1"/>
    <xf numFmtId="0" fontId="2" fillId="0" borderId="5" xfId="53" applyFont="1" applyBorder="1"/>
    <xf numFmtId="0" fontId="10" fillId="0" borderId="0" xfId="6" applyNumberFormat="1" applyFont="1" applyFill="1" applyAlignment="1" applyProtection="1"/>
    <xf numFmtId="0" fontId="3" fillId="0" borderId="0" xfId="6" applyNumberFormat="1" applyFont="1" applyFill="1" applyAlignment="1" applyProtection="1"/>
    <xf numFmtId="41" fontId="8" fillId="0" borderId="45" xfId="45" applyFont="1" applyBorder="1"/>
    <xf numFmtId="41" fontId="8" fillId="0" borderId="53" xfId="45" applyFont="1" applyBorder="1"/>
    <xf numFmtId="41" fontId="8" fillId="0" borderId="52" xfId="45" applyFont="1" applyBorder="1" applyAlignment="1">
      <alignment horizontal="center"/>
    </xf>
    <xf numFmtId="165" fontId="7" fillId="3" borderId="23" xfId="6" applyNumberFormat="1" applyFont="1" applyFill="1" applyBorder="1" applyAlignment="1" applyProtection="1">
      <protection locked="0"/>
    </xf>
    <xf numFmtId="165" fontId="7" fillId="3" borderId="24" xfId="6" applyNumberFormat="1" applyFont="1" applyFill="1" applyBorder="1" applyAlignment="1" applyProtection="1">
      <protection locked="0"/>
    </xf>
    <xf numFmtId="165" fontId="7" fillId="0" borderId="44" xfId="4" applyNumberFormat="1" applyFont="1" applyFill="1" applyBorder="1" applyAlignment="1" applyProtection="1"/>
    <xf numFmtId="165" fontId="7" fillId="3" borderId="44" xfId="6" applyNumberFormat="1" applyFont="1" applyFill="1" applyBorder="1" applyAlignment="1" applyProtection="1">
      <protection locked="0"/>
    </xf>
    <xf numFmtId="165" fontId="7" fillId="3" borderId="45" xfId="6" applyNumberFormat="1" applyFont="1" applyFill="1" applyBorder="1" applyAlignment="1" applyProtection="1">
      <protection locked="0"/>
    </xf>
    <xf numFmtId="165" fontId="6" fillId="0" borderId="44" xfId="4" applyNumberFormat="1" applyFont="1" applyFill="1" applyBorder="1" applyAlignment="1" applyProtection="1"/>
    <xf numFmtId="165" fontId="6" fillId="0" borderId="44" xfId="6" applyNumberFormat="1" applyFont="1" applyFill="1" applyBorder="1" applyAlignment="1" applyProtection="1">
      <protection locked="0"/>
    </xf>
    <xf numFmtId="165" fontId="6" fillId="0" borderId="45" xfId="6" applyNumberFormat="1" applyFont="1" applyFill="1" applyBorder="1" applyAlignment="1" applyProtection="1">
      <protection locked="0"/>
    </xf>
    <xf numFmtId="41" fontId="8" fillId="0" borderId="28" xfId="45" applyFont="1" applyBorder="1"/>
    <xf numFmtId="41" fontId="7" fillId="3" borderId="32" xfId="45" applyFont="1" applyFill="1" applyBorder="1" applyAlignment="1" applyProtection="1">
      <protection locked="0"/>
    </xf>
    <xf numFmtId="41" fontId="8" fillId="0" borderId="24" xfId="45" applyFont="1" applyBorder="1" applyAlignment="1">
      <alignment horizontal="left"/>
    </xf>
    <xf numFmtId="41" fontId="8" fillId="0" borderId="23" xfId="45" applyFont="1" applyBorder="1" applyAlignment="1">
      <alignment horizontal="left"/>
    </xf>
    <xf numFmtId="0" fontId="2" fillId="0" borderId="5" xfId="53" applyFont="1" applyBorder="1" applyProtection="1"/>
    <xf numFmtId="41" fontId="6" fillId="0" borderId="5" xfId="5" applyFont="1" applyBorder="1" applyAlignment="1" applyProtection="1">
      <alignment vertical="center"/>
    </xf>
    <xf numFmtId="41" fontId="7" fillId="0" borderId="0" xfId="45" applyFont="1" applyBorder="1" applyAlignment="1" applyProtection="1">
      <alignment horizontal="center"/>
    </xf>
    <xf numFmtId="41" fontId="7" fillId="0" borderId="0" xfId="45" applyFont="1" applyBorder="1" applyProtection="1"/>
    <xf numFmtId="41" fontId="7" fillId="0" borderId="0" xfId="45" applyFont="1" applyAlignment="1" applyProtection="1">
      <alignment horizontal="center"/>
    </xf>
    <xf numFmtId="41" fontId="7" fillId="0" borderId="0" xfId="45" applyFont="1" applyProtection="1"/>
    <xf numFmtId="41" fontId="6" fillId="0" borderId="51" xfId="45" applyFont="1" applyBorder="1" applyAlignment="1" applyProtection="1">
      <alignment horizontal="centerContinuous"/>
    </xf>
    <xf numFmtId="41" fontId="6" fillId="0" borderId="37" xfId="45" applyFont="1" applyBorder="1" applyAlignment="1" applyProtection="1">
      <alignment horizontal="centerContinuous"/>
    </xf>
    <xf numFmtId="41" fontId="6" fillId="0" borderId="4" xfId="5" applyFont="1" applyBorder="1" applyAlignment="1" applyProtection="1">
      <alignment vertical="center"/>
    </xf>
    <xf numFmtId="41" fontId="6" fillId="0" borderId="18" xfId="5" applyFont="1" applyBorder="1" applyAlignment="1" applyProtection="1">
      <alignment vertical="center"/>
    </xf>
    <xf numFmtId="165" fontId="6" fillId="0" borderId="44" xfId="6" applyNumberFormat="1" applyFont="1" applyFill="1" applyBorder="1" applyAlignment="1" applyProtection="1"/>
    <xf numFmtId="165" fontId="6" fillId="0" borderId="45" xfId="6" applyNumberFormat="1" applyFont="1" applyFill="1" applyBorder="1" applyAlignment="1" applyProtection="1"/>
    <xf numFmtId="41" fontId="7" fillId="0" borderId="5" xfId="5" applyFont="1" applyBorder="1" applyAlignment="1" applyProtection="1">
      <alignment vertical="center"/>
    </xf>
    <xf numFmtId="41" fontId="6" fillId="0" borderId="6" xfId="5" applyFont="1" applyBorder="1" applyAlignment="1" applyProtection="1">
      <alignment vertical="center"/>
    </xf>
    <xf numFmtId="41" fontId="8" fillId="0" borderId="19" xfId="45" applyFont="1" applyFill="1" applyBorder="1" applyAlignment="1">
      <alignment horizontal="center" wrapText="1"/>
    </xf>
    <xf numFmtId="41" fontId="8" fillId="0" borderId="20" xfId="45" applyFont="1" applyFill="1" applyBorder="1" applyAlignment="1">
      <alignment wrapText="1"/>
    </xf>
    <xf numFmtId="41" fontId="8" fillId="0" borderId="25" xfId="45" applyFont="1" applyFill="1" applyBorder="1" applyAlignment="1">
      <alignment horizontal="center" wrapText="1"/>
    </xf>
    <xf numFmtId="41" fontId="8" fillId="0" borderId="26" xfId="45" applyFont="1" applyFill="1" applyBorder="1" applyAlignment="1">
      <alignment wrapText="1"/>
    </xf>
    <xf numFmtId="41" fontId="8" fillId="0" borderId="27" xfId="45" applyFont="1" applyFill="1" applyBorder="1" applyAlignment="1">
      <alignment horizontal="center" wrapText="1"/>
    </xf>
    <xf numFmtId="41" fontId="8" fillId="0" borderId="24" xfId="45" applyFont="1" applyFill="1" applyBorder="1" applyAlignment="1">
      <alignment wrapText="1"/>
    </xf>
    <xf numFmtId="41" fontId="8" fillId="0" borderId="28" xfId="45" applyFont="1" applyFill="1" applyBorder="1" applyAlignment="1">
      <alignment wrapText="1"/>
    </xf>
    <xf numFmtId="41" fontId="8" fillId="0" borderId="23" xfId="45" applyFont="1" applyFill="1" applyBorder="1" applyAlignment="1">
      <alignment wrapText="1"/>
    </xf>
    <xf numFmtId="41" fontId="8" fillId="0" borderId="29" xfId="45" applyFont="1" applyFill="1" applyBorder="1" applyAlignment="1">
      <alignment wrapText="1"/>
    </xf>
    <xf numFmtId="14" fontId="8" fillId="0" borderId="27" xfId="45" applyNumberFormat="1" applyFont="1" applyFill="1" applyBorder="1" applyAlignment="1">
      <alignment horizontal="center" wrapText="1"/>
    </xf>
    <xf numFmtId="165" fontId="7" fillId="0" borderId="17" xfId="45" applyNumberFormat="1" applyFont="1" applyFill="1" applyBorder="1" applyAlignment="1" applyProtection="1"/>
    <xf numFmtId="41" fontId="7" fillId="0" borderId="0" xfId="45" applyFont="1" applyAlignment="1">
      <alignment horizontal="center"/>
    </xf>
    <xf numFmtId="41" fontId="7" fillId="0" borderId="9" xfId="45" applyFont="1" applyBorder="1" applyAlignment="1">
      <alignment horizontal="center"/>
    </xf>
    <xf numFmtId="165" fontId="7" fillId="0" borderId="18" xfId="45" applyNumberFormat="1" applyFont="1" applyFill="1" applyBorder="1" applyAlignment="1" applyProtection="1"/>
    <xf numFmtId="41" fontId="6" fillId="2" borderId="1" xfId="45" applyFont="1" applyFill="1" applyBorder="1" applyAlignment="1" applyProtection="1">
      <alignment horizontal="center" vertical="center" wrapText="1"/>
    </xf>
    <xf numFmtId="41" fontId="6" fillId="2" borderId="2" xfId="45" applyFont="1" applyFill="1" applyBorder="1" applyAlignment="1" applyProtection="1">
      <alignment horizontal="center" vertical="center" wrapText="1"/>
    </xf>
    <xf numFmtId="41" fontId="6" fillId="2" borderId="7" xfId="45" applyFont="1" applyFill="1" applyBorder="1" applyAlignment="1" applyProtection="1">
      <alignment horizontal="center" vertical="center" wrapText="1"/>
    </xf>
    <xf numFmtId="41" fontId="6" fillId="2" borderId="8" xfId="45" applyFont="1" applyFill="1" applyBorder="1" applyAlignment="1" applyProtection="1">
      <alignment horizontal="center" vertical="center" wrapText="1"/>
    </xf>
    <xf numFmtId="41" fontId="6" fillId="0" borderId="10" xfId="45" applyFont="1" applyBorder="1" applyAlignment="1">
      <alignment horizontal="centerContinuous"/>
    </xf>
    <xf numFmtId="41" fontId="6" fillId="0" borderId="11" xfId="45" applyFont="1" applyBorder="1" applyAlignment="1">
      <alignment horizontal="centerContinuous"/>
    </xf>
    <xf numFmtId="0" fontId="6" fillId="0" borderId="0" xfId="3" applyNumberFormat="1" applyFont="1" applyFill="1" applyAlignment="1" applyProtection="1">
      <alignment horizontal="center" wrapText="1"/>
    </xf>
    <xf numFmtId="0" fontId="6" fillId="0" borderId="0" xfId="3" applyNumberFormat="1" applyFont="1" applyFill="1" applyAlignment="1" applyProtection="1">
      <alignment horizontal="center" wrapText="1"/>
    </xf>
    <xf numFmtId="0" fontId="6" fillId="0" borderId="0" xfId="3" applyNumberFormat="1" applyFont="1" applyFill="1" applyAlignment="1" applyProtection="1">
      <alignment horizontal="center" wrapText="1"/>
    </xf>
    <xf numFmtId="0" fontId="6" fillId="0" borderId="0" xfId="3" applyNumberFormat="1" applyFont="1" applyFill="1" applyAlignment="1" applyProtection="1">
      <alignment horizontal="center" wrapText="1"/>
    </xf>
    <xf numFmtId="0" fontId="6" fillId="0" borderId="0" xfId="3" applyNumberFormat="1" applyFont="1" applyFill="1" applyAlignment="1" applyProtection="1">
      <alignment horizontal="center" wrapText="1"/>
    </xf>
    <xf numFmtId="0" fontId="6" fillId="0" borderId="0" xfId="3" applyNumberFormat="1" applyFont="1" applyFill="1" applyAlignment="1" applyProtection="1">
      <alignment horizontal="center" wrapText="1"/>
    </xf>
    <xf numFmtId="0" fontId="6" fillId="0" borderId="0" xfId="3" applyNumberFormat="1" applyFont="1" applyFill="1" applyAlignment="1" applyProtection="1">
      <alignment horizontal="center" wrapText="1"/>
    </xf>
    <xf numFmtId="41" fontId="6" fillId="0" borderId="1" xfId="5" applyFont="1" applyBorder="1" applyAlignment="1">
      <alignment horizontal="center" vertical="center"/>
    </xf>
    <xf numFmtId="41" fontId="6" fillId="0" borderId="2" xfId="5" applyFont="1" applyBorder="1" applyAlignment="1">
      <alignment horizontal="center" vertical="center"/>
    </xf>
    <xf numFmtId="41" fontId="6" fillId="0" borderId="7" xfId="5" applyFont="1" applyBorder="1" applyAlignment="1">
      <alignment horizontal="center" vertical="center"/>
    </xf>
    <xf numFmtId="41" fontId="6" fillId="0" borderId="8" xfId="5" applyFont="1" applyBorder="1" applyAlignment="1">
      <alignment horizontal="center" vertical="center"/>
    </xf>
    <xf numFmtId="41" fontId="8" fillId="0" borderId="3" xfId="5" applyFont="1" applyFill="1" applyBorder="1" applyAlignment="1" applyProtection="1">
      <alignment horizontal="center" vertical="center" wrapText="1"/>
    </xf>
    <xf numFmtId="41" fontId="8" fillId="0" borderId="9" xfId="5" applyFont="1" applyFill="1" applyBorder="1" applyAlignment="1" applyProtection="1">
      <alignment horizontal="center" vertical="center" wrapText="1"/>
    </xf>
    <xf numFmtId="41" fontId="8" fillId="0" borderId="13" xfId="5" applyFont="1" applyFill="1" applyBorder="1" applyAlignment="1" applyProtection="1">
      <alignment horizontal="center" vertical="center" wrapText="1"/>
    </xf>
    <xf numFmtId="41" fontId="8" fillId="0" borderId="11" xfId="5" applyFont="1" applyFill="1" applyBorder="1" applyAlignment="1" applyProtection="1">
      <alignment horizontal="center" vertical="center" wrapText="1"/>
    </xf>
    <xf numFmtId="41" fontId="8" fillId="0" borderId="15" xfId="5" applyFont="1" applyFill="1" applyBorder="1" applyAlignment="1" applyProtection="1">
      <alignment horizontal="center" vertical="center" wrapText="1"/>
    </xf>
    <xf numFmtId="41" fontId="8" fillId="0" borderId="12" xfId="5" applyFont="1" applyFill="1" applyBorder="1" applyAlignment="1" applyProtection="1">
      <alignment horizontal="center" vertical="center" wrapText="1"/>
    </xf>
    <xf numFmtId="41" fontId="8" fillId="0" borderId="16" xfId="5" applyFont="1" applyFill="1" applyBorder="1" applyAlignment="1" applyProtection="1">
      <alignment horizontal="center" vertical="center" wrapText="1"/>
    </xf>
    <xf numFmtId="41" fontId="8" fillId="0" borderId="4" xfId="5" applyFont="1" applyFill="1" applyBorder="1" applyAlignment="1" applyProtection="1">
      <alignment horizontal="center" vertical="center" wrapText="1"/>
    </xf>
    <xf numFmtId="41" fontId="8" fillId="0" borderId="5" xfId="5" applyFont="1" applyFill="1" applyBorder="1" applyAlignment="1" applyProtection="1">
      <alignment horizontal="center" vertical="center" wrapText="1"/>
    </xf>
    <xf numFmtId="41" fontId="8" fillId="0" borderId="6" xfId="5" applyFont="1" applyFill="1" applyBorder="1" applyAlignment="1" applyProtection="1">
      <alignment horizontal="center" vertical="center" wrapText="1"/>
    </xf>
    <xf numFmtId="41" fontId="6" fillId="0" borderId="4" xfId="5" applyFont="1" applyBorder="1" applyAlignment="1">
      <alignment horizontal="center"/>
    </xf>
    <xf numFmtId="41" fontId="6" fillId="0" borderId="18" xfId="5" applyFont="1" applyBorder="1" applyAlignment="1">
      <alignment horizontal="center"/>
    </xf>
    <xf numFmtId="41" fontId="6" fillId="0" borderId="38" xfId="5" applyFont="1" applyBorder="1" applyAlignment="1">
      <alignment horizontal="center" vertical="center"/>
    </xf>
    <xf numFmtId="41" fontId="6" fillId="0" borderId="54" xfId="5" applyFont="1" applyBorder="1" applyAlignment="1">
      <alignment horizontal="center" vertical="center"/>
    </xf>
    <xf numFmtId="41" fontId="6" fillId="0" borderId="4" xfId="5" applyFont="1" applyBorder="1" applyAlignment="1">
      <alignment horizontal="left" vertical="center"/>
    </xf>
    <xf numFmtId="41" fontId="6" fillId="0" borderId="5" xfId="5" applyFont="1" applyBorder="1" applyAlignment="1">
      <alignment horizontal="left" vertical="center"/>
    </xf>
    <xf numFmtId="41" fontId="7" fillId="0" borderId="3" xfId="5" applyFont="1" applyFill="1" applyBorder="1" applyAlignment="1" applyProtection="1">
      <alignment horizontal="center" vertical="center" wrapText="1"/>
    </xf>
    <xf numFmtId="0" fontId="7" fillId="0" borderId="13" xfId="7" applyFont="1" applyBorder="1" applyAlignment="1" applyProtection="1">
      <alignment horizontal="center" vertical="center" wrapText="1"/>
    </xf>
    <xf numFmtId="41" fontId="8" fillId="0" borderId="10" xfId="5" applyFont="1" applyFill="1" applyBorder="1" applyAlignment="1" applyProtection="1">
      <alignment horizontal="center" vertical="center" wrapText="1"/>
    </xf>
    <xf numFmtId="41" fontId="8" fillId="0" borderId="14" xfId="5" applyFont="1" applyFill="1" applyBorder="1" applyAlignment="1" applyProtection="1">
      <alignment horizontal="center" vertical="center" wrapText="1"/>
    </xf>
    <xf numFmtId="41" fontId="6" fillId="0" borderId="6" xfId="5" applyFont="1" applyBorder="1" applyAlignment="1">
      <alignment horizontal="center"/>
    </xf>
    <xf numFmtId="41" fontId="6" fillId="0" borderId="4" xfId="5" applyFont="1" applyBorder="1" applyAlignment="1" applyProtection="1">
      <alignment horizontal="center"/>
    </xf>
    <xf numFmtId="41" fontId="6" fillId="0" borderId="18" xfId="5" applyFont="1" applyBorder="1" applyAlignment="1" applyProtection="1">
      <alignment horizontal="center"/>
    </xf>
    <xf numFmtId="41" fontId="6" fillId="4" borderId="4" xfId="5" applyFont="1" applyFill="1" applyBorder="1" applyAlignment="1">
      <alignment horizontal="center"/>
    </xf>
    <xf numFmtId="41" fontId="6" fillId="4" borderId="18" xfId="5" applyFont="1" applyFill="1" applyBorder="1" applyAlignment="1">
      <alignment horizontal="center"/>
    </xf>
    <xf numFmtId="41" fontId="7" fillId="0" borderId="17" xfId="5" applyFont="1" applyFill="1" applyBorder="1" applyAlignment="1" applyProtection="1">
      <alignment horizontal="center" vertical="center" wrapText="1"/>
    </xf>
    <xf numFmtId="0" fontId="2" fillId="0" borderId="13" xfId="7" applyFont="1" applyBorder="1" applyAlignment="1" applyProtection="1">
      <alignment horizontal="center" vertical="center" wrapText="1"/>
    </xf>
    <xf numFmtId="41" fontId="8" fillId="0" borderId="3" xfId="1" applyFont="1" applyFill="1" applyBorder="1" applyAlignment="1" applyProtection="1">
      <alignment horizontal="center" vertical="center" wrapText="1"/>
    </xf>
    <xf numFmtId="41" fontId="8" fillId="0" borderId="9" xfId="1" applyFont="1" applyFill="1" applyBorder="1" applyAlignment="1" applyProtection="1">
      <alignment horizontal="center" vertical="center" wrapText="1"/>
    </xf>
    <xf numFmtId="41" fontId="8" fillId="0" borderId="13" xfId="1" applyFont="1" applyFill="1" applyBorder="1" applyAlignment="1" applyProtection="1">
      <alignment horizontal="center" vertical="center" wrapText="1"/>
    </xf>
    <xf numFmtId="41" fontId="8" fillId="0" borderId="10" xfId="1" applyFont="1" applyFill="1" applyBorder="1" applyAlignment="1" applyProtection="1">
      <alignment horizontal="center" vertical="center" wrapText="1"/>
    </xf>
    <xf numFmtId="41" fontId="8" fillId="0" borderId="14" xfId="1" applyFont="1" applyFill="1" applyBorder="1" applyAlignment="1" applyProtection="1">
      <alignment horizontal="center" vertical="center" wrapText="1"/>
    </xf>
    <xf numFmtId="41" fontId="8" fillId="0" borderId="11" xfId="1" applyFont="1" applyFill="1" applyBorder="1" applyAlignment="1" applyProtection="1">
      <alignment horizontal="center" vertical="center" wrapText="1"/>
    </xf>
    <xf numFmtId="41" fontId="8" fillId="0" borderId="15" xfId="1" applyFont="1" applyFill="1" applyBorder="1" applyAlignment="1" applyProtection="1">
      <alignment horizontal="center" vertical="center" wrapText="1"/>
    </xf>
    <xf numFmtId="41" fontId="8" fillId="0" borderId="12" xfId="1" applyFont="1" applyFill="1" applyBorder="1" applyAlignment="1" applyProtection="1">
      <alignment horizontal="center" vertical="center" wrapText="1"/>
    </xf>
    <xf numFmtId="41" fontId="8" fillId="0" borderId="16" xfId="1" applyFont="1" applyFill="1" applyBorder="1" applyAlignment="1" applyProtection="1">
      <alignment horizontal="center" vertical="center" wrapText="1"/>
    </xf>
    <xf numFmtId="41" fontId="6" fillId="0" borderId="4" xfId="1" applyFont="1" applyBorder="1" applyAlignment="1" applyProtection="1">
      <alignment horizontal="center"/>
    </xf>
    <xf numFmtId="41" fontId="6" fillId="0" borderId="18" xfId="1" applyFont="1" applyBorder="1" applyAlignment="1" applyProtection="1">
      <alignment horizontal="center"/>
    </xf>
    <xf numFmtId="41" fontId="6" fillId="0" borderId="4" xfId="1" applyFont="1" applyBorder="1" applyAlignment="1">
      <alignment horizontal="center"/>
    </xf>
    <xf numFmtId="41" fontId="6" fillId="0" borderId="18" xfId="1" applyFont="1" applyBorder="1" applyAlignment="1">
      <alignment horizontal="center"/>
    </xf>
    <xf numFmtId="41" fontId="6" fillId="4" borderId="4" xfId="1" applyFont="1" applyFill="1" applyBorder="1" applyAlignment="1">
      <alignment horizontal="center"/>
    </xf>
    <xf numFmtId="41" fontId="6" fillId="4" borderId="18" xfId="1" applyFont="1" applyFill="1" applyBorder="1" applyAlignment="1">
      <alignment horizontal="center"/>
    </xf>
    <xf numFmtId="41" fontId="8" fillId="0" borderId="4" xfId="1" applyFont="1" applyFill="1" applyBorder="1" applyAlignment="1" applyProtection="1">
      <alignment horizontal="center" vertical="center" wrapText="1"/>
    </xf>
    <xf numFmtId="41" fontId="8" fillId="0" borderId="5" xfId="1" applyFont="1" applyFill="1" applyBorder="1" applyAlignment="1" applyProtection="1">
      <alignment horizontal="center" vertical="center" wrapText="1"/>
    </xf>
    <xf numFmtId="41" fontId="8" fillId="0" borderId="6" xfId="1" applyFont="1" applyFill="1" applyBorder="1" applyAlignment="1" applyProtection="1">
      <alignment horizontal="center" vertical="center" wrapText="1"/>
    </xf>
    <xf numFmtId="41" fontId="6" fillId="0" borderId="6" xfId="1" applyFont="1" applyBorder="1" applyAlignment="1">
      <alignment horizontal="center"/>
    </xf>
    <xf numFmtId="41" fontId="7" fillId="0" borderId="17" xfId="1" applyFont="1" applyFill="1" applyBorder="1" applyAlignment="1" applyProtection="1">
      <alignment horizontal="center" vertical="center" wrapText="1"/>
    </xf>
    <xf numFmtId="41" fontId="6" fillId="0" borderId="1" xfId="1" applyFont="1" applyBorder="1" applyAlignment="1">
      <alignment horizontal="center" vertical="center"/>
    </xf>
    <xf numFmtId="41" fontId="6" fillId="0" borderId="2" xfId="1" applyFont="1" applyBorder="1" applyAlignment="1">
      <alignment horizontal="center" vertical="center"/>
    </xf>
    <xf numFmtId="41" fontId="6" fillId="0" borderId="38" xfId="1" applyFont="1" applyBorder="1" applyAlignment="1">
      <alignment horizontal="center" vertical="center"/>
    </xf>
    <xf numFmtId="41" fontId="6" fillId="0" borderId="54" xfId="1" applyFont="1" applyBorder="1" applyAlignment="1">
      <alignment horizontal="center" vertical="center"/>
    </xf>
    <xf numFmtId="41" fontId="6" fillId="0" borderId="7" xfId="1" applyFont="1" applyBorder="1" applyAlignment="1">
      <alignment horizontal="center" vertical="center"/>
    </xf>
    <xf numFmtId="41" fontId="6" fillId="0" borderId="8" xfId="1" applyFont="1" applyBorder="1" applyAlignment="1">
      <alignment horizontal="center" vertical="center"/>
    </xf>
    <xf numFmtId="41" fontId="7" fillId="0" borderId="3" xfId="1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41" fontId="7" fillId="0" borderId="3" xfId="45" applyFont="1" applyFill="1" applyBorder="1" applyAlignment="1" applyProtection="1">
      <alignment horizontal="center" vertical="center" wrapText="1"/>
    </xf>
    <xf numFmtId="0" fontId="2" fillId="0" borderId="13" xfId="53" applyFont="1" applyBorder="1" applyAlignment="1" applyProtection="1">
      <alignment horizontal="center" vertical="center" wrapText="1"/>
    </xf>
    <xf numFmtId="41" fontId="6" fillId="0" borderId="4" xfId="45" applyFont="1" applyBorder="1" applyAlignment="1">
      <alignment horizontal="center"/>
    </xf>
    <xf numFmtId="41" fontId="6" fillId="0" borderId="6" xfId="45" applyFont="1" applyBorder="1" applyAlignment="1">
      <alignment horizontal="center"/>
    </xf>
    <xf numFmtId="41" fontId="7" fillId="0" borderId="17" xfId="45" applyFont="1" applyFill="1" applyBorder="1" applyAlignment="1" applyProtection="1">
      <alignment horizontal="center" vertical="center" wrapText="1"/>
    </xf>
    <xf numFmtId="41" fontId="6" fillId="0" borderId="4" xfId="45" applyFont="1" applyBorder="1" applyAlignment="1" applyProtection="1">
      <alignment horizontal="center"/>
    </xf>
    <xf numFmtId="41" fontId="6" fillId="0" borderId="18" xfId="45" applyFont="1" applyBorder="1" applyAlignment="1" applyProtection="1">
      <alignment horizontal="center"/>
    </xf>
    <xf numFmtId="41" fontId="6" fillId="0" borderId="4" xfId="45" applyFont="1" applyFill="1" applyBorder="1" applyAlignment="1">
      <alignment horizontal="center"/>
    </xf>
    <xf numFmtId="41" fontId="6" fillId="0" borderId="18" xfId="45" applyFont="1" applyFill="1" applyBorder="1" applyAlignment="1">
      <alignment horizontal="center"/>
    </xf>
    <xf numFmtId="41" fontId="6" fillId="0" borderId="18" xfId="45" applyFont="1" applyBorder="1" applyAlignment="1">
      <alignment horizontal="center"/>
    </xf>
    <xf numFmtId="41" fontId="8" fillId="0" borderId="3" xfId="45" applyFont="1" applyFill="1" applyBorder="1" applyAlignment="1" applyProtection="1">
      <alignment horizontal="center" vertical="center" wrapText="1"/>
    </xf>
    <xf numFmtId="41" fontId="8" fillId="0" borderId="9" xfId="45" applyFont="1" applyFill="1" applyBorder="1" applyAlignment="1" applyProtection="1">
      <alignment horizontal="center" vertical="center" wrapText="1"/>
    </xf>
    <xf numFmtId="41" fontId="8" fillId="0" borderId="13" xfId="45" applyFont="1" applyFill="1" applyBorder="1" applyAlignment="1" applyProtection="1">
      <alignment horizontal="center" vertical="center" wrapText="1"/>
    </xf>
    <xf numFmtId="41" fontId="8" fillId="0" borderId="11" xfId="45" applyFont="1" applyFill="1" applyBorder="1" applyAlignment="1" applyProtection="1">
      <alignment horizontal="center" vertical="center" wrapText="1"/>
    </xf>
    <xf numFmtId="41" fontId="8" fillId="0" borderId="15" xfId="45" applyFont="1" applyFill="1" applyBorder="1" applyAlignment="1" applyProtection="1">
      <alignment horizontal="center" vertical="center" wrapText="1"/>
    </xf>
    <xf numFmtId="41" fontId="8" fillId="0" borderId="12" xfId="45" applyFont="1" applyFill="1" applyBorder="1" applyAlignment="1" applyProtection="1">
      <alignment horizontal="center" vertical="center" wrapText="1"/>
    </xf>
    <xf numFmtId="41" fontId="8" fillId="0" borderId="16" xfId="45" applyFont="1" applyFill="1" applyBorder="1" applyAlignment="1" applyProtection="1">
      <alignment horizontal="center" vertical="center" wrapText="1"/>
    </xf>
    <xf numFmtId="41" fontId="8" fillId="0" borderId="4" xfId="45" applyFont="1" applyFill="1" applyBorder="1" applyAlignment="1" applyProtection="1">
      <alignment horizontal="center" vertical="center" wrapText="1"/>
    </xf>
    <xf numFmtId="41" fontId="8" fillId="0" borderId="5" xfId="45" applyFont="1" applyFill="1" applyBorder="1" applyAlignment="1" applyProtection="1">
      <alignment horizontal="center" vertical="center" wrapText="1"/>
    </xf>
    <xf numFmtId="41" fontId="8" fillId="0" borderId="6" xfId="45" applyFont="1" applyFill="1" applyBorder="1" applyAlignment="1" applyProtection="1">
      <alignment horizontal="center" vertical="center" wrapText="1"/>
    </xf>
    <xf numFmtId="41" fontId="8" fillId="0" borderId="10" xfId="45" applyFont="1" applyFill="1" applyBorder="1" applyAlignment="1" applyProtection="1">
      <alignment horizontal="center" vertical="center" wrapText="1"/>
    </xf>
    <xf numFmtId="41" fontId="8" fillId="0" borderId="14" xfId="45" applyFont="1" applyFill="1" applyBorder="1" applyAlignment="1" applyProtection="1">
      <alignment horizontal="center" vertical="center" wrapText="1"/>
    </xf>
    <xf numFmtId="0" fontId="7" fillId="0" borderId="13" xfId="53" applyFont="1" applyBorder="1" applyAlignment="1" applyProtection="1">
      <alignment horizontal="center" vertical="center" wrapText="1"/>
    </xf>
    <xf numFmtId="41" fontId="6" fillId="0" borderId="1" xfId="45" applyFont="1" applyBorder="1" applyAlignment="1">
      <alignment horizontal="center" vertical="center"/>
    </xf>
    <xf numFmtId="41" fontId="6" fillId="0" borderId="2" xfId="45" applyFont="1" applyBorder="1" applyAlignment="1">
      <alignment horizontal="center" vertical="center"/>
    </xf>
    <xf numFmtId="41" fontId="6" fillId="0" borderId="38" xfId="45" applyFont="1" applyBorder="1" applyAlignment="1">
      <alignment horizontal="center" vertical="center"/>
    </xf>
    <xf numFmtId="41" fontId="6" fillId="0" borderId="54" xfId="45" applyFont="1" applyBorder="1" applyAlignment="1">
      <alignment horizontal="center" vertical="center"/>
    </xf>
    <xf numFmtId="41" fontId="6" fillId="0" borderId="7" xfId="45" applyFont="1" applyBorder="1" applyAlignment="1">
      <alignment horizontal="center" vertical="center"/>
    </xf>
    <xf numFmtId="41" fontId="6" fillId="0" borderId="8" xfId="45" applyFont="1" applyBorder="1" applyAlignment="1">
      <alignment horizontal="center" vertical="center"/>
    </xf>
    <xf numFmtId="41" fontId="6" fillId="4" borderId="4" xfId="45" applyFont="1" applyFill="1" applyBorder="1" applyAlignment="1">
      <alignment horizontal="center"/>
    </xf>
    <xf numFmtId="41" fontId="6" fillId="4" borderId="18" xfId="45" applyFont="1" applyFill="1" applyBorder="1" applyAlignment="1">
      <alignment horizontal="center"/>
    </xf>
  </cellXfs>
  <cellStyles count="78">
    <cellStyle name="20% - Énfasis1 2" xfId="8"/>
    <cellStyle name="20% - Énfasis2 2" xfId="9"/>
    <cellStyle name="20% - Énfasis3 2" xfId="10"/>
    <cellStyle name="20% - Énfasis4 2" xfId="11"/>
    <cellStyle name="20% - Énfasis5 2" xfId="12"/>
    <cellStyle name="20% - Énfasis6 2" xfId="13"/>
    <cellStyle name="40% - Énfasis1 2" xfId="14"/>
    <cellStyle name="40% - Énfasis2 2" xfId="15"/>
    <cellStyle name="40% - Énfasis3 2" xfId="16"/>
    <cellStyle name="40% - Énfasis4 2" xfId="17"/>
    <cellStyle name="40% - Énfasis5 2" xfId="18"/>
    <cellStyle name="40% - Énfasis6 2" xfId="19"/>
    <cellStyle name="60% - Énfasis1 2" xfId="20"/>
    <cellStyle name="60% - Énfasis2 2" xfId="21"/>
    <cellStyle name="60% - Énfasis3 2" xfId="22"/>
    <cellStyle name="60% - Énfasis4 2" xfId="23"/>
    <cellStyle name="60% - Énfasis5 2" xfId="24"/>
    <cellStyle name="60% - Énfasis6 2" xfId="25"/>
    <cellStyle name="Buena 2" xfId="26"/>
    <cellStyle name="Cálculo 2" xfId="27"/>
    <cellStyle name="Celda de comprobación 2" xfId="28"/>
    <cellStyle name="Celda vinculada 2" xfId="29"/>
    <cellStyle name="Encabezado 4 2" xfId="30"/>
    <cellStyle name="Énfasis1 2" xfId="31"/>
    <cellStyle name="Énfasis2 2" xfId="32"/>
    <cellStyle name="Énfasis3 2" xfId="33"/>
    <cellStyle name="Énfasis4 2" xfId="34"/>
    <cellStyle name="Énfasis5 2" xfId="35"/>
    <cellStyle name="Énfasis6 2" xfId="36"/>
    <cellStyle name="Entrada 2" xfId="37"/>
    <cellStyle name="Escribir" xfId="38"/>
    <cellStyle name="Escribir 2" xfId="39"/>
    <cellStyle name="Escribir_SBM-09V1.1" xfId="40"/>
    <cellStyle name="Euro" xfId="41"/>
    <cellStyle name="Euro 2" xfId="42"/>
    <cellStyle name="Incorrecto 2" xfId="43"/>
    <cellStyle name="Millares [0]" xfId="1" builtinId="6"/>
    <cellStyle name="Millares [0] 2" xfId="45"/>
    <cellStyle name="Millares [0] 2 2" xfId="5"/>
    <cellStyle name="Millares [0] 3" xfId="46"/>
    <cellStyle name="Millares [0] 4" xfId="47"/>
    <cellStyle name="Millares 10" xfId="71"/>
    <cellStyle name="Millares 11" xfId="66"/>
    <cellStyle name="Millares 12" xfId="72"/>
    <cellStyle name="Millares 13" xfId="65"/>
    <cellStyle name="Millares 14" xfId="73"/>
    <cellStyle name="Millares 15" xfId="64"/>
    <cellStyle name="Millares 16" xfId="77"/>
    <cellStyle name="Millares 17" xfId="76"/>
    <cellStyle name="Millares 18" xfId="75"/>
    <cellStyle name="Millares 2" xfId="48"/>
    <cellStyle name="Millares 3" xfId="49"/>
    <cellStyle name="Millares 4" xfId="44"/>
    <cellStyle name="Millares 5" xfId="74"/>
    <cellStyle name="Millares 6" xfId="69"/>
    <cellStyle name="Millares 7" xfId="68"/>
    <cellStyle name="Millares 8" xfId="70"/>
    <cellStyle name="Millares 9" xfId="67"/>
    <cellStyle name="Moneda 2" xfId="51"/>
    <cellStyle name="Moneda 3" xfId="50"/>
    <cellStyle name="Moneda_08a" xfId="4"/>
    <cellStyle name="Neutral 2" xfId="52"/>
    <cellStyle name="Normal" xfId="0" builtinId="0"/>
    <cellStyle name="Normal 2" xfId="53"/>
    <cellStyle name="Normal 3" xfId="7"/>
    <cellStyle name="Normal_08a" xfId="3"/>
    <cellStyle name="Normal_REM 18A-2002" xfId="6"/>
    <cellStyle name="Normal_RMC_0" xfId="2"/>
    <cellStyle name="Notas 2" xfId="55"/>
    <cellStyle name="Notas 3" xfId="54"/>
    <cellStyle name="Salida 2" xfId="56"/>
    <cellStyle name="Texto de advertencia 2" xfId="57"/>
    <cellStyle name="Texto explicativo 2" xfId="58"/>
    <cellStyle name="Título 1 2" xfId="60"/>
    <cellStyle name="Título 2 2" xfId="61"/>
    <cellStyle name="Título 3 2" xfId="62"/>
    <cellStyle name="Título 4" xfId="59"/>
    <cellStyle name="Total 2" xfId="6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RZO/16108%20SBS-13_V1%206_MODIF-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SBS-13_V1%206_MODIF-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BS-13_V1%206_MODIF-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BS-13_V1%206_MODIF%20-%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BS-13_V1%206_MODIF-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BS-13_V1%206_MODIF-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BS-13_V1%206_MODIF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zoomScale="80" zoomScaleNormal="80" workbookViewId="0">
      <selection activeCell="N11" sqref="N11"/>
    </sheetView>
  </sheetViews>
  <sheetFormatPr baseColWidth="10" defaultRowHeight="15" x14ac:dyDescent="0.25"/>
  <cols>
    <col min="1" max="1" width="13" customWidth="1"/>
    <col min="2" max="2" width="82.42578125" bestFit="1" customWidth="1"/>
  </cols>
  <sheetData>
    <row r="1" spans="1:19" x14ac:dyDescent="0.25">
      <c r="A1" s="156" t="s">
        <v>0</v>
      </c>
      <c r="B1" s="155"/>
      <c r="C1" s="155"/>
      <c r="D1" s="155"/>
      <c r="E1" s="155"/>
      <c r="F1" s="155"/>
      <c r="G1" s="155"/>
      <c r="H1" s="155"/>
      <c r="I1" s="159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19" x14ac:dyDescent="0.25">
      <c r="A2" s="156" t="s">
        <v>738</v>
      </c>
      <c r="B2" s="155"/>
      <c r="C2" s="155"/>
      <c r="D2" s="155"/>
      <c r="E2" s="155"/>
      <c r="F2" s="155"/>
      <c r="G2" s="155"/>
      <c r="H2" s="155"/>
      <c r="I2" s="159"/>
      <c r="J2" s="155"/>
      <c r="K2" s="155"/>
      <c r="L2" s="155"/>
      <c r="M2" s="155"/>
      <c r="N2" s="155"/>
      <c r="O2" s="155"/>
      <c r="P2" s="155"/>
      <c r="Q2" s="155"/>
      <c r="R2" s="155"/>
      <c r="S2" s="155"/>
    </row>
    <row r="3" spans="1:19" x14ac:dyDescent="0.25">
      <c r="A3" s="156" t="s">
        <v>739</v>
      </c>
      <c r="B3" s="155"/>
      <c r="C3" s="155"/>
      <c r="D3" s="155"/>
      <c r="E3" s="155"/>
      <c r="F3" s="155"/>
      <c r="G3" s="155"/>
      <c r="H3" s="155"/>
      <c r="I3" s="180"/>
      <c r="J3" s="155"/>
      <c r="K3" s="155"/>
      <c r="L3" s="155"/>
      <c r="M3" s="155"/>
      <c r="N3" s="155"/>
      <c r="O3" s="155"/>
      <c r="P3" s="155"/>
      <c r="Q3" s="155"/>
      <c r="R3" s="155"/>
      <c r="S3" s="155"/>
    </row>
    <row r="4" spans="1:19" x14ac:dyDescent="0.25">
      <c r="A4" s="156" t="s">
        <v>740</v>
      </c>
      <c r="B4" s="155"/>
      <c r="C4" s="155"/>
      <c r="D4" s="155"/>
      <c r="E4" s="155"/>
      <c r="F4" s="155"/>
      <c r="G4" s="155"/>
      <c r="H4" s="155"/>
      <c r="I4" s="179"/>
      <c r="J4" s="155"/>
      <c r="K4" s="155"/>
      <c r="L4" s="155"/>
      <c r="M4" s="155"/>
      <c r="N4" s="155"/>
      <c r="O4" s="155"/>
      <c r="P4" s="155"/>
      <c r="Q4" s="155"/>
      <c r="R4" s="155"/>
      <c r="S4" s="155"/>
    </row>
    <row r="5" spans="1:19" x14ac:dyDescent="0.25">
      <c r="A5" s="156" t="s">
        <v>741</v>
      </c>
      <c r="B5" s="155"/>
      <c r="C5" s="155"/>
      <c r="D5" s="155"/>
      <c r="E5" s="155"/>
      <c r="F5" s="155"/>
      <c r="G5" s="155"/>
      <c r="H5" s="155"/>
      <c r="I5" s="159"/>
      <c r="J5" s="155"/>
      <c r="K5" s="155"/>
      <c r="L5" s="155"/>
      <c r="M5" s="155"/>
      <c r="N5" s="155"/>
      <c r="O5" s="155"/>
      <c r="P5" s="155"/>
      <c r="Q5" s="155"/>
      <c r="R5" s="155"/>
      <c r="S5" s="155"/>
    </row>
    <row r="6" spans="1:19" x14ac:dyDescent="0.25">
      <c r="A6" s="888" t="s">
        <v>1</v>
      </c>
      <c r="B6" s="888"/>
      <c r="C6" s="888"/>
      <c r="D6" s="888"/>
      <c r="E6" s="888"/>
      <c r="F6" s="888"/>
      <c r="G6" s="155"/>
      <c r="H6" s="155"/>
      <c r="I6" s="159"/>
      <c r="J6" s="155"/>
      <c r="K6" s="155"/>
      <c r="L6" s="155"/>
      <c r="M6" s="155"/>
      <c r="N6" s="155"/>
      <c r="O6" s="155"/>
      <c r="P6" s="155"/>
      <c r="Q6" s="155"/>
      <c r="R6" s="155"/>
      <c r="S6" s="155"/>
    </row>
    <row r="7" spans="1:19" x14ac:dyDescent="0.25">
      <c r="A7" s="888"/>
      <c r="B7" s="888"/>
      <c r="C7" s="888"/>
      <c r="D7" s="888"/>
      <c r="E7" s="888"/>
      <c r="F7" s="888"/>
      <c r="G7" s="155"/>
      <c r="H7" s="155"/>
      <c r="I7" s="159"/>
      <c r="J7" s="155"/>
      <c r="K7" s="155"/>
      <c r="L7" s="155"/>
      <c r="M7" s="155"/>
      <c r="N7" s="155"/>
      <c r="O7" s="155"/>
      <c r="P7" s="155"/>
      <c r="Q7" s="155"/>
      <c r="R7" s="155"/>
      <c r="S7" s="155"/>
    </row>
    <row r="8" spans="1:19" x14ac:dyDescent="0.25">
      <c r="A8" s="227"/>
      <c r="B8" s="227"/>
      <c r="C8" s="227"/>
      <c r="D8" s="227"/>
      <c r="E8" s="227"/>
      <c r="F8" s="227"/>
      <c r="G8" s="155"/>
      <c r="H8" s="155"/>
      <c r="I8" s="159"/>
      <c r="J8" s="155"/>
      <c r="K8" s="155"/>
      <c r="L8" s="155"/>
      <c r="M8" s="155"/>
      <c r="N8" s="155"/>
      <c r="O8" s="155"/>
      <c r="P8" s="155"/>
      <c r="Q8" s="155"/>
      <c r="R8" s="155"/>
      <c r="S8" s="155"/>
    </row>
    <row r="9" spans="1:19" x14ac:dyDescent="0.25">
      <c r="A9" s="158"/>
      <c r="B9" s="158"/>
      <c r="C9" s="155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</row>
    <row r="10" spans="1:19" ht="102" x14ac:dyDescent="0.25">
      <c r="A10" s="196" t="s">
        <v>2</v>
      </c>
      <c r="B10" s="197"/>
      <c r="C10" s="893" t="s">
        <v>3</v>
      </c>
      <c r="D10" s="900" t="s">
        <v>4</v>
      </c>
      <c r="E10" s="901"/>
      <c r="F10" s="902"/>
      <c r="G10" s="893" t="s">
        <v>5</v>
      </c>
      <c r="H10" s="893" t="s">
        <v>6</v>
      </c>
      <c r="I10" s="161"/>
      <c r="J10" s="159"/>
      <c r="K10" s="159"/>
      <c r="L10" s="155"/>
      <c r="M10" s="155"/>
      <c r="N10" s="157"/>
      <c r="O10" s="160"/>
      <c r="P10" s="155"/>
      <c r="Q10" s="159"/>
      <c r="R10" s="155"/>
      <c r="S10" s="155"/>
    </row>
    <row r="11" spans="1:19" x14ac:dyDescent="0.25">
      <c r="A11" s="198"/>
      <c r="B11" s="199"/>
      <c r="C11" s="894"/>
      <c r="D11" s="911" t="s">
        <v>7</v>
      </c>
      <c r="E11" s="896" t="s">
        <v>8</v>
      </c>
      <c r="F11" s="898" t="s">
        <v>9</v>
      </c>
      <c r="G11" s="894"/>
      <c r="H11" s="894"/>
      <c r="I11" s="161"/>
      <c r="J11" s="159"/>
      <c r="K11" s="159"/>
      <c r="L11" s="155"/>
      <c r="M11" s="155"/>
      <c r="N11" s="157"/>
      <c r="O11" s="160"/>
      <c r="P11" s="155"/>
      <c r="Q11" s="159"/>
      <c r="R11" s="155"/>
      <c r="S11" s="155"/>
    </row>
    <row r="12" spans="1:19" x14ac:dyDescent="0.25">
      <c r="A12" s="164" t="s">
        <v>10</v>
      </c>
      <c r="B12" s="165" t="s">
        <v>11</v>
      </c>
      <c r="C12" s="895"/>
      <c r="D12" s="912"/>
      <c r="E12" s="897"/>
      <c r="F12" s="899"/>
      <c r="G12" s="895"/>
      <c r="H12" s="895"/>
      <c r="I12" s="161"/>
      <c r="J12" s="159"/>
      <c r="K12" s="159"/>
      <c r="L12" s="155"/>
      <c r="M12" s="155"/>
      <c r="N12" s="157"/>
      <c r="O12" s="160"/>
      <c r="P12" s="155"/>
      <c r="Q12" s="159"/>
      <c r="R12" s="155"/>
      <c r="S12" s="155"/>
    </row>
    <row r="13" spans="1:19" x14ac:dyDescent="0.25">
      <c r="A13" s="237" t="s">
        <v>12</v>
      </c>
      <c r="B13" s="238"/>
      <c r="C13" s="166">
        <f>+ENERO!C13+FEBRERO!C13+MARZO!C13+ABRIL!C13+MAYO!C13+JUNIO!C13+JULIO!C13+AGOSTO!C13+SEPTIEMBRE!C13+OCTUBRE!C13+NOVIEMBRE!C13+DICIEMBRE!C13</f>
        <v>43538</v>
      </c>
      <c r="D13" s="166">
        <f>+ENERO!D13+FEBRERO!D13+MARZO!D13+ABRIL!D13+MAYO!D13+JUNIO!D13+JULIO!D13+AGOSTO!D13+SEPTIEMBRE!D13+OCTUBRE!D13+NOVIEMBRE!D13+DICIEMBRE!D13</f>
        <v>23118</v>
      </c>
      <c r="E13" s="166">
        <f>+ENERO!E13+FEBRERO!E13+MARZO!E13+ABRIL!E13+MAYO!E13+JUNIO!E13+JULIO!E13+AGOSTO!E13+SEPTIEMBRE!E13+OCTUBRE!E13+NOVIEMBRE!E13+DICIEMBRE!E13</f>
        <v>20420</v>
      </c>
      <c r="F13" s="166">
        <f>+ENERO!F13+FEBRERO!F13+MARZO!F13+ABRIL!F13+MAYO!F13+JUNIO!F13+JULIO!F13+AGOSTO!F13+SEPTIEMBRE!F13+OCTUBRE!F13+NOVIEMBRE!F13+DICIEMBRE!F13</f>
        <v>0</v>
      </c>
      <c r="G13" s="166">
        <f>+ENERO!G13+FEBRERO!G13+MARZO!G13+ABRIL!G13+MAYO!G13+JUNIO!G13+JULIO!G13+AGOSTO!G13+SEPTIEMBRE!G13+OCTUBRE!G13+NOVIEMBRE!G13+DICIEMBRE!G13</f>
        <v>0</v>
      </c>
      <c r="H13" s="166">
        <f>+ENERO!H13+FEBRERO!H13+MARZO!H13+ABRIL!H13+MAYO!H13+JUNIO!H13+JULIO!H13+AGOSTO!H13+SEPTIEMBRE!H13+OCTUBRE!H13+NOVIEMBRE!H13+DICIEMBRE!H13</f>
        <v>0</v>
      </c>
      <c r="I13" s="161"/>
      <c r="J13" s="159"/>
      <c r="K13" s="159"/>
      <c r="L13" s="155"/>
      <c r="M13" s="155"/>
      <c r="N13" s="157"/>
      <c r="O13" s="160"/>
      <c r="P13" s="155"/>
      <c r="Q13" s="159"/>
      <c r="R13" s="155"/>
      <c r="S13" s="155"/>
    </row>
    <row r="14" spans="1:19" ht="24" x14ac:dyDescent="0.25">
      <c r="A14" s="208" t="s">
        <v>13</v>
      </c>
      <c r="B14" s="240" t="s">
        <v>14</v>
      </c>
      <c r="C14" s="166">
        <f>+ENERO!C14+FEBRERO!C14+MARZO!C14+ABRIL!C14+MAYO!C14+JUNIO!C14+JULIO!C14+AGOSTO!C14+SEPTIEMBRE!C14+OCTUBRE!C14+NOVIEMBRE!C14+DICIEMBRE!C14</f>
        <v>9562</v>
      </c>
      <c r="D14" s="166">
        <f>+ENERO!D14+FEBRERO!D14+MARZO!D14+ABRIL!D14+MAYO!D14+JUNIO!D14+JULIO!D14+AGOSTO!D14+SEPTIEMBRE!D14+OCTUBRE!D14+NOVIEMBRE!D14+DICIEMBRE!D14</f>
        <v>4773</v>
      </c>
      <c r="E14" s="166">
        <f>+ENERO!E14+FEBRERO!E14+MARZO!E14+ABRIL!E14+MAYO!E14+JUNIO!E14+JULIO!E14+AGOSTO!E14+SEPTIEMBRE!E14+OCTUBRE!E14+NOVIEMBRE!E14+DICIEMBRE!E14</f>
        <v>4789</v>
      </c>
      <c r="F14" s="166">
        <f>+ENERO!F14+FEBRERO!F14+MARZO!F14+ABRIL!F14+MAYO!F14+JUNIO!F14+JULIO!F14+AGOSTO!F14+SEPTIEMBRE!F14+OCTUBRE!F14+NOVIEMBRE!F14+DICIEMBRE!F14</f>
        <v>0</v>
      </c>
      <c r="G14" s="166">
        <f>+ENERO!G14+FEBRERO!G14+MARZO!G14+ABRIL!G14+MAYO!G14+JUNIO!G14+JULIO!G14+AGOSTO!G14+SEPTIEMBRE!G14+OCTUBRE!G14+NOVIEMBRE!G14+DICIEMBRE!G14</f>
        <v>0</v>
      </c>
      <c r="H14" s="166">
        <f>+ENERO!H14+FEBRERO!H14+MARZO!H14+ABRIL!H14+MAYO!H14+JUNIO!H14+JULIO!H14+AGOSTO!H14+SEPTIEMBRE!H14+OCTUBRE!H14+NOVIEMBRE!H14+DICIEMBRE!H14</f>
        <v>0</v>
      </c>
      <c r="I14" s="228"/>
      <c r="J14" s="159"/>
      <c r="K14" s="159"/>
      <c r="L14" s="155"/>
      <c r="M14" s="155"/>
      <c r="N14" s="157"/>
      <c r="O14" s="160"/>
      <c r="P14" s="155"/>
      <c r="Q14" s="159"/>
      <c r="R14" s="155"/>
      <c r="S14" s="155"/>
    </row>
    <row r="15" spans="1:19" x14ac:dyDescent="0.25">
      <c r="A15" s="243" t="s">
        <v>15</v>
      </c>
      <c r="B15" s="244" t="s">
        <v>16</v>
      </c>
      <c r="C15" s="166">
        <f>+ENERO!C15+FEBRERO!C15+MARZO!C15+ABRIL!C15+MAYO!C15+JUNIO!C15+JULIO!C15+AGOSTO!C15+SEPTIEMBRE!C15+OCTUBRE!C15+NOVIEMBRE!C15+DICIEMBRE!C15</f>
        <v>4</v>
      </c>
      <c r="D15" s="166">
        <f>+ENERO!D15+FEBRERO!D15+MARZO!D15+ABRIL!D15+MAYO!D15+JUNIO!D15+JULIO!D15+AGOSTO!D15+SEPTIEMBRE!D15+OCTUBRE!D15+NOVIEMBRE!D15+DICIEMBRE!D15</f>
        <v>0</v>
      </c>
      <c r="E15" s="166">
        <f>+ENERO!E15+FEBRERO!E15+MARZO!E15+ABRIL!E15+MAYO!E15+JUNIO!E15+JULIO!E15+AGOSTO!E15+SEPTIEMBRE!E15+OCTUBRE!E15+NOVIEMBRE!E15+DICIEMBRE!E15</f>
        <v>4</v>
      </c>
      <c r="F15" s="166">
        <f>+ENERO!F15+FEBRERO!F15+MARZO!F15+ABRIL!F15+MAYO!F15+JUNIO!F15+JULIO!F15+AGOSTO!F15+SEPTIEMBRE!F15+OCTUBRE!F15+NOVIEMBRE!F15+DICIEMBRE!F15</f>
        <v>0</v>
      </c>
      <c r="G15" s="166">
        <f>+ENERO!G15+FEBRERO!G15+MARZO!G15+ABRIL!G15+MAYO!G15+JUNIO!G15+JULIO!G15+AGOSTO!G15+SEPTIEMBRE!G15+OCTUBRE!G15+NOVIEMBRE!G15+DICIEMBRE!G15</f>
        <v>0</v>
      </c>
      <c r="H15" s="166">
        <f>+ENERO!H15+FEBRERO!H15+MARZO!H15+ABRIL!H15+MAYO!H15+JUNIO!H15+JULIO!H15+AGOSTO!H15+SEPTIEMBRE!H15+OCTUBRE!H15+NOVIEMBRE!H15+DICIEMBRE!H15</f>
        <v>0</v>
      </c>
      <c r="I15" s="228"/>
      <c r="J15" s="159"/>
      <c r="K15" s="159"/>
      <c r="L15" s="155"/>
      <c r="M15" s="155"/>
      <c r="N15" s="157"/>
      <c r="O15" s="160"/>
      <c r="P15" s="155"/>
      <c r="Q15" s="159"/>
      <c r="R15" s="155"/>
      <c r="S15" s="155"/>
    </row>
    <row r="16" spans="1:19" x14ac:dyDescent="0.25">
      <c r="A16" s="243" t="s">
        <v>17</v>
      </c>
      <c r="B16" s="244" t="s">
        <v>18</v>
      </c>
      <c r="C16" s="166">
        <f>+ENERO!C16+FEBRERO!C16+MARZO!C16+ABRIL!C16+MAYO!C16+JUNIO!C16+JULIO!C16+AGOSTO!C16+SEPTIEMBRE!C16+OCTUBRE!C16+NOVIEMBRE!C16+DICIEMBRE!C16</f>
        <v>4</v>
      </c>
      <c r="D16" s="166">
        <f>+ENERO!D16+FEBRERO!D16+MARZO!D16+ABRIL!D16+MAYO!D16+JUNIO!D16+JULIO!D16+AGOSTO!D16+SEPTIEMBRE!D16+OCTUBRE!D16+NOVIEMBRE!D16+DICIEMBRE!D16</f>
        <v>0</v>
      </c>
      <c r="E16" s="166">
        <f>+ENERO!E16+FEBRERO!E16+MARZO!E16+ABRIL!E16+MAYO!E16+JUNIO!E16+JULIO!E16+AGOSTO!E16+SEPTIEMBRE!E16+OCTUBRE!E16+NOVIEMBRE!E16+DICIEMBRE!E16</f>
        <v>4</v>
      </c>
      <c r="F16" s="166">
        <f>+ENERO!F16+FEBRERO!F16+MARZO!F16+ABRIL!F16+MAYO!F16+JUNIO!F16+JULIO!F16+AGOSTO!F16+SEPTIEMBRE!F16+OCTUBRE!F16+NOVIEMBRE!F16+DICIEMBRE!F16</f>
        <v>0</v>
      </c>
      <c r="G16" s="166">
        <f>+ENERO!G16+FEBRERO!G16+MARZO!G16+ABRIL!G16+MAYO!G16+JUNIO!G16+JULIO!G16+AGOSTO!G16+SEPTIEMBRE!G16+OCTUBRE!G16+NOVIEMBRE!G16+DICIEMBRE!G16</f>
        <v>0</v>
      </c>
      <c r="H16" s="166">
        <f>+ENERO!H16+FEBRERO!H16+MARZO!H16+ABRIL!H16+MAYO!H16+JUNIO!H16+JULIO!H16+AGOSTO!H16+SEPTIEMBRE!H16+OCTUBRE!H16+NOVIEMBRE!H16+DICIEMBRE!H16</f>
        <v>0</v>
      </c>
      <c r="I16" s="228"/>
      <c r="J16" s="159"/>
      <c r="K16" s="159"/>
      <c r="L16" s="155"/>
      <c r="M16" s="155"/>
      <c r="N16" s="157"/>
      <c r="O16" s="160"/>
      <c r="P16" s="155"/>
      <c r="Q16" s="159"/>
      <c r="R16" s="155"/>
      <c r="S16" s="155"/>
    </row>
    <row r="17" spans="1:17" x14ac:dyDescent="0.25">
      <c r="A17" s="209" t="s">
        <v>19</v>
      </c>
      <c r="B17" s="239" t="s">
        <v>20</v>
      </c>
      <c r="C17" s="166">
        <f>+ENERO!C17+FEBRERO!C17+MARZO!C17+ABRIL!C17+MAYO!C17+JUNIO!C17+JULIO!C17+AGOSTO!C17+SEPTIEMBRE!C17+OCTUBRE!C17+NOVIEMBRE!C17+DICIEMBRE!C17</f>
        <v>1724</v>
      </c>
      <c r="D17" s="166">
        <f>+ENERO!D17+FEBRERO!D17+MARZO!D17+ABRIL!D17+MAYO!D17+JUNIO!D17+JULIO!D17+AGOSTO!D17+SEPTIEMBRE!D17+OCTUBRE!D17+NOVIEMBRE!D17+DICIEMBRE!D17</f>
        <v>0</v>
      </c>
      <c r="E17" s="166">
        <f>+ENERO!E17+FEBRERO!E17+MARZO!E17+ABRIL!E17+MAYO!E17+JUNIO!E17+JULIO!E17+AGOSTO!E17+SEPTIEMBRE!E17+OCTUBRE!E17+NOVIEMBRE!E17+DICIEMBRE!E17</f>
        <v>1724</v>
      </c>
      <c r="F17" s="166">
        <f>+ENERO!F17+FEBRERO!F17+MARZO!F17+ABRIL!F17+MAYO!F17+JUNIO!F17+JULIO!F17+AGOSTO!F17+SEPTIEMBRE!F17+OCTUBRE!F17+NOVIEMBRE!F17+DICIEMBRE!F17</f>
        <v>0</v>
      </c>
      <c r="G17" s="166">
        <f>+ENERO!G17+FEBRERO!G17+MARZO!G17+ABRIL!G17+MAYO!G17+JUNIO!G17+JULIO!G17+AGOSTO!G17+SEPTIEMBRE!G17+OCTUBRE!G17+NOVIEMBRE!G17+DICIEMBRE!G17</f>
        <v>0</v>
      </c>
      <c r="H17" s="166">
        <f>+ENERO!H17+FEBRERO!H17+MARZO!H17+ABRIL!H17+MAYO!H17+JUNIO!H17+JULIO!H17+AGOSTO!H17+SEPTIEMBRE!H17+OCTUBRE!H17+NOVIEMBRE!H17+DICIEMBRE!H17</f>
        <v>0</v>
      </c>
      <c r="I17" s="228"/>
      <c r="J17" s="159"/>
      <c r="K17" s="159"/>
      <c r="L17" s="155"/>
      <c r="M17" s="155"/>
      <c r="N17" s="157"/>
      <c r="O17" s="160"/>
      <c r="P17" s="155"/>
      <c r="Q17" s="159"/>
    </row>
    <row r="18" spans="1:17" x14ac:dyDescent="0.25">
      <c r="A18" s="209" t="s">
        <v>21</v>
      </c>
      <c r="B18" s="191" t="s">
        <v>22</v>
      </c>
      <c r="C18" s="166">
        <f>+ENERO!C18+FEBRERO!C18+MARZO!C18+ABRIL!C18+MAYO!C18+JUNIO!C18+JULIO!C18+AGOSTO!C18+SEPTIEMBRE!C18+OCTUBRE!C18+NOVIEMBRE!C18+DICIEMBRE!C18</f>
        <v>1315</v>
      </c>
      <c r="D18" s="166">
        <f>+ENERO!D18+FEBRERO!D18+MARZO!D18+ABRIL!D18+MAYO!D18+JUNIO!D18+JULIO!D18+AGOSTO!D18+SEPTIEMBRE!D18+OCTUBRE!D18+NOVIEMBRE!D18+DICIEMBRE!D18</f>
        <v>0</v>
      </c>
      <c r="E18" s="166">
        <f>+ENERO!E18+FEBRERO!E18+MARZO!E18+ABRIL!E18+MAYO!E18+JUNIO!E18+JULIO!E18+AGOSTO!E18+SEPTIEMBRE!E18+OCTUBRE!E18+NOVIEMBRE!E18+DICIEMBRE!E18</f>
        <v>1315</v>
      </c>
      <c r="F18" s="166">
        <f>+ENERO!F18+FEBRERO!F18+MARZO!F18+ABRIL!F18+MAYO!F18+JUNIO!F18+JULIO!F18+AGOSTO!F18+SEPTIEMBRE!F18+OCTUBRE!F18+NOVIEMBRE!F18+DICIEMBRE!F18</f>
        <v>0</v>
      </c>
      <c r="G18" s="166">
        <f>+ENERO!G18+FEBRERO!G18+MARZO!G18+ABRIL!G18+MAYO!G18+JUNIO!G18+JULIO!G18+AGOSTO!G18+SEPTIEMBRE!G18+OCTUBRE!G18+NOVIEMBRE!G18+DICIEMBRE!G18</f>
        <v>0</v>
      </c>
      <c r="H18" s="166">
        <f>+ENERO!H18+FEBRERO!H18+MARZO!H18+ABRIL!H18+MAYO!H18+JUNIO!H18+JULIO!H18+AGOSTO!H18+SEPTIEMBRE!H18+OCTUBRE!H18+NOVIEMBRE!H18+DICIEMBRE!H18</f>
        <v>0</v>
      </c>
      <c r="I18" s="228"/>
      <c r="J18" s="159"/>
      <c r="K18" s="159"/>
      <c r="L18" s="155"/>
      <c r="M18" s="155"/>
      <c r="N18" s="157"/>
      <c r="O18" s="160"/>
      <c r="P18" s="155"/>
      <c r="Q18" s="159"/>
    </row>
    <row r="19" spans="1:17" x14ac:dyDescent="0.25">
      <c r="A19" s="209" t="s">
        <v>23</v>
      </c>
      <c r="B19" s="188" t="s">
        <v>24</v>
      </c>
      <c r="C19" s="166">
        <f>+ENERO!C19+FEBRERO!C19+MARZO!C19+ABRIL!C19+MAYO!C19+JUNIO!C19+JULIO!C19+AGOSTO!C19+SEPTIEMBRE!C19+OCTUBRE!C19+NOVIEMBRE!C19+DICIEMBRE!C19</f>
        <v>2783</v>
      </c>
      <c r="D19" s="166">
        <f>+ENERO!D19+FEBRERO!D19+MARZO!D19+ABRIL!D19+MAYO!D19+JUNIO!D19+JULIO!D19+AGOSTO!D19+SEPTIEMBRE!D19+OCTUBRE!D19+NOVIEMBRE!D19+DICIEMBRE!D19</f>
        <v>0</v>
      </c>
      <c r="E19" s="166">
        <f>+ENERO!E19+FEBRERO!E19+MARZO!E19+ABRIL!E19+MAYO!E19+JUNIO!E19+JULIO!E19+AGOSTO!E19+SEPTIEMBRE!E19+OCTUBRE!E19+NOVIEMBRE!E19+DICIEMBRE!E19</f>
        <v>2783</v>
      </c>
      <c r="F19" s="166">
        <f>+ENERO!F19+FEBRERO!F19+MARZO!F19+ABRIL!F19+MAYO!F19+JUNIO!F19+JULIO!F19+AGOSTO!F19+SEPTIEMBRE!F19+OCTUBRE!F19+NOVIEMBRE!F19+DICIEMBRE!F19</f>
        <v>0</v>
      </c>
      <c r="G19" s="166">
        <f>+ENERO!G19+FEBRERO!G19+MARZO!G19+ABRIL!G19+MAYO!G19+JUNIO!G19+JULIO!G19+AGOSTO!G19+SEPTIEMBRE!G19+OCTUBRE!G19+NOVIEMBRE!G19+DICIEMBRE!G19</f>
        <v>0</v>
      </c>
      <c r="H19" s="166">
        <f>+ENERO!H19+FEBRERO!H19+MARZO!H19+ABRIL!H19+MAYO!H19+JUNIO!H19+JULIO!H19+AGOSTO!H19+SEPTIEMBRE!H19+OCTUBRE!H19+NOVIEMBRE!H19+DICIEMBRE!H19</f>
        <v>0</v>
      </c>
      <c r="I19" s="228"/>
      <c r="J19" s="159"/>
      <c r="K19" s="159"/>
      <c r="L19" s="155"/>
      <c r="M19" s="155"/>
      <c r="N19" s="157"/>
      <c r="O19" s="160"/>
      <c r="P19" s="155"/>
      <c r="Q19" s="159"/>
    </row>
    <row r="20" spans="1:17" x14ac:dyDescent="0.25">
      <c r="A20" s="209" t="s">
        <v>25</v>
      </c>
      <c r="B20" s="188" t="s">
        <v>26</v>
      </c>
      <c r="C20" s="166">
        <f>+ENERO!C20+FEBRERO!C20+MARZO!C20+ABRIL!C20+MAYO!C20+JUNIO!C20+JULIO!C20+AGOSTO!C20+SEPTIEMBRE!C20+OCTUBRE!C20+NOVIEMBRE!C20+DICIEMBRE!C20</f>
        <v>390</v>
      </c>
      <c r="D20" s="166">
        <f>+ENERO!D20+FEBRERO!D20+MARZO!D20+ABRIL!D20+MAYO!D20+JUNIO!D20+JULIO!D20+AGOSTO!D20+SEPTIEMBRE!D20+OCTUBRE!D20+NOVIEMBRE!D20+DICIEMBRE!D20</f>
        <v>0</v>
      </c>
      <c r="E20" s="166">
        <f>+ENERO!E20+FEBRERO!E20+MARZO!E20+ABRIL!E20+MAYO!E20+JUNIO!E20+JULIO!E20+AGOSTO!E20+SEPTIEMBRE!E20+OCTUBRE!E20+NOVIEMBRE!E20+DICIEMBRE!E20</f>
        <v>390</v>
      </c>
      <c r="F20" s="166">
        <f>+ENERO!F20+FEBRERO!F20+MARZO!F20+ABRIL!F20+MAYO!F20+JUNIO!F20+JULIO!F20+AGOSTO!F20+SEPTIEMBRE!F20+OCTUBRE!F20+NOVIEMBRE!F20+DICIEMBRE!F20</f>
        <v>0</v>
      </c>
      <c r="G20" s="166">
        <f>+ENERO!G20+FEBRERO!G20+MARZO!G20+ABRIL!G20+MAYO!G20+JUNIO!G20+JULIO!G20+AGOSTO!G20+SEPTIEMBRE!G20+OCTUBRE!G20+NOVIEMBRE!G20+DICIEMBRE!G20</f>
        <v>0</v>
      </c>
      <c r="H20" s="166">
        <f>+ENERO!H20+FEBRERO!H20+MARZO!H20+ABRIL!H20+MAYO!H20+JUNIO!H20+JULIO!H20+AGOSTO!H20+SEPTIEMBRE!H20+OCTUBRE!H20+NOVIEMBRE!H20+DICIEMBRE!H20</f>
        <v>0</v>
      </c>
      <c r="I20" s="228"/>
      <c r="J20" s="159"/>
      <c r="K20" s="159"/>
      <c r="L20" s="155"/>
      <c r="M20" s="155"/>
      <c r="N20" s="157"/>
      <c r="O20" s="160"/>
      <c r="P20" s="155"/>
      <c r="Q20" s="159"/>
    </row>
    <row r="21" spans="1:17" x14ac:dyDescent="0.25">
      <c r="A21" s="209" t="s">
        <v>27</v>
      </c>
      <c r="B21" s="188" t="s">
        <v>28</v>
      </c>
      <c r="C21" s="166">
        <f>+ENERO!C21+FEBRERO!C21+MARZO!C21+ABRIL!C21+MAYO!C21+JUNIO!C21+JULIO!C21+AGOSTO!C21+SEPTIEMBRE!C21+OCTUBRE!C21+NOVIEMBRE!C21+DICIEMBRE!C21</f>
        <v>1897</v>
      </c>
      <c r="D21" s="166">
        <f>+ENERO!D21+FEBRERO!D21+MARZO!D21+ABRIL!D21+MAYO!D21+JUNIO!D21+JULIO!D21+AGOSTO!D21+SEPTIEMBRE!D21+OCTUBRE!D21+NOVIEMBRE!D21+DICIEMBRE!D21</f>
        <v>449</v>
      </c>
      <c r="E21" s="166">
        <f>+ENERO!E21+FEBRERO!E21+MARZO!E21+ABRIL!E21+MAYO!E21+JUNIO!E21+JULIO!E21+AGOSTO!E21+SEPTIEMBRE!E21+OCTUBRE!E21+NOVIEMBRE!E21+DICIEMBRE!E21</f>
        <v>1448</v>
      </c>
      <c r="F21" s="166">
        <f>+ENERO!F21+FEBRERO!F21+MARZO!F21+ABRIL!F21+MAYO!F21+JUNIO!F21+JULIO!F21+AGOSTO!F21+SEPTIEMBRE!F21+OCTUBRE!F21+NOVIEMBRE!F21+DICIEMBRE!F21</f>
        <v>0</v>
      </c>
      <c r="G21" s="166">
        <f>+ENERO!G21+FEBRERO!G21+MARZO!G21+ABRIL!G21+MAYO!G21+JUNIO!G21+JULIO!G21+AGOSTO!G21+SEPTIEMBRE!G21+OCTUBRE!G21+NOVIEMBRE!G21+DICIEMBRE!G21</f>
        <v>0</v>
      </c>
      <c r="H21" s="166">
        <f>+ENERO!H21+FEBRERO!H21+MARZO!H21+ABRIL!H21+MAYO!H21+JUNIO!H21+JULIO!H21+AGOSTO!H21+SEPTIEMBRE!H21+OCTUBRE!H21+NOVIEMBRE!H21+DICIEMBRE!H21</f>
        <v>0</v>
      </c>
      <c r="I21" s="228"/>
      <c r="J21" s="159"/>
      <c r="K21" s="159"/>
      <c r="L21" s="155"/>
      <c r="M21" s="155"/>
      <c r="N21" s="157"/>
      <c r="O21" s="160"/>
      <c r="P21" s="155"/>
      <c r="Q21" s="159"/>
    </row>
    <row r="22" spans="1:17" ht="24" x14ac:dyDescent="0.25">
      <c r="A22" s="245" t="s">
        <v>29</v>
      </c>
      <c r="B22" s="246" t="s">
        <v>30</v>
      </c>
      <c r="C22" s="166">
        <f>+ENERO!C22+FEBRERO!C22+MARZO!C22+ABRIL!C22+MAYO!C22+JUNIO!C22+JULIO!C22+AGOSTO!C22+SEPTIEMBRE!C22+OCTUBRE!C22+NOVIEMBRE!C22+DICIEMBRE!C22</f>
        <v>1400</v>
      </c>
      <c r="D22" s="166">
        <f>+ENERO!D22+FEBRERO!D22+MARZO!D22+ABRIL!D22+MAYO!D22+JUNIO!D22+JULIO!D22+AGOSTO!D22+SEPTIEMBRE!D22+OCTUBRE!D22+NOVIEMBRE!D22+DICIEMBRE!D22</f>
        <v>0</v>
      </c>
      <c r="E22" s="166">
        <f>+ENERO!E22+FEBRERO!E22+MARZO!E22+ABRIL!E22+MAYO!E22+JUNIO!E22+JULIO!E22+AGOSTO!E22+SEPTIEMBRE!E22+OCTUBRE!E22+NOVIEMBRE!E22+DICIEMBRE!E22</f>
        <v>1400</v>
      </c>
      <c r="F22" s="166">
        <f>+ENERO!F22+FEBRERO!F22+MARZO!F22+ABRIL!F22+MAYO!F22+JUNIO!F22+JULIO!F22+AGOSTO!F22+SEPTIEMBRE!F22+OCTUBRE!F22+NOVIEMBRE!F22+DICIEMBRE!F22</f>
        <v>0</v>
      </c>
      <c r="G22" s="166">
        <f>+ENERO!G22+FEBRERO!G22+MARZO!G22+ABRIL!G22+MAYO!G22+JUNIO!G22+JULIO!G22+AGOSTO!G22+SEPTIEMBRE!G22+OCTUBRE!G22+NOVIEMBRE!G22+DICIEMBRE!G22</f>
        <v>0</v>
      </c>
      <c r="H22" s="166">
        <f>+ENERO!H22+FEBRERO!H22+MARZO!H22+ABRIL!H22+MAYO!H22+JUNIO!H22+JULIO!H22+AGOSTO!H22+SEPTIEMBRE!H22+OCTUBRE!H22+NOVIEMBRE!H22+DICIEMBRE!H22</f>
        <v>0</v>
      </c>
      <c r="I22" s="228"/>
      <c r="J22" s="159"/>
      <c r="K22" s="159"/>
      <c r="L22" s="155"/>
      <c r="M22" s="155"/>
      <c r="N22" s="157"/>
      <c r="O22" s="160"/>
      <c r="P22" s="155"/>
      <c r="Q22" s="159"/>
    </row>
    <row r="23" spans="1:17" x14ac:dyDescent="0.25">
      <c r="A23" s="245" t="s">
        <v>31</v>
      </c>
      <c r="B23" s="246" t="s">
        <v>32</v>
      </c>
      <c r="C23" s="166">
        <f>+ENERO!C23+FEBRERO!C23+MARZO!C23+ABRIL!C23+MAYO!C23+JUNIO!C23+JULIO!C23+AGOSTO!C23+SEPTIEMBRE!C23+OCTUBRE!C23+NOVIEMBRE!C23+DICIEMBRE!C23</f>
        <v>0</v>
      </c>
      <c r="D23" s="166">
        <f>+ENERO!D23+FEBRERO!D23+MARZO!D23+ABRIL!D23+MAYO!D23+JUNIO!D23+JULIO!D23+AGOSTO!D23+SEPTIEMBRE!D23+OCTUBRE!D23+NOVIEMBRE!D23+DICIEMBRE!D23</f>
        <v>0</v>
      </c>
      <c r="E23" s="166">
        <f>+ENERO!E23+FEBRERO!E23+MARZO!E23+ABRIL!E23+MAYO!E23+JUNIO!E23+JULIO!E23+AGOSTO!E23+SEPTIEMBRE!E23+OCTUBRE!E23+NOVIEMBRE!E23+DICIEMBRE!E23</f>
        <v>0</v>
      </c>
      <c r="F23" s="166">
        <f>+ENERO!F23+FEBRERO!F23+MARZO!F23+ABRIL!F23+MAYO!F23+JUNIO!F23+JULIO!F23+AGOSTO!F23+SEPTIEMBRE!F23+OCTUBRE!F23+NOVIEMBRE!F23+DICIEMBRE!F23</f>
        <v>0</v>
      </c>
      <c r="G23" s="166">
        <f>+ENERO!G23+FEBRERO!G23+MARZO!G23+ABRIL!G23+MAYO!G23+JUNIO!G23+JULIO!G23+AGOSTO!G23+SEPTIEMBRE!G23+OCTUBRE!G23+NOVIEMBRE!G23+DICIEMBRE!G23</f>
        <v>0</v>
      </c>
      <c r="H23" s="166">
        <f>+ENERO!H23+FEBRERO!H23+MARZO!H23+ABRIL!H23+MAYO!H23+JUNIO!H23+JULIO!H23+AGOSTO!H23+SEPTIEMBRE!H23+OCTUBRE!H23+NOVIEMBRE!H23+DICIEMBRE!H23</f>
        <v>0</v>
      </c>
      <c r="I23" s="228"/>
      <c r="J23" s="159"/>
      <c r="K23" s="159"/>
      <c r="L23" s="155"/>
      <c r="M23" s="155"/>
      <c r="N23" s="157"/>
      <c r="O23" s="160"/>
      <c r="P23" s="155"/>
      <c r="Q23" s="159"/>
    </row>
    <row r="24" spans="1:17" x14ac:dyDescent="0.25">
      <c r="A24" s="245" t="s">
        <v>33</v>
      </c>
      <c r="B24" s="246" t="s">
        <v>34</v>
      </c>
      <c r="C24" s="166">
        <f>+ENERO!C24+FEBRERO!C24+MARZO!C24+ABRIL!C24+MAYO!C24+JUNIO!C24+JULIO!C24+AGOSTO!C24+SEPTIEMBRE!C24+OCTUBRE!C24+NOVIEMBRE!C24+DICIEMBRE!C24</f>
        <v>0</v>
      </c>
      <c r="D24" s="166">
        <f>+ENERO!D24+FEBRERO!D24+MARZO!D24+ABRIL!D24+MAYO!D24+JUNIO!D24+JULIO!D24+AGOSTO!D24+SEPTIEMBRE!D24+OCTUBRE!D24+NOVIEMBRE!D24+DICIEMBRE!D24</f>
        <v>0</v>
      </c>
      <c r="E24" s="166">
        <f>+ENERO!E24+FEBRERO!E24+MARZO!E24+ABRIL!E24+MAYO!E24+JUNIO!E24+JULIO!E24+AGOSTO!E24+SEPTIEMBRE!E24+OCTUBRE!E24+NOVIEMBRE!E24+DICIEMBRE!E24</f>
        <v>0</v>
      </c>
      <c r="F24" s="166">
        <f>+ENERO!F24+FEBRERO!F24+MARZO!F24+ABRIL!F24+MAYO!F24+JUNIO!F24+JULIO!F24+AGOSTO!F24+SEPTIEMBRE!F24+OCTUBRE!F24+NOVIEMBRE!F24+DICIEMBRE!F24</f>
        <v>0</v>
      </c>
      <c r="G24" s="166">
        <f>+ENERO!G24+FEBRERO!G24+MARZO!G24+ABRIL!G24+MAYO!G24+JUNIO!G24+JULIO!G24+AGOSTO!G24+SEPTIEMBRE!G24+OCTUBRE!G24+NOVIEMBRE!G24+DICIEMBRE!G24</f>
        <v>0</v>
      </c>
      <c r="H24" s="166">
        <f>+ENERO!H24+FEBRERO!H24+MARZO!H24+ABRIL!H24+MAYO!H24+JUNIO!H24+JULIO!H24+AGOSTO!H24+SEPTIEMBRE!H24+OCTUBRE!H24+NOVIEMBRE!H24+DICIEMBRE!H24</f>
        <v>0</v>
      </c>
      <c r="I24" s="228"/>
      <c r="J24" s="159"/>
      <c r="K24" s="159"/>
      <c r="L24" s="155"/>
      <c r="M24" s="155"/>
      <c r="N24" s="157"/>
      <c r="O24" s="160"/>
      <c r="P24" s="155"/>
      <c r="Q24" s="159"/>
    </row>
    <row r="25" spans="1:17" x14ac:dyDescent="0.25">
      <c r="A25" s="245" t="s">
        <v>35</v>
      </c>
      <c r="B25" s="246" t="s">
        <v>36</v>
      </c>
      <c r="C25" s="166">
        <f>+ENERO!C25+FEBRERO!C25+MARZO!C25+ABRIL!C25+MAYO!C25+JUNIO!C25+JULIO!C25+AGOSTO!C25+SEPTIEMBRE!C25+OCTUBRE!C25+NOVIEMBRE!C25+DICIEMBRE!C25</f>
        <v>0</v>
      </c>
      <c r="D25" s="166">
        <f>+ENERO!D25+FEBRERO!D25+MARZO!D25+ABRIL!D25+MAYO!D25+JUNIO!D25+JULIO!D25+AGOSTO!D25+SEPTIEMBRE!D25+OCTUBRE!D25+NOVIEMBRE!D25+DICIEMBRE!D25</f>
        <v>0</v>
      </c>
      <c r="E25" s="166">
        <f>+ENERO!E25+FEBRERO!E25+MARZO!E25+ABRIL!E25+MAYO!E25+JUNIO!E25+JULIO!E25+AGOSTO!E25+SEPTIEMBRE!E25+OCTUBRE!E25+NOVIEMBRE!E25+DICIEMBRE!E25</f>
        <v>0</v>
      </c>
      <c r="F25" s="166">
        <f>+ENERO!F25+FEBRERO!F25+MARZO!F25+ABRIL!F25+MAYO!F25+JUNIO!F25+JULIO!F25+AGOSTO!F25+SEPTIEMBRE!F25+OCTUBRE!F25+NOVIEMBRE!F25+DICIEMBRE!F25</f>
        <v>0</v>
      </c>
      <c r="G25" s="166">
        <f>+ENERO!G25+FEBRERO!G25+MARZO!G25+ABRIL!G25+MAYO!G25+JUNIO!G25+JULIO!G25+AGOSTO!G25+SEPTIEMBRE!G25+OCTUBRE!G25+NOVIEMBRE!G25+DICIEMBRE!G25</f>
        <v>0</v>
      </c>
      <c r="H25" s="166">
        <f>+ENERO!H25+FEBRERO!H25+MARZO!H25+ABRIL!H25+MAYO!H25+JUNIO!H25+JULIO!H25+AGOSTO!H25+SEPTIEMBRE!H25+OCTUBRE!H25+NOVIEMBRE!H25+DICIEMBRE!H25</f>
        <v>0</v>
      </c>
      <c r="I25" s="228"/>
      <c r="J25" s="159"/>
      <c r="K25" s="159"/>
      <c r="L25" s="155"/>
      <c r="M25" s="155"/>
      <c r="N25" s="157"/>
      <c r="O25" s="160"/>
      <c r="P25" s="155"/>
      <c r="Q25" s="159"/>
    </row>
    <row r="26" spans="1:17" x14ac:dyDescent="0.25">
      <c r="A26" s="245" t="s">
        <v>37</v>
      </c>
      <c r="B26" s="246" t="s">
        <v>38</v>
      </c>
      <c r="C26" s="166">
        <f>+ENERO!C26+FEBRERO!C26+MARZO!C26+ABRIL!C26+MAYO!C26+JUNIO!C26+JULIO!C26+AGOSTO!C26+SEPTIEMBRE!C26+OCTUBRE!C26+NOVIEMBRE!C26+DICIEMBRE!C26</f>
        <v>13</v>
      </c>
      <c r="D26" s="166">
        <f>+ENERO!D26+FEBRERO!D26+MARZO!D26+ABRIL!D26+MAYO!D26+JUNIO!D26+JULIO!D26+AGOSTO!D26+SEPTIEMBRE!D26+OCTUBRE!D26+NOVIEMBRE!D26+DICIEMBRE!D26</f>
        <v>0</v>
      </c>
      <c r="E26" s="166">
        <f>+ENERO!E26+FEBRERO!E26+MARZO!E26+ABRIL!E26+MAYO!E26+JUNIO!E26+JULIO!E26+AGOSTO!E26+SEPTIEMBRE!E26+OCTUBRE!E26+NOVIEMBRE!E26+DICIEMBRE!E26</f>
        <v>13</v>
      </c>
      <c r="F26" s="166">
        <f>+ENERO!F26+FEBRERO!F26+MARZO!F26+ABRIL!F26+MAYO!F26+JUNIO!F26+JULIO!F26+AGOSTO!F26+SEPTIEMBRE!F26+OCTUBRE!F26+NOVIEMBRE!F26+DICIEMBRE!F26</f>
        <v>0</v>
      </c>
      <c r="G26" s="166">
        <f>+ENERO!G26+FEBRERO!G26+MARZO!G26+ABRIL!G26+MAYO!G26+JUNIO!G26+JULIO!G26+AGOSTO!G26+SEPTIEMBRE!G26+OCTUBRE!G26+NOVIEMBRE!G26+DICIEMBRE!G26</f>
        <v>0</v>
      </c>
      <c r="H26" s="166">
        <f>+ENERO!H26+FEBRERO!H26+MARZO!H26+ABRIL!H26+MAYO!H26+JUNIO!H26+JULIO!H26+AGOSTO!H26+SEPTIEMBRE!H26+OCTUBRE!H26+NOVIEMBRE!H26+DICIEMBRE!H26</f>
        <v>0</v>
      </c>
      <c r="I26" s="228"/>
      <c r="J26" s="159"/>
      <c r="K26" s="159"/>
      <c r="L26" s="155"/>
      <c r="M26" s="155"/>
      <c r="N26" s="157"/>
      <c r="O26" s="160"/>
      <c r="P26" s="155"/>
      <c r="Q26" s="159"/>
    </row>
    <row r="27" spans="1:17" x14ac:dyDescent="0.25">
      <c r="A27" s="247" t="s">
        <v>39</v>
      </c>
      <c r="B27" s="246" t="s">
        <v>40</v>
      </c>
      <c r="C27" s="166">
        <f>+ENERO!C27+FEBRERO!C27+MARZO!C27+ABRIL!C27+MAYO!C27+JUNIO!C27+JULIO!C27+AGOSTO!C27+SEPTIEMBRE!C27+OCTUBRE!C27+NOVIEMBRE!C27+DICIEMBRE!C27</f>
        <v>0</v>
      </c>
      <c r="D27" s="166">
        <f>+ENERO!D27+FEBRERO!D27+MARZO!D27+ABRIL!D27+MAYO!D27+JUNIO!D27+JULIO!D27+AGOSTO!D27+SEPTIEMBRE!D27+OCTUBRE!D27+NOVIEMBRE!D27+DICIEMBRE!D27</f>
        <v>0</v>
      </c>
      <c r="E27" s="166">
        <f>+ENERO!E27+FEBRERO!E27+MARZO!E27+ABRIL!E27+MAYO!E27+JUNIO!E27+JULIO!E27+AGOSTO!E27+SEPTIEMBRE!E27+OCTUBRE!E27+NOVIEMBRE!E27+DICIEMBRE!E27</f>
        <v>0</v>
      </c>
      <c r="F27" s="166">
        <f>+ENERO!F27+FEBRERO!F27+MARZO!F27+ABRIL!F27+MAYO!F27+JUNIO!F27+JULIO!F27+AGOSTO!F27+SEPTIEMBRE!F27+OCTUBRE!F27+NOVIEMBRE!F27+DICIEMBRE!F27</f>
        <v>0</v>
      </c>
      <c r="G27" s="166">
        <f>+ENERO!G27+FEBRERO!G27+MARZO!G27+ABRIL!G27+MAYO!G27+JUNIO!G27+JULIO!G27+AGOSTO!G27+SEPTIEMBRE!G27+OCTUBRE!G27+NOVIEMBRE!G27+DICIEMBRE!G27</f>
        <v>0</v>
      </c>
      <c r="H27" s="166">
        <f>+ENERO!H27+FEBRERO!H27+MARZO!H27+ABRIL!H27+MAYO!H27+JUNIO!H27+JULIO!H27+AGOSTO!H27+SEPTIEMBRE!H27+OCTUBRE!H27+NOVIEMBRE!H27+DICIEMBRE!H27</f>
        <v>0</v>
      </c>
      <c r="I27" s="228"/>
      <c r="J27" s="159"/>
      <c r="K27" s="159"/>
      <c r="L27" s="155"/>
      <c r="M27" s="155"/>
      <c r="N27" s="157"/>
      <c r="O27" s="160"/>
      <c r="P27" s="155"/>
      <c r="Q27" s="159"/>
    </row>
    <row r="28" spans="1:17" x14ac:dyDescent="0.25">
      <c r="A28" s="245" t="s">
        <v>41</v>
      </c>
      <c r="B28" s="246" t="s">
        <v>42</v>
      </c>
      <c r="C28" s="166">
        <f>+ENERO!C28+FEBRERO!C28+MARZO!C28+ABRIL!C28+MAYO!C28+JUNIO!C28+JULIO!C28+AGOSTO!C28+SEPTIEMBRE!C28+OCTUBRE!C28+NOVIEMBRE!C28+DICIEMBRE!C28</f>
        <v>5396</v>
      </c>
      <c r="D28" s="166">
        <f>+ENERO!D28+FEBRERO!D28+MARZO!D28+ABRIL!D28+MAYO!D28+JUNIO!D28+JULIO!D28+AGOSTO!D28+SEPTIEMBRE!D28+OCTUBRE!D28+NOVIEMBRE!D28+DICIEMBRE!D28</f>
        <v>5388</v>
      </c>
      <c r="E28" s="166">
        <f>+ENERO!E28+FEBRERO!E28+MARZO!E28+ABRIL!E28+MAYO!E28+JUNIO!E28+JULIO!E28+AGOSTO!E28+SEPTIEMBRE!E28+OCTUBRE!E28+NOVIEMBRE!E28+DICIEMBRE!E28</f>
        <v>8</v>
      </c>
      <c r="F28" s="166">
        <f>+ENERO!F28+FEBRERO!F28+MARZO!F28+ABRIL!F28+MAYO!F28+JUNIO!F28+JULIO!F28+AGOSTO!F28+SEPTIEMBRE!F28+OCTUBRE!F28+NOVIEMBRE!F28+DICIEMBRE!F28</f>
        <v>0</v>
      </c>
      <c r="G28" s="166">
        <f>+ENERO!G28+FEBRERO!G28+MARZO!G28+ABRIL!G28+MAYO!G28+JUNIO!G28+JULIO!G28+AGOSTO!G28+SEPTIEMBRE!G28+OCTUBRE!G28+NOVIEMBRE!G28+DICIEMBRE!G28</f>
        <v>0</v>
      </c>
      <c r="H28" s="166">
        <f>+ENERO!H28+FEBRERO!H28+MARZO!H28+ABRIL!H28+MAYO!H28+JUNIO!H28+JULIO!H28+AGOSTO!H28+SEPTIEMBRE!H28+OCTUBRE!H28+NOVIEMBRE!H28+DICIEMBRE!H28</f>
        <v>0</v>
      </c>
      <c r="I28" s="228"/>
      <c r="J28" s="159"/>
      <c r="K28" s="159"/>
      <c r="L28" s="155"/>
      <c r="M28" s="155"/>
      <c r="N28" s="157"/>
      <c r="O28" s="160"/>
      <c r="P28" s="155"/>
      <c r="Q28" s="159"/>
    </row>
    <row r="29" spans="1:17" x14ac:dyDescent="0.25">
      <c r="A29" s="209" t="s">
        <v>43</v>
      </c>
      <c r="B29" s="188" t="s">
        <v>44</v>
      </c>
      <c r="C29" s="166">
        <f>+ENERO!C29+FEBRERO!C29+MARZO!C29+ABRIL!C29+MAYO!C29+JUNIO!C29+JULIO!C29+AGOSTO!C29+SEPTIEMBRE!C29+OCTUBRE!C29+NOVIEMBRE!C29+DICIEMBRE!C29</f>
        <v>467</v>
      </c>
      <c r="D29" s="166">
        <f>+ENERO!D29+FEBRERO!D29+MARZO!D29+ABRIL!D29+MAYO!D29+JUNIO!D29+JULIO!D29+AGOSTO!D29+SEPTIEMBRE!D29+OCTUBRE!D29+NOVIEMBRE!D29+DICIEMBRE!D29</f>
        <v>385</v>
      </c>
      <c r="E29" s="166">
        <f>+ENERO!E29+FEBRERO!E29+MARZO!E29+ABRIL!E29+MAYO!E29+JUNIO!E29+JULIO!E29+AGOSTO!E29+SEPTIEMBRE!E29+OCTUBRE!E29+NOVIEMBRE!E29+DICIEMBRE!E29</f>
        <v>82</v>
      </c>
      <c r="F29" s="166">
        <f>+ENERO!F29+FEBRERO!F29+MARZO!F29+ABRIL!F29+MAYO!F29+JUNIO!F29+JULIO!F29+AGOSTO!F29+SEPTIEMBRE!F29+OCTUBRE!F29+NOVIEMBRE!F29+DICIEMBRE!F29</f>
        <v>0</v>
      </c>
      <c r="G29" s="166">
        <f>+ENERO!G29+FEBRERO!G29+MARZO!G29+ABRIL!G29+MAYO!G29+JUNIO!G29+JULIO!G29+AGOSTO!G29+SEPTIEMBRE!G29+OCTUBRE!G29+NOVIEMBRE!G29+DICIEMBRE!G29</f>
        <v>0</v>
      </c>
      <c r="H29" s="166">
        <f>+ENERO!H29+FEBRERO!H29+MARZO!H29+ABRIL!H29+MAYO!H29+JUNIO!H29+JULIO!H29+AGOSTO!H29+SEPTIEMBRE!H29+OCTUBRE!H29+NOVIEMBRE!H29+DICIEMBRE!H29</f>
        <v>0</v>
      </c>
      <c r="I29" s="228"/>
      <c r="J29" s="159"/>
      <c r="K29" s="159"/>
      <c r="L29" s="155"/>
      <c r="M29" s="155"/>
      <c r="N29" s="157"/>
      <c r="O29" s="160"/>
      <c r="P29" s="155"/>
      <c r="Q29" s="159"/>
    </row>
    <row r="30" spans="1:17" x14ac:dyDescent="0.25">
      <c r="A30" s="209" t="s">
        <v>45</v>
      </c>
      <c r="B30" s="190" t="s">
        <v>46</v>
      </c>
      <c r="C30" s="166">
        <f>+ENERO!C30+FEBRERO!C30+MARZO!C30+ABRIL!C30+MAYO!C30+JUNIO!C30+JULIO!C30+AGOSTO!C30+SEPTIEMBRE!C30+OCTUBRE!C30+NOVIEMBRE!C30+DICIEMBRE!C30</f>
        <v>48</v>
      </c>
      <c r="D30" s="166">
        <f>+ENERO!D30+FEBRERO!D30+MARZO!D30+ABRIL!D30+MAYO!D30+JUNIO!D30+JULIO!D30+AGOSTO!D30+SEPTIEMBRE!D30+OCTUBRE!D30+NOVIEMBRE!D30+DICIEMBRE!D30</f>
        <v>0</v>
      </c>
      <c r="E30" s="166">
        <f>+ENERO!E30+FEBRERO!E30+MARZO!E30+ABRIL!E30+MAYO!E30+JUNIO!E30+JULIO!E30+AGOSTO!E30+SEPTIEMBRE!E30+OCTUBRE!E30+NOVIEMBRE!E30+DICIEMBRE!E30</f>
        <v>48</v>
      </c>
      <c r="F30" s="166">
        <f>+ENERO!F30+FEBRERO!F30+MARZO!F30+ABRIL!F30+MAYO!F30+JUNIO!F30+JULIO!F30+AGOSTO!F30+SEPTIEMBRE!F30+OCTUBRE!F30+NOVIEMBRE!F30+DICIEMBRE!F30</f>
        <v>0</v>
      </c>
      <c r="G30" s="166">
        <f>+ENERO!G30+FEBRERO!G30+MARZO!G30+ABRIL!G30+MAYO!G30+JUNIO!G30+JULIO!G30+AGOSTO!G30+SEPTIEMBRE!G30+OCTUBRE!G30+NOVIEMBRE!G30+DICIEMBRE!G30</f>
        <v>0</v>
      </c>
      <c r="H30" s="166">
        <f>+ENERO!H30+FEBRERO!H30+MARZO!H30+ABRIL!H30+MAYO!H30+JUNIO!H30+JULIO!H30+AGOSTO!H30+SEPTIEMBRE!H30+OCTUBRE!H30+NOVIEMBRE!H30+DICIEMBRE!H30</f>
        <v>0</v>
      </c>
      <c r="I30" s="228"/>
      <c r="J30" s="159"/>
      <c r="K30" s="159"/>
      <c r="L30" s="155"/>
      <c r="M30" s="155"/>
      <c r="N30" s="157"/>
      <c r="O30" s="160"/>
      <c r="P30" s="155"/>
      <c r="Q30" s="159"/>
    </row>
    <row r="31" spans="1:17" x14ac:dyDescent="0.25">
      <c r="A31" s="245" t="s">
        <v>47</v>
      </c>
      <c r="B31" s="246" t="s">
        <v>48</v>
      </c>
      <c r="C31" s="166">
        <f>+ENERO!C31+FEBRERO!C31+MARZO!C31+ABRIL!C31+MAYO!C31+JUNIO!C31+JULIO!C31+AGOSTO!C31+SEPTIEMBRE!C31+OCTUBRE!C31+NOVIEMBRE!C31+DICIEMBRE!C31</f>
        <v>5</v>
      </c>
      <c r="D31" s="166">
        <f>+ENERO!D31+FEBRERO!D31+MARZO!D31+ABRIL!D31+MAYO!D31+JUNIO!D31+JULIO!D31+AGOSTO!D31+SEPTIEMBRE!D31+OCTUBRE!D31+NOVIEMBRE!D31+DICIEMBRE!D31</f>
        <v>0</v>
      </c>
      <c r="E31" s="166">
        <f>+ENERO!E31+FEBRERO!E31+MARZO!E31+ABRIL!E31+MAYO!E31+JUNIO!E31+JULIO!E31+AGOSTO!E31+SEPTIEMBRE!E31+OCTUBRE!E31+NOVIEMBRE!E31+DICIEMBRE!E31</f>
        <v>5</v>
      </c>
      <c r="F31" s="166">
        <f>+ENERO!F31+FEBRERO!F31+MARZO!F31+ABRIL!F31+MAYO!F31+JUNIO!F31+JULIO!F31+AGOSTO!F31+SEPTIEMBRE!F31+OCTUBRE!F31+NOVIEMBRE!F31+DICIEMBRE!F31</f>
        <v>0</v>
      </c>
      <c r="G31" s="166">
        <f>+ENERO!G31+FEBRERO!G31+MARZO!G31+ABRIL!G31+MAYO!G31+JUNIO!G31+JULIO!G31+AGOSTO!G31+SEPTIEMBRE!G31+OCTUBRE!G31+NOVIEMBRE!G31+DICIEMBRE!G31</f>
        <v>0</v>
      </c>
      <c r="H31" s="166">
        <f>+ENERO!H31+FEBRERO!H31+MARZO!H31+ABRIL!H31+MAYO!H31+JUNIO!H31+JULIO!H31+AGOSTO!H31+SEPTIEMBRE!H31+OCTUBRE!H31+NOVIEMBRE!H31+DICIEMBRE!H31</f>
        <v>0</v>
      </c>
      <c r="I31" s="228"/>
      <c r="J31" s="159"/>
      <c r="K31" s="159"/>
      <c r="L31" s="155"/>
      <c r="M31" s="155"/>
      <c r="N31" s="157"/>
      <c r="O31" s="160"/>
      <c r="P31" s="155"/>
      <c r="Q31" s="159"/>
    </row>
    <row r="32" spans="1:17" x14ac:dyDescent="0.25">
      <c r="A32" s="245" t="s">
        <v>49</v>
      </c>
      <c r="B32" s="246" t="s">
        <v>50</v>
      </c>
      <c r="C32" s="166">
        <f>+ENERO!C32+FEBRERO!C32+MARZO!C32+ABRIL!C32+MAYO!C32+JUNIO!C32+JULIO!C32+AGOSTO!C32+SEPTIEMBRE!C32+OCTUBRE!C32+NOVIEMBRE!C32+DICIEMBRE!C32</f>
        <v>0</v>
      </c>
      <c r="D32" s="166">
        <f>+ENERO!D32+FEBRERO!D32+MARZO!D32+ABRIL!D32+MAYO!D32+JUNIO!D32+JULIO!D32+AGOSTO!D32+SEPTIEMBRE!D32+OCTUBRE!D32+NOVIEMBRE!D32+DICIEMBRE!D32</f>
        <v>0</v>
      </c>
      <c r="E32" s="166">
        <f>+ENERO!E32+FEBRERO!E32+MARZO!E32+ABRIL!E32+MAYO!E32+JUNIO!E32+JULIO!E32+AGOSTO!E32+SEPTIEMBRE!E32+OCTUBRE!E32+NOVIEMBRE!E32+DICIEMBRE!E32</f>
        <v>0</v>
      </c>
      <c r="F32" s="166">
        <f>+ENERO!F32+FEBRERO!F32+MARZO!F32+ABRIL!F32+MAYO!F32+JUNIO!F32+JULIO!F32+AGOSTO!F32+SEPTIEMBRE!F32+OCTUBRE!F32+NOVIEMBRE!F32+DICIEMBRE!F32</f>
        <v>0</v>
      </c>
      <c r="G32" s="166">
        <f>+ENERO!G32+FEBRERO!G32+MARZO!G32+ABRIL!G32+MAYO!G32+JUNIO!G32+JULIO!G32+AGOSTO!G32+SEPTIEMBRE!G32+OCTUBRE!G32+NOVIEMBRE!G32+DICIEMBRE!G32</f>
        <v>0</v>
      </c>
      <c r="H32" s="166">
        <f>+ENERO!H32+FEBRERO!H32+MARZO!H32+ABRIL!H32+MAYO!H32+JUNIO!H32+JULIO!H32+AGOSTO!H32+SEPTIEMBRE!H32+OCTUBRE!H32+NOVIEMBRE!H32+DICIEMBRE!H32</f>
        <v>0</v>
      </c>
      <c r="I32" s="228"/>
      <c r="J32" s="159"/>
      <c r="K32" s="159"/>
      <c r="L32" s="155"/>
      <c r="M32" s="155"/>
      <c r="N32" s="157"/>
      <c r="O32" s="160"/>
      <c r="P32" s="155"/>
      <c r="Q32" s="159"/>
    </row>
    <row r="33" spans="1:17" x14ac:dyDescent="0.25">
      <c r="A33" s="209" t="s">
        <v>51</v>
      </c>
      <c r="B33" s="188" t="s">
        <v>52</v>
      </c>
      <c r="C33" s="166">
        <f>+ENERO!C33+FEBRERO!C33+MARZO!C33+ABRIL!C33+MAYO!C33+JUNIO!C33+JULIO!C33+AGOSTO!C33+SEPTIEMBRE!C33+OCTUBRE!C33+NOVIEMBRE!C33+DICIEMBRE!C33</f>
        <v>27</v>
      </c>
      <c r="D33" s="166">
        <f>+ENERO!D33+FEBRERO!D33+MARZO!D33+ABRIL!D33+MAYO!D33+JUNIO!D33+JULIO!D33+AGOSTO!D33+SEPTIEMBRE!D33+OCTUBRE!D33+NOVIEMBRE!D33+DICIEMBRE!D33</f>
        <v>19</v>
      </c>
      <c r="E33" s="166">
        <f>+ENERO!E33+FEBRERO!E33+MARZO!E33+ABRIL!E33+MAYO!E33+JUNIO!E33+JULIO!E33+AGOSTO!E33+SEPTIEMBRE!E33+OCTUBRE!E33+NOVIEMBRE!E33+DICIEMBRE!E33</f>
        <v>8</v>
      </c>
      <c r="F33" s="166">
        <f>+ENERO!F33+FEBRERO!F33+MARZO!F33+ABRIL!F33+MAYO!F33+JUNIO!F33+JULIO!F33+AGOSTO!F33+SEPTIEMBRE!F33+OCTUBRE!F33+NOVIEMBRE!F33+DICIEMBRE!F33</f>
        <v>0</v>
      </c>
      <c r="G33" s="166">
        <f>+ENERO!G33+FEBRERO!G33+MARZO!G33+ABRIL!G33+MAYO!G33+JUNIO!G33+JULIO!G33+AGOSTO!G33+SEPTIEMBRE!G33+OCTUBRE!G33+NOVIEMBRE!G33+DICIEMBRE!G33</f>
        <v>0</v>
      </c>
      <c r="H33" s="166">
        <f>+ENERO!H33+FEBRERO!H33+MARZO!H33+ABRIL!H33+MAYO!H33+JUNIO!H33+JULIO!H33+AGOSTO!H33+SEPTIEMBRE!H33+OCTUBRE!H33+NOVIEMBRE!H33+DICIEMBRE!H33</f>
        <v>0</v>
      </c>
      <c r="I33" s="229"/>
      <c r="J33" s="160"/>
      <c r="K33" s="160"/>
      <c r="L33" s="160"/>
      <c r="M33" s="160"/>
      <c r="N33" s="162"/>
      <c r="O33" s="160"/>
      <c r="P33" s="160"/>
      <c r="Q33" s="160"/>
    </row>
    <row r="34" spans="1:17" x14ac:dyDescent="0.25">
      <c r="A34" s="209" t="s">
        <v>53</v>
      </c>
      <c r="B34" s="188" t="s">
        <v>54</v>
      </c>
      <c r="C34" s="166">
        <f>+ENERO!C34+FEBRERO!C34+MARZO!C34+ABRIL!C34+MAYO!C34+JUNIO!C34+JULIO!C34+AGOSTO!C34+SEPTIEMBRE!C34+OCTUBRE!C34+NOVIEMBRE!C34+DICIEMBRE!C34</f>
        <v>328</v>
      </c>
      <c r="D34" s="166">
        <f>+ENERO!D34+FEBRERO!D34+MARZO!D34+ABRIL!D34+MAYO!D34+JUNIO!D34+JULIO!D34+AGOSTO!D34+SEPTIEMBRE!D34+OCTUBRE!D34+NOVIEMBRE!D34+DICIEMBRE!D34</f>
        <v>116</v>
      </c>
      <c r="E34" s="166">
        <f>+ENERO!E34+FEBRERO!E34+MARZO!E34+ABRIL!E34+MAYO!E34+JUNIO!E34+JULIO!E34+AGOSTO!E34+SEPTIEMBRE!E34+OCTUBRE!E34+NOVIEMBRE!E34+DICIEMBRE!E34</f>
        <v>212</v>
      </c>
      <c r="F34" s="166">
        <f>+ENERO!F34+FEBRERO!F34+MARZO!F34+ABRIL!F34+MAYO!F34+JUNIO!F34+JULIO!F34+AGOSTO!F34+SEPTIEMBRE!F34+OCTUBRE!F34+NOVIEMBRE!F34+DICIEMBRE!F34</f>
        <v>0</v>
      </c>
      <c r="G34" s="166">
        <f>+ENERO!G34+FEBRERO!G34+MARZO!G34+ABRIL!G34+MAYO!G34+JUNIO!G34+JULIO!G34+AGOSTO!G34+SEPTIEMBRE!G34+OCTUBRE!G34+NOVIEMBRE!G34+DICIEMBRE!G34</f>
        <v>0</v>
      </c>
      <c r="H34" s="166">
        <f>+ENERO!H34+FEBRERO!H34+MARZO!H34+ABRIL!H34+MAYO!H34+JUNIO!H34+JULIO!H34+AGOSTO!H34+SEPTIEMBRE!H34+OCTUBRE!H34+NOVIEMBRE!H34+DICIEMBRE!H34</f>
        <v>0</v>
      </c>
      <c r="I34" s="228"/>
      <c r="J34" s="159"/>
      <c r="K34" s="159"/>
      <c r="L34" s="155"/>
      <c r="M34" s="155"/>
      <c r="N34" s="157"/>
      <c r="O34" s="160"/>
      <c r="P34" s="155"/>
      <c r="Q34" s="159"/>
    </row>
    <row r="35" spans="1:17" ht="35.25" x14ac:dyDescent="0.25">
      <c r="A35" s="209" t="s">
        <v>55</v>
      </c>
      <c r="B35" s="188" t="s">
        <v>56</v>
      </c>
      <c r="C35" s="166">
        <f>+ENERO!C35+FEBRERO!C35+MARZO!C35+ABRIL!C35+MAYO!C35+JUNIO!C35+JULIO!C35+AGOSTO!C35+SEPTIEMBRE!C35+OCTUBRE!C35+NOVIEMBRE!C35+DICIEMBRE!C35</f>
        <v>11137</v>
      </c>
      <c r="D35" s="166">
        <f>+ENERO!D35+FEBRERO!D35+MARZO!D35+ABRIL!D35+MAYO!D35+JUNIO!D35+JULIO!D35+AGOSTO!D35+SEPTIEMBRE!D35+OCTUBRE!D35+NOVIEMBRE!D35+DICIEMBRE!D35</f>
        <v>5233</v>
      </c>
      <c r="E35" s="166">
        <f>+ENERO!E35+FEBRERO!E35+MARZO!E35+ABRIL!E35+MAYO!E35+JUNIO!E35+JULIO!E35+AGOSTO!E35+SEPTIEMBRE!E35+OCTUBRE!E35+NOVIEMBRE!E35+DICIEMBRE!E35</f>
        <v>5904</v>
      </c>
      <c r="F35" s="166">
        <f>+ENERO!F35+FEBRERO!F35+MARZO!F35+ABRIL!F35+MAYO!F35+JUNIO!F35+JULIO!F35+AGOSTO!F35+SEPTIEMBRE!F35+OCTUBRE!F35+NOVIEMBRE!F35+DICIEMBRE!F35</f>
        <v>0</v>
      </c>
      <c r="G35" s="166">
        <f>+ENERO!G35+FEBRERO!G35+MARZO!G35+ABRIL!G35+MAYO!G35+JUNIO!G35+JULIO!G35+AGOSTO!G35+SEPTIEMBRE!G35+OCTUBRE!G35+NOVIEMBRE!G35+DICIEMBRE!G35</f>
        <v>0</v>
      </c>
      <c r="H35" s="166">
        <f>+ENERO!H35+FEBRERO!H35+MARZO!H35+ABRIL!H35+MAYO!H35+JUNIO!H35+JULIO!H35+AGOSTO!H35+SEPTIEMBRE!H35+OCTUBRE!H35+NOVIEMBRE!H35+DICIEMBRE!H35</f>
        <v>0</v>
      </c>
      <c r="I35" s="228"/>
      <c r="J35" s="159"/>
      <c r="K35" s="159"/>
      <c r="L35" s="155"/>
      <c r="M35" s="155"/>
      <c r="N35" s="157"/>
      <c r="O35" s="160"/>
      <c r="P35" s="155"/>
      <c r="Q35" s="159"/>
    </row>
    <row r="36" spans="1:17" x14ac:dyDescent="0.25">
      <c r="A36" s="209" t="s">
        <v>57</v>
      </c>
      <c r="B36" s="188" t="s">
        <v>58</v>
      </c>
      <c r="C36" s="166">
        <f>+ENERO!C36+FEBRERO!C36+MARZO!C36+ABRIL!C36+MAYO!C36+JUNIO!C36+JULIO!C36+AGOSTO!C36+SEPTIEMBRE!C36+OCTUBRE!C36+NOVIEMBRE!C36+DICIEMBRE!C36</f>
        <v>467</v>
      </c>
      <c r="D36" s="166">
        <f>+ENERO!D36+FEBRERO!D36+MARZO!D36+ABRIL!D36+MAYO!D36+JUNIO!D36+JULIO!D36+AGOSTO!D36+SEPTIEMBRE!D36+OCTUBRE!D36+NOVIEMBRE!D36+DICIEMBRE!D36</f>
        <v>236</v>
      </c>
      <c r="E36" s="166">
        <f>+ENERO!E36+FEBRERO!E36+MARZO!E36+ABRIL!E36+MAYO!E36+JUNIO!E36+JULIO!E36+AGOSTO!E36+SEPTIEMBRE!E36+OCTUBRE!E36+NOVIEMBRE!E36+DICIEMBRE!E36</f>
        <v>231</v>
      </c>
      <c r="F36" s="166">
        <f>+ENERO!F36+FEBRERO!F36+MARZO!F36+ABRIL!F36+MAYO!F36+JUNIO!F36+JULIO!F36+AGOSTO!F36+SEPTIEMBRE!F36+OCTUBRE!F36+NOVIEMBRE!F36+DICIEMBRE!F36</f>
        <v>0</v>
      </c>
      <c r="G36" s="166">
        <f>+ENERO!G36+FEBRERO!G36+MARZO!G36+ABRIL!G36+MAYO!G36+JUNIO!G36+JULIO!G36+AGOSTO!G36+SEPTIEMBRE!G36+OCTUBRE!G36+NOVIEMBRE!G36+DICIEMBRE!G36</f>
        <v>0</v>
      </c>
      <c r="H36" s="166">
        <f>+ENERO!H36+FEBRERO!H36+MARZO!H36+ABRIL!H36+MAYO!H36+JUNIO!H36+JULIO!H36+AGOSTO!H36+SEPTIEMBRE!H36+OCTUBRE!H36+NOVIEMBRE!H36+DICIEMBRE!H36</f>
        <v>0</v>
      </c>
      <c r="I36" s="228"/>
      <c r="J36" s="159"/>
      <c r="K36" s="159"/>
      <c r="L36" s="155"/>
      <c r="M36" s="155"/>
      <c r="N36" s="157"/>
      <c r="O36" s="160"/>
      <c r="P36" s="155"/>
      <c r="Q36" s="159"/>
    </row>
    <row r="37" spans="1:17" x14ac:dyDescent="0.25">
      <c r="A37" s="209" t="s">
        <v>59</v>
      </c>
      <c r="B37" s="188" t="s">
        <v>60</v>
      </c>
      <c r="C37" s="166">
        <f>+ENERO!C37+FEBRERO!C37+MARZO!C37+ABRIL!C37+MAYO!C37+JUNIO!C37+JULIO!C37+AGOSTO!C37+SEPTIEMBRE!C37+OCTUBRE!C37+NOVIEMBRE!C37+DICIEMBRE!C37</f>
        <v>155</v>
      </c>
      <c r="D37" s="166">
        <f>+ENERO!D37+FEBRERO!D37+MARZO!D37+ABRIL!D37+MAYO!D37+JUNIO!D37+JULIO!D37+AGOSTO!D37+SEPTIEMBRE!D37+OCTUBRE!D37+NOVIEMBRE!D37+DICIEMBRE!D37</f>
        <v>112</v>
      </c>
      <c r="E37" s="166">
        <f>+ENERO!E37+FEBRERO!E37+MARZO!E37+ABRIL!E37+MAYO!E37+JUNIO!E37+JULIO!E37+AGOSTO!E37+SEPTIEMBRE!E37+OCTUBRE!E37+NOVIEMBRE!E37+DICIEMBRE!E37</f>
        <v>43</v>
      </c>
      <c r="F37" s="166">
        <f>+ENERO!F37+FEBRERO!F37+MARZO!F37+ABRIL!F37+MAYO!F37+JUNIO!F37+JULIO!F37+AGOSTO!F37+SEPTIEMBRE!F37+OCTUBRE!F37+NOVIEMBRE!F37+DICIEMBRE!F37</f>
        <v>0</v>
      </c>
      <c r="G37" s="166">
        <f>+ENERO!G37+FEBRERO!G37+MARZO!G37+ABRIL!G37+MAYO!G37+JUNIO!G37+JULIO!G37+AGOSTO!G37+SEPTIEMBRE!G37+OCTUBRE!G37+NOVIEMBRE!G37+DICIEMBRE!G37</f>
        <v>0</v>
      </c>
      <c r="H37" s="166">
        <f>+ENERO!H37+FEBRERO!H37+MARZO!H37+ABRIL!H37+MAYO!H37+JUNIO!H37+JULIO!H37+AGOSTO!H37+SEPTIEMBRE!H37+OCTUBRE!H37+NOVIEMBRE!H37+DICIEMBRE!H37</f>
        <v>0</v>
      </c>
      <c r="I37" s="228"/>
      <c r="J37" s="159"/>
      <c r="K37" s="159"/>
      <c r="L37" s="155"/>
      <c r="M37" s="155"/>
      <c r="N37" s="157"/>
      <c r="O37" s="160"/>
      <c r="P37" s="155"/>
      <c r="Q37" s="159"/>
    </row>
    <row r="38" spans="1:17" x14ac:dyDescent="0.25">
      <c r="A38" s="209" t="s">
        <v>61</v>
      </c>
      <c r="B38" s="188" t="s">
        <v>62</v>
      </c>
      <c r="C38" s="166">
        <f>+ENERO!C38+FEBRERO!C38+MARZO!C38+ABRIL!C38+MAYO!C38+JUNIO!C38+JULIO!C38+AGOSTO!C38+SEPTIEMBRE!C38+OCTUBRE!C38+NOVIEMBRE!C38+DICIEMBRE!C38</f>
        <v>5561</v>
      </c>
      <c r="D38" s="166">
        <f>+ENERO!D38+FEBRERO!D38+MARZO!D38+ABRIL!D38+MAYO!D38+JUNIO!D38+JULIO!D38+AGOSTO!D38+SEPTIEMBRE!D38+OCTUBRE!D38+NOVIEMBRE!D38+DICIEMBRE!D38</f>
        <v>5552</v>
      </c>
      <c r="E38" s="166">
        <f>+ENERO!E38+FEBRERO!E38+MARZO!E38+ABRIL!E38+MAYO!E38+JUNIO!E38+JULIO!E38+AGOSTO!E38+SEPTIEMBRE!E38+OCTUBRE!E38+NOVIEMBRE!E38+DICIEMBRE!E38</f>
        <v>9</v>
      </c>
      <c r="F38" s="166">
        <f>+ENERO!F38+FEBRERO!F38+MARZO!F38+ABRIL!F38+MAYO!F38+JUNIO!F38+JULIO!F38+AGOSTO!F38+SEPTIEMBRE!F38+OCTUBRE!F38+NOVIEMBRE!F38+DICIEMBRE!F38</f>
        <v>0</v>
      </c>
      <c r="G38" s="166">
        <f>+ENERO!G38+FEBRERO!G38+MARZO!G38+ABRIL!G38+MAYO!G38+JUNIO!G38+JULIO!G38+AGOSTO!G38+SEPTIEMBRE!G38+OCTUBRE!G38+NOVIEMBRE!G38+DICIEMBRE!G38</f>
        <v>0</v>
      </c>
      <c r="H38" s="166">
        <f>+ENERO!H38+FEBRERO!H38+MARZO!H38+ABRIL!H38+MAYO!H38+JUNIO!H38+JULIO!H38+AGOSTO!H38+SEPTIEMBRE!H38+OCTUBRE!H38+NOVIEMBRE!H38+DICIEMBRE!H38</f>
        <v>0</v>
      </c>
      <c r="I38" s="228"/>
      <c r="J38" s="159"/>
      <c r="K38" s="159"/>
      <c r="L38" s="155"/>
      <c r="M38" s="155"/>
      <c r="N38" s="157"/>
      <c r="O38" s="160"/>
      <c r="P38" s="155"/>
      <c r="Q38" s="159"/>
    </row>
    <row r="39" spans="1:17" x14ac:dyDescent="0.25">
      <c r="A39" s="209" t="s">
        <v>63</v>
      </c>
      <c r="B39" s="190" t="s">
        <v>64</v>
      </c>
      <c r="C39" s="166">
        <f>+ENERO!C39+FEBRERO!C39+MARZO!C39+ABRIL!C39+MAYO!C39+JUNIO!C39+JULIO!C39+AGOSTO!C39+SEPTIEMBRE!C39+OCTUBRE!C39+NOVIEMBRE!C39+DICIEMBRE!C39</f>
        <v>855</v>
      </c>
      <c r="D39" s="166">
        <f>+ENERO!D39+FEBRERO!D39+MARZO!D39+ABRIL!D39+MAYO!D39+JUNIO!D39+JULIO!D39+AGOSTO!D39+SEPTIEMBRE!D39+OCTUBRE!D39+NOVIEMBRE!D39+DICIEMBRE!D39</f>
        <v>855</v>
      </c>
      <c r="E39" s="166">
        <f>+ENERO!E39+FEBRERO!E39+MARZO!E39+ABRIL!E39+MAYO!E39+JUNIO!E39+JULIO!E39+AGOSTO!E39+SEPTIEMBRE!E39+OCTUBRE!E39+NOVIEMBRE!E39+DICIEMBRE!E39</f>
        <v>0</v>
      </c>
      <c r="F39" s="166">
        <f>+ENERO!F39+FEBRERO!F39+MARZO!F39+ABRIL!F39+MAYO!F39+JUNIO!F39+JULIO!F39+AGOSTO!F39+SEPTIEMBRE!F39+OCTUBRE!F39+NOVIEMBRE!F39+DICIEMBRE!F39</f>
        <v>0</v>
      </c>
      <c r="G39" s="166">
        <f>+ENERO!G39+FEBRERO!G39+MARZO!G39+ABRIL!G39+MAYO!G39+JUNIO!G39+JULIO!G39+AGOSTO!G39+SEPTIEMBRE!G39+OCTUBRE!G39+NOVIEMBRE!G39+DICIEMBRE!G39</f>
        <v>0</v>
      </c>
      <c r="H39" s="166">
        <f>+ENERO!H39+FEBRERO!H39+MARZO!H39+ABRIL!H39+MAYO!H39+JUNIO!H39+JULIO!H39+AGOSTO!H39+SEPTIEMBRE!H39+OCTUBRE!H39+NOVIEMBRE!H39+DICIEMBRE!H39</f>
        <v>0</v>
      </c>
      <c r="I39" s="228"/>
      <c r="J39" s="159"/>
      <c r="K39" s="159"/>
      <c r="L39" s="155"/>
      <c r="M39" s="155"/>
      <c r="N39" s="157"/>
      <c r="O39" s="160"/>
      <c r="P39" s="155"/>
      <c r="Q39" s="159"/>
    </row>
    <row r="40" spans="1:17" x14ac:dyDescent="0.25">
      <c r="A40" s="187" t="s">
        <v>65</v>
      </c>
      <c r="B40" s="190" t="s">
        <v>66</v>
      </c>
      <c r="C40" s="166">
        <f>+ENERO!C40+FEBRERO!C40+MARZO!C40+ABRIL!C40+MAYO!C40+JUNIO!C40+JULIO!C40+AGOSTO!C40+SEPTIEMBRE!C40+OCTUBRE!C40+NOVIEMBRE!C40+DICIEMBRE!C40</f>
        <v>0</v>
      </c>
      <c r="D40" s="166">
        <f>+ENERO!D40+FEBRERO!D40+MARZO!D40+ABRIL!D40+MAYO!D40+JUNIO!D40+JULIO!D40+AGOSTO!D40+SEPTIEMBRE!D40+OCTUBRE!D40+NOVIEMBRE!D40+DICIEMBRE!D40</f>
        <v>0</v>
      </c>
      <c r="E40" s="166">
        <f>+ENERO!E40+FEBRERO!E40+MARZO!E40+ABRIL!E40+MAYO!E40+JUNIO!E40+JULIO!E40+AGOSTO!E40+SEPTIEMBRE!E40+OCTUBRE!E40+NOVIEMBRE!E40+DICIEMBRE!E40</f>
        <v>0</v>
      </c>
      <c r="F40" s="166">
        <f>+ENERO!F40+FEBRERO!F40+MARZO!F40+ABRIL!F40+MAYO!F40+JUNIO!F40+JULIO!F40+AGOSTO!F40+SEPTIEMBRE!F40+OCTUBRE!F40+NOVIEMBRE!F40+DICIEMBRE!F40</f>
        <v>0</v>
      </c>
      <c r="G40" s="166">
        <f>+ENERO!G40+FEBRERO!G40+MARZO!G40+ABRIL!G40+MAYO!G40+JUNIO!G40+JULIO!G40+AGOSTO!G40+SEPTIEMBRE!G40+OCTUBRE!G40+NOVIEMBRE!G40+DICIEMBRE!G40</f>
        <v>0</v>
      </c>
      <c r="H40" s="166">
        <f>+ENERO!H40+FEBRERO!H40+MARZO!H40+ABRIL!H40+MAYO!H40+JUNIO!H40+JULIO!H40+AGOSTO!H40+SEPTIEMBRE!H40+OCTUBRE!H40+NOVIEMBRE!H40+DICIEMBRE!H40</f>
        <v>0</v>
      </c>
      <c r="I40" s="228"/>
      <c r="J40" s="159"/>
      <c r="K40" s="159"/>
      <c r="L40" s="155"/>
      <c r="M40" s="155"/>
      <c r="N40" s="157"/>
      <c r="O40" s="160"/>
      <c r="P40" s="155"/>
      <c r="Q40" s="159"/>
    </row>
    <row r="41" spans="1:17" x14ac:dyDescent="0.25">
      <c r="A41" s="187" t="s">
        <v>67</v>
      </c>
      <c r="B41" s="190" t="s">
        <v>68</v>
      </c>
      <c r="C41" s="166">
        <f>+ENERO!C41+FEBRERO!C41+MARZO!C41+ABRIL!C41+MAYO!C41+JUNIO!C41+JULIO!C41+AGOSTO!C41+SEPTIEMBRE!C41+OCTUBRE!C41+NOVIEMBRE!C41+DICIEMBRE!C41</f>
        <v>0</v>
      </c>
      <c r="D41" s="166">
        <f>+ENERO!D41+FEBRERO!D41+MARZO!D41+ABRIL!D41+MAYO!D41+JUNIO!D41+JULIO!D41+AGOSTO!D41+SEPTIEMBRE!D41+OCTUBRE!D41+NOVIEMBRE!D41+DICIEMBRE!D41</f>
        <v>0</v>
      </c>
      <c r="E41" s="166">
        <f>+ENERO!E41+FEBRERO!E41+MARZO!E41+ABRIL!E41+MAYO!E41+JUNIO!E41+JULIO!E41+AGOSTO!E41+SEPTIEMBRE!E41+OCTUBRE!E41+NOVIEMBRE!E41+DICIEMBRE!E41</f>
        <v>0</v>
      </c>
      <c r="F41" s="166">
        <f>+ENERO!F41+FEBRERO!F41+MARZO!F41+ABRIL!F41+MAYO!F41+JUNIO!F41+JULIO!F41+AGOSTO!F41+SEPTIEMBRE!F41+OCTUBRE!F41+NOVIEMBRE!F41+DICIEMBRE!F41</f>
        <v>0</v>
      </c>
      <c r="G41" s="166">
        <f>+ENERO!G41+FEBRERO!G41+MARZO!G41+ABRIL!G41+MAYO!G41+JUNIO!G41+JULIO!G41+AGOSTO!G41+SEPTIEMBRE!G41+OCTUBRE!G41+NOVIEMBRE!G41+DICIEMBRE!G41</f>
        <v>0</v>
      </c>
      <c r="H41" s="166">
        <f>+ENERO!H41+FEBRERO!H41+MARZO!H41+ABRIL!H41+MAYO!H41+JUNIO!H41+JULIO!H41+AGOSTO!H41+SEPTIEMBRE!H41+OCTUBRE!H41+NOVIEMBRE!H41+DICIEMBRE!H41</f>
        <v>0</v>
      </c>
      <c r="I41" s="228"/>
      <c r="J41" s="159"/>
      <c r="K41" s="159"/>
      <c r="L41" s="155"/>
      <c r="M41" s="155"/>
      <c r="N41" s="157"/>
      <c r="O41" s="160"/>
      <c r="P41" s="155"/>
      <c r="Q41" s="159"/>
    </row>
    <row r="42" spans="1:17" x14ac:dyDescent="0.25">
      <c r="A42" s="187" t="s">
        <v>69</v>
      </c>
      <c r="B42" s="190" t="s">
        <v>70</v>
      </c>
      <c r="C42" s="166">
        <f>+ENERO!C42+FEBRERO!C42+MARZO!C42+ABRIL!C42+MAYO!C42+JUNIO!C42+JULIO!C42+AGOSTO!C42+SEPTIEMBRE!C42+OCTUBRE!C42+NOVIEMBRE!C42+DICIEMBRE!C42</f>
        <v>0</v>
      </c>
      <c r="D42" s="166">
        <f>+ENERO!D42+FEBRERO!D42+MARZO!D42+ABRIL!D42+MAYO!D42+JUNIO!D42+JULIO!D42+AGOSTO!D42+SEPTIEMBRE!D42+OCTUBRE!D42+NOVIEMBRE!D42+DICIEMBRE!D42</f>
        <v>0</v>
      </c>
      <c r="E42" s="166">
        <f>+ENERO!E42+FEBRERO!E42+MARZO!E42+ABRIL!E42+MAYO!E42+JUNIO!E42+JULIO!E42+AGOSTO!E42+SEPTIEMBRE!E42+OCTUBRE!E42+NOVIEMBRE!E42+DICIEMBRE!E42</f>
        <v>0</v>
      </c>
      <c r="F42" s="166">
        <f>+ENERO!F42+FEBRERO!F42+MARZO!F42+ABRIL!F42+MAYO!F42+JUNIO!F42+JULIO!F42+AGOSTO!F42+SEPTIEMBRE!F42+OCTUBRE!F42+NOVIEMBRE!F42+DICIEMBRE!F42</f>
        <v>0</v>
      </c>
      <c r="G42" s="166">
        <f>+ENERO!G42+FEBRERO!G42+MARZO!G42+ABRIL!G42+MAYO!G42+JUNIO!G42+JULIO!G42+AGOSTO!G42+SEPTIEMBRE!G42+OCTUBRE!G42+NOVIEMBRE!G42+DICIEMBRE!G42</f>
        <v>0</v>
      </c>
      <c r="H42" s="166">
        <f>+ENERO!H42+FEBRERO!H42+MARZO!H42+ABRIL!H42+MAYO!H42+JUNIO!H42+JULIO!H42+AGOSTO!H42+SEPTIEMBRE!H42+OCTUBRE!H42+NOVIEMBRE!H42+DICIEMBRE!H42</f>
        <v>0</v>
      </c>
      <c r="I42" s="228"/>
      <c r="J42" s="159"/>
      <c r="K42" s="159"/>
      <c r="L42" s="155"/>
      <c r="M42" s="155"/>
      <c r="N42" s="157"/>
      <c r="O42" s="160"/>
      <c r="P42" s="155"/>
      <c r="Q42" s="159"/>
    </row>
    <row r="43" spans="1:17" x14ac:dyDescent="0.25">
      <c r="A43" s="903" t="s">
        <v>71</v>
      </c>
      <c r="B43" s="913"/>
      <c r="C43" s="166">
        <f>+ENERO!C43+FEBRERO!C43+MARZO!C43+ABRIL!C43+MAYO!C43+JUNIO!C43+JULIO!C43+AGOSTO!C43+SEPTIEMBRE!C43+OCTUBRE!C43+NOVIEMBRE!C43+DICIEMBRE!C43</f>
        <v>3</v>
      </c>
      <c r="D43" s="166">
        <f>+ENERO!D43+FEBRERO!D43+MARZO!D43+ABRIL!D43+MAYO!D43+JUNIO!D43+JULIO!D43+AGOSTO!D43+SEPTIEMBRE!D43+OCTUBRE!D43+NOVIEMBRE!D43+DICIEMBRE!D43</f>
        <v>3</v>
      </c>
      <c r="E43" s="166">
        <f>+ENERO!E43+FEBRERO!E43+MARZO!E43+ABRIL!E43+MAYO!E43+JUNIO!E43+JULIO!E43+AGOSTO!E43+SEPTIEMBRE!E43+OCTUBRE!E43+NOVIEMBRE!E43+DICIEMBRE!E43</f>
        <v>0</v>
      </c>
      <c r="F43" s="166">
        <f>+ENERO!F43+FEBRERO!F43+MARZO!F43+ABRIL!F43+MAYO!F43+JUNIO!F43+JULIO!F43+AGOSTO!F43+SEPTIEMBRE!F43+OCTUBRE!F43+NOVIEMBRE!F43+DICIEMBRE!F43</f>
        <v>0</v>
      </c>
      <c r="G43" s="166">
        <f>+ENERO!G43+FEBRERO!G43+MARZO!G43+ABRIL!G43+MAYO!G43+JUNIO!G43+JULIO!G43+AGOSTO!G43+SEPTIEMBRE!G43+OCTUBRE!G43+NOVIEMBRE!G43+DICIEMBRE!G43</f>
        <v>0</v>
      </c>
      <c r="H43" s="166">
        <f>+ENERO!H43+FEBRERO!H43+MARZO!H43+ABRIL!H43+MAYO!H43+JUNIO!H43+JULIO!H43+AGOSTO!H43+SEPTIEMBRE!H43+OCTUBRE!H43+NOVIEMBRE!H43+DICIEMBRE!H43</f>
        <v>0</v>
      </c>
      <c r="I43" s="228"/>
      <c r="J43" s="159"/>
      <c r="K43" s="159"/>
      <c r="L43" s="155"/>
      <c r="M43" s="155"/>
      <c r="N43" s="157"/>
      <c r="O43" s="160"/>
      <c r="P43" s="155"/>
      <c r="Q43" s="159"/>
    </row>
    <row r="44" spans="1:17" ht="24" x14ac:dyDescent="0.25">
      <c r="A44" s="181" t="s">
        <v>72</v>
      </c>
      <c r="B44" s="189" t="s">
        <v>73</v>
      </c>
      <c r="C44" s="166">
        <f>+ENERO!C44+FEBRERO!C44+MARZO!C44+ABRIL!C44+MAYO!C44+JUNIO!C44+JULIO!C44+AGOSTO!C44+SEPTIEMBRE!C44+OCTUBRE!C44+NOVIEMBRE!C44+DICIEMBRE!C44</f>
        <v>0</v>
      </c>
      <c r="D44" s="166">
        <f>+ENERO!D44+FEBRERO!D44+MARZO!D44+ABRIL!D44+MAYO!D44+JUNIO!D44+JULIO!D44+AGOSTO!D44+SEPTIEMBRE!D44+OCTUBRE!D44+NOVIEMBRE!D44+DICIEMBRE!D44</f>
        <v>0</v>
      </c>
      <c r="E44" s="166">
        <f>+ENERO!E44+FEBRERO!E44+MARZO!E44+ABRIL!E44+MAYO!E44+JUNIO!E44+JULIO!E44+AGOSTO!E44+SEPTIEMBRE!E44+OCTUBRE!E44+NOVIEMBRE!E44+DICIEMBRE!E44</f>
        <v>0</v>
      </c>
      <c r="F44" s="166">
        <f>+ENERO!F44+FEBRERO!F44+MARZO!F44+ABRIL!F44+MAYO!F44+JUNIO!F44+JULIO!F44+AGOSTO!F44+SEPTIEMBRE!F44+OCTUBRE!F44+NOVIEMBRE!F44+DICIEMBRE!F44</f>
        <v>0</v>
      </c>
      <c r="G44" s="166">
        <f>+ENERO!G44+FEBRERO!G44+MARZO!G44+ABRIL!G44+MAYO!G44+JUNIO!G44+JULIO!G44+AGOSTO!G44+SEPTIEMBRE!G44+OCTUBRE!G44+NOVIEMBRE!G44+DICIEMBRE!G44</f>
        <v>0</v>
      </c>
      <c r="H44" s="166">
        <f>+ENERO!H44+FEBRERO!H44+MARZO!H44+ABRIL!H44+MAYO!H44+JUNIO!H44+JULIO!H44+AGOSTO!H44+SEPTIEMBRE!H44+OCTUBRE!H44+NOVIEMBRE!H44+DICIEMBRE!H44</f>
        <v>0</v>
      </c>
      <c r="I44" s="228"/>
      <c r="J44" s="159"/>
      <c r="K44" s="159"/>
      <c r="L44" s="155"/>
      <c r="M44" s="155"/>
      <c r="N44" s="157"/>
      <c r="O44" s="160"/>
      <c r="P44" s="155"/>
      <c r="Q44" s="159"/>
    </row>
    <row r="45" spans="1:17" x14ac:dyDescent="0.25">
      <c r="A45" s="182" t="s">
        <v>74</v>
      </c>
      <c r="B45" s="201" t="s">
        <v>75</v>
      </c>
      <c r="C45" s="166">
        <f>+ENERO!C45+FEBRERO!C45+MARZO!C45+ABRIL!C45+MAYO!C45+JUNIO!C45+JULIO!C45+AGOSTO!C45+SEPTIEMBRE!C45+OCTUBRE!C45+NOVIEMBRE!C45+DICIEMBRE!C45</f>
        <v>0</v>
      </c>
      <c r="D45" s="166">
        <f>+ENERO!D45+FEBRERO!D45+MARZO!D45+ABRIL!D45+MAYO!D45+JUNIO!D45+JULIO!D45+AGOSTO!D45+SEPTIEMBRE!D45+OCTUBRE!D45+NOVIEMBRE!D45+DICIEMBRE!D45</f>
        <v>0</v>
      </c>
      <c r="E45" s="166">
        <f>+ENERO!E45+FEBRERO!E45+MARZO!E45+ABRIL!E45+MAYO!E45+JUNIO!E45+JULIO!E45+AGOSTO!E45+SEPTIEMBRE!E45+OCTUBRE!E45+NOVIEMBRE!E45+DICIEMBRE!E45</f>
        <v>0</v>
      </c>
      <c r="F45" s="166">
        <f>+ENERO!F45+FEBRERO!F45+MARZO!F45+ABRIL!F45+MAYO!F45+JUNIO!F45+JULIO!F45+AGOSTO!F45+SEPTIEMBRE!F45+OCTUBRE!F45+NOVIEMBRE!F45+DICIEMBRE!F45</f>
        <v>0</v>
      </c>
      <c r="G45" s="166">
        <f>+ENERO!G45+FEBRERO!G45+MARZO!G45+ABRIL!G45+MAYO!G45+JUNIO!G45+JULIO!G45+AGOSTO!G45+SEPTIEMBRE!G45+OCTUBRE!G45+NOVIEMBRE!G45+DICIEMBRE!G45</f>
        <v>0</v>
      </c>
      <c r="H45" s="166">
        <f>+ENERO!H45+FEBRERO!H45+MARZO!H45+ABRIL!H45+MAYO!H45+JUNIO!H45+JULIO!H45+AGOSTO!H45+SEPTIEMBRE!H45+OCTUBRE!H45+NOVIEMBRE!H45+DICIEMBRE!H45</f>
        <v>0</v>
      </c>
      <c r="I45" s="228"/>
      <c r="J45" s="159"/>
      <c r="K45" s="159"/>
      <c r="L45" s="155"/>
      <c r="M45" s="155"/>
      <c r="N45" s="157"/>
      <c r="O45" s="160"/>
      <c r="P45" s="155"/>
      <c r="Q45" s="159"/>
    </row>
    <row r="46" spans="1:17" x14ac:dyDescent="0.25">
      <c r="A46" s="182" t="s">
        <v>76</v>
      </c>
      <c r="B46" s="201" t="s">
        <v>77</v>
      </c>
      <c r="C46" s="166">
        <f>+ENERO!C46+FEBRERO!C46+MARZO!C46+ABRIL!C46+MAYO!C46+JUNIO!C46+JULIO!C46+AGOSTO!C46+SEPTIEMBRE!C46+OCTUBRE!C46+NOVIEMBRE!C46+DICIEMBRE!C46</f>
        <v>0</v>
      </c>
      <c r="D46" s="166">
        <f>+ENERO!D46+FEBRERO!D46+MARZO!D46+ABRIL!D46+MAYO!D46+JUNIO!D46+JULIO!D46+AGOSTO!D46+SEPTIEMBRE!D46+OCTUBRE!D46+NOVIEMBRE!D46+DICIEMBRE!D46</f>
        <v>0</v>
      </c>
      <c r="E46" s="166">
        <f>+ENERO!E46+FEBRERO!E46+MARZO!E46+ABRIL!E46+MAYO!E46+JUNIO!E46+JULIO!E46+AGOSTO!E46+SEPTIEMBRE!E46+OCTUBRE!E46+NOVIEMBRE!E46+DICIEMBRE!E46</f>
        <v>0</v>
      </c>
      <c r="F46" s="166">
        <f>+ENERO!F46+FEBRERO!F46+MARZO!F46+ABRIL!F46+MAYO!F46+JUNIO!F46+JULIO!F46+AGOSTO!F46+SEPTIEMBRE!F46+OCTUBRE!F46+NOVIEMBRE!F46+DICIEMBRE!F46</f>
        <v>0</v>
      </c>
      <c r="G46" s="166">
        <f>+ENERO!G46+FEBRERO!G46+MARZO!G46+ABRIL!G46+MAYO!G46+JUNIO!G46+JULIO!G46+AGOSTO!G46+SEPTIEMBRE!G46+OCTUBRE!G46+NOVIEMBRE!G46+DICIEMBRE!G46</f>
        <v>0</v>
      </c>
      <c r="H46" s="166">
        <f>+ENERO!H46+FEBRERO!H46+MARZO!H46+ABRIL!H46+MAYO!H46+JUNIO!H46+JULIO!H46+AGOSTO!H46+SEPTIEMBRE!H46+OCTUBRE!H46+NOVIEMBRE!H46+DICIEMBRE!H46</f>
        <v>0</v>
      </c>
      <c r="I46" s="228"/>
      <c r="J46" s="159"/>
      <c r="K46" s="159"/>
      <c r="L46" s="155"/>
      <c r="M46" s="155"/>
      <c r="N46" s="157"/>
      <c r="O46" s="160"/>
      <c r="P46" s="155"/>
      <c r="Q46" s="159"/>
    </row>
    <row r="47" spans="1:17" x14ac:dyDescent="0.25">
      <c r="A47" s="182" t="s">
        <v>78</v>
      </c>
      <c r="B47" s="201" t="s">
        <v>79</v>
      </c>
      <c r="C47" s="166">
        <f>+ENERO!C47+FEBRERO!C47+MARZO!C47+ABRIL!C47+MAYO!C47+JUNIO!C47+JULIO!C47+AGOSTO!C47+SEPTIEMBRE!C47+OCTUBRE!C47+NOVIEMBRE!C47+DICIEMBRE!C47</f>
        <v>0</v>
      </c>
      <c r="D47" s="166">
        <f>+ENERO!D47+FEBRERO!D47+MARZO!D47+ABRIL!D47+MAYO!D47+JUNIO!D47+JULIO!D47+AGOSTO!D47+SEPTIEMBRE!D47+OCTUBRE!D47+NOVIEMBRE!D47+DICIEMBRE!D47</f>
        <v>0</v>
      </c>
      <c r="E47" s="166">
        <f>+ENERO!E47+FEBRERO!E47+MARZO!E47+ABRIL!E47+MAYO!E47+JUNIO!E47+JULIO!E47+AGOSTO!E47+SEPTIEMBRE!E47+OCTUBRE!E47+NOVIEMBRE!E47+DICIEMBRE!E47</f>
        <v>0</v>
      </c>
      <c r="F47" s="166">
        <f>+ENERO!F47+FEBRERO!F47+MARZO!F47+ABRIL!F47+MAYO!F47+JUNIO!F47+JULIO!F47+AGOSTO!F47+SEPTIEMBRE!F47+OCTUBRE!F47+NOVIEMBRE!F47+DICIEMBRE!F47</f>
        <v>0</v>
      </c>
      <c r="G47" s="166">
        <f>+ENERO!G47+FEBRERO!G47+MARZO!G47+ABRIL!G47+MAYO!G47+JUNIO!G47+JULIO!G47+AGOSTO!G47+SEPTIEMBRE!G47+OCTUBRE!G47+NOVIEMBRE!G47+DICIEMBRE!G47</f>
        <v>0</v>
      </c>
      <c r="H47" s="166">
        <f>+ENERO!H47+FEBRERO!H47+MARZO!H47+ABRIL!H47+MAYO!H47+JUNIO!H47+JULIO!H47+AGOSTO!H47+SEPTIEMBRE!H47+OCTUBRE!H47+NOVIEMBRE!H47+DICIEMBRE!H47</f>
        <v>0</v>
      </c>
      <c r="I47" s="228"/>
      <c r="J47" s="159"/>
      <c r="K47" s="159"/>
      <c r="L47" s="155"/>
      <c r="M47" s="155"/>
      <c r="N47" s="157"/>
      <c r="O47" s="160"/>
      <c r="P47" s="155"/>
      <c r="Q47" s="159"/>
    </row>
    <row r="48" spans="1:17" x14ac:dyDescent="0.25">
      <c r="A48" s="182" t="s">
        <v>80</v>
      </c>
      <c r="B48" s="201" t="s">
        <v>81</v>
      </c>
      <c r="C48" s="166">
        <f>+ENERO!C48+FEBRERO!C48+MARZO!C48+ABRIL!C48+MAYO!C48+JUNIO!C48+JULIO!C48+AGOSTO!C48+SEPTIEMBRE!C48+OCTUBRE!C48+NOVIEMBRE!C48+DICIEMBRE!C48</f>
        <v>0</v>
      </c>
      <c r="D48" s="166">
        <f>+ENERO!D48+FEBRERO!D48+MARZO!D48+ABRIL!D48+MAYO!D48+JUNIO!D48+JULIO!D48+AGOSTO!D48+SEPTIEMBRE!D48+OCTUBRE!D48+NOVIEMBRE!D48+DICIEMBRE!D48</f>
        <v>0</v>
      </c>
      <c r="E48" s="166">
        <f>+ENERO!E48+FEBRERO!E48+MARZO!E48+ABRIL!E48+MAYO!E48+JUNIO!E48+JULIO!E48+AGOSTO!E48+SEPTIEMBRE!E48+OCTUBRE!E48+NOVIEMBRE!E48+DICIEMBRE!E48</f>
        <v>0</v>
      </c>
      <c r="F48" s="166">
        <f>+ENERO!F48+FEBRERO!F48+MARZO!F48+ABRIL!F48+MAYO!F48+JUNIO!F48+JULIO!F48+AGOSTO!F48+SEPTIEMBRE!F48+OCTUBRE!F48+NOVIEMBRE!F48+DICIEMBRE!F48</f>
        <v>0</v>
      </c>
      <c r="G48" s="166">
        <f>+ENERO!G48+FEBRERO!G48+MARZO!G48+ABRIL!G48+MAYO!G48+JUNIO!G48+JULIO!G48+AGOSTO!G48+SEPTIEMBRE!G48+OCTUBRE!G48+NOVIEMBRE!G48+DICIEMBRE!G48</f>
        <v>0</v>
      </c>
      <c r="H48" s="166">
        <f>+ENERO!H48+FEBRERO!H48+MARZO!H48+ABRIL!H48+MAYO!H48+JUNIO!H48+JULIO!H48+AGOSTO!H48+SEPTIEMBRE!H48+OCTUBRE!H48+NOVIEMBRE!H48+DICIEMBRE!H48</f>
        <v>0</v>
      </c>
      <c r="I48" s="228"/>
      <c r="J48" s="159"/>
      <c r="K48" s="159"/>
      <c r="L48" s="155"/>
      <c r="M48" s="155"/>
      <c r="N48" s="157"/>
      <c r="O48" s="160"/>
      <c r="P48" s="155"/>
      <c r="Q48" s="159"/>
    </row>
    <row r="49" spans="1:17" x14ac:dyDescent="0.25">
      <c r="A49" s="182" t="s">
        <v>82</v>
      </c>
      <c r="B49" s="201" t="s">
        <v>83</v>
      </c>
      <c r="C49" s="166">
        <f>+ENERO!C49+FEBRERO!C49+MARZO!C49+ABRIL!C49+MAYO!C49+JUNIO!C49+JULIO!C49+AGOSTO!C49+SEPTIEMBRE!C49+OCTUBRE!C49+NOVIEMBRE!C49+DICIEMBRE!C49</f>
        <v>0</v>
      </c>
      <c r="D49" s="166">
        <f>+ENERO!D49+FEBRERO!D49+MARZO!D49+ABRIL!D49+MAYO!D49+JUNIO!D49+JULIO!D49+AGOSTO!D49+SEPTIEMBRE!D49+OCTUBRE!D49+NOVIEMBRE!D49+DICIEMBRE!D49</f>
        <v>0</v>
      </c>
      <c r="E49" s="166">
        <f>+ENERO!E49+FEBRERO!E49+MARZO!E49+ABRIL!E49+MAYO!E49+JUNIO!E49+JULIO!E49+AGOSTO!E49+SEPTIEMBRE!E49+OCTUBRE!E49+NOVIEMBRE!E49+DICIEMBRE!E49</f>
        <v>0</v>
      </c>
      <c r="F49" s="166">
        <f>+ENERO!F49+FEBRERO!F49+MARZO!F49+ABRIL!F49+MAYO!F49+JUNIO!F49+JULIO!F49+AGOSTO!F49+SEPTIEMBRE!F49+OCTUBRE!F49+NOVIEMBRE!F49+DICIEMBRE!F49</f>
        <v>0</v>
      </c>
      <c r="G49" s="166">
        <f>+ENERO!G49+FEBRERO!G49+MARZO!G49+ABRIL!G49+MAYO!G49+JUNIO!G49+JULIO!G49+AGOSTO!G49+SEPTIEMBRE!G49+OCTUBRE!G49+NOVIEMBRE!G49+DICIEMBRE!G49</f>
        <v>0</v>
      </c>
      <c r="H49" s="166">
        <f>+ENERO!H49+FEBRERO!H49+MARZO!H49+ABRIL!H49+MAYO!H49+JUNIO!H49+JULIO!H49+AGOSTO!H49+SEPTIEMBRE!H49+OCTUBRE!H49+NOVIEMBRE!H49+DICIEMBRE!H49</f>
        <v>0</v>
      </c>
      <c r="I49" s="228"/>
      <c r="J49" s="159"/>
      <c r="K49" s="159"/>
      <c r="L49" s="155"/>
      <c r="M49" s="155"/>
      <c r="N49" s="157"/>
      <c r="O49" s="160"/>
      <c r="P49" s="155"/>
      <c r="Q49" s="159"/>
    </row>
    <row r="50" spans="1:17" x14ac:dyDescent="0.25">
      <c r="A50" s="182" t="s">
        <v>84</v>
      </c>
      <c r="B50" s="201" t="s">
        <v>85</v>
      </c>
      <c r="C50" s="166">
        <f>+ENERO!C50+FEBRERO!C50+MARZO!C50+ABRIL!C50+MAYO!C50+JUNIO!C50+JULIO!C50+AGOSTO!C50+SEPTIEMBRE!C50+OCTUBRE!C50+NOVIEMBRE!C50+DICIEMBRE!C50</f>
        <v>0</v>
      </c>
      <c r="D50" s="166">
        <f>+ENERO!D50+FEBRERO!D50+MARZO!D50+ABRIL!D50+MAYO!D50+JUNIO!D50+JULIO!D50+AGOSTO!D50+SEPTIEMBRE!D50+OCTUBRE!D50+NOVIEMBRE!D50+DICIEMBRE!D50</f>
        <v>0</v>
      </c>
      <c r="E50" s="166">
        <f>+ENERO!E50+FEBRERO!E50+MARZO!E50+ABRIL!E50+MAYO!E50+JUNIO!E50+JULIO!E50+AGOSTO!E50+SEPTIEMBRE!E50+OCTUBRE!E50+NOVIEMBRE!E50+DICIEMBRE!E50</f>
        <v>0</v>
      </c>
      <c r="F50" s="166">
        <f>+ENERO!F50+FEBRERO!F50+MARZO!F50+ABRIL!F50+MAYO!F50+JUNIO!F50+JULIO!F50+AGOSTO!F50+SEPTIEMBRE!F50+OCTUBRE!F50+NOVIEMBRE!F50+DICIEMBRE!F50</f>
        <v>0</v>
      </c>
      <c r="G50" s="166">
        <f>+ENERO!G50+FEBRERO!G50+MARZO!G50+ABRIL!G50+MAYO!G50+JUNIO!G50+JULIO!G50+AGOSTO!G50+SEPTIEMBRE!G50+OCTUBRE!G50+NOVIEMBRE!G50+DICIEMBRE!G50</f>
        <v>0</v>
      </c>
      <c r="H50" s="166">
        <f>+ENERO!H50+FEBRERO!H50+MARZO!H50+ABRIL!H50+MAYO!H50+JUNIO!H50+JULIO!H50+AGOSTO!H50+SEPTIEMBRE!H50+OCTUBRE!H50+NOVIEMBRE!H50+DICIEMBRE!H50</f>
        <v>0</v>
      </c>
      <c r="I50" s="228"/>
      <c r="J50" s="159"/>
      <c r="K50" s="159"/>
      <c r="L50" s="155"/>
      <c r="M50" s="155"/>
      <c r="N50" s="157"/>
      <c r="O50" s="160"/>
      <c r="P50" s="155"/>
      <c r="Q50" s="159"/>
    </row>
    <row r="51" spans="1:17" x14ac:dyDescent="0.25">
      <c r="A51" s="182" t="s">
        <v>86</v>
      </c>
      <c r="B51" s="201" t="s">
        <v>87</v>
      </c>
      <c r="C51" s="166">
        <f>+ENERO!C51+FEBRERO!C51+MARZO!C51+ABRIL!C51+MAYO!C51+JUNIO!C51+JULIO!C51+AGOSTO!C51+SEPTIEMBRE!C51+OCTUBRE!C51+NOVIEMBRE!C51+DICIEMBRE!C51</f>
        <v>0</v>
      </c>
      <c r="D51" s="166">
        <f>+ENERO!D51+FEBRERO!D51+MARZO!D51+ABRIL!D51+MAYO!D51+JUNIO!D51+JULIO!D51+AGOSTO!D51+SEPTIEMBRE!D51+OCTUBRE!D51+NOVIEMBRE!D51+DICIEMBRE!D51</f>
        <v>0</v>
      </c>
      <c r="E51" s="166">
        <f>+ENERO!E51+FEBRERO!E51+MARZO!E51+ABRIL!E51+MAYO!E51+JUNIO!E51+JULIO!E51+AGOSTO!E51+SEPTIEMBRE!E51+OCTUBRE!E51+NOVIEMBRE!E51+DICIEMBRE!E51</f>
        <v>0</v>
      </c>
      <c r="F51" s="166">
        <f>+ENERO!F51+FEBRERO!F51+MARZO!F51+ABRIL!F51+MAYO!F51+JUNIO!F51+JULIO!F51+AGOSTO!F51+SEPTIEMBRE!F51+OCTUBRE!F51+NOVIEMBRE!F51+DICIEMBRE!F51</f>
        <v>0</v>
      </c>
      <c r="G51" s="166">
        <f>+ENERO!G51+FEBRERO!G51+MARZO!G51+ABRIL!G51+MAYO!G51+JUNIO!G51+JULIO!G51+AGOSTO!G51+SEPTIEMBRE!G51+OCTUBRE!G51+NOVIEMBRE!G51+DICIEMBRE!G51</f>
        <v>0</v>
      </c>
      <c r="H51" s="166">
        <f>+ENERO!H51+FEBRERO!H51+MARZO!H51+ABRIL!H51+MAYO!H51+JUNIO!H51+JULIO!H51+AGOSTO!H51+SEPTIEMBRE!H51+OCTUBRE!H51+NOVIEMBRE!H51+DICIEMBRE!H51</f>
        <v>0</v>
      </c>
      <c r="I51" s="228"/>
      <c r="J51" s="159"/>
      <c r="K51" s="159"/>
      <c r="L51" s="155"/>
      <c r="M51" s="155"/>
      <c r="N51" s="157"/>
      <c r="O51" s="160"/>
      <c r="P51" s="155"/>
      <c r="Q51" s="159"/>
    </row>
    <row r="52" spans="1:17" x14ac:dyDescent="0.25">
      <c r="A52" s="182" t="s">
        <v>88</v>
      </c>
      <c r="B52" s="201" t="s">
        <v>89</v>
      </c>
      <c r="C52" s="166">
        <f>+ENERO!C52+FEBRERO!C52+MARZO!C52+ABRIL!C52+MAYO!C52+JUNIO!C52+JULIO!C52+AGOSTO!C52+SEPTIEMBRE!C52+OCTUBRE!C52+NOVIEMBRE!C52+DICIEMBRE!C52</f>
        <v>0</v>
      </c>
      <c r="D52" s="166">
        <f>+ENERO!D52+FEBRERO!D52+MARZO!D52+ABRIL!D52+MAYO!D52+JUNIO!D52+JULIO!D52+AGOSTO!D52+SEPTIEMBRE!D52+OCTUBRE!D52+NOVIEMBRE!D52+DICIEMBRE!D52</f>
        <v>0</v>
      </c>
      <c r="E52" s="166">
        <f>+ENERO!E52+FEBRERO!E52+MARZO!E52+ABRIL!E52+MAYO!E52+JUNIO!E52+JULIO!E52+AGOSTO!E52+SEPTIEMBRE!E52+OCTUBRE!E52+NOVIEMBRE!E52+DICIEMBRE!E52</f>
        <v>0</v>
      </c>
      <c r="F52" s="166">
        <f>+ENERO!F52+FEBRERO!F52+MARZO!F52+ABRIL!F52+MAYO!F52+JUNIO!F52+JULIO!F52+AGOSTO!F52+SEPTIEMBRE!F52+OCTUBRE!F52+NOVIEMBRE!F52+DICIEMBRE!F52</f>
        <v>0</v>
      </c>
      <c r="G52" s="166">
        <f>+ENERO!G52+FEBRERO!G52+MARZO!G52+ABRIL!G52+MAYO!G52+JUNIO!G52+JULIO!G52+AGOSTO!G52+SEPTIEMBRE!G52+OCTUBRE!G52+NOVIEMBRE!G52+DICIEMBRE!G52</f>
        <v>0</v>
      </c>
      <c r="H52" s="166">
        <f>+ENERO!H52+FEBRERO!H52+MARZO!H52+ABRIL!H52+MAYO!H52+JUNIO!H52+JULIO!H52+AGOSTO!H52+SEPTIEMBRE!H52+OCTUBRE!H52+NOVIEMBRE!H52+DICIEMBRE!H52</f>
        <v>0</v>
      </c>
      <c r="I52" s="228"/>
      <c r="J52" s="159"/>
      <c r="K52" s="159"/>
      <c r="L52" s="155"/>
      <c r="M52" s="155"/>
      <c r="N52" s="157"/>
      <c r="O52" s="160"/>
      <c r="P52" s="155"/>
      <c r="Q52" s="159"/>
    </row>
    <row r="53" spans="1:17" x14ac:dyDescent="0.25">
      <c r="A53" s="182" t="s">
        <v>90</v>
      </c>
      <c r="B53" s="201" t="s">
        <v>91</v>
      </c>
      <c r="C53" s="166">
        <f>+ENERO!C53+FEBRERO!C53+MARZO!C53+ABRIL!C53+MAYO!C53+JUNIO!C53+JULIO!C53+AGOSTO!C53+SEPTIEMBRE!C53+OCTUBRE!C53+NOVIEMBRE!C53+DICIEMBRE!C53</f>
        <v>0</v>
      </c>
      <c r="D53" s="166">
        <f>+ENERO!D53+FEBRERO!D53+MARZO!D53+ABRIL!D53+MAYO!D53+JUNIO!D53+JULIO!D53+AGOSTO!D53+SEPTIEMBRE!D53+OCTUBRE!D53+NOVIEMBRE!D53+DICIEMBRE!D53</f>
        <v>0</v>
      </c>
      <c r="E53" s="166">
        <f>+ENERO!E53+FEBRERO!E53+MARZO!E53+ABRIL!E53+MAYO!E53+JUNIO!E53+JULIO!E53+AGOSTO!E53+SEPTIEMBRE!E53+OCTUBRE!E53+NOVIEMBRE!E53+DICIEMBRE!E53</f>
        <v>0</v>
      </c>
      <c r="F53" s="166">
        <f>+ENERO!F53+FEBRERO!F53+MARZO!F53+ABRIL!F53+MAYO!F53+JUNIO!F53+JULIO!F53+AGOSTO!F53+SEPTIEMBRE!F53+OCTUBRE!F53+NOVIEMBRE!F53+DICIEMBRE!F53</f>
        <v>0</v>
      </c>
      <c r="G53" s="166">
        <f>+ENERO!G53+FEBRERO!G53+MARZO!G53+ABRIL!G53+MAYO!G53+JUNIO!G53+JULIO!G53+AGOSTO!G53+SEPTIEMBRE!G53+OCTUBRE!G53+NOVIEMBRE!G53+DICIEMBRE!G53</f>
        <v>0</v>
      </c>
      <c r="H53" s="166">
        <f>+ENERO!H53+FEBRERO!H53+MARZO!H53+ABRIL!H53+MAYO!H53+JUNIO!H53+JULIO!H53+AGOSTO!H53+SEPTIEMBRE!H53+OCTUBRE!H53+NOVIEMBRE!H53+DICIEMBRE!H53</f>
        <v>0</v>
      </c>
      <c r="I53" s="228"/>
      <c r="J53" s="159"/>
      <c r="K53" s="159"/>
      <c r="L53" s="155"/>
      <c r="M53" s="155"/>
      <c r="N53" s="157"/>
      <c r="O53" s="160"/>
      <c r="P53" s="155"/>
      <c r="Q53" s="159"/>
    </row>
    <row r="54" spans="1:17" x14ac:dyDescent="0.25">
      <c r="A54" s="182" t="s">
        <v>92</v>
      </c>
      <c r="B54" s="201" t="s">
        <v>93</v>
      </c>
      <c r="C54" s="166">
        <f>+ENERO!C54+FEBRERO!C54+MARZO!C54+ABRIL!C54+MAYO!C54+JUNIO!C54+JULIO!C54+AGOSTO!C54+SEPTIEMBRE!C54+OCTUBRE!C54+NOVIEMBRE!C54+DICIEMBRE!C54</f>
        <v>0</v>
      </c>
      <c r="D54" s="166">
        <f>+ENERO!D54+FEBRERO!D54+MARZO!D54+ABRIL!D54+MAYO!D54+JUNIO!D54+JULIO!D54+AGOSTO!D54+SEPTIEMBRE!D54+OCTUBRE!D54+NOVIEMBRE!D54+DICIEMBRE!D54</f>
        <v>0</v>
      </c>
      <c r="E54" s="166">
        <f>+ENERO!E54+FEBRERO!E54+MARZO!E54+ABRIL!E54+MAYO!E54+JUNIO!E54+JULIO!E54+AGOSTO!E54+SEPTIEMBRE!E54+OCTUBRE!E54+NOVIEMBRE!E54+DICIEMBRE!E54</f>
        <v>0</v>
      </c>
      <c r="F54" s="166">
        <f>+ENERO!F54+FEBRERO!F54+MARZO!F54+ABRIL!F54+MAYO!F54+JUNIO!F54+JULIO!F54+AGOSTO!F54+SEPTIEMBRE!F54+OCTUBRE!F54+NOVIEMBRE!F54+DICIEMBRE!F54</f>
        <v>0</v>
      </c>
      <c r="G54" s="166">
        <f>+ENERO!G54+FEBRERO!G54+MARZO!G54+ABRIL!G54+MAYO!G54+JUNIO!G54+JULIO!G54+AGOSTO!G54+SEPTIEMBRE!G54+OCTUBRE!G54+NOVIEMBRE!G54+DICIEMBRE!G54</f>
        <v>0</v>
      </c>
      <c r="H54" s="166">
        <f>+ENERO!H54+FEBRERO!H54+MARZO!H54+ABRIL!H54+MAYO!H54+JUNIO!H54+JULIO!H54+AGOSTO!H54+SEPTIEMBRE!H54+OCTUBRE!H54+NOVIEMBRE!H54+DICIEMBRE!H54</f>
        <v>0</v>
      </c>
      <c r="I54" s="228"/>
      <c r="J54" s="159"/>
      <c r="K54" s="159"/>
      <c r="L54" s="155"/>
      <c r="M54" s="155"/>
      <c r="N54" s="157"/>
      <c r="O54" s="160"/>
      <c r="P54" s="155"/>
      <c r="Q54" s="159"/>
    </row>
    <row r="55" spans="1:17" x14ac:dyDescent="0.25">
      <c r="A55" s="182" t="s">
        <v>94</v>
      </c>
      <c r="B55" s="201" t="s">
        <v>95</v>
      </c>
      <c r="C55" s="166">
        <f>+ENERO!C55+FEBRERO!C55+MARZO!C55+ABRIL!C55+MAYO!C55+JUNIO!C55+JULIO!C55+AGOSTO!C55+SEPTIEMBRE!C55+OCTUBRE!C55+NOVIEMBRE!C55+DICIEMBRE!C55</f>
        <v>0</v>
      </c>
      <c r="D55" s="166">
        <f>+ENERO!D55+FEBRERO!D55+MARZO!D55+ABRIL!D55+MAYO!D55+JUNIO!D55+JULIO!D55+AGOSTO!D55+SEPTIEMBRE!D55+OCTUBRE!D55+NOVIEMBRE!D55+DICIEMBRE!D55</f>
        <v>0</v>
      </c>
      <c r="E55" s="166">
        <f>+ENERO!E55+FEBRERO!E55+MARZO!E55+ABRIL!E55+MAYO!E55+JUNIO!E55+JULIO!E55+AGOSTO!E55+SEPTIEMBRE!E55+OCTUBRE!E55+NOVIEMBRE!E55+DICIEMBRE!E55</f>
        <v>0</v>
      </c>
      <c r="F55" s="166">
        <f>+ENERO!F55+FEBRERO!F55+MARZO!F55+ABRIL!F55+MAYO!F55+JUNIO!F55+JULIO!F55+AGOSTO!F55+SEPTIEMBRE!F55+OCTUBRE!F55+NOVIEMBRE!F55+DICIEMBRE!F55</f>
        <v>0</v>
      </c>
      <c r="G55" s="166">
        <f>+ENERO!G55+FEBRERO!G55+MARZO!G55+ABRIL!G55+MAYO!G55+JUNIO!G55+JULIO!G55+AGOSTO!G55+SEPTIEMBRE!G55+OCTUBRE!G55+NOVIEMBRE!G55+DICIEMBRE!G55</f>
        <v>0</v>
      </c>
      <c r="H55" s="166">
        <f>+ENERO!H55+FEBRERO!H55+MARZO!H55+ABRIL!H55+MAYO!H55+JUNIO!H55+JULIO!H55+AGOSTO!H55+SEPTIEMBRE!H55+OCTUBRE!H55+NOVIEMBRE!H55+DICIEMBRE!H55</f>
        <v>0</v>
      </c>
      <c r="I55" s="228"/>
      <c r="J55" s="159"/>
      <c r="K55" s="159"/>
      <c r="L55" s="155"/>
      <c r="M55" s="155"/>
      <c r="N55" s="157"/>
      <c r="O55" s="160"/>
      <c r="P55" s="155"/>
      <c r="Q55" s="159"/>
    </row>
    <row r="56" spans="1:17" x14ac:dyDescent="0.25">
      <c r="A56" s="182" t="s">
        <v>96</v>
      </c>
      <c r="B56" s="201" t="s">
        <v>97</v>
      </c>
      <c r="C56" s="166">
        <f>+ENERO!C56+FEBRERO!C56+MARZO!C56+ABRIL!C56+MAYO!C56+JUNIO!C56+JULIO!C56+AGOSTO!C56+SEPTIEMBRE!C56+OCTUBRE!C56+NOVIEMBRE!C56+DICIEMBRE!C56</f>
        <v>0</v>
      </c>
      <c r="D56" s="166">
        <f>+ENERO!D56+FEBRERO!D56+MARZO!D56+ABRIL!D56+MAYO!D56+JUNIO!D56+JULIO!D56+AGOSTO!D56+SEPTIEMBRE!D56+OCTUBRE!D56+NOVIEMBRE!D56+DICIEMBRE!D56</f>
        <v>0</v>
      </c>
      <c r="E56" s="166">
        <f>+ENERO!E56+FEBRERO!E56+MARZO!E56+ABRIL!E56+MAYO!E56+JUNIO!E56+JULIO!E56+AGOSTO!E56+SEPTIEMBRE!E56+OCTUBRE!E56+NOVIEMBRE!E56+DICIEMBRE!E56</f>
        <v>0</v>
      </c>
      <c r="F56" s="166">
        <f>+ENERO!F56+FEBRERO!F56+MARZO!F56+ABRIL!F56+MAYO!F56+JUNIO!F56+JULIO!F56+AGOSTO!F56+SEPTIEMBRE!F56+OCTUBRE!F56+NOVIEMBRE!F56+DICIEMBRE!F56</f>
        <v>0</v>
      </c>
      <c r="G56" s="166">
        <f>+ENERO!G56+FEBRERO!G56+MARZO!G56+ABRIL!G56+MAYO!G56+JUNIO!G56+JULIO!G56+AGOSTO!G56+SEPTIEMBRE!G56+OCTUBRE!G56+NOVIEMBRE!G56+DICIEMBRE!G56</f>
        <v>0</v>
      </c>
      <c r="H56" s="166">
        <f>+ENERO!H56+FEBRERO!H56+MARZO!H56+ABRIL!H56+MAYO!H56+JUNIO!H56+JULIO!H56+AGOSTO!H56+SEPTIEMBRE!H56+OCTUBRE!H56+NOVIEMBRE!H56+DICIEMBRE!H56</f>
        <v>0</v>
      </c>
      <c r="I56" s="228"/>
      <c r="J56" s="159"/>
      <c r="K56" s="159"/>
      <c r="L56" s="155"/>
      <c r="M56" s="155"/>
      <c r="N56" s="157"/>
      <c r="O56" s="160"/>
      <c r="P56" s="155"/>
      <c r="Q56" s="159"/>
    </row>
    <row r="57" spans="1:17" x14ac:dyDescent="0.25">
      <c r="A57" s="182" t="s">
        <v>98</v>
      </c>
      <c r="B57" s="201" t="s">
        <v>99</v>
      </c>
      <c r="C57" s="166">
        <f>+ENERO!C57+FEBRERO!C57+MARZO!C57+ABRIL!C57+MAYO!C57+JUNIO!C57+JULIO!C57+AGOSTO!C57+SEPTIEMBRE!C57+OCTUBRE!C57+NOVIEMBRE!C57+DICIEMBRE!C57</f>
        <v>0</v>
      </c>
      <c r="D57" s="166">
        <f>+ENERO!D57+FEBRERO!D57+MARZO!D57+ABRIL!D57+MAYO!D57+JUNIO!D57+JULIO!D57+AGOSTO!D57+SEPTIEMBRE!D57+OCTUBRE!D57+NOVIEMBRE!D57+DICIEMBRE!D57</f>
        <v>0</v>
      </c>
      <c r="E57" s="166">
        <f>+ENERO!E57+FEBRERO!E57+MARZO!E57+ABRIL!E57+MAYO!E57+JUNIO!E57+JULIO!E57+AGOSTO!E57+SEPTIEMBRE!E57+OCTUBRE!E57+NOVIEMBRE!E57+DICIEMBRE!E57</f>
        <v>0</v>
      </c>
      <c r="F57" s="166">
        <f>+ENERO!F57+FEBRERO!F57+MARZO!F57+ABRIL!F57+MAYO!F57+JUNIO!F57+JULIO!F57+AGOSTO!F57+SEPTIEMBRE!F57+OCTUBRE!F57+NOVIEMBRE!F57+DICIEMBRE!F57</f>
        <v>0</v>
      </c>
      <c r="G57" s="166">
        <f>+ENERO!G57+FEBRERO!G57+MARZO!G57+ABRIL!G57+MAYO!G57+JUNIO!G57+JULIO!G57+AGOSTO!G57+SEPTIEMBRE!G57+OCTUBRE!G57+NOVIEMBRE!G57+DICIEMBRE!G57</f>
        <v>0</v>
      </c>
      <c r="H57" s="166">
        <f>+ENERO!H57+FEBRERO!H57+MARZO!H57+ABRIL!H57+MAYO!H57+JUNIO!H57+JULIO!H57+AGOSTO!H57+SEPTIEMBRE!H57+OCTUBRE!H57+NOVIEMBRE!H57+DICIEMBRE!H57</f>
        <v>0</v>
      </c>
      <c r="I57" s="228"/>
      <c r="J57" s="159"/>
      <c r="K57" s="159"/>
      <c r="L57" s="155"/>
      <c r="M57" s="155"/>
      <c r="N57" s="157"/>
      <c r="O57" s="160"/>
      <c r="P57" s="155"/>
      <c r="Q57" s="159"/>
    </row>
    <row r="58" spans="1:17" ht="35.25" x14ac:dyDescent="0.25">
      <c r="A58" s="182" t="s">
        <v>100</v>
      </c>
      <c r="B58" s="188" t="s">
        <v>101</v>
      </c>
      <c r="C58" s="166">
        <f>+ENERO!C58+FEBRERO!C58+MARZO!C58+ABRIL!C58+MAYO!C58+JUNIO!C58+JULIO!C58+AGOSTO!C58+SEPTIEMBRE!C58+OCTUBRE!C58+NOVIEMBRE!C58+DICIEMBRE!C58</f>
        <v>0</v>
      </c>
      <c r="D58" s="166">
        <f>+ENERO!D58+FEBRERO!D58+MARZO!D58+ABRIL!D58+MAYO!D58+JUNIO!D58+JULIO!D58+AGOSTO!D58+SEPTIEMBRE!D58+OCTUBRE!D58+NOVIEMBRE!D58+DICIEMBRE!D58</f>
        <v>0</v>
      </c>
      <c r="E58" s="166">
        <f>+ENERO!E58+FEBRERO!E58+MARZO!E58+ABRIL!E58+MAYO!E58+JUNIO!E58+JULIO!E58+AGOSTO!E58+SEPTIEMBRE!E58+OCTUBRE!E58+NOVIEMBRE!E58+DICIEMBRE!E58</f>
        <v>0</v>
      </c>
      <c r="F58" s="166">
        <f>+ENERO!F58+FEBRERO!F58+MARZO!F58+ABRIL!F58+MAYO!F58+JUNIO!F58+JULIO!F58+AGOSTO!F58+SEPTIEMBRE!F58+OCTUBRE!F58+NOVIEMBRE!F58+DICIEMBRE!F58</f>
        <v>0</v>
      </c>
      <c r="G58" s="166">
        <f>+ENERO!G58+FEBRERO!G58+MARZO!G58+ABRIL!G58+MAYO!G58+JUNIO!G58+JULIO!G58+AGOSTO!G58+SEPTIEMBRE!G58+OCTUBRE!G58+NOVIEMBRE!G58+DICIEMBRE!G58</f>
        <v>0</v>
      </c>
      <c r="H58" s="166">
        <f>+ENERO!H58+FEBRERO!H58+MARZO!H58+ABRIL!H58+MAYO!H58+JUNIO!H58+JULIO!H58+AGOSTO!H58+SEPTIEMBRE!H58+OCTUBRE!H58+NOVIEMBRE!H58+DICIEMBRE!H58</f>
        <v>0</v>
      </c>
      <c r="I58" s="228"/>
      <c r="J58" s="159"/>
      <c r="K58" s="159"/>
      <c r="L58" s="155"/>
      <c r="M58" s="155"/>
      <c r="N58" s="157"/>
      <c r="O58" s="160"/>
      <c r="P58" s="155"/>
      <c r="Q58" s="159"/>
    </row>
    <row r="59" spans="1:17" x14ac:dyDescent="0.25">
      <c r="A59" s="182" t="s">
        <v>102</v>
      </c>
      <c r="B59" s="201" t="s">
        <v>103</v>
      </c>
      <c r="C59" s="166">
        <f>+ENERO!C59+FEBRERO!C59+MARZO!C59+ABRIL!C59+MAYO!C59+JUNIO!C59+JULIO!C59+AGOSTO!C59+SEPTIEMBRE!C59+OCTUBRE!C59+NOVIEMBRE!C59+DICIEMBRE!C59</f>
        <v>0</v>
      </c>
      <c r="D59" s="166">
        <f>+ENERO!D59+FEBRERO!D59+MARZO!D59+ABRIL!D59+MAYO!D59+JUNIO!D59+JULIO!D59+AGOSTO!D59+SEPTIEMBRE!D59+OCTUBRE!D59+NOVIEMBRE!D59+DICIEMBRE!D59</f>
        <v>0</v>
      </c>
      <c r="E59" s="166">
        <f>+ENERO!E59+FEBRERO!E59+MARZO!E59+ABRIL!E59+MAYO!E59+JUNIO!E59+JULIO!E59+AGOSTO!E59+SEPTIEMBRE!E59+OCTUBRE!E59+NOVIEMBRE!E59+DICIEMBRE!E59</f>
        <v>0</v>
      </c>
      <c r="F59" s="166">
        <f>+ENERO!F59+FEBRERO!F59+MARZO!F59+ABRIL!F59+MAYO!F59+JUNIO!F59+JULIO!F59+AGOSTO!F59+SEPTIEMBRE!F59+OCTUBRE!F59+NOVIEMBRE!F59+DICIEMBRE!F59</f>
        <v>0</v>
      </c>
      <c r="G59" s="166">
        <f>+ENERO!G59+FEBRERO!G59+MARZO!G59+ABRIL!G59+MAYO!G59+JUNIO!G59+JULIO!G59+AGOSTO!G59+SEPTIEMBRE!G59+OCTUBRE!G59+NOVIEMBRE!G59+DICIEMBRE!G59</f>
        <v>0</v>
      </c>
      <c r="H59" s="166">
        <f>+ENERO!H59+FEBRERO!H59+MARZO!H59+ABRIL!H59+MAYO!H59+JUNIO!H59+JULIO!H59+AGOSTO!H59+SEPTIEMBRE!H59+OCTUBRE!H59+NOVIEMBRE!H59+DICIEMBRE!H59</f>
        <v>0</v>
      </c>
      <c r="I59" s="228"/>
      <c r="J59" s="159"/>
      <c r="K59" s="159"/>
      <c r="L59" s="155"/>
      <c r="M59" s="155"/>
      <c r="N59" s="157"/>
      <c r="O59" s="160"/>
      <c r="P59" s="155"/>
      <c r="Q59" s="159"/>
    </row>
    <row r="60" spans="1:17" x14ac:dyDescent="0.25">
      <c r="A60" s="182" t="s">
        <v>104</v>
      </c>
      <c r="B60" s="201" t="s">
        <v>105</v>
      </c>
      <c r="C60" s="166">
        <f>+ENERO!C60+FEBRERO!C60+MARZO!C60+ABRIL!C60+MAYO!C60+JUNIO!C60+JULIO!C60+AGOSTO!C60+SEPTIEMBRE!C60+OCTUBRE!C60+NOVIEMBRE!C60+DICIEMBRE!C60</f>
        <v>0</v>
      </c>
      <c r="D60" s="166">
        <f>+ENERO!D60+FEBRERO!D60+MARZO!D60+ABRIL!D60+MAYO!D60+JUNIO!D60+JULIO!D60+AGOSTO!D60+SEPTIEMBRE!D60+OCTUBRE!D60+NOVIEMBRE!D60+DICIEMBRE!D60</f>
        <v>0</v>
      </c>
      <c r="E60" s="166">
        <f>+ENERO!E60+FEBRERO!E60+MARZO!E60+ABRIL!E60+MAYO!E60+JUNIO!E60+JULIO!E60+AGOSTO!E60+SEPTIEMBRE!E60+OCTUBRE!E60+NOVIEMBRE!E60+DICIEMBRE!E60</f>
        <v>0</v>
      </c>
      <c r="F60" s="166">
        <f>+ENERO!F60+FEBRERO!F60+MARZO!F60+ABRIL!F60+MAYO!F60+JUNIO!F60+JULIO!F60+AGOSTO!F60+SEPTIEMBRE!F60+OCTUBRE!F60+NOVIEMBRE!F60+DICIEMBRE!F60</f>
        <v>0</v>
      </c>
      <c r="G60" s="166">
        <f>+ENERO!G60+FEBRERO!G60+MARZO!G60+ABRIL!G60+MAYO!G60+JUNIO!G60+JULIO!G60+AGOSTO!G60+SEPTIEMBRE!G60+OCTUBRE!G60+NOVIEMBRE!G60+DICIEMBRE!G60</f>
        <v>0</v>
      </c>
      <c r="H60" s="166">
        <f>+ENERO!H60+FEBRERO!H60+MARZO!H60+ABRIL!H60+MAYO!H60+JUNIO!H60+JULIO!H60+AGOSTO!H60+SEPTIEMBRE!H60+OCTUBRE!H60+NOVIEMBRE!H60+DICIEMBRE!H60</f>
        <v>0</v>
      </c>
      <c r="I60" s="228"/>
      <c r="J60" s="159"/>
      <c r="K60" s="159"/>
      <c r="L60" s="155"/>
      <c r="M60" s="155"/>
      <c r="N60" s="157"/>
      <c r="O60" s="160"/>
      <c r="P60" s="155"/>
      <c r="Q60" s="159"/>
    </row>
    <row r="61" spans="1:17" ht="24" x14ac:dyDescent="0.25">
      <c r="A61" s="182" t="s">
        <v>106</v>
      </c>
      <c r="B61" s="188" t="s">
        <v>107</v>
      </c>
      <c r="C61" s="166">
        <f>+ENERO!C61+FEBRERO!C61+MARZO!C61+ABRIL!C61+MAYO!C61+JUNIO!C61+JULIO!C61+AGOSTO!C61+SEPTIEMBRE!C61+OCTUBRE!C61+NOVIEMBRE!C61+DICIEMBRE!C61</f>
        <v>0</v>
      </c>
      <c r="D61" s="166">
        <f>+ENERO!D61+FEBRERO!D61+MARZO!D61+ABRIL!D61+MAYO!D61+JUNIO!D61+JULIO!D61+AGOSTO!D61+SEPTIEMBRE!D61+OCTUBRE!D61+NOVIEMBRE!D61+DICIEMBRE!D61</f>
        <v>0</v>
      </c>
      <c r="E61" s="166">
        <f>+ENERO!E61+FEBRERO!E61+MARZO!E61+ABRIL!E61+MAYO!E61+JUNIO!E61+JULIO!E61+AGOSTO!E61+SEPTIEMBRE!E61+OCTUBRE!E61+NOVIEMBRE!E61+DICIEMBRE!E61</f>
        <v>0</v>
      </c>
      <c r="F61" s="166">
        <f>+ENERO!F61+FEBRERO!F61+MARZO!F61+ABRIL!F61+MAYO!F61+JUNIO!F61+JULIO!F61+AGOSTO!F61+SEPTIEMBRE!F61+OCTUBRE!F61+NOVIEMBRE!F61+DICIEMBRE!F61</f>
        <v>0</v>
      </c>
      <c r="G61" s="166">
        <f>+ENERO!G61+FEBRERO!G61+MARZO!G61+ABRIL!G61+MAYO!G61+JUNIO!G61+JULIO!G61+AGOSTO!G61+SEPTIEMBRE!G61+OCTUBRE!G61+NOVIEMBRE!G61+DICIEMBRE!G61</f>
        <v>0</v>
      </c>
      <c r="H61" s="166">
        <f>+ENERO!H61+FEBRERO!H61+MARZO!H61+ABRIL!H61+MAYO!H61+JUNIO!H61+JULIO!H61+AGOSTO!H61+SEPTIEMBRE!H61+OCTUBRE!H61+NOVIEMBRE!H61+DICIEMBRE!H61</f>
        <v>0</v>
      </c>
      <c r="I61" s="228"/>
      <c r="J61" s="159"/>
      <c r="K61" s="159"/>
      <c r="L61" s="155"/>
      <c r="M61" s="155"/>
      <c r="N61" s="157"/>
      <c r="O61" s="160"/>
      <c r="P61" s="155"/>
      <c r="Q61" s="159"/>
    </row>
    <row r="62" spans="1:17" x14ac:dyDescent="0.25">
      <c r="A62" s="182" t="s">
        <v>108</v>
      </c>
      <c r="B62" s="201" t="s">
        <v>109</v>
      </c>
      <c r="C62" s="166">
        <f>+ENERO!C62+FEBRERO!C62+MARZO!C62+ABRIL!C62+MAYO!C62+JUNIO!C62+JULIO!C62+AGOSTO!C62+SEPTIEMBRE!C62+OCTUBRE!C62+NOVIEMBRE!C62+DICIEMBRE!C62</f>
        <v>0</v>
      </c>
      <c r="D62" s="166">
        <f>+ENERO!D62+FEBRERO!D62+MARZO!D62+ABRIL!D62+MAYO!D62+JUNIO!D62+JULIO!D62+AGOSTO!D62+SEPTIEMBRE!D62+OCTUBRE!D62+NOVIEMBRE!D62+DICIEMBRE!D62</f>
        <v>0</v>
      </c>
      <c r="E62" s="166">
        <f>+ENERO!E62+FEBRERO!E62+MARZO!E62+ABRIL!E62+MAYO!E62+JUNIO!E62+JULIO!E62+AGOSTO!E62+SEPTIEMBRE!E62+OCTUBRE!E62+NOVIEMBRE!E62+DICIEMBRE!E62</f>
        <v>0</v>
      </c>
      <c r="F62" s="166">
        <f>+ENERO!F62+FEBRERO!F62+MARZO!F62+ABRIL!F62+MAYO!F62+JUNIO!F62+JULIO!F62+AGOSTO!F62+SEPTIEMBRE!F62+OCTUBRE!F62+NOVIEMBRE!F62+DICIEMBRE!F62</f>
        <v>0</v>
      </c>
      <c r="G62" s="166">
        <f>+ENERO!G62+FEBRERO!G62+MARZO!G62+ABRIL!G62+MAYO!G62+JUNIO!G62+JULIO!G62+AGOSTO!G62+SEPTIEMBRE!G62+OCTUBRE!G62+NOVIEMBRE!G62+DICIEMBRE!G62</f>
        <v>0</v>
      </c>
      <c r="H62" s="166">
        <f>+ENERO!H62+FEBRERO!H62+MARZO!H62+ABRIL!H62+MAYO!H62+JUNIO!H62+JULIO!H62+AGOSTO!H62+SEPTIEMBRE!H62+OCTUBRE!H62+NOVIEMBRE!H62+DICIEMBRE!H62</f>
        <v>0</v>
      </c>
      <c r="I62" s="228"/>
      <c r="J62" s="159"/>
      <c r="K62" s="159"/>
      <c r="L62" s="155"/>
      <c r="M62" s="155"/>
      <c r="N62" s="157"/>
      <c r="O62" s="160"/>
      <c r="P62" s="155"/>
      <c r="Q62" s="159"/>
    </row>
    <row r="63" spans="1:17" x14ac:dyDescent="0.25">
      <c r="A63" s="182" t="s">
        <v>110</v>
      </c>
      <c r="B63" s="201" t="s">
        <v>111</v>
      </c>
      <c r="C63" s="166">
        <f>+ENERO!C63+FEBRERO!C63+MARZO!C63+ABRIL!C63+MAYO!C63+JUNIO!C63+JULIO!C63+AGOSTO!C63+SEPTIEMBRE!C63+OCTUBRE!C63+NOVIEMBRE!C63+DICIEMBRE!C63</f>
        <v>0</v>
      </c>
      <c r="D63" s="166">
        <f>+ENERO!D63+FEBRERO!D63+MARZO!D63+ABRIL!D63+MAYO!D63+JUNIO!D63+JULIO!D63+AGOSTO!D63+SEPTIEMBRE!D63+OCTUBRE!D63+NOVIEMBRE!D63+DICIEMBRE!D63</f>
        <v>0</v>
      </c>
      <c r="E63" s="166">
        <f>+ENERO!E63+FEBRERO!E63+MARZO!E63+ABRIL!E63+MAYO!E63+JUNIO!E63+JULIO!E63+AGOSTO!E63+SEPTIEMBRE!E63+OCTUBRE!E63+NOVIEMBRE!E63+DICIEMBRE!E63</f>
        <v>0</v>
      </c>
      <c r="F63" s="166">
        <f>+ENERO!F63+FEBRERO!F63+MARZO!F63+ABRIL!F63+MAYO!F63+JUNIO!F63+JULIO!F63+AGOSTO!F63+SEPTIEMBRE!F63+OCTUBRE!F63+NOVIEMBRE!F63+DICIEMBRE!F63</f>
        <v>0</v>
      </c>
      <c r="G63" s="166">
        <f>+ENERO!G63+FEBRERO!G63+MARZO!G63+ABRIL!G63+MAYO!G63+JUNIO!G63+JULIO!G63+AGOSTO!G63+SEPTIEMBRE!G63+OCTUBRE!G63+NOVIEMBRE!G63+DICIEMBRE!G63</f>
        <v>0</v>
      </c>
      <c r="H63" s="166">
        <f>+ENERO!H63+FEBRERO!H63+MARZO!H63+ABRIL!H63+MAYO!H63+JUNIO!H63+JULIO!H63+AGOSTO!H63+SEPTIEMBRE!H63+OCTUBRE!H63+NOVIEMBRE!H63+DICIEMBRE!H63</f>
        <v>0</v>
      </c>
      <c r="I63" s="228"/>
      <c r="J63" s="159"/>
      <c r="K63" s="159"/>
      <c r="L63" s="155"/>
      <c r="M63" s="155"/>
      <c r="N63" s="157"/>
      <c r="O63" s="160"/>
      <c r="P63" s="155"/>
      <c r="Q63" s="159"/>
    </row>
    <row r="64" spans="1:17" x14ac:dyDescent="0.25">
      <c r="A64" s="182" t="s">
        <v>112</v>
      </c>
      <c r="B64" s="201" t="s">
        <v>113</v>
      </c>
      <c r="C64" s="166">
        <f>+ENERO!C64+FEBRERO!C64+MARZO!C64+ABRIL!C64+MAYO!C64+JUNIO!C64+JULIO!C64+AGOSTO!C64+SEPTIEMBRE!C64+OCTUBRE!C64+NOVIEMBRE!C64+DICIEMBRE!C64</f>
        <v>0</v>
      </c>
      <c r="D64" s="166">
        <f>+ENERO!D64+FEBRERO!D64+MARZO!D64+ABRIL!D64+MAYO!D64+JUNIO!D64+JULIO!D64+AGOSTO!D64+SEPTIEMBRE!D64+OCTUBRE!D64+NOVIEMBRE!D64+DICIEMBRE!D64</f>
        <v>0</v>
      </c>
      <c r="E64" s="166">
        <f>+ENERO!E64+FEBRERO!E64+MARZO!E64+ABRIL!E64+MAYO!E64+JUNIO!E64+JULIO!E64+AGOSTO!E64+SEPTIEMBRE!E64+OCTUBRE!E64+NOVIEMBRE!E64+DICIEMBRE!E64</f>
        <v>0</v>
      </c>
      <c r="F64" s="166">
        <f>+ENERO!F64+FEBRERO!F64+MARZO!F64+ABRIL!F64+MAYO!F64+JUNIO!F64+JULIO!F64+AGOSTO!F64+SEPTIEMBRE!F64+OCTUBRE!F64+NOVIEMBRE!F64+DICIEMBRE!F64</f>
        <v>0</v>
      </c>
      <c r="G64" s="166">
        <f>+ENERO!G64+FEBRERO!G64+MARZO!G64+ABRIL!G64+MAYO!G64+JUNIO!G64+JULIO!G64+AGOSTO!G64+SEPTIEMBRE!G64+OCTUBRE!G64+NOVIEMBRE!G64+DICIEMBRE!G64</f>
        <v>0</v>
      </c>
      <c r="H64" s="166">
        <f>+ENERO!H64+FEBRERO!H64+MARZO!H64+ABRIL!H64+MAYO!H64+JUNIO!H64+JULIO!H64+AGOSTO!H64+SEPTIEMBRE!H64+OCTUBRE!H64+NOVIEMBRE!H64+DICIEMBRE!H64</f>
        <v>0</v>
      </c>
      <c r="I64" s="228"/>
      <c r="J64" s="159"/>
      <c r="K64" s="159"/>
      <c r="L64" s="155"/>
      <c r="M64" s="155"/>
      <c r="N64" s="157"/>
      <c r="O64" s="160"/>
      <c r="P64" s="155"/>
      <c r="Q64" s="159"/>
    </row>
    <row r="65" spans="1:17" x14ac:dyDescent="0.25">
      <c r="A65" s="182" t="s">
        <v>114</v>
      </c>
      <c r="B65" s="201" t="s">
        <v>115</v>
      </c>
      <c r="C65" s="166">
        <f>+ENERO!C65+FEBRERO!C65+MARZO!C65+ABRIL!C65+MAYO!C65+JUNIO!C65+JULIO!C65+AGOSTO!C65+SEPTIEMBRE!C65+OCTUBRE!C65+NOVIEMBRE!C65+DICIEMBRE!C65</f>
        <v>0</v>
      </c>
      <c r="D65" s="166">
        <f>+ENERO!D65+FEBRERO!D65+MARZO!D65+ABRIL!D65+MAYO!D65+JUNIO!D65+JULIO!D65+AGOSTO!D65+SEPTIEMBRE!D65+OCTUBRE!D65+NOVIEMBRE!D65+DICIEMBRE!D65</f>
        <v>0</v>
      </c>
      <c r="E65" s="166">
        <f>+ENERO!E65+FEBRERO!E65+MARZO!E65+ABRIL!E65+MAYO!E65+JUNIO!E65+JULIO!E65+AGOSTO!E65+SEPTIEMBRE!E65+OCTUBRE!E65+NOVIEMBRE!E65+DICIEMBRE!E65</f>
        <v>0</v>
      </c>
      <c r="F65" s="166">
        <f>+ENERO!F65+FEBRERO!F65+MARZO!F65+ABRIL!F65+MAYO!F65+JUNIO!F65+JULIO!F65+AGOSTO!F65+SEPTIEMBRE!F65+OCTUBRE!F65+NOVIEMBRE!F65+DICIEMBRE!F65</f>
        <v>0</v>
      </c>
      <c r="G65" s="166">
        <f>+ENERO!G65+FEBRERO!G65+MARZO!G65+ABRIL!G65+MAYO!G65+JUNIO!G65+JULIO!G65+AGOSTO!G65+SEPTIEMBRE!G65+OCTUBRE!G65+NOVIEMBRE!G65+DICIEMBRE!G65</f>
        <v>0</v>
      </c>
      <c r="H65" s="166">
        <f>+ENERO!H65+FEBRERO!H65+MARZO!H65+ABRIL!H65+MAYO!H65+JUNIO!H65+JULIO!H65+AGOSTO!H65+SEPTIEMBRE!H65+OCTUBRE!H65+NOVIEMBRE!H65+DICIEMBRE!H65</f>
        <v>0</v>
      </c>
      <c r="I65" s="228"/>
      <c r="J65" s="159"/>
      <c r="K65" s="159"/>
      <c r="L65" s="155"/>
      <c r="M65" s="155"/>
      <c r="N65" s="157"/>
      <c r="O65" s="160"/>
      <c r="P65" s="155"/>
      <c r="Q65" s="159"/>
    </row>
    <row r="66" spans="1:17" ht="24" x14ac:dyDescent="0.25">
      <c r="A66" s="182" t="s">
        <v>116</v>
      </c>
      <c r="B66" s="188" t="s">
        <v>117</v>
      </c>
      <c r="C66" s="166">
        <f>+ENERO!C66+FEBRERO!C66+MARZO!C66+ABRIL!C66+MAYO!C66+JUNIO!C66+JULIO!C66+AGOSTO!C66+SEPTIEMBRE!C66+OCTUBRE!C66+NOVIEMBRE!C66+DICIEMBRE!C66</f>
        <v>0</v>
      </c>
      <c r="D66" s="166">
        <f>+ENERO!D66+FEBRERO!D66+MARZO!D66+ABRIL!D66+MAYO!D66+JUNIO!D66+JULIO!D66+AGOSTO!D66+SEPTIEMBRE!D66+OCTUBRE!D66+NOVIEMBRE!D66+DICIEMBRE!D66</f>
        <v>0</v>
      </c>
      <c r="E66" s="166">
        <f>+ENERO!E66+FEBRERO!E66+MARZO!E66+ABRIL!E66+MAYO!E66+JUNIO!E66+JULIO!E66+AGOSTO!E66+SEPTIEMBRE!E66+OCTUBRE!E66+NOVIEMBRE!E66+DICIEMBRE!E66</f>
        <v>0</v>
      </c>
      <c r="F66" s="166">
        <f>+ENERO!F66+FEBRERO!F66+MARZO!F66+ABRIL!F66+MAYO!F66+JUNIO!F66+JULIO!F66+AGOSTO!F66+SEPTIEMBRE!F66+OCTUBRE!F66+NOVIEMBRE!F66+DICIEMBRE!F66</f>
        <v>0</v>
      </c>
      <c r="G66" s="166">
        <f>+ENERO!G66+FEBRERO!G66+MARZO!G66+ABRIL!G66+MAYO!G66+JUNIO!G66+JULIO!G66+AGOSTO!G66+SEPTIEMBRE!G66+OCTUBRE!G66+NOVIEMBRE!G66+DICIEMBRE!G66</f>
        <v>0</v>
      </c>
      <c r="H66" s="166">
        <f>+ENERO!H66+FEBRERO!H66+MARZO!H66+ABRIL!H66+MAYO!H66+JUNIO!H66+JULIO!H66+AGOSTO!H66+SEPTIEMBRE!H66+OCTUBRE!H66+NOVIEMBRE!H66+DICIEMBRE!H66</f>
        <v>0</v>
      </c>
      <c r="I66" s="228"/>
      <c r="J66" s="159"/>
      <c r="K66" s="159"/>
      <c r="L66" s="155"/>
      <c r="M66" s="155"/>
      <c r="N66" s="157"/>
      <c r="O66" s="160"/>
      <c r="P66" s="155"/>
      <c r="Q66" s="159"/>
    </row>
    <row r="67" spans="1:17" x14ac:dyDescent="0.25">
      <c r="A67" s="182" t="s">
        <v>118</v>
      </c>
      <c r="B67" s="201" t="s">
        <v>119</v>
      </c>
      <c r="C67" s="166">
        <f>+ENERO!C67+FEBRERO!C67+MARZO!C67+ABRIL!C67+MAYO!C67+JUNIO!C67+JULIO!C67+AGOSTO!C67+SEPTIEMBRE!C67+OCTUBRE!C67+NOVIEMBRE!C67+DICIEMBRE!C67</f>
        <v>0</v>
      </c>
      <c r="D67" s="166">
        <f>+ENERO!D67+FEBRERO!D67+MARZO!D67+ABRIL!D67+MAYO!D67+JUNIO!D67+JULIO!D67+AGOSTO!D67+SEPTIEMBRE!D67+OCTUBRE!D67+NOVIEMBRE!D67+DICIEMBRE!D67</f>
        <v>0</v>
      </c>
      <c r="E67" s="166">
        <f>+ENERO!E67+FEBRERO!E67+MARZO!E67+ABRIL!E67+MAYO!E67+JUNIO!E67+JULIO!E67+AGOSTO!E67+SEPTIEMBRE!E67+OCTUBRE!E67+NOVIEMBRE!E67+DICIEMBRE!E67</f>
        <v>0</v>
      </c>
      <c r="F67" s="166">
        <f>+ENERO!F67+FEBRERO!F67+MARZO!F67+ABRIL!F67+MAYO!F67+JUNIO!F67+JULIO!F67+AGOSTO!F67+SEPTIEMBRE!F67+OCTUBRE!F67+NOVIEMBRE!F67+DICIEMBRE!F67</f>
        <v>0</v>
      </c>
      <c r="G67" s="166">
        <f>+ENERO!G67+FEBRERO!G67+MARZO!G67+ABRIL!G67+MAYO!G67+JUNIO!G67+JULIO!G67+AGOSTO!G67+SEPTIEMBRE!G67+OCTUBRE!G67+NOVIEMBRE!G67+DICIEMBRE!G67</f>
        <v>0</v>
      </c>
      <c r="H67" s="166">
        <f>+ENERO!H67+FEBRERO!H67+MARZO!H67+ABRIL!H67+MAYO!H67+JUNIO!H67+JULIO!H67+AGOSTO!H67+SEPTIEMBRE!H67+OCTUBRE!H67+NOVIEMBRE!H67+DICIEMBRE!H67</f>
        <v>0</v>
      </c>
      <c r="I67" s="228"/>
      <c r="J67" s="159"/>
      <c r="K67" s="159"/>
      <c r="L67" s="155"/>
      <c r="M67" s="155"/>
      <c r="N67" s="157"/>
      <c r="O67" s="160"/>
      <c r="P67" s="155"/>
      <c r="Q67" s="159"/>
    </row>
    <row r="68" spans="1:17" x14ac:dyDescent="0.25">
      <c r="A68" s="182" t="s">
        <v>120</v>
      </c>
      <c r="B68" s="201" t="s">
        <v>121</v>
      </c>
      <c r="C68" s="166">
        <f>+ENERO!C68+FEBRERO!C68+MARZO!C68+ABRIL!C68+MAYO!C68+JUNIO!C68+JULIO!C68+AGOSTO!C68+SEPTIEMBRE!C68+OCTUBRE!C68+NOVIEMBRE!C68+DICIEMBRE!C68</f>
        <v>0</v>
      </c>
      <c r="D68" s="166">
        <f>+ENERO!D68+FEBRERO!D68+MARZO!D68+ABRIL!D68+MAYO!D68+JUNIO!D68+JULIO!D68+AGOSTO!D68+SEPTIEMBRE!D68+OCTUBRE!D68+NOVIEMBRE!D68+DICIEMBRE!D68</f>
        <v>0</v>
      </c>
      <c r="E68" s="166">
        <f>+ENERO!E68+FEBRERO!E68+MARZO!E68+ABRIL!E68+MAYO!E68+JUNIO!E68+JULIO!E68+AGOSTO!E68+SEPTIEMBRE!E68+OCTUBRE!E68+NOVIEMBRE!E68+DICIEMBRE!E68</f>
        <v>0</v>
      </c>
      <c r="F68" s="166">
        <f>+ENERO!F68+FEBRERO!F68+MARZO!F68+ABRIL!F68+MAYO!F68+JUNIO!F68+JULIO!F68+AGOSTO!F68+SEPTIEMBRE!F68+OCTUBRE!F68+NOVIEMBRE!F68+DICIEMBRE!F68</f>
        <v>0</v>
      </c>
      <c r="G68" s="166">
        <f>+ENERO!G68+FEBRERO!G68+MARZO!G68+ABRIL!G68+MAYO!G68+JUNIO!G68+JULIO!G68+AGOSTO!G68+SEPTIEMBRE!G68+OCTUBRE!G68+NOVIEMBRE!G68+DICIEMBRE!G68</f>
        <v>0</v>
      </c>
      <c r="H68" s="166">
        <f>+ENERO!H68+FEBRERO!H68+MARZO!H68+ABRIL!H68+MAYO!H68+JUNIO!H68+JULIO!H68+AGOSTO!H68+SEPTIEMBRE!H68+OCTUBRE!H68+NOVIEMBRE!H68+DICIEMBRE!H68</f>
        <v>0</v>
      </c>
      <c r="I68" s="228"/>
      <c r="J68" s="159"/>
      <c r="K68" s="159"/>
      <c r="L68" s="155"/>
      <c r="M68" s="155"/>
      <c r="N68" s="157"/>
      <c r="O68" s="160"/>
      <c r="P68" s="155"/>
      <c r="Q68" s="159"/>
    </row>
    <row r="69" spans="1:17" x14ac:dyDescent="0.25">
      <c r="A69" s="182" t="s">
        <v>122</v>
      </c>
      <c r="B69" s="201" t="s">
        <v>123</v>
      </c>
      <c r="C69" s="166">
        <f>+ENERO!C69+FEBRERO!C69+MARZO!C69+ABRIL!C69+MAYO!C69+JUNIO!C69+JULIO!C69+AGOSTO!C69+SEPTIEMBRE!C69+OCTUBRE!C69+NOVIEMBRE!C69+DICIEMBRE!C69</f>
        <v>0</v>
      </c>
      <c r="D69" s="166">
        <f>+ENERO!D69+FEBRERO!D69+MARZO!D69+ABRIL!D69+MAYO!D69+JUNIO!D69+JULIO!D69+AGOSTO!D69+SEPTIEMBRE!D69+OCTUBRE!D69+NOVIEMBRE!D69+DICIEMBRE!D69</f>
        <v>0</v>
      </c>
      <c r="E69" s="166">
        <f>+ENERO!E69+FEBRERO!E69+MARZO!E69+ABRIL!E69+MAYO!E69+JUNIO!E69+JULIO!E69+AGOSTO!E69+SEPTIEMBRE!E69+OCTUBRE!E69+NOVIEMBRE!E69+DICIEMBRE!E69</f>
        <v>0</v>
      </c>
      <c r="F69" s="166">
        <f>+ENERO!F69+FEBRERO!F69+MARZO!F69+ABRIL!F69+MAYO!F69+JUNIO!F69+JULIO!F69+AGOSTO!F69+SEPTIEMBRE!F69+OCTUBRE!F69+NOVIEMBRE!F69+DICIEMBRE!F69</f>
        <v>0</v>
      </c>
      <c r="G69" s="166">
        <f>+ENERO!G69+FEBRERO!G69+MARZO!G69+ABRIL!G69+MAYO!G69+JUNIO!G69+JULIO!G69+AGOSTO!G69+SEPTIEMBRE!G69+OCTUBRE!G69+NOVIEMBRE!G69+DICIEMBRE!G69</f>
        <v>0</v>
      </c>
      <c r="H69" s="166">
        <f>+ENERO!H69+FEBRERO!H69+MARZO!H69+ABRIL!H69+MAYO!H69+JUNIO!H69+JULIO!H69+AGOSTO!H69+SEPTIEMBRE!H69+OCTUBRE!H69+NOVIEMBRE!H69+DICIEMBRE!H69</f>
        <v>0</v>
      </c>
      <c r="I69" s="228"/>
      <c r="J69" s="159"/>
      <c r="K69" s="159"/>
      <c r="L69" s="155"/>
      <c r="M69" s="155"/>
      <c r="N69" s="157"/>
      <c r="O69" s="160"/>
      <c r="P69" s="155"/>
      <c r="Q69" s="159"/>
    </row>
    <row r="70" spans="1:17" x14ac:dyDescent="0.25">
      <c r="A70" s="182" t="s">
        <v>124</v>
      </c>
      <c r="B70" s="201" t="s">
        <v>125</v>
      </c>
      <c r="C70" s="166">
        <f>+ENERO!C70+FEBRERO!C70+MARZO!C70+ABRIL!C70+MAYO!C70+JUNIO!C70+JULIO!C70+AGOSTO!C70+SEPTIEMBRE!C70+OCTUBRE!C70+NOVIEMBRE!C70+DICIEMBRE!C70</f>
        <v>3</v>
      </c>
      <c r="D70" s="166">
        <f>+ENERO!D70+FEBRERO!D70+MARZO!D70+ABRIL!D70+MAYO!D70+JUNIO!D70+JULIO!D70+AGOSTO!D70+SEPTIEMBRE!D70+OCTUBRE!D70+NOVIEMBRE!D70+DICIEMBRE!D70</f>
        <v>3</v>
      </c>
      <c r="E70" s="166">
        <f>+ENERO!E70+FEBRERO!E70+MARZO!E70+ABRIL!E70+MAYO!E70+JUNIO!E70+JULIO!E70+AGOSTO!E70+SEPTIEMBRE!E70+OCTUBRE!E70+NOVIEMBRE!E70+DICIEMBRE!E70</f>
        <v>0</v>
      </c>
      <c r="F70" s="166">
        <f>+ENERO!F70+FEBRERO!F70+MARZO!F70+ABRIL!F70+MAYO!F70+JUNIO!F70+JULIO!F70+AGOSTO!F70+SEPTIEMBRE!F70+OCTUBRE!F70+NOVIEMBRE!F70+DICIEMBRE!F70</f>
        <v>0</v>
      </c>
      <c r="G70" s="166">
        <f>+ENERO!G70+FEBRERO!G70+MARZO!G70+ABRIL!G70+MAYO!G70+JUNIO!G70+JULIO!G70+AGOSTO!G70+SEPTIEMBRE!G70+OCTUBRE!G70+NOVIEMBRE!G70+DICIEMBRE!G70</f>
        <v>0</v>
      </c>
      <c r="H70" s="166">
        <f>+ENERO!H70+FEBRERO!H70+MARZO!H70+ABRIL!H70+MAYO!H70+JUNIO!H70+JULIO!H70+AGOSTO!H70+SEPTIEMBRE!H70+OCTUBRE!H70+NOVIEMBRE!H70+DICIEMBRE!H70</f>
        <v>0</v>
      </c>
      <c r="I70" s="228"/>
      <c r="J70" s="159"/>
      <c r="K70" s="159"/>
      <c r="L70" s="155"/>
      <c r="M70" s="155"/>
      <c r="N70" s="157"/>
      <c r="O70" s="160"/>
      <c r="P70" s="155"/>
      <c r="Q70" s="159"/>
    </row>
    <row r="71" spans="1:17" x14ac:dyDescent="0.25">
      <c r="A71" s="182" t="s">
        <v>126</v>
      </c>
      <c r="B71" s="201" t="s">
        <v>127</v>
      </c>
      <c r="C71" s="166">
        <f>+ENERO!C71+FEBRERO!C71+MARZO!C71+ABRIL!C71+MAYO!C71+JUNIO!C71+JULIO!C71+AGOSTO!C71+SEPTIEMBRE!C71+OCTUBRE!C71+NOVIEMBRE!C71+DICIEMBRE!C71</f>
        <v>0</v>
      </c>
      <c r="D71" s="166">
        <f>+ENERO!D71+FEBRERO!D71+MARZO!D71+ABRIL!D71+MAYO!D71+JUNIO!D71+JULIO!D71+AGOSTO!D71+SEPTIEMBRE!D71+OCTUBRE!D71+NOVIEMBRE!D71+DICIEMBRE!D71</f>
        <v>0</v>
      </c>
      <c r="E71" s="166">
        <f>+ENERO!E71+FEBRERO!E71+MARZO!E71+ABRIL!E71+MAYO!E71+JUNIO!E71+JULIO!E71+AGOSTO!E71+SEPTIEMBRE!E71+OCTUBRE!E71+NOVIEMBRE!E71+DICIEMBRE!E71</f>
        <v>0</v>
      </c>
      <c r="F71" s="166">
        <f>+ENERO!F71+FEBRERO!F71+MARZO!F71+ABRIL!F71+MAYO!F71+JUNIO!F71+JULIO!F71+AGOSTO!F71+SEPTIEMBRE!F71+OCTUBRE!F71+NOVIEMBRE!F71+DICIEMBRE!F71</f>
        <v>0</v>
      </c>
      <c r="G71" s="166">
        <f>+ENERO!G71+FEBRERO!G71+MARZO!G71+ABRIL!G71+MAYO!G71+JUNIO!G71+JULIO!G71+AGOSTO!G71+SEPTIEMBRE!G71+OCTUBRE!G71+NOVIEMBRE!G71+DICIEMBRE!G71</f>
        <v>0</v>
      </c>
      <c r="H71" s="166">
        <f>+ENERO!H71+FEBRERO!H71+MARZO!H71+ABRIL!H71+MAYO!H71+JUNIO!H71+JULIO!H71+AGOSTO!H71+SEPTIEMBRE!H71+OCTUBRE!H71+NOVIEMBRE!H71+DICIEMBRE!H71</f>
        <v>0</v>
      </c>
      <c r="I71" s="228"/>
      <c r="J71" s="159"/>
      <c r="K71" s="159"/>
      <c r="L71" s="155"/>
      <c r="M71" s="155"/>
      <c r="N71" s="157"/>
      <c r="O71" s="160"/>
      <c r="P71" s="155"/>
      <c r="Q71" s="159"/>
    </row>
    <row r="72" spans="1:17" x14ac:dyDescent="0.25">
      <c r="A72" s="182" t="s">
        <v>128</v>
      </c>
      <c r="B72" s="201" t="s">
        <v>129</v>
      </c>
      <c r="C72" s="166">
        <f>+ENERO!C72+FEBRERO!C72+MARZO!C72+ABRIL!C72+MAYO!C72+JUNIO!C72+JULIO!C72+AGOSTO!C72+SEPTIEMBRE!C72+OCTUBRE!C72+NOVIEMBRE!C72+DICIEMBRE!C72</f>
        <v>0</v>
      </c>
      <c r="D72" s="166">
        <f>+ENERO!D72+FEBRERO!D72+MARZO!D72+ABRIL!D72+MAYO!D72+JUNIO!D72+JULIO!D72+AGOSTO!D72+SEPTIEMBRE!D72+OCTUBRE!D72+NOVIEMBRE!D72+DICIEMBRE!D72</f>
        <v>0</v>
      </c>
      <c r="E72" s="166">
        <f>+ENERO!E72+FEBRERO!E72+MARZO!E72+ABRIL!E72+MAYO!E72+JUNIO!E72+JULIO!E72+AGOSTO!E72+SEPTIEMBRE!E72+OCTUBRE!E72+NOVIEMBRE!E72+DICIEMBRE!E72</f>
        <v>0</v>
      </c>
      <c r="F72" s="166">
        <f>+ENERO!F72+FEBRERO!F72+MARZO!F72+ABRIL!F72+MAYO!F72+JUNIO!F72+JULIO!F72+AGOSTO!F72+SEPTIEMBRE!F72+OCTUBRE!F72+NOVIEMBRE!F72+DICIEMBRE!F72</f>
        <v>0</v>
      </c>
      <c r="G72" s="166">
        <f>+ENERO!G72+FEBRERO!G72+MARZO!G72+ABRIL!G72+MAYO!G72+JUNIO!G72+JULIO!G72+AGOSTO!G72+SEPTIEMBRE!G72+OCTUBRE!G72+NOVIEMBRE!G72+DICIEMBRE!G72</f>
        <v>0</v>
      </c>
      <c r="H72" s="166">
        <f>+ENERO!H72+FEBRERO!H72+MARZO!H72+ABRIL!H72+MAYO!H72+JUNIO!H72+JULIO!H72+AGOSTO!H72+SEPTIEMBRE!H72+OCTUBRE!H72+NOVIEMBRE!H72+DICIEMBRE!H72</f>
        <v>0</v>
      </c>
      <c r="I72" s="228"/>
      <c r="J72" s="159"/>
      <c r="K72" s="159"/>
      <c r="L72" s="155"/>
      <c r="M72" s="155"/>
      <c r="N72" s="157"/>
      <c r="O72" s="160"/>
      <c r="P72" s="155"/>
      <c r="Q72" s="159"/>
    </row>
    <row r="73" spans="1:17" x14ac:dyDescent="0.25">
      <c r="A73" s="182" t="s">
        <v>130</v>
      </c>
      <c r="B73" s="201" t="s">
        <v>131</v>
      </c>
      <c r="C73" s="166">
        <f>+ENERO!C73+FEBRERO!C73+MARZO!C73+ABRIL!C73+MAYO!C73+JUNIO!C73+JULIO!C73+AGOSTO!C73+SEPTIEMBRE!C73+OCTUBRE!C73+NOVIEMBRE!C73+DICIEMBRE!C73</f>
        <v>0</v>
      </c>
      <c r="D73" s="166">
        <f>+ENERO!D73+FEBRERO!D73+MARZO!D73+ABRIL!D73+MAYO!D73+JUNIO!D73+JULIO!D73+AGOSTO!D73+SEPTIEMBRE!D73+OCTUBRE!D73+NOVIEMBRE!D73+DICIEMBRE!D73</f>
        <v>0</v>
      </c>
      <c r="E73" s="166">
        <f>+ENERO!E73+FEBRERO!E73+MARZO!E73+ABRIL!E73+MAYO!E73+JUNIO!E73+JULIO!E73+AGOSTO!E73+SEPTIEMBRE!E73+OCTUBRE!E73+NOVIEMBRE!E73+DICIEMBRE!E73</f>
        <v>0</v>
      </c>
      <c r="F73" s="166">
        <f>+ENERO!F73+FEBRERO!F73+MARZO!F73+ABRIL!F73+MAYO!F73+JUNIO!F73+JULIO!F73+AGOSTO!F73+SEPTIEMBRE!F73+OCTUBRE!F73+NOVIEMBRE!F73+DICIEMBRE!F73</f>
        <v>0</v>
      </c>
      <c r="G73" s="166">
        <f>+ENERO!G73+FEBRERO!G73+MARZO!G73+ABRIL!G73+MAYO!G73+JUNIO!G73+JULIO!G73+AGOSTO!G73+SEPTIEMBRE!G73+OCTUBRE!G73+NOVIEMBRE!G73+DICIEMBRE!G73</f>
        <v>0</v>
      </c>
      <c r="H73" s="166">
        <f>+ENERO!H73+FEBRERO!H73+MARZO!H73+ABRIL!H73+MAYO!H73+JUNIO!H73+JULIO!H73+AGOSTO!H73+SEPTIEMBRE!H73+OCTUBRE!H73+NOVIEMBRE!H73+DICIEMBRE!H73</f>
        <v>0</v>
      </c>
      <c r="I73" s="228"/>
      <c r="J73" s="159"/>
      <c r="K73" s="159"/>
      <c r="L73" s="155"/>
      <c r="M73" s="155"/>
      <c r="N73" s="157"/>
      <c r="O73" s="160"/>
      <c r="P73" s="155"/>
      <c r="Q73" s="159"/>
    </row>
    <row r="74" spans="1:17" x14ac:dyDescent="0.25">
      <c r="A74" s="182" t="s">
        <v>132</v>
      </c>
      <c r="B74" s="201" t="s">
        <v>133</v>
      </c>
      <c r="C74" s="166">
        <f>+ENERO!C74+FEBRERO!C74+MARZO!C74+ABRIL!C74+MAYO!C74+JUNIO!C74+JULIO!C74+AGOSTO!C74+SEPTIEMBRE!C74+OCTUBRE!C74+NOVIEMBRE!C74+DICIEMBRE!C74</f>
        <v>0</v>
      </c>
      <c r="D74" s="166">
        <f>+ENERO!D74+FEBRERO!D74+MARZO!D74+ABRIL!D74+MAYO!D74+JUNIO!D74+JULIO!D74+AGOSTO!D74+SEPTIEMBRE!D74+OCTUBRE!D74+NOVIEMBRE!D74+DICIEMBRE!D74</f>
        <v>0</v>
      </c>
      <c r="E74" s="166">
        <f>+ENERO!E74+FEBRERO!E74+MARZO!E74+ABRIL!E74+MAYO!E74+JUNIO!E74+JULIO!E74+AGOSTO!E74+SEPTIEMBRE!E74+OCTUBRE!E74+NOVIEMBRE!E74+DICIEMBRE!E74</f>
        <v>0</v>
      </c>
      <c r="F74" s="166">
        <f>+ENERO!F74+FEBRERO!F74+MARZO!F74+ABRIL!F74+MAYO!F74+JUNIO!F74+JULIO!F74+AGOSTO!F74+SEPTIEMBRE!F74+OCTUBRE!F74+NOVIEMBRE!F74+DICIEMBRE!F74</f>
        <v>0</v>
      </c>
      <c r="G74" s="166">
        <f>+ENERO!G74+FEBRERO!G74+MARZO!G74+ABRIL!G74+MAYO!G74+JUNIO!G74+JULIO!G74+AGOSTO!G74+SEPTIEMBRE!G74+OCTUBRE!G74+NOVIEMBRE!G74+DICIEMBRE!G74</f>
        <v>0</v>
      </c>
      <c r="H74" s="166">
        <f>+ENERO!H74+FEBRERO!H74+MARZO!H74+ABRIL!H74+MAYO!H74+JUNIO!H74+JULIO!H74+AGOSTO!H74+SEPTIEMBRE!H74+OCTUBRE!H74+NOVIEMBRE!H74+DICIEMBRE!H74</f>
        <v>0</v>
      </c>
      <c r="I74" s="228"/>
      <c r="J74" s="159"/>
      <c r="K74" s="159"/>
      <c r="L74" s="155"/>
      <c r="M74" s="155"/>
      <c r="N74" s="157"/>
      <c r="O74" s="160"/>
      <c r="P74" s="155"/>
      <c r="Q74" s="159"/>
    </row>
    <row r="75" spans="1:17" x14ac:dyDescent="0.25">
      <c r="A75" s="182" t="s">
        <v>134</v>
      </c>
      <c r="B75" s="201" t="s">
        <v>135</v>
      </c>
      <c r="C75" s="166">
        <f>+ENERO!C75+FEBRERO!C75+MARZO!C75+ABRIL!C75+MAYO!C75+JUNIO!C75+JULIO!C75+AGOSTO!C75+SEPTIEMBRE!C75+OCTUBRE!C75+NOVIEMBRE!C75+DICIEMBRE!C75</f>
        <v>0</v>
      </c>
      <c r="D75" s="166">
        <f>+ENERO!D75+FEBRERO!D75+MARZO!D75+ABRIL!D75+MAYO!D75+JUNIO!D75+JULIO!D75+AGOSTO!D75+SEPTIEMBRE!D75+OCTUBRE!D75+NOVIEMBRE!D75+DICIEMBRE!D75</f>
        <v>0</v>
      </c>
      <c r="E75" s="166">
        <f>+ENERO!E75+FEBRERO!E75+MARZO!E75+ABRIL!E75+MAYO!E75+JUNIO!E75+JULIO!E75+AGOSTO!E75+SEPTIEMBRE!E75+OCTUBRE!E75+NOVIEMBRE!E75+DICIEMBRE!E75</f>
        <v>0</v>
      </c>
      <c r="F75" s="166">
        <f>+ENERO!F75+FEBRERO!F75+MARZO!F75+ABRIL!F75+MAYO!F75+JUNIO!F75+JULIO!F75+AGOSTO!F75+SEPTIEMBRE!F75+OCTUBRE!F75+NOVIEMBRE!F75+DICIEMBRE!F75</f>
        <v>0</v>
      </c>
      <c r="G75" s="166">
        <f>+ENERO!G75+FEBRERO!G75+MARZO!G75+ABRIL!G75+MAYO!G75+JUNIO!G75+JULIO!G75+AGOSTO!G75+SEPTIEMBRE!G75+OCTUBRE!G75+NOVIEMBRE!G75+DICIEMBRE!G75</f>
        <v>0</v>
      </c>
      <c r="H75" s="166">
        <f>+ENERO!H75+FEBRERO!H75+MARZO!H75+ABRIL!H75+MAYO!H75+JUNIO!H75+JULIO!H75+AGOSTO!H75+SEPTIEMBRE!H75+OCTUBRE!H75+NOVIEMBRE!H75+DICIEMBRE!H75</f>
        <v>0</v>
      </c>
      <c r="I75" s="228"/>
      <c r="J75" s="159"/>
      <c r="K75" s="159"/>
      <c r="L75" s="155"/>
      <c r="M75" s="155"/>
      <c r="N75" s="157"/>
      <c r="O75" s="160"/>
      <c r="P75" s="155"/>
      <c r="Q75" s="159"/>
    </row>
    <row r="76" spans="1:17" x14ac:dyDescent="0.25">
      <c r="A76" s="182" t="s">
        <v>136</v>
      </c>
      <c r="B76" s="201" t="s">
        <v>137</v>
      </c>
      <c r="C76" s="166">
        <f>+ENERO!C76+FEBRERO!C76+MARZO!C76+ABRIL!C76+MAYO!C76+JUNIO!C76+JULIO!C76+AGOSTO!C76+SEPTIEMBRE!C76+OCTUBRE!C76+NOVIEMBRE!C76+DICIEMBRE!C76</f>
        <v>0</v>
      </c>
      <c r="D76" s="166">
        <f>+ENERO!D76+FEBRERO!D76+MARZO!D76+ABRIL!D76+MAYO!D76+JUNIO!D76+JULIO!D76+AGOSTO!D76+SEPTIEMBRE!D76+OCTUBRE!D76+NOVIEMBRE!D76+DICIEMBRE!D76</f>
        <v>0</v>
      </c>
      <c r="E76" s="166">
        <f>+ENERO!E76+FEBRERO!E76+MARZO!E76+ABRIL!E76+MAYO!E76+JUNIO!E76+JULIO!E76+AGOSTO!E76+SEPTIEMBRE!E76+OCTUBRE!E76+NOVIEMBRE!E76+DICIEMBRE!E76</f>
        <v>0</v>
      </c>
      <c r="F76" s="166">
        <f>+ENERO!F76+FEBRERO!F76+MARZO!F76+ABRIL!F76+MAYO!F76+JUNIO!F76+JULIO!F76+AGOSTO!F76+SEPTIEMBRE!F76+OCTUBRE!F76+NOVIEMBRE!F76+DICIEMBRE!F76</f>
        <v>0</v>
      </c>
      <c r="G76" s="166">
        <f>+ENERO!G76+FEBRERO!G76+MARZO!G76+ABRIL!G76+MAYO!G76+JUNIO!G76+JULIO!G76+AGOSTO!G76+SEPTIEMBRE!G76+OCTUBRE!G76+NOVIEMBRE!G76+DICIEMBRE!G76</f>
        <v>0</v>
      </c>
      <c r="H76" s="166">
        <f>+ENERO!H76+FEBRERO!H76+MARZO!H76+ABRIL!H76+MAYO!H76+JUNIO!H76+JULIO!H76+AGOSTO!H76+SEPTIEMBRE!H76+OCTUBRE!H76+NOVIEMBRE!H76+DICIEMBRE!H76</f>
        <v>0</v>
      </c>
      <c r="I76" s="228"/>
      <c r="J76" s="159"/>
      <c r="K76" s="159"/>
      <c r="L76" s="155"/>
      <c r="M76" s="155"/>
      <c r="N76" s="157"/>
      <c r="O76" s="160"/>
      <c r="P76" s="155"/>
      <c r="Q76" s="159"/>
    </row>
    <row r="77" spans="1:17" x14ac:dyDescent="0.25">
      <c r="A77" s="202" t="s">
        <v>138</v>
      </c>
      <c r="B77" s="207" t="s">
        <v>139</v>
      </c>
      <c r="C77" s="166">
        <f>+ENERO!C77+FEBRERO!C77+MARZO!C77+ABRIL!C77+MAYO!C77+JUNIO!C77+JULIO!C77+AGOSTO!C77+SEPTIEMBRE!C77+OCTUBRE!C77+NOVIEMBRE!C77+DICIEMBRE!C77</f>
        <v>0</v>
      </c>
      <c r="D77" s="166">
        <f>+ENERO!D77+FEBRERO!D77+MARZO!D77+ABRIL!D77+MAYO!D77+JUNIO!D77+JULIO!D77+AGOSTO!D77+SEPTIEMBRE!D77+OCTUBRE!D77+NOVIEMBRE!D77+DICIEMBRE!D77</f>
        <v>0</v>
      </c>
      <c r="E77" s="166">
        <f>+ENERO!E77+FEBRERO!E77+MARZO!E77+ABRIL!E77+MAYO!E77+JUNIO!E77+JULIO!E77+AGOSTO!E77+SEPTIEMBRE!E77+OCTUBRE!E77+NOVIEMBRE!E77+DICIEMBRE!E77</f>
        <v>0</v>
      </c>
      <c r="F77" s="166">
        <f>+ENERO!F77+FEBRERO!F77+MARZO!F77+ABRIL!F77+MAYO!F77+JUNIO!F77+JULIO!F77+AGOSTO!F77+SEPTIEMBRE!F77+OCTUBRE!F77+NOVIEMBRE!F77+DICIEMBRE!F77</f>
        <v>0</v>
      </c>
      <c r="G77" s="166">
        <f>+ENERO!G77+FEBRERO!G77+MARZO!G77+ABRIL!G77+MAYO!G77+JUNIO!G77+JULIO!G77+AGOSTO!G77+SEPTIEMBRE!G77+OCTUBRE!G77+NOVIEMBRE!G77+DICIEMBRE!G77</f>
        <v>0</v>
      </c>
      <c r="H77" s="166">
        <f>+ENERO!H77+FEBRERO!H77+MARZO!H77+ABRIL!H77+MAYO!H77+JUNIO!H77+JULIO!H77+AGOSTO!H77+SEPTIEMBRE!H77+OCTUBRE!H77+NOVIEMBRE!H77+DICIEMBRE!H77</f>
        <v>0</v>
      </c>
      <c r="I77" s="228"/>
      <c r="J77" s="159"/>
      <c r="K77" s="159"/>
      <c r="L77" s="155"/>
      <c r="M77" s="155"/>
      <c r="N77" s="157"/>
      <c r="O77" s="160"/>
      <c r="P77" s="155"/>
      <c r="Q77" s="159"/>
    </row>
    <row r="78" spans="1:17" x14ac:dyDescent="0.25">
      <c r="A78" s="164"/>
      <c r="B78" s="167"/>
      <c r="C78" s="178"/>
      <c r="D78" s="176"/>
      <c r="E78" s="176"/>
      <c r="F78" s="176"/>
      <c r="G78" s="176"/>
      <c r="H78" s="176"/>
      <c r="I78" s="228"/>
      <c r="J78" s="159"/>
      <c r="K78" s="159"/>
      <c r="L78" s="155"/>
      <c r="M78" s="155"/>
      <c r="N78" s="157"/>
      <c r="O78" s="160"/>
      <c r="P78" s="155"/>
      <c r="Q78" s="159"/>
    </row>
    <row r="79" spans="1:17" x14ac:dyDescent="0.25">
      <c r="A79" s="903" t="s">
        <v>140</v>
      </c>
      <c r="B79" s="904"/>
      <c r="C79" s="166">
        <f>+ENERO!C79+FEBRERO!C79+MARZO!C79+ABRIL!C79+MAYO!C79+JUNIO!C79+JULIO!C79+AGOSTO!C79+SEPTIEMBRE!C79+OCTUBRE!C79+NOVIEMBRE!C79+DICIEMBRE!C79</f>
        <v>5748</v>
      </c>
      <c r="D79" s="166">
        <f>+ENERO!D79+FEBRERO!D79+MARZO!D79+ABRIL!D79+MAYO!D79+JUNIO!D79+JULIO!D79+AGOSTO!D79+SEPTIEMBRE!D79+OCTUBRE!D79+NOVIEMBRE!D79+DICIEMBRE!D79</f>
        <v>24</v>
      </c>
      <c r="E79" s="166">
        <f>+ENERO!E79+FEBRERO!E79+MARZO!E79+ABRIL!E79+MAYO!E79+JUNIO!E79+JULIO!E79+AGOSTO!E79+SEPTIEMBRE!E79+OCTUBRE!E79+NOVIEMBRE!E79+DICIEMBRE!E79</f>
        <v>5340</v>
      </c>
      <c r="F79" s="166">
        <f>+ENERO!F79+FEBRERO!F79+MARZO!F79+ABRIL!F79+MAYO!F79+JUNIO!F79+JULIO!F79+AGOSTO!F79+SEPTIEMBRE!F79+OCTUBRE!F79+NOVIEMBRE!F79+DICIEMBRE!F79</f>
        <v>384</v>
      </c>
      <c r="G79" s="166">
        <f>+ENERO!G79+FEBRERO!G79+MARZO!G79+ABRIL!G79+MAYO!G79+JUNIO!G79+JULIO!G79+AGOSTO!G79+SEPTIEMBRE!G79+OCTUBRE!G79+NOVIEMBRE!G79+DICIEMBRE!G79</f>
        <v>10</v>
      </c>
      <c r="H79" s="166">
        <f>+ENERO!H79+FEBRERO!H79+MARZO!H79+ABRIL!H79+MAYO!H79+JUNIO!H79+JULIO!H79+AGOSTO!H79+SEPTIEMBRE!H79+OCTUBRE!H79+NOVIEMBRE!H79+DICIEMBRE!H79</f>
        <v>0</v>
      </c>
      <c r="I79" s="228"/>
      <c r="J79" s="159"/>
      <c r="K79" s="159"/>
      <c r="L79" s="155"/>
      <c r="M79" s="155"/>
      <c r="N79" s="157"/>
      <c r="O79" s="160"/>
      <c r="P79" s="155"/>
      <c r="Q79" s="159"/>
    </row>
    <row r="80" spans="1:17" x14ac:dyDescent="0.25">
      <c r="A80" s="181" t="s">
        <v>141</v>
      </c>
      <c r="B80" s="200" t="s">
        <v>142</v>
      </c>
      <c r="C80" s="166">
        <f>+ENERO!C80+FEBRERO!C80+MARZO!C80+ABRIL!C80+MAYO!C80+JUNIO!C80+JULIO!C80+AGOSTO!C80+SEPTIEMBRE!C80+OCTUBRE!C80+NOVIEMBRE!C80+DICIEMBRE!C80</f>
        <v>0</v>
      </c>
      <c r="D80" s="166">
        <f>+ENERO!D80+FEBRERO!D80+MARZO!D80+ABRIL!D80+MAYO!D80+JUNIO!D80+JULIO!D80+AGOSTO!D80+SEPTIEMBRE!D80+OCTUBRE!D80+NOVIEMBRE!D80+DICIEMBRE!D80</f>
        <v>0</v>
      </c>
      <c r="E80" s="166">
        <f>+ENERO!E80+FEBRERO!E80+MARZO!E80+ABRIL!E80+MAYO!E80+JUNIO!E80+JULIO!E80+AGOSTO!E80+SEPTIEMBRE!E80+OCTUBRE!E80+NOVIEMBRE!E80+DICIEMBRE!E80</f>
        <v>0</v>
      </c>
      <c r="F80" s="166">
        <f>+ENERO!F80+FEBRERO!F80+MARZO!F80+ABRIL!F80+MAYO!F80+JUNIO!F80+JULIO!F80+AGOSTO!F80+SEPTIEMBRE!F80+OCTUBRE!F80+NOVIEMBRE!F80+DICIEMBRE!F80</f>
        <v>0</v>
      </c>
      <c r="G80" s="166">
        <f>+ENERO!G80+FEBRERO!G80+MARZO!G80+ABRIL!G80+MAYO!G80+JUNIO!G80+JULIO!G80+AGOSTO!G80+SEPTIEMBRE!G80+OCTUBRE!G80+NOVIEMBRE!G80+DICIEMBRE!G80</f>
        <v>0</v>
      </c>
      <c r="H80" s="166">
        <f>+ENERO!H80+FEBRERO!H80+MARZO!H80+ABRIL!H80+MAYO!H80+JUNIO!H80+JULIO!H80+AGOSTO!H80+SEPTIEMBRE!H80+OCTUBRE!H80+NOVIEMBRE!H80+DICIEMBRE!H80</f>
        <v>0</v>
      </c>
      <c r="I80" s="228"/>
      <c r="J80" s="159"/>
      <c r="K80" s="159"/>
      <c r="L80" s="155"/>
      <c r="M80" s="155"/>
      <c r="N80" s="157"/>
      <c r="O80" s="160"/>
      <c r="P80" s="155"/>
      <c r="Q80" s="159"/>
    </row>
    <row r="81" spans="1:17" x14ac:dyDescent="0.25">
      <c r="A81" s="182" t="s">
        <v>143</v>
      </c>
      <c r="B81" s="201" t="s">
        <v>144</v>
      </c>
      <c r="C81" s="166">
        <f>+ENERO!C81+FEBRERO!C81+MARZO!C81+ABRIL!C81+MAYO!C81+JUNIO!C81+JULIO!C81+AGOSTO!C81+SEPTIEMBRE!C81+OCTUBRE!C81+NOVIEMBRE!C81+DICIEMBRE!C81</f>
        <v>384</v>
      </c>
      <c r="D81" s="166">
        <f>+ENERO!D81+FEBRERO!D81+MARZO!D81+ABRIL!D81+MAYO!D81+JUNIO!D81+JULIO!D81+AGOSTO!D81+SEPTIEMBRE!D81+OCTUBRE!D81+NOVIEMBRE!D81+DICIEMBRE!D81</f>
        <v>0</v>
      </c>
      <c r="E81" s="166">
        <f>+ENERO!E81+FEBRERO!E81+MARZO!E81+ABRIL!E81+MAYO!E81+JUNIO!E81+JULIO!E81+AGOSTO!E81+SEPTIEMBRE!E81+OCTUBRE!E81+NOVIEMBRE!E81+DICIEMBRE!E81</f>
        <v>384</v>
      </c>
      <c r="F81" s="166">
        <f>+ENERO!F81+FEBRERO!F81+MARZO!F81+ABRIL!F81+MAYO!F81+JUNIO!F81+JULIO!F81+AGOSTO!F81+SEPTIEMBRE!F81+OCTUBRE!F81+NOVIEMBRE!F81+DICIEMBRE!F81</f>
        <v>0</v>
      </c>
      <c r="G81" s="166">
        <f>+ENERO!G81+FEBRERO!G81+MARZO!G81+ABRIL!G81+MAYO!G81+JUNIO!G81+JULIO!G81+AGOSTO!G81+SEPTIEMBRE!G81+OCTUBRE!G81+NOVIEMBRE!G81+DICIEMBRE!G81</f>
        <v>0</v>
      </c>
      <c r="H81" s="166">
        <f>+ENERO!H81+FEBRERO!H81+MARZO!H81+ABRIL!H81+MAYO!H81+JUNIO!H81+JULIO!H81+AGOSTO!H81+SEPTIEMBRE!H81+OCTUBRE!H81+NOVIEMBRE!H81+DICIEMBRE!H81</f>
        <v>0</v>
      </c>
      <c r="I81" s="228"/>
      <c r="J81" s="159"/>
      <c r="K81" s="159"/>
      <c r="L81" s="155"/>
      <c r="M81" s="155"/>
      <c r="N81" s="157"/>
      <c r="O81" s="160"/>
      <c r="P81" s="155"/>
      <c r="Q81" s="159"/>
    </row>
    <row r="82" spans="1:17" x14ac:dyDescent="0.25">
      <c r="A82" s="182" t="s">
        <v>145</v>
      </c>
      <c r="B82" s="201" t="s">
        <v>146</v>
      </c>
      <c r="C82" s="166">
        <f>+ENERO!C82+FEBRERO!C82+MARZO!C82+ABRIL!C82+MAYO!C82+JUNIO!C82+JULIO!C82+AGOSTO!C82+SEPTIEMBRE!C82+OCTUBRE!C82+NOVIEMBRE!C82+DICIEMBRE!C82</f>
        <v>0</v>
      </c>
      <c r="D82" s="166">
        <f>+ENERO!D82+FEBRERO!D82+MARZO!D82+ABRIL!D82+MAYO!D82+JUNIO!D82+JULIO!D82+AGOSTO!D82+SEPTIEMBRE!D82+OCTUBRE!D82+NOVIEMBRE!D82+DICIEMBRE!D82</f>
        <v>0</v>
      </c>
      <c r="E82" s="166">
        <f>+ENERO!E82+FEBRERO!E82+MARZO!E82+ABRIL!E82+MAYO!E82+JUNIO!E82+JULIO!E82+AGOSTO!E82+SEPTIEMBRE!E82+OCTUBRE!E82+NOVIEMBRE!E82+DICIEMBRE!E82</f>
        <v>0</v>
      </c>
      <c r="F82" s="166">
        <f>+ENERO!F82+FEBRERO!F82+MARZO!F82+ABRIL!F82+MAYO!F82+JUNIO!F82+JULIO!F82+AGOSTO!F82+SEPTIEMBRE!F82+OCTUBRE!F82+NOVIEMBRE!F82+DICIEMBRE!F82</f>
        <v>0</v>
      </c>
      <c r="G82" s="166">
        <f>+ENERO!G82+FEBRERO!G82+MARZO!G82+ABRIL!G82+MAYO!G82+JUNIO!G82+JULIO!G82+AGOSTO!G82+SEPTIEMBRE!G82+OCTUBRE!G82+NOVIEMBRE!G82+DICIEMBRE!G82</f>
        <v>0</v>
      </c>
      <c r="H82" s="166">
        <f>+ENERO!H82+FEBRERO!H82+MARZO!H82+ABRIL!H82+MAYO!H82+JUNIO!H82+JULIO!H82+AGOSTO!H82+SEPTIEMBRE!H82+OCTUBRE!H82+NOVIEMBRE!H82+DICIEMBRE!H82</f>
        <v>0</v>
      </c>
      <c r="I82" s="228"/>
      <c r="J82" s="159"/>
      <c r="K82" s="159"/>
      <c r="L82" s="155"/>
      <c r="M82" s="155"/>
      <c r="N82" s="157"/>
      <c r="O82" s="160"/>
      <c r="P82" s="155"/>
      <c r="Q82" s="159"/>
    </row>
    <row r="83" spans="1:17" x14ac:dyDescent="0.25">
      <c r="A83" s="182" t="s">
        <v>147</v>
      </c>
      <c r="B83" s="201" t="s">
        <v>148</v>
      </c>
      <c r="C83" s="166">
        <f>+ENERO!C83+FEBRERO!C83+MARZO!C83+ABRIL!C83+MAYO!C83+JUNIO!C83+JULIO!C83+AGOSTO!C83+SEPTIEMBRE!C83+OCTUBRE!C83+NOVIEMBRE!C83+DICIEMBRE!C83</f>
        <v>0</v>
      </c>
      <c r="D83" s="166">
        <f>+ENERO!D83+FEBRERO!D83+MARZO!D83+ABRIL!D83+MAYO!D83+JUNIO!D83+JULIO!D83+AGOSTO!D83+SEPTIEMBRE!D83+OCTUBRE!D83+NOVIEMBRE!D83+DICIEMBRE!D83</f>
        <v>0</v>
      </c>
      <c r="E83" s="166">
        <f>+ENERO!E83+FEBRERO!E83+MARZO!E83+ABRIL!E83+MAYO!E83+JUNIO!E83+JULIO!E83+AGOSTO!E83+SEPTIEMBRE!E83+OCTUBRE!E83+NOVIEMBRE!E83+DICIEMBRE!E83</f>
        <v>0</v>
      </c>
      <c r="F83" s="166">
        <f>+ENERO!F83+FEBRERO!F83+MARZO!F83+ABRIL!F83+MAYO!F83+JUNIO!F83+JULIO!F83+AGOSTO!F83+SEPTIEMBRE!F83+OCTUBRE!F83+NOVIEMBRE!F83+DICIEMBRE!F83</f>
        <v>0</v>
      </c>
      <c r="G83" s="166">
        <f>+ENERO!G83+FEBRERO!G83+MARZO!G83+ABRIL!G83+MAYO!G83+JUNIO!G83+JULIO!G83+AGOSTO!G83+SEPTIEMBRE!G83+OCTUBRE!G83+NOVIEMBRE!G83+DICIEMBRE!G83</f>
        <v>0</v>
      </c>
      <c r="H83" s="166">
        <f>+ENERO!H83+FEBRERO!H83+MARZO!H83+ABRIL!H83+MAYO!H83+JUNIO!H83+JULIO!H83+AGOSTO!H83+SEPTIEMBRE!H83+OCTUBRE!H83+NOVIEMBRE!H83+DICIEMBRE!H83</f>
        <v>0</v>
      </c>
      <c r="I83" s="228"/>
      <c r="J83" s="159"/>
      <c r="K83" s="159"/>
      <c r="L83" s="155"/>
      <c r="M83" s="155"/>
      <c r="N83" s="157"/>
      <c r="O83" s="160"/>
      <c r="P83" s="155"/>
      <c r="Q83" s="159"/>
    </row>
    <row r="84" spans="1:17" x14ac:dyDescent="0.25">
      <c r="A84" s="182" t="s">
        <v>149</v>
      </c>
      <c r="B84" s="201" t="s">
        <v>150</v>
      </c>
      <c r="C84" s="166">
        <f>+ENERO!C84+FEBRERO!C84+MARZO!C84+ABRIL!C84+MAYO!C84+JUNIO!C84+JULIO!C84+AGOSTO!C84+SEPTIEMBRE!C84+OCTUBRE!C84+NOVIEMBRE!C84+DICIEMBRE!C84</f>
        <v>606</v>
      </c>
      <c r="D84" s="166">
        <f>+ENERO!D84+FEBRERO!D84+MARZO!D84+ABRIL!D84+MAYO!D84+JUNIO!D84+JULIO!D84+AGOSTO!D84+SEPTIEMBRE!D84+OCTUBRE!D84+NOVIEMBRE!D84+DICIEMBRE!D84</f>
        <v>0</v>
      </c>
      <c r="E84" s="166">
        <f>+ENERO!E84+FEBRERO!E84+MARZO!E84+ABRIL!E84+MAYO!E84+JUNIO!E84+JULIO!E84+AGOSTO!E84+SEPTIEMBRE!E84+OCTUBRE!E84+NOVIEMBRE!E84+DICIEMBRE!E84</f>
        <v>606</v>
      </c>
      <c r="F84" s="166">
        <f>+ENERO!F84+FEBRERO!F84+MARZO!F84+ABRIL!F84+MAYO!F84+JUNIO!F84+JULIO!F84+AGOSTO!F84+SEPTIEMBRE!F84+OCTUBRE!F84+NOVIEMBRE!F84+DICIEMBRE!F84</f>
        <v>0</v>
      </c>
      <c r="G84" s="166">
        <f>+ENERO!G84+FEBRERO!G84+MARZO!G84+ABRIL!G84+MAYO!G84+JUNIO!G84+JULIO!G84+AGOSTO!G84+SEPTIEMBRE!G84+OCTUBRE!G84+NOVIEMBRE!G84+DICIEMBRE!G84</f>
        <v>0</v>
      </c>
      <c r="H84" s="166">
        <f>+ENERO!H84+FEBRERO!H84+MARZO!H84+ABRIL!H84+MAYO!H84+JUNIO!H84+JULIO!H84+AGOSTO!H84+SEPTIEMBRE!H84+OCTUBRE!H84+NOVIEMBRE!H84+DICIEMBRE!H84</f>
        <v>0</v>
      </c>
      <c r="I84" s="228"/>
      <c r="J84" s="159"/>
      <c r="K84" s="159"/>
      <c r="L84" s="155"/>
      <c r="M84" s="155"/>
      <c r="N84" s="157"/>
      <c r="O84" s="160"/>
      <c r="P84" s="155"/>
      <c r="Q84" s="159"/>
    </row>
    <row r="85" spans="1:17" x14ac:dyDescent="0.25">
      <c r="A85" s="182" t="s">
        <v>151</v>
      </c>
      <c r="B85" s="201" t="s">
        <v>152</v>
      </c>
      <c r="C85" s="166">
        <f>+ENERO!C85+FEBRERO!C85+MARZO!C85+ABRIL!C85+MAYO!C85+JUNIO!C85+JULIO!C85+AGOSTO!C85+SEPTIEMBRE!C85+OCTUBRE!C85+NOVIEMBRE!C85+DICIEMBRE!C85</f>
        <v>0</v>
      </c>
      <c r="D85" s="166">
        <f>+ENERO!D85+FEBRERO!D85+MARZO!D85+ABRIL!D85+MAYO!D85+JUNIO!D85+JULIO!D85+AGOSTO!D85+SEPTIEMBRE!D85+OCTUBRE!D85+NOVIEMBRE!D85+DICIEMBRE!D85</f>
        <v>0</v>
      </c>
      <c r="E85" s="166">
        <f>+ENERO!E85+FEBRERO!E85+MARZO!E85+ABRIL!E85+MAYO!E85+JUNIO!E85+JULIO!E85+AGOSTO!E85+SEPTIEMBRE!E85+OCTUBRE!E85+NOVIEMBRE!E85+DICIEMBRE!E85</f>
        <v>0</v>
      </c>
      <c r="F85" s="166">
        <f>+ENERO!F85+FEBRERO!F85+MARZO!F85+ABRIL!F85+MAYO!F85+JUNIO!F85+JULIO!F85+AGOSTO!F85+SEPTIEMBRE!F85+OCTUBRE!F85+NOVIEMBRE!F85+DICIEMBRE!F85</f>
        <v>0</v>
      </c>
      <c r="G85" s="166">
        <f>+ENERO!G85+FEBRERO!G85+MARZO!G85+ABRIL!G85+MAYO!G85+JUNIO!G85+JULIO!G85+AGOSTO!G85+SEPTIEMBRE!G85+OCTUBRE!G85+NOVIEMBRE!G85+DICIEMBRE!G85</f>
        <v>0</v>
      </c>
      <c r="H85" s="166">
        <f>+ENERO!H85+FEBRERO!H85+MARZO!H85+ABRIL!H85+MAYO!H85+JUNIO!H85+JULIO!H85+AGOSTO!H85+SEPTIEMBRE!H85+OCTUBRE!H85+NOVIEMBRE!H85+DICIEMBRE!H85</f>
        <v>0</v>
      </c>
      <c r="I85" s="228"/>
      <c r="J85" s="159"/>
      <c r="K85" s="159"/>
      <c r="L85" s="155"/>
      <c r="M85" s="155"/>
      <c r="N85" s="157"/>
      <c r="O85" s="160"/>
      <c r="P85" s="155"/>
      <c r="Q85" s="159"/>
    </row>
    <row r="86" spans="1:17" x14ac:dyDescent="0.25">
      <c r="A86" s="182" t="s">
        <v>153</v>
      </c>
      <c r="B86" s="201" t="s">
        <v>154</v>
      </c>
      <c r="C86" s="166">
        <f>+ENERO!C86+FEBRERO!C86+MARZO!C86+ABRIL!C86+MAYO!C86+JUNIO!C86+JULIO!C86+AGOSTO!C86+SEPTIEMBRE!C86+OCTUBRE!C86+NOVIEMBRE!C86+DICIEMBRE!C86</f>
        <v>0</v>
      </c>
      <c r="D86" s="166">
        <f>+ENERO!D86+FEBRERO!D86+MARZO!D86+ABRIL!D86+MAYO!D86+JUNIO!D86+JULIO!D86+AGOSTO!D86+SEPTIEMBRE!D86+OCTUBRE!D86+NOVIEMBRE!D86+DICIEMBRE!D86</f>
        <v>0</v>
      </c>
      <c r="E86" s="166">
        <f>+ENERO!E86+FEBRERO!E86+MARZO!E86+ABRIL!E86+MAYO!E86+JUNIO!E86+JULIO!E86+AGOSTO!E86+SEPTIEMBRE!E86+OCTUBRE!E86+NOVIEMBRE!E86+DICIEMBRE!E86</f>
        <v>0</v>
      </c>
      <c r="F86" s="166">
        <f>+ENERO!F86+FEBRERO!F86+MARZO!F86+ABRIL!F86+MAYO!F86+JUNIO!F86+JULIO!F86+AGOSTO!F86+SEPTIEMBRE!F86+OCTUBRE!F86+NOVIEMBRE!F86+DICIEMBRE!F86</f>
        <v>0</v>
      </c>
      <c r="G86" s="166">
        <f>+ENERO!G86+FEBRERO!G86+MARZO!G86+ABRIL!G86+MAYO!G86+JUNIO!G86+JULIO!G86+AGOSTO!G86+SEPTIEMBRE!G86+OCTUBRE!G86+NOVIEMBRE!G86+DICIEMBRE!G86</f>
        <v>0</v>
      </c>
      <c r="H86" s="166">
        <f>+ENERO!H86+FEBRERO!H86+MARZO!H86+ABRIL!H86+MAYO!H86+JUNIO!H86+JULIO!H86+AGOSTO!H86+SEPTIEMBRE!H86+OCTUBRE!H86+NOVIEMBRE!H86+DICIEMBRE!H86</f>
        <v>0</v>
      </c>
      <c r="I86" s="228"/>
      <c r="J86" s="159"/>
      <c r="K86" s="159"/>
      <c r="L86" s="155"/>
      <c r="M86" s="155"/>
      <c r="N86" s="157"/>
      <c r="O86" s="160"/>
      <c r="P86" s="155"/>
      <c r="Q86" s="159"/>
    </row>
    <row r="87" spans="1:17" x14ac:dyDescent="0.25">
      <c r="A87" s="182" t="s">
        <v>155</v>
      </c>
      <c r="B87" s="201" t="s">
        <v>156</v>
      </c>
      <c r="C87" s="166">
        <f>+ENERO!C87+FEBRERO!C87+MARZO!C87+ABRIL!C87+MAYO!C87+JUNIO!C87+JULIO!C87+AGOSTO!C87+SEPTIEMBRE!C87+OCTUBRE!C87+NOVIEMBRE!C87+DICIEMBRE!C87</f>
        <v>0</v>
      </c>
      <c r="D87" s="166">
        <f>+ENERO!D87+FEBRERO!D87+MARZO!D87+ABRIL!D87+MAYO!D87+JUNIO!D87+JULIO!D87+AGOSTO!D87+SEPTIEMBRE!D87+OCTUBRE!D87+NOVIEMBRE!D87+DICIEMBRE!D87</f>
        <v>0</v>
      </c>
      <c r="E87" s="166">
        <f>+ENERO!E87+FEBRERO!E87+MARZO!E87+ABRIL!E87+MAYO!E87+JUNIO!E87+JULIO!E87+AGOSTO!E87+SEPTIEMBRE!E87+OCTUBRE!E87+NOVIEMBRE!E87+DICIEMBRE!E87</f>
        <v>0</v>
      </c>
      <c r="F87" s="166">
        <f>+ENERO!F87+FEBRERO!F87+MARZO!F87+ABRIL!F87+MAYO!F87+JUNIO!F87+JULIO!F87+AGOSTO!F87+SEPTIEMBRE!F87+OCTUBRE!F87+NOVIEMBRE!F87+DICIEMBRE!F87</f>
        <v>0</v>
      </c>
      <c r="G87" s="166">
        <f>+ENERO!G87+FEBRERO!G87+MARZO!G87+ABRIL!G87+MAYO!G87+JUNIO!G87+JULIO!G87+AGOSTO!G87+SEPTIEMBRE!G87+OCTUBRE!G87+NOVIEMBRE!G87+DICIEMBRE!G87</f>
        <v>0</v>
      </c>
      <c r="H87" s="166">
        <f>+ENERO!H87+FEBRERO!H87+MARZO!H87+ABRIL!H87+MAYO!H87+JUNIO!H87+JULIO!H87+AGOSTO!H87+SEPTIEMBRE!H87+OCTUBRE!H87+NOVIEMBRE!H87+DICIEMBRE!H87</f>
        <v>0</v>
      </c>
      <c r="I87" s="228"/>
      <c r="J87" s="159"/>
      <c r="K87" s="159"/>
      <c r="L87" s="155"/>
      <c r="M87" s="155"/>
      <c r="N87" s="157"/>
      <c r="O87" s="160"/>
      <c r="P87" s="155"/>
      <c r="Q87" s="159"/>
    </row>
    <row r="88" spans="1:17" x14ac:dyDescent="0.25">
      <c r="A88" s="182" t="s">
        <v>157</v>
      </c>
      <c r="B88" s="201" t="s">
        <v>158</v>
      </c>
      <c r="C88" s="166">
        <f>+ENERO!C88+FEBRERO!C88+MARZO!C88+ABRIL!C88+MAYO!C88+JUNIO!C88+JULIO!C88+AGOSTO!C88+SEPTIEMBRE!C88+OCTUBRE!C88+NOVIEMBRE!C88+DICIEMBRE!C88</f>
        <v>0</v>
      </c>
      <c r="D88" s="166">
        <f>+ENERO!D88+FEBRERO!D88+MARZO!D88+ABRIL!D88+MAYO!D88+JUNIO!D88+JULIO!D88+AGOSTO!D88+SEPTIEMBRE!D88+OCTUBRE!D88+NOVIEMBRE!D88+DICIEMBRE!D88</f>
        <v>0</v>
      </c>
      <c r="E88" s="166">
        <f>+ENERO!E88+FEBRERO!E88+MARZO!E88+ABRIL!E88+MAYO!E88+JUNIO!E88+JULIO!E88+AGOSTO!E88+SEPTIEMBRE!E88+OCTUBRE!E88+NOVIEMBRE!E88+DICIEMBRE!E88</f>
        <v>0</v>
      </c>
      <c r="F88" s="166">
        <f>+ENERO!F88+FEBRERO!F88+MARZO!F88+ABRIL!F88+MAYO!F88+JUNIO!F88+JULIO!F88+AGOSTO!F88+SEPTIEMBRE!F88+OCTUBRE!F88+NOVIEMBRE!F88+DICIEMBRE!F88</f>
        <v>0</v>
      </c>
      <c r="G88" s="166">
        <f>+ENERO!G88+FEBRERO!G88+MARZO!G88+ABRIL!G88+MAYO!G88+JUNIO!G88+JULIO!G88+AGOSTO!G88+SEPTIEMBRE!G88+OCTUBRE!G88+NOVIEMBRE!G88+DICIEMBRE!G88</f>
        <v>0</v>
      </c>
      <c r="H88" s="166">
        <f>+ENERO!H88+FEBRERO!H88+MARZO!H88+ABRIL!H88+MAYO!H88+JUNIO!H88+JULIO!H88+AGOSTO!H88+SEPTIEMBRE!H88+OCTUBRE!H88+NOVIEMBRE!H88+DICIEMBRE!H88</f>
        <v>0</v>
      </c>
      <c r="I88" s="228"/>
      <c r="J88" s="159"/>
      <c r="K88" s="159"/>
      <c r="L88" s="155"/>
      <c r="M88" s="155"/>
      <c r="N88" s="157"/>
      <c r="O88" s="160"/>
      <c r="P88" s="155"/>
      <c r="Q88" s="159"/>
    </row>
    <row r="89" spans="1:17" x14ac:dyDescent="0.25">
      <c r="A89" s="182" t="s">
        <v>159</v>
      </c>
      <c r="B89" s="201" t="s">
        <v>160</v>
      </c>
      <c r="C89" s="166">
        <f>+ENERO!C89+FEBRERO!C89+MARZO!C89+ABRIL!C89+MAYO!C89+JUNIO!C89+JULIO!C89+AGOSTO!C89+SEPTIEMBRE!C89+OCTUBRE!C89+NOVIEMBRE!C89+DICIEMBRE!C89</f>
        <v>231</v>
      </c>
      <c r="D89" s="166">
        <f>+ENERO!D89+FEBRERO!D89+MARZO!D89+ABRIL!D89+MAYO!D89+JUNIO!D89+JULIO!D89+AGOSTO!D89+SEPTIEMBRE!D89+OCTUBRE!D89+NOVIEMBRE!D89+DICIEMBRE!D89</f>
        <v>1</v>
      </c>
      <c r="E89" s="166">
        <f>+ENERO!E89+FEBRERO!E89+MARZO!E89+ABRIL!E89+MAYO!E89+JUNIO!E89+JULIO!E89+AGOSTO!E89+SEPTIEMBRE!E89+OCTUBRE!E89+NOVIEMBRE!E89+DICIEMBRE!E89</f>
        <v>230</v>
      </c>
      <c r="F89" s="166">
        <f>+ENERO!F89+FEBRERO!F89+MARZO!F89+ABRIL!F89+MAYO!F89+JUNIO!F89+JULIO!F89+AGOSTO!F89+SEPTIEMBRE!F89+OCTUBRE!F89+NOVIEMBRE!F89+DICIEMBRE!F89</f>
        <v>0</v>
      </c>
      <c r="G89" s="166">
        <f>+ENERO!G89+FEBRERO!G89+MARZO!G89+ABRIL!G89+MAYO!G89+JUNIO!G89+JULIO!G89+AGOSTO!G89+SEPTIEMBRE!G89+OCTUBRE!G89+NOVIEMBRE!G89+DICIEMBRE!G89</f>
        <v>0</v>
      </c>
      <c r="H89" s="166">
        <f>+ENERO!H89+FEBRERO!H89+MARZO!H89+ABRIL!H89+MAYO!H89+JUNIO!H89+JULIO!H89+AGOSTO!H89+SEPTIEMBRE!H89+OCTUBRE!H89+NOVIEMBRE!H89+DICIEMBRE!H89</f>
        <v>0</v>
      </c>
      <c r="I89" s="228"/>
      <c r="J89" s="159"/>
      <c r="K89" s="159"/>
      <c r="L89" s="155"/>
      <c r="M89" s="155"/>
      <c r="N89" s="157"/>
      <c r="O89" s="160"/>
      <c r="P89" s="155"/>
      <c r="Q89" s="159"/>
    </row>
    <row r="90" spans="1:17" x14ac:dyDescent="0.25">
      <c r="A90" s="182" t="s">
        <v>161</v>
      </c>
      <c r="B90" s="201" t="s">
        <v>162</v>
      </c>
      <c r="C90" s="166">
        <f>+ENERO!C90+FEBRERO!C90+MARZO!C90+ABRIL!C90+MAYO!C90+JUNIO!C90+JULIO!C90+AGOSTO!C90+SEPTIEMBRE!C90+OCTUBRE!C90+NOVIEMBRE!C90+DICIEMBRE!C90</f>
        <v>0</v>
      </c>
      <c r="D90" s="166">
        <f>+ENERO!D90+FEBRERO!D90+MARZO!D90+ABRIL!D90+MAYO!D90+JUNIO!D90+JULIO!D90+AGOSTO!D90+SEPTIEMBRE!D90+OCTUBRE!D90+NOVIEMBRE!D90+DICIEMBRE!D90</f>
        <v>0</v>
      </c>
      <c r="E90" s="166">
        <f>+ENERO!E90+FEBRERO!E90+MARZO!E90+ABRIL!E90+MAYO!E90+JUNIO!E90+JULIO!E90+AGOSTO!E90+SEPTIEMBRE!E90+OCTUBRE!E90+NOVIEMBRE!E90+DICIEMBRE!E90</f>
        <v>0</v>
      </c>
      <c r="F90" s="166">
        <f>+ENERO!F90+FEBRERO!F90+MARZO!F90+ABRIL!F90+MAYO!F90+JUNIO!F90+JULIO!F90+AGOSTO!F90+SEPTIEMBRE!F90+OCTUBRE!F90+NOVIEMBRE!F90+DICIEMBRE!F90</f>
        <v>0</v>
      </c>
      <c r="G90" s="166">
        <f>+ENERO!G90+FEBRERO!G90+MARZO!G90+ABRIL!G90+MAYO!G90+JUNIO!G90+JULIO!G90+AGOSTO!G90+SEPTIEMBRE!G90+OCTUBRE!G90+NOVIEMBRE!G90+DICIEMBRE!G90</f>
        <v>0</v>
      </c>
      <c r="H90" s="166">
        <f>+ENERO!H90+FEBRERO!H90+MARZO!H90+ABRIL!H90+MAYO!H90+JUNIO!H90+JULIO!H90+AGOSTO!H90+SEPTIEMBRE!H90+OCTUBRE!H90+NOVIEMBRE!H90+DICIEMBRE!H90</f>
        <v>0</v>
      </c>
      <c r="I90" s="228"/>
      <c r="J90" s="159"/>
      <c r="K90" s="159"/>
      <c r="L90" s="155"/>
      <c r="M90" s="155"/>
      <c r="N90" s="157"/>
      <c r="O90" s="160"/>
      <c r="P90" s="155"/>
      <c r="Q90" s="159"/>
    </row>
    <row r="91" spans="1:17" x14ac:dyDescent="0.25">
      <c r="A91" s="182" t="s">
        <v>163</v>
      </c>
      <c r="B91" s="201" t="s">
        <v>164</v>
      </c>
      <c r="C91" s="166">
        <f>+ENERO!C91+FEBRERO!C91+MARZO!C91+ABRIL!C91+MAYO!C91+JUNIO!C91+JULIO!C91+AGOSTO!C91+SEPTIEMBRE!C91+OCTUBRE!C91+NOVIEMBRE!C91+DICIEMBRE!C91</f>
        <v>0</v>
      </c>
      <c r="D91" s="166">
        <f>+ENERO!D91+FEBRERO!D91+MARZO!D91+ABRIL!D91+MAYO!D91+JUNIO!D91+JULIO!D91+AGOSTO!D91+SEPTIEMBRE!D91+OCTUBRE!D91+NOVIEMBRE!D91+DICIEMBRE!D91</f>
        <v>0</v>
      </c>
      <c r="E91" s="166">
        <f>+ENERO!E91+FEBRERO!E91+MARZO!E91+ABRIL!E91+MAYO!E91+JUNIO!E91+JULIO!E91+AGOSTO!E91+SEPTIEMBRE!E91+OCTUBRE!E91+NOVIEMBRE!E91+DICIEMBRE!E91</f>
        <v>0</v>
      </c>
      <c r="F91" s="166">
        <f>+ENERO!F91+FEBRERO!F91+MARZO!F91+ABRIL!F91+MAYO!F91+JUNIO!F91+JULIO!F91+AGOSTO!F91+SEPTIEMBRE!F91+OCTUBRE!F91+NOVIEMBRE!F91+DICIEMBRE!F91</f>
        <v>0</v>
      </c>
      <c r="G91" s="166">
        <f>+ENERO!G91+FEBRERO!G91+MARZO!G91+ABRIL!G91+MAYO!G91+JUNIO!G91+JULIO!G91+AGOSTO!G91+SEPTIEMBRE!G91+OCTUBRE!G91+NOVIEMBRE!G91+DICIEMBRE!G91</f>
        <v>0</v>
      </c>
      <c r="H91" s="166">
        <f>+ENERO!H91+FEBRERO!H91+MARZO!H91+ABRIL!H91+MAYO!H91+JUNIO!H91+JULIO!H91+AGOSTO!H91+SEPTIEMBRE!H91+OCTUBRE!H91+NOVIEMBRE!H91+DICIEMBRE!H91</f>
        <v>0</v>
      </c>
      <c r="I91" s="228"/>
      <c r="J91" s="159"/>
      <c r="K91" s="159"/>
      <c r="L91" s="155"/>
      <c r="M91" s="155"/>
      <c r="N91" s="157"/>
      <c r="O91" s="160"/>
      <c r="P91" s="155"/>
      <c r="Q91" s="159"/>
    </row>
    <row r="92" spans="1:17" x14ac:dyDescent="0.25">
      <c r="A92" s="182" t="s">
        <v>165</v>
      </c>
      <c r="B92" s="201" t="s">
        <v>166</v>
      </c>
      <c r="C92" s="166">
        <f>+ENERO!C92+FEBRERO!C92+MARZO!C92+ABRIL!C92+MAYO!C92+JUNIO!C92+JULIO!C92+AGOSTO!C92+SEPTIEMBRE!C92+OCTUBRE!C92+NOVIEMBRE!C92+DICIEMBRE!C92</f>
        <v>0</v>
      </c>
      <c r="D92" s="166">
        <f>+ENERO!D92+FEBRERO!D92+MARZO!D92+ABRIL!D92+MAYO!D92+JUNIO!D92+JULIO!D92+AGOSTO!D92+SEPTIEMBRE!D92+OCTUBRE!D92+NOVIEMBRE!D92+DICIEMBRE!D92</f>
        <v>0</v>
      </c>
      <c r="E92" s="166">
        <f>+ENERO!E92+FEBRERO!E92+MARZO!E92+ABRIL!E92+MAYO!E92+JUNIO!E92+JULIO!E92+AGOSTO!E92+SEPTIEMBRE!E92+OCTUBRE!E92+NOVIEMBRE!E92+DICIEMBRE!E92</f>
        <v>0</v>
      </c>
      <c r="F92" s="166">
        <f>+ENERO!F92+FEBRERO!F92+MARZO!F92+ABRIL!F92+MAYO!F92+JUNIO!F92+JULIO!F92+AGOSTO!F92+SEPTIEMBRE!F92+OCTUBRE!F92+NOVIEMBRE!F92+DICIEMBRE!F92</f>
        <v>0</v>
      </c>
      <c r="G92" s="166">
        <f>+ENERO!G92+FEBRERO!G92+MARZO!G92+ABRIL!G92+MAYO!G92+JUNIO!G92+JULIO!G92+AGOSTO!G92+SEPTIEMBRE!G92+OCTUBRE!G92+NOVIEMBRE!G92+DICIEMBRE!G92</f>
        <v>0</v>
      </c>
      <c r="H92" s="166">
        <f>+ENERO!H92+FEBRERO!H92+MARZO!H92+ABRIL!H92+MAYO!H92+JUNIO!H92+JULIO!H92+AGOSTO!H92+SEPTIEMBRE!H92+OCTUBRE!H92+NOVIEMBRE!H92+DICIEMBRE!H92</f>
        <v>0</v>
      </c>
      <c r="I92" s="228"/>
      <c r="J92" s="159"/>
      <c r="K92" s="159"/>
      <c r="L92" s="155"/>
      <c r="M92" s="155"/>
      <c r="N92" s="157"/>
      <c r="O92" s="160"/>
      <c r="P92" s="155"/>
      <c r="Q92" s="159"/>
    </row>
    <row r="93" spans="1:17" x14ac:dyDescent="0.25">
      <c r="A93" s="182" t="s">
        <v>167</v>
      </c>
      <c r="B93" s="201" t="s">
        <v>168</v>
      </c>
      <c r="C93" s="166">
        <f>+ENERO!C93+FEBRERO!C93+MARZO!C93+ABRIL!C93+MAYO!C93+JUNIO!C93+JULIO!C93+AGOSTO!C93+SEPTIEMBRE!C93+OCTUBRE!C93+NOVIEMBRE!C93+DICIEMBRE!C93</f>
        <v>0</v>
      </c>
      <c r="D93" s="166">
        <f>+ENERO!D93+FEBRERO!D93+MARZO!D93+ABRIL!D93+MAYO!D93+JUNIO!D93+JULIO!D93+AGOSTO!D93+SEPTIEMBRE!D93+OCTUBRE!D93+NOVIEMBRE!D93+DICIEMBRE!D93</f>
        <v>0</v>
      </c>
      <c r="E93" s="166">
        <f>+ENERO!E93+FEBRERO!E93+MARZO!E93+ABRIL!E93+MAYO!E93+JUNIO!E93+JULIO!E93+AGOSTO!E93+SEPTIEMBRE!E93+OCTUBRE!E93+NOVIEMBRE!E93+DICIEMBRE!E93</f>
        <v>0</v>
      </c>
      <c r="F93" s="166">
        <f>+ENERO!F93+FEBRERO!F93+MARZO!F93+ABRIL!F93+MAYO!F93+JUNIO!F93+JULIO!F93+AGOSTO!F93+SEPTIEMBRE!F93+OCTUBRE!F93+NOVIEMBRE!F93+DICIEMBRE!F93</f>
        <v>0</v>
      </c>
      <c r="G93" s="166">
        <f>+ENERO!G93+FEBRERO!G93+MARZO!G93+ABRIL!G93+MAYO!G93+JUNIO!G93+JULIO!G93+AGOSTO!G93+SEPTIEMBRE!G93+OCTUBRE!G93+NOVIEMBRE!G93+DICIEMBRE!G93</f>
        <v>0</v>
      </c>
      <c r="H93" s="166">
        <f>+ENERO!H93+FEBRERO!H93+MARZO!H93+ABRIL!H93+MAYO!H93+JUNIO!H93+JULIO!H93+AGOSTO!H93+SEPTIEMBRE!H93+OCTUBRE!H93+NOVIEMBRE!H93+DICIEMBRE!H93</f>
        <v>0</v>
      </c>
      <c r="I93" s="228"/>
      <c r="J93" s="159"/>
      <c r="K93" s="159"/>
      <c r="L93" s="155"/>
      <c r="M93" s="155"/>
      <c r="N93" s="157"/>
      <c r="O93" s="160"/>
      <c r="P93" s="155"/>
      <c r="Q93" s="159"/>
    </row>
    <row r="94" spans="1:17" x14ac:dyDescent="0.25">
      <c r="A94" s="182" t="s">
        <v>169</v>
      </c>
      <c r="B94" s="201" t="s">
        <v>170</v>
      </c>
      <c r="C94" s="166">
        <f>+ENERO!C94+FEBRERO!C94+MARZO!C94+ABRIL!C94+MAYO!C94+JUNIO!C94+JULIO!C94+AGOSTO!C94+SEPTIEMBRE!C94+OCTUBRE!C94+NOVIEMBRE!C94+DICIEMBRE!C94</f>
        <v>2650</v>
      </c>
      <c r="D94" s="166">
        <f>+ENERO!D94+FEBRERO!D94+MARZO!D94+ABRIL!D94+MAYO!D94+JUNIO!D94+JULIO!D94+AGOSTO!D94+SEPTIEMBRE!D94+OCTUBRE!D94+NOVIEMBRE!D94+DICIEMBRE!D94</f>
        <v>0</v>
      </c>
      <c r="E94" s="166">
        <f>+ENERO!E94+FEBRERO!E94+MARZO!E94+ABRIL!E94+MAYO!E94+JUNIO!E94+JULIO!E94+AGOSTO!E94+SEPTIEMBRE!E94+OCTUBRE!E94+NOVIEMBRE!E94+DICIEMBRE!E94</f>
        <v>2650</v>
      </c>
      <c r="F94" s="166">
        <f>+ENERO!F94+FEBRERO!F94+MARZO!F94+ABRIL!F94+MAYO!F94+JUNIO!F94+JULIO!F94+AGOSTO!F94+SEPTIEMBRE!F94+OCTUBRE!F94+NOVIEMBRE!F94+DICIEMBRE!F94</f>
        <v>0</v>
      </c>
      <c r="G94" s="166">
        <f>+ENERO!G94+FEBRERO!G94+MARZO!G94+ABRIL!G94+MAYO!G94+JUNIO!G94+JULIO!G94+AGOSTO!G94+SEPTIEMBRE!G94+OCTUBRE!G94+NOVIEMBRE!G94+DICIEMBRE!G94</f>
        <v>0</v>
      </c>
      <c r="H94" s="166">
        <f>+ENERO!H94+FEBRERO!H94+MARZO!H94+ABRIL!H94+MAYO!H94+JUNIO!H94+JULIO!H94+AGOSTO!H94+SEPTIEMBRE!H94+OCTUBRE!H94+NOVIEMBRE!H94+DICIEMBRE!H94</f>
        <v>0</v>
      </c>
      <c r="I94" s="228"/>
      <c r="J94" s="159"/>
      <c r="K94" s="159"/>
      <c r="L94" s="155"/>
      <c r="M94" s="155"/>
      <c r="N94" s="157"/>
      <c r="O94" s="160"/>
      <c r="P94" s="155"/>
      <c r="Q94" s="159"/>
    </row>
    <row r="95" spans="1:17" x14ac:dyDescent="0.25">
      <c r="A95" s="182" t="s">
        <v>171</v>
      </c>
      <c r="B95" s="201" t="s">
        <v>172</v>
      </c>
      <c r="C95" s="166">
        <f>+ENERO!C95+FEBRERO!C95+MARZO!C95+ABRIL!C95+MAYO!C95+JUNIO!C95+JULIO!C95+AGOSTO!C95+SEPTIEMBRE!C95+OCTUBRE!C95+NOVIEMBRE!C95+DICIEMBRE!C95</f>
        <v>283</v>
      </c>
      <c r="D95" s="166">
        <f>+ENERO!D95+FEBRERO!D95+MARZO!D95+ABRIL!D95+MAYO!D95+JUNIO!D95+JULIO!D95+AGOSTO!D95+SEPTIEMBRE!D95+OCTUBRE!D95+NOVIEMBRE!D95+DICIEMBRE!D95</f>
        <v>0</v>
      </c>
      <c r="E95" s="166">
        <f>+ENERO!E95+FEBRERO!E95+MARZO!E95+ABRIL!E95+MAYO!E95+JUNIO!E95+JULIO!E95+AGOSTO!E95+SEPTIEMBRE!E95+OCTUBRE!E95+NOVIEMBRE!E95+DICIEMBRE!E95</f>
        <v>283</v>
      </c>
      <c r="F95" s="166">
        <f>+ENERO!F95+FEBRERO!F95+MARZO!F95+ABRIL!F95+MAYO!F95+JUNIO!F95+JULIO!F95+AGOSTO!F95+SEPTIEMBRE!F95+OCTUBRE!F95+NOVIEMBRE!F95+DICIEMBRE!F95</f>
        <v>0</v>
      </c>
      <c r="G95" s="166">
        <f>+ENERO!G95+FEBRERO!G95+MARZO!G95+ABRIL!G95+MAYO!G95+JUNIO!G95+JULIO!G95+AGOSTO!G95+SEPTIEMBRE!G95+OCTUBRE!G95+NOVIEMBRE!G95+DICIEMBRE!G95</f>
        <v>0</v>
      </c>
      <c r="H95" s="166">
        <f>+ENERO!H95+FEBRERO!H95+MARZO!H95+ABRIL!H95+MAYO!H95+JUNIO!H95+JULIO!H95+AGOSTO!H95+SEPTIEMBRE!H95+OCTUBRE!H95+NOVIEMBRE!H95+DICIEMBRE!H95</f>
        <v>0</v>
      </c>
      <c r="I95" s="228"/>
      <c r="J95" s="159"/>
      <c r="K95" s="159"/>
      <c r="L95" s="155"/>
      <c r="M95" s="155"/>
      <c r="N95" s="157"/>
      <c r="O95" s="160"/>
      <c r="P95" s="155"/>
      <c r="Q95" s="159"/>
    </row>
    <row r="96" spans="1:17" x14ac:dyDescent="0.25">
      <c r="A96" s="182" t="s">
        <v>173</v>
      </c>
      <c r="B96" s="201" t="s">
        <v>174</v>
      </c>
      <c r="C96" s="166">
        <f>+ENERO!C96+FEBRERO!C96+MARZO!C96+ABRIL!C96+MAYO!C96+JUNIO!C96+JULIO!C96+AGOSTO!C96+SEPTIEMBRE!C96+OCTUBRE!C96+NOVIEMBRE!C96+DICIEMBRE!C96</f>
        <v>0</v>
      </c>
      <c r="D96" s="166">
        <f>+ENERO!D96+FEBRERO!D96+MARZO!D96+ABRIL!D96+MAYO!D96+JUNIO!D96+JULIO!D96+AGOSTO!D96+SEPTIEMBRE!D96+OCTUBRE!D96+NOVIEMBRE!D96+DICIEMBRE!D96</f>
        <v>0</v>
      </c>
      <c r="E96" s="166">
        <f>+ENERO!E96+FEBRERO!E96+MARZO!E96+ABRIL!E96+MAYO!E96+JUNIO!E96+JULIO!E96+AGOSTO!E96+SEPTIEMBRE!E96+OCTUBRE!E96+NOVIEMBRE!E96+DICIEMBRE!E96</f>
        <v>0</v>
      </c>
      <c r="F96" s="166">
        <f>+ENERO!F96+FEBRERO!F96+MARZO!F96+ABRIL!F96+MAYO!F96+JUNIO!F96+JULIO!F96+AGOSTO!F96+SEPTIEMBRE!F96+OCTUBRE!F96+NOVIEMBRE!F96+DICIEMBRE!F96</f>
        <v>0</v>
      </c>
      <c r="G96" s="166">
        <f>+ENERO!G96+FEBRERO!G96+MARZO!G96+ABRIL!G96+MAYO!G96+JUNIO!G96+JULIO!G96+AGOSTO!G96+SEPTIEMBRE!G96+OCTUBRE!G96+NOVIEMBRE!G96+DICIEMBRE!G96</f>
        <v>0</v>
      </c>
      <c r="H96" s="166">
        <f>+ENERO!H96+FEBRERO!H96+MARZO!H96+ABRIL!H96+MAYO!H96+JUNIO!H96+JULIO!H96+AGOSTO!H96+SEPTIEMBRE!H96+OCTUBRE!H96+NOVIEMBRE!H96+DICIEMBRE!H96</f>
        <v>0</v>
      </c>
      <c r="I96" s="228"/>
      <c r="J96" s="159"/>
      <c r="K96" s="159"/>
      <c r="L96" s="155"/>
      <c r="M96" s="155"/>
      <c r="N96" s="157"/>
      <c r="O96" s="160"/>
      <c r="P96" s="155"/>
      <c r="Q96" s="159"/>
    </row>
    <row r="97" spans="1:17" x14ac:dyDescent="0.25">
      <c r="A97" s="182" t="s">
        <v>175</v>
      </c>
      <c r="B97" s="201" t="s">
        <v>176</v>
      </c>
      <c r="C97" s="166">
        <f>+ENERO!C97+FEBRERO!C97+MARZO!C97+ABRIL!C97+MAYO!C97+JUNIO!C97+JULIO!C97+AGOSTO!C97+SEPTIEMBRE!C97+OCTUBRE!C97+NOVIEMBRE!C97+DICIEMBRE!C97</f>
        <v>0</v>
      </c>
      <c r="D97" s="166">
        <f>+ENERO!D97+FEBRERO!D97+MARZO!D97+ABRIL!D97+MAYO!D97+JUNIO!D97+JULIO!D97+AGOSTO!D97+SEPTIEMBRE!D97+OCTUBRE!D97+NOVIEMBRE!D97+DICIEMBRE!D97</f>
        <v>0</v>
      </c>
      <c r="E97" s="166">
        <f>+ENERO!E97+FEBRERO!E97+MARZO!E97+ABRIL!E97+MAYO!E97+JUNIO!E97+JULIO!E97+AGOSTO!E97+SEPTIEMBRE!E97+OCTUBRE!E97+NOVIEMBRE!E97+DICIEMBRE!E97</f>
        <v>0</v>
      </c>
      <c r="F97" s="166">
        <f>+ENERO!F97+FEBRERO!F97+MARZO!F97+ABRIL!F97+MAYO!F97+JUNIO!F97+JULIO!F97+AGOSTO!F97+SEPTIEMBRE!F97+OCTUBRE!F97+NOVIEMBRE!F97+DICIEMBRE!F97</f>
        <v>0</v>
      </c>
      <c r="G97" s="166">
        <f>+ENERO!G97+FEBRERO!G97+MARZO!G97+ABRIL!G97+MAYO!G97+JUNIO!G97+JULIO!G97+AGOSTO!G97+SEPTIEMBRE!G97+OCTUBRE!G97+NOVIEMBRE!G97+DICIEMBRE!G97</f>
        <v>0</v>
      </c>
      <c r="H97" s="166">
        <f>+ENERO!H97+FEBRERO!H97+MARZO!H97+ABRIL!H97+MAYO!H97+JUNIO!H97+JULIO!H97+AGOSTO!H97+SEPTIEMBRE!H97+OCTUBRE!H97+NOVIEMBRE!H97+DICIEMBRE!H97</f>
        <v>0</v>
      </c>
      <c r="I97" s="228"/>
      <c r="J97" s="159"/>
      <c r="K97" s="159"/>
      <c r="L97" s="155"/>
      <c r="M97" s="155"/>
      <c r="N97" s="157"/>
      <c r="O97" s="160"/>
      <c r="P97" s="155"/>
      <c r="Q97" s="159"/>
    </row>
    <row r="98" spans="1:17" x14ac:dyDescent="0.25">
      <c r="A98" s="182" t="s">
        <v>177</v>
      </c>
      <c r="B98" s="201" t="s">
        <v>178</v>
      </c>
      <c r="C98" s="166">
        <f>+ENERO!C98+FEBRERO!C98+MARZO!C98+ABRIL!C98+MAYO!C98+JUNIO!C98+JULIO!C98+AGOSTO!C98+SEPTIEMBRE!C98+OCTUBRE!C98+NOVIEMBRE!C98+DICIEMBRE!C98</f>
        <v>0</v>
      </c>
      <c r="D98" s="166">
        <f>+ENERO!D98+FEBRERO!D98+MARZO!D98+ABRIL!D98+MAYO!D98+JUNIO!D98+JULIO!D98+AGOSTO!D98+SEPTIEMBRE!D98+OCTUBRE!D98+NOVIEMBRE!D98+DICIEMBRE!D98</f>
        <v>0</v>
      </c>
      <c r="E98" s="166">
        <f>+ENERO!E98+FEBRERO!E98+MARZO!E98+ABRIL!E98+MAYO!E98+JUNIO!E98+JULIO!E98+AGOSTO!E98+SEPTIEMBRE!E98+OCTUBRE!E98+NOVIEMBRE!E98+DICIEMBRE!E98</f>
        <v>0</v>
      </c>
      <c r="F98" s="166">
        <f>+ENERO!F98+FEBRERO!F98+MARZO!F98+ABRIL!F98+MAYO!F98+JUNIO!F98+JULIO!F98+AGOSTO!F98+SEPTIEMBRE!F98+OCTUBRE!F98+NOVIEMBRE!F98+DICIEMBRE!F98</f>
        <v>0</v>
      </c>
      <c r="G98" s="166">
        <f>+ENERO!G98+FEBRERO!G98+MARZO!G98+ABRIL!G98+MAYO!G98+JUNIO!G98+JULIO!G98+AGOSTO!G98+SEPTIEMBRE!G98+OCTUBRE!G98+NOVIEMBRE!G98+DICIEMBRE!G98</f>
        <v>0</v>
      </c>
      <c r="H98" s="166">
        <f>+ENERO!H98+FEBRERO!H98+MARZO!H98+ABRIL!H98+MAYO!H98+JUNIO!H98+JULIO!H98+AGOSTO!H98+SEPTIEMBRE!H98+OCTUBRE!H98+NOVIEMBRE!H98+DICIEMBRE!H98</f>
        <v>0</v>
      </c>
      <c r="I98" s="228"/>
      <c r="J98" s="159"/>
      <c r="K98" s="159"/>
      <c r="L98" s="155"/>
      <c r="M98" s="155"/>
      <c r="N98" s="157"/>
      <c r="O98" s="160"/>
      <c r="P98" s="155"/>
      <c r="Q98" s="159"/>
    </row>
    <row r="99" spans="1:17" x14ac:dyDescent="0.25">
      <c r="A99" s="182" t="s">
        <v>179</v>
      </c>
      <c r="B99" s="201" t="s">
        <v>180</v>
      </c>
      <c r="C99" s="166">
        <f>+ENERO!C99+FEBRERO!C99+MARZO!C99+ABRIL!C99+MAYO!C99+JUNIO!C99+JULIO!C99+AGOSTO!C99+SEPTIEMBRE!C99+OCTUBRE!C99+NOVIEMBRE!C99+DICIEMBRE!C99</f>
        <v>1208</v>
      </c>
      <c r="D99" s="166">
        <f>+ENERO!D99+FEBRERO!D99+MARZO!D99+ABRIL!D99+MAYO!D99+JUNIO!D99+JULIO!D99+AGOSTO!D99+SEPTIEMBRE!D99+OCTUBRE!D99+NOVIEMBRE!D99+DICIEMBRE!D99</f>
        <v>23</v>
      </c>
      <c r="E99" s="166">
        <f>+ENERO!E99+FEBRERO!E99+MARZO!E99+ABRIL!E99+MAYO!E99+JUNIO!E99+JULIO!E99+AGOSTO!E99+SEPTIEMBRE!E99+OCTUBRE!E99+NOVIEMBRE!E99+DICIEMBRE!E99</f>
        <v>1185</v>
      </c>
      <c r="F99" s="166">
        <f>+ENERO!F99+FEBRERO!F99+MARZO!F99+ABRIL!F99+MAYO!F99+JUNIO!F99+JULIO!F99+AGOSTO!F99+SEPTIEMBRE!F99+OCTUBRE!F99+NOVIEMBRE!F99+DICIEMBRE!F99</f>
        <v>0</v>
      </c>
      <c r="G99" s="166">
        <f>+ENERO!G99+FEBRERO!G99+MARZO!G99+ABRIL!G99+MAYO!G99+JUNIO!G99+JULIO!G99+AGOSTO!G99+SEPTIEMBRE!G99+OCTUBRE!G99+NOVIEMBRE!G99+DICIEMBRE!G99</f>
        <v>10</v>
      </c>
      <c r="H99" s="166">
        <f>+ENERO!H99+FEBRERO!H99+MARZO!H99+ABRIL!H99+MAYO!H99+JUNIO!H99+JULIO!H99+AGOSTO!H99+SEPTIEMBRE!H99+OCTUBRE!H99+NOVIEMBRE!H99+DICIEMBRE!H99</f>
        <v>0</v>
      </c>
      <c r="I99" s="228"/>
      <c r="J99" s="159"/>
      <c r="K99" s="159"/>
      <c r="L99" s="155"/>
      <c r="M99" s="155"/>
      <c r="N99" s="157"/>
      <c r="O99" s="160"/>
      <c r="P99" s="155"/>
      <c r="Q99" s="159"/>
    </row>
    <row r="100" spans="1:17" x14ac:dyDescent="0.25">
      <c r="A100" s="182" t="s">
        <v>181</v>
      </c>
      <c r="B100" s="201" t="s">
        <v>182</v>
      </c>
      <c r="C100" s="166">
        <f>+ENERO!C100+FEBRERO!C100+MARZO!C100+ABRIL!C100+MAYO!C100+JUNIO!C100+JULIO!C100+AGOSTO!C100+SEPTIEMBRE!C100+OCTUBRE!C100+NOVIEMBRE!C100+DICIEMBRE!C100</f>
        <v>1</v>
      </c>
      <c r="D100" s="166">
        <f>+ENERO!D100+FEBRERO!D100+MARZO!D100+ABRIL!D100+MAYO!D100+JUNIO!D100+JULIO!D100+AGOSTO!D100+SEPTIEMBRE!D100+OCTUBRE!D100+NOVIEMBRE!D100+DICIEMBRE!D100</f>
        <v>0</v>
      </c>
      <c r="E100" s="166">
        <f>+ENERO!E100+FEBRERO!E100+MARZO!E100+ABRIL!E100+MAYO!E100+JUNIO!E100+JULIO!E100+AGOSTO!E100+SEPTIEMBRE!E100+OCTUBRE!E100+NOVIEMBRE!E100+DICIEMBRE!E100</f>
        <v>1</v>
      </c>
      <c r="F100" s="166">
        <f>+ENERO!F100+FEBRERO!F100+MARZO!F100+ABRIL!F100+MAYO!F100+JUNIO!F100+JULIO!F100+AGOSTO!F100+SEPTIEMBRE!F100+OCTUBRE!F100+NOVIEMBRE!F100+DICIEMBRE!F100</f>
        <v>0</v>
      </c>
      <c r="G100" s="166">
        <f>+ENERO!G100+FEBRERO!G100+MARZO!G100+ABRIL!G100+MAYO!G100+JUNIO!G100+JULIO!G100+AGOSTO!G100+SEPTIEMBRE!G100+OCTUBRE!G100+NOVIEMBRE!G100+DICIEMBRE!G100</f>
        <v>0</v>
      </c>
      <c r="H100" s="166">
        <f>+ENERO!H100+FEBRERO!H100+MARZO!H100+ABRIL!H100+MAYO!H100+JUNIO!H100+JULIO!H100+AGOSTO!H100+SEPTIEMBRE!H100+OCTUBRE!H100+NOVIEMBRE!H100+DICIEMBRE!H100</f>
        <v>0</v>
      </c>
      <c r="I100" s="228"/>
      <c r="J100" s="159"/>
      <c r="K100" s="159"/>
      <c r="L100" s="155"/>
      <c r="M100" s="155"/>
      <c r="N100" s="157"/>
      <c r="O100" s="160"/>
      <c r="P100" s="155"/>
      <c r="Q100" s="159"/>
    </row>
    <row r="101" spans="1:17" x14ac:dyDescent="0.25">
      <c r="A101" s="182" t="s">
        <v>183</v>
      </c>
      <c r="B101" s="201" t="s">
        <v>184</v>
      </c>
      <c r="C101" s="166">
        <f>+ENERO!C101+FEBRERO!C101+MARZO!C101+ABRIL!C101+MAYO!C101+JUNIO!C101+JULIO!C101+AGOSTO!C101+SEPTIEMBRE!C101+OCTUBRE!C101+NOVIEMBRE!C101+DICIEMBRE!C101</f>
        <v>0</v>
      </c>
      <c r="D101" s="166">
        <f>+ENERO!D101+FEBRERO!D101+MARZO!D101+ABRIL!D101+MAYO!D101+JUNIO!D101+JULIO!D101+AGOSTO!D101+SEPTIEMBRE!D101+OCTUBRE!D101+NOVIEMBRE!D101+DICIEMBRE!D101</f>
        <v>0</v>
      </c>
      <c r="E101" s="166">
        <f>+ENERO!E101+FEBRERO!E101+MARZO!E101+ABRIL!E101+MAYO!E101+JUNIO!E101+JULIO!E101+AGOSTO!E101+SEPTIEMBRE!E101+OCTUBRE!E101+NOVIEMBRE!E101+DICIEMBRE!E101</f>
        <v>0</v>
      </c>
      <c r="F101" s="166">
        <f>+ENERO!F101+FEBRERO!F101+MARZO!F101+ABRIL!F101+MAYO!F101+JUNIO!F101+JULIO!F101+AGOSTO!F101+SEPTIEMBRE!F101+OCTUBRE!F101+NOVIEMBRE!F101+DICIEMBRE!F101</f>
        <v>0</v>
      </c>
      <c r="G101" s="166">
        <f>+ENERO!G101+FEBRERO!G101+MARZO!G101+ABRIL!G101+MAYO!G101+JUNIO!G101+JULIO!G101+AGOSTO!G101+SEPTIEMBRE!G101+OCTUBRE!G101+NOVIEMBRE!G101+DICIEMBRE!G101</f>
        <v>0</v>
      </c>
      <c r="H101" s="166">
        <f>+ENERO!H101+FEBRERO!H101+MARZO!H101+ABRIL!H101+MAYO!H101+JUNIO!H101+JULIO!H101+AGOSTO!H101+SEPTIEMBRE!H101+OCTUBRE!H101+NOVIEMBRE!H101+DICIEMBRE!H101</f>
        <v>0</v>
      </c>
      <c r="I101" s="228"/>
      <c r="J101" s="159"/>
      <c r="K101" s="159"/>
      <c r="L101" s="155"/>
      <c r="M101" s="155"/>
      <c r="N101" s="157"/>
      <c r="O101" s="160"/>
      <c r="P101" s="155"/>
      <c r="Q101" s="159"/>
    </row>
    <row r="102" spans="1:17" x14ac:dyDescent="0.25">
      <c r="A102" s="182" t="s">
        <v>185</v>
      </c>
      <c r="B102" s="201" t="s">
        <v>186</v>
      </c>
      <c r="C102" s="166">
        <f>+ENERO!C102+FEBRERO!C102+MARZO!C102+ABRIL!C102+MAYO!C102+JUNIO!C102+JULIO!C102+AGOSTO!C102+SEPTIEMBRE!C102+OCTUBRE!C102+NOVIEMBRE!C102+DICIEMBRE!C102</f>
        <v>0</v>
      </c>
      <c r="D102" s="166">
        <f>+ENERO!D102+FEBRERO!D102+MARZO!D102+ABRIL!D102+MAYO!D102+JUNIO!D102+JULIO!D102+AGOSTO!D102+SEPTIEMBRE!D102+OCTUBRE!D102+NOVIEMBRE!D102+DICIEMBRE!D102</f>
        <v>0</v>
      </c>
      <c r="E102" s="166">
        <f>+ENERO!E102+FEBRERO!E102+MARZO!E102+ABRIL!E102+MAYO!E102+JUNIO!E102+JULIO!E102+AGOSTO!E102+SEPTIEMBRE!E102+OCTUBRE!E102+NOVIEMBRE!E102+DICIEMBRE!E102</f>
        <v>0</v>
      </c>
      <c r="F102" s="166">
        <f>+ENERO!F102+FEBRERO!F102+MARZO!F102+ABRIL!F102+MAYO!F102+JUNIO!F102+JULIO!F102+AGOSTO!F102+SEPTIEMBRE!F102+OCTUBRE!F102+NOVIEMBRE!F102+DICIEMBRE!F102</f>
        <v>0</v>
      </c>
      <c r="G102" s="166">
        <f>+ENERO!G102+FEBRERO!G102+MARZO!G102+ABRIL!G102+MAYO!G102+JUNIO!G102+JULIO!G102+AGOSTO!G102+SEPTIEMBRE!G102+OCTUBRE!G102+NOVIEMBRE!G102+DICIEMBRE!G102</f>
        <v>0</v>
      </c>
      <c r="H102" s="166">
        <f>+ENERO!H102+FEBRERO!H102+MARZO!H102+ABRIL!H102+MAYO!H102+JUNIO!H102+JULIO!H102+AGOSTO!H102+SEPTIEMBRE!H102+OCTUBRE!H102+NOVIEMBRE!H102+DICIEMBRE!H102</f>
        <v>0</v>
      </c>
      <c r="I102" s="228"/>
      <c r="J102" s="159"/>
      <c r="K102" s="159"/>
      <c r="L102" s="155"/>
      <c r="M102" s="155"/>
      <c r="N102" s="157"/>
      <c r="O102" s="160"/>
      <c r="P102" s="155"/>
      <c r="Q102" s="159"/>
    </row>
    <row r="103" spans="1:17" x14ac:dyDescent="0.25">
      <c r="A103" s="182" t="s">
        <v>187</v>
      </c>
      <c r="B103" s="201" t="s">
        <v>188</v>
      </c>
      <c r="C103" s="166">
        <f>+ENERO!C103+FEBRERO!C103+MARZO!C103+ABRIL!C103+MAYO!C103+JUNIO!C103+JULIO!C103+AGOSTO!C103+SEPTIEMBRE!C103+OCTUBRE!C103+NOVIEMBRE!C103+DICIEMBRE!C103</f>
        <v>0</v>
      </c>
      <c r="D103" s="166">
        <f>+ENERO!D103+FEBRERO!D103+MARZO!D103+ABRIL!D103+MAYO!D103+JUNIO!D103+JULIO!D103+AGOSTO!D103+SEPTIEMBRE!D103+OCTUBRE!D103+NOVIEMBRE!D103+DICIEMBRE!D103</f>
        <v>0</v>
      </c>
      <c r="E103" s="166">
        <f>+ENERO!E103+FEBRERO!E103+MARZO!E103+ABRIL!E103+MAYO!E103+JUNIO!E103+JULIO!E103+AGOSTO!E103+SEPTIEMBRE!E103+OCTUBRE!E103+NOVIEMBRE!E103+DICIEMBRE!E103</f>
        <v>0</v>
      </c>
      <c r="F103" s="166">
        <f>+ENERO!F103+FEBRERO!F103+MARZO!F103+ABRIL!F103+MAYO!F103+JUNIO!F103+JULIO!F103+AGOSTO!F103+SEPTIEMBRE!F103+OCTUBRE!F103+NOVIEMBRE!F103+DICIEMBRE!F103</f>
        <v>0</v>
      </c>
      <c r="G103" s="166">
        <f>+ENERO!G103+FEBRERO!G103+MARZO!G103+ABRIL!G103+MAYO!G103+JUNIO!G103+JULIO!G103+AGOSTO!G103+SEPTIEMBRE!G103+OCTUBRE!G103+NOVIEMBRE!G103+DICIEMBRE!G103</f>
        <v>0</v>
      </c>
      <c r="H103" s="166">
        <f>+ENERO!H103+FEBRERO!H103+MARZO!H103+ABRIL!H103+MAYO!H103+JUNIO!H103+JULIO!H103+AGOSTO!H103+SEPTIEMBRE!H103+OCTUBRE!H103+NOVIEMBRE!H103+DICIEMBRE!H103</f>
        <v>0</v>
      </c>
      <c r="I103" s="228"/>
      <c r="J103" s="159"/>
      <c r="K103" s="159"/>
      <c r="L103" s="155"/>
      <c r="M103" s="155"/>
      <c r="N103" s="157"/>
      <c r="O103" s="160"/>
      <c r="P103" s="155"/>
      <c r="Q103" s="159"/>
    </row>
    <row r="104" spans="1:17" x14ac:dyDescent="0.25">
      <c r="A104" s="182" t="s">
        <v>189</v>
      </c>
      <c r="B104" s="201" t="s">
        <v>190</v>
      </c>
      <c r="C104" s="166">
        <f>+ENERO!C104+FEBRERO!C104+MARZO!C104+ABRIL!C104+MAYO!C104+JUNIO!C104+JULIO!C104+AGOSTO!C104+SEPTIEMBRE!C104+OCTUBRE!C104+NOVIEMBRE!C104+DICIEMBRE!C104</f>
        <v>0</v>
      </c>
      <c r="D104" s="166">
        <f>+ENERO!D104+FEBRERO!D104+MARZO!D104+ABRIL!D104+MAYO!D104+JUNIO!D104+JULIO!D104+AGOSTO!D104+SEPTIEMBRE!D104+OCTUBRE!D104+NOVIEMBRE!D104+DICIEMBRE!D104</f>
        <v>0</v>
      </c>
      <c r="E104" s="166">
        <f>+ENERO!E104+FEBRERO!E104+MARZO!E104+ABRIL!E104+MAYO!E104+JUNIO!E104+JULIO!E104+AGOSTO!E104+SEPTIEMBRE!E104+OCTUBRE!E104+NOVIEMBRE!E104+DICIEMBRE!E104</f>
        <v>0</v>
      </c>
      <c r="F104" s="166">
        <f>+ENERO!F104+FEBRERO!F104+MARZO!F104+ABRIL!F104+MAYO!F104+JUNIO!F104+JULIO!F104+AGOSTO!F104+SEPTIEMBRE!F104+OCTUBRE!F104+NOVIEMBRE!F104+DICIEMBRE!F104</f>
        <v>0</v>
      </c>
      <c r="G104" s="166">
        <f>+ENERO!G104+FEBRERO!G104+MARZO!G104+ABRIL!G104+MAYO!G104+JUNIO!G104+JULIO!G104+AGOSTO!G104+SEPTIEMBRE!G104+OCTUBRE!G104+NOVIEMBRE!G104+DICIEMBRE!G104</f>
        <v>0</v>
      </c>
      <c r="H104" s="166">
        <f>+ENERO!H104+FEBRERO!H104+MARZO!H104+ABRIL!H104+MAYO!H104+JUNIO!H104+JULIO!H104+AGOSTO!H104+SEPTIEMBRE!H104+OCTUBRE!H104+NOVIEMBRE!H104+DICIEMBRE!H104</f>
        <v>0</v>
      </c>
      <c r="I104" s="228"/>
      <c r="J104" s="159"/>
      <c r="K104" s="159"/>
      <c r="L104" s="155"/>
      <c r="M104" s="155"/>
      <c r="N104" s="157"/>
      <c r="O104" s="160"/>
      <c r="P104" s="155"/>
      <c r="Q104" s="159"/>
    </row>
    <row r="105" spans="1:17" x14ac:dyDescent="0.25">
      <c r="A105" s="182" t="s">
        <v>191</v>
      </c>
      <c r="B105" s="201" t="s">
        <v>192</v>
      </c>
      <c r="C105" s="166">
        <f>+ENERO!C105+FEBRERO!C105+MARZO!C105+ABRIL!C105+MAYO!C105+JUNIO!C105+JULIO!C105+AGOSTO!C105+SEPTIEMBRE!C105+OCTUBRE!C105+NOVIEMBRE!C105+DICIEMBRE!C105</f>
        <v>365</v>
      </c>
      <c r="D105" s="166">
        <f>+ENERO!D105+FEBRERO!D105+MARZO!D105+ABRIL!D105+MAYO!D105+JUNIO!D105+JULIO!D105+AGOSTO!D105+SEPTIEMBRE!D105+OCTUBRE!D105+NOVIEMBRE!D105+DICIEMBRE!D105</f>
        <v>0</v>
      </c>
      <c r="E105" s="166">
        <f>+ENERO!E105+FEBRERO!E105+MARZO!E105+ABRIL!E105+MAYO!E105+JUNIO!E105+JULIO!E105+AGOSTO!E105+SEPTIEMBRE!E105+OCTUBRE!E105+NOVIEMBRE!E105+DICIEMBRE!E105</f>
        <v>0</v>
      </c>
      <c r="F105" s="166">
        <f>+ENERO!F105+FEBRERO!F105+MARZO!F105+ABRIL!F105+MAYO!F105+JUNIO!F105+JULIO!F105+AGOSTO!F105+SEPTIEMBRE!F105+OCTUBRE!F105+NOVIEMBRE!F105+DICIEMBRE!F105</f>
        <v>365</v>
      </c>
      <c r="G105" s="166">
        <f>+ENERO!G105+FEBRERO!G105+MARZO!G105+ABRIL!G105+MAYO!G105+JUNIO!G105+JULIO!G105+AGOSTO!G105+SEPTIEMBRE!G105+OCTUBRE!G105+NOVIEMBRE!G105+DICIEMBRE!G105</f>
        <v>0</v>
      </c>
      <c r="H105" s="166">
        <f>+ENERO!H105+FEBRERO!H105+MARZO!H105+ABRIL!H105+MAYO!H105+JUNIO!H105+JULIO!H105+AGOSTO!H105+SEPTIEMBRE!H105+OCTUBRE!H105+NOVIEMBRE!H105+DICIEMBRE!H105</f>
        <v>0</v>
      </c>
      <c r="I105" s="228"/>
      <c r="J105" s="159"/>
      <c r="K105" s="159"/>
      <c r="L105" s="155"/>
      <c r="M105" s="155"/>
      <c r="N105" s="157"/>
      <c r="O105" s="160"/>
      <c r="P105" s="155"/>
      <c r="Q105" s="159"/>
    </row>
    <row r="106" spans="1:17" x14ac:dyDescent="0.25">
      <c r="A106" s="182" t="s">
        <v>193</v>
      </c>
      <c r="B106" s="201" t="s">
        <v>194</v>
      </c>
      <c r="C106" s="166">
        <f>+ENERO!C106+FEBRERO!C106+MARZO!C106+ABRIL!C106+MAYO!C106+JUNIO!C106+JULIO!C106+AGOSTO!C106+SEPTIEMBRE!C106+OCTUBRE!C106+NOVIEMBRE!C106+DICIEMBRE!C106</f>
        <v>19</v>
      </c>
      <c r="D106" s="166">
        <f>+ENERO!D106+FEBRERO!D106+MARZO!D106+ABRIL!D106+MAYO!D106+JUNIO!D106+JULIO!D106+AGOSTO!D106+SEPTIEMBRE!D106+OCTUBRE!D106+NOVIEMBRE!D106+DICIEMBRE!D106</f>
        <v>0</v>
      </c>
      <c r="E106" s="166">
        <f>+ENERO!E106+FEBRERO!E106+MARZO!E106+ABRIL!E106+MAYO!E106+JUNIO!E106+JULIO!E106+AGOSTO!E106+SEPTIEMBRE!E106+OCTUBRE!E106+NOVIEMBRE!E106+DICIEMBRE!E106</f>
        <v>0</v>
      </c>
      <c r="F106" s="166">
        <f>+ENERO!F106+FEBRERO!F106+MARZO!F106+ABRIL!F106+MAYO!F106+JUNIO!F106+JULIO!F106+AGOSTO!F106+SEPTIEMBRE!F106+OCTUBRE!F106+NOVIEMBRE!F106+DICIEMBRE!F106</f>
        <v>19</v>
      </c>
      <c r="G106" s="166">
        <f>+ENERO!G106+FEBRERO!G106+MARZO!G106+ABRIL!G106+MAYO!G106+JUNIO!G106+JULIO!G106+AGOSTO!G106+SEPTIEMBRE!G106+OCTUBRE!G106+NOVIEMBRE!G106+DICIEMBRE!G106</f>
        <v>0</v>
      </c>
      <c r="H106" s="166">
        <f>+ENERO!H106+FEBRERO!H106+MARZO!H106+ABRIL!H106+MAYO!H106+JUNIO!H106+JULIO!H106+AGOSTO!H106+SEPTIEMBRE!H106+OCTUBRE!H106+NOVIEMBRE!H106+DICIEMBRE!H106</f>
        <v>0</v>
      </c>
      <c r="I106" s="228"/>
      <c r="J106" s="159"/>
      <c r="K106" s="159"/>
      <c r="L106" s="155"/>
      <c r="M106" s="155"/>
      <c r="N106" s="157"/>
      <c r="O106" s="160"/>
      <c r="P106" s="155"/>
      <c r="Q106" s="159"/>
    </row>
    <row r="107" spans="1:17" x14ac:dyDescent="0.25">
      <c r="A107" s="182" t="s">
        <v>195</v>
      </c>
      <c r="B107" s="201" t="s">
        <v>196</v>
      </c>
      <c r="C107" s="166">
        <f>+ENERO!C107+FEBRERO!C107+MARZO!C107+ABRIL!C107+MAYO!C107+JUNIO!C107+JULIO!C107+AGOSTO!C107+SEPTIEMBRE!C107+OCTUBRE!C107+NOVIEMBRE!C107+DICIEMBRE!C107</f>
        <v>0</v>
      </c>
      <c r="D107" s="166">
        <f>+ENERO!D107+FEBRERO!D107+MARZO!D107+ABRIL!D107+MAYO!D107+JUNIO!D107+JULIO!D107+AGOSTO!D107+SEPTIEMBRE!D107+OCTUBRE!D107+NOVIEMBRE!D107+DICIEMBRE!D107</f>
        <v>0</v>
      </c>
      <c r="E107" s="166">
        <f>+ENERO!E107+FEBRERO!E107+MARZO!E107+ABRIL!E107+MAYO!E107+JUNIO!E107+JULIO!E107+AGOSTO!E107+SEPTIEMBRE!E107+OCTUBRE!E107+NOVIEMBRE!E107+DICIEMBRE!E107</f>
        <v>0</v>
      </c>
      <c r="F107" s="166">
        <f>+ENERO!F107+FEBRERO!F107+MARZO!F107+ABRIL!F107+MAYO!F107+JUNIO!F107+JULIO!F107+AGOSTO!F107+SEPTIEMBRE!F107+OCTUBRE!F107+NOVIEMBRE!F107+DICIEMBRE!F107</f>
        <v>0</v>
      </c>
      <c r="G107" s="166">
        <f>+ENERO!G107+FEBRERO!G107+MARZO!G107+ABRIL!G107+MAYO!G107+JUNIO!G107+JULIO!G107+AGOSTO!G107+SEPTIEMBRE!G107+OCTUBRE!G107+NOVIEMBRE!G107+DICIEMBRE!G107</f>
        <v>0</v>
      </c>
      <c r="H107" s="166">
        <f>+ENERO!H107+FEBRERO!H107+MARZO!H107+ABRIL!H107+MAYO!H107+JUNIO!H107+JULIO!H107+AGOSTO!H107+SEPTIEMBRE!H107+OCTUBRE!H107+NOVIEMBRE!H107+DICIEMBRE!H107</f>
        <v>0</v>
      </c>
      <c r="I107" s="228"/>
      <c r="J107" s="159"/>
      <c r="K107" s="159"/>
      <c r="L107" s="155"/>
      <c r="M107" s="155"/>
      <c r="N107" s="157"/>
      <c r="O107" s="160"/>
      <c r="P107" s="155"/>
      <c r="Q107" s="159"/>
    </row>
    <row r="108" spans="1:17" x14ac:dyDescent="0.25">
      <c r="A108" s="182" t="s">
        <v>197</v>
      </c>
      <c r="B108" s="201" t="s">
        <v>198</v>
      </c>
      <c r="C108" s="166">
        <f>+ENERO!C108+FEBRERO!C108+MARZO!C108+ABRIL!C108+MAYO!C108+JUNIO!C108+JULIO!C108+AGOSTO!C108+SEPTIEMBRE!C108+OCTUBRE!C108+NOVIEMBRE!C108+DICIEMBRE!C108</f>
        <v>0</v>
      </c>
      <c r="D108" s="166">
        <f>+ENERO!D108+FEBRERO!D108+MARZO!D108+ABRIL!D108+MAYO!D108+JUNIO!D108+JULIO!D108+AGOSTO!D108+SEPTIEMBRE!D108+OCTUBRE!D108+NOVIEMBRE!D108+DICIEMBRE!D108</f>
        <v>0</v>
      </c>
      <c r="E108" s="166">
        <f>+ENERO!E108+FEBRERO!E108+MARZO!E108+ABRIL!E108+MAYO!E108+JUNIO!E108+JULIO!E108+AGOSTO!E108+SEPTIEMBRE!E108+OCTUBRE!E108+NOVIEMBRE!E108+DICIEMBRE!E108</f>
        <v>0</v>
      </c>
      <c r="F108" s="166">
        <f>+ENERO!F108+FEBRERO!F108+MARZO!F108+ABRIL!F108+MAYO!F108+JUNIO!F108+JULIO!F108+AGOSTO!F108+SEPTIEMBRE!F108+OCTUBRE!F108+NOVIEMBRE!F108+DICIEMBRE!F108</f>
        <v>0</v>
      </c>
      <c r="G108" s="166">
        <f>+ENERO!G108+FEBRERO!G108+MARZO!G108+ABRIL!G108+MAYO!G108+JUNIO!G108+JULIO!G108+AGOSTO!G108+SEPTIEMBRE!G108+OCTUBRE!G108+NOVIEMBRE!G108+DICIEMBRE!G108</f>
        <v>0</v>
      </c>
      <c r="H108" s="166">
        <f>+ENERO!H108+FEBRERO!H108+MARZO!H108+ABRIL!H108+MAYO!H108+JUNIO!H108+JULIO!H108+AGOSTO!H108+SEPTIEMBRE!H108+OCTUBRE!H108+NOVIEMBRE!H108+DICIEMBRE!H108</f>
        <v>0</v>
      </c>
      <c r="I108" s="228"/>
      <c r="J108" s="159"/>
      <c r="K108" s="159"/>
      <c r="L108" s="155"/>
      <c r="M108" s="155"/>
      <c r="N108" s="157"/>
      <c r="O108" s="160"/>
      <c r="P108" s="155"/>
      <c r="Q108" s="159"/>
    </row>
    <row r="109" spans="1:17" x14ac:dyDescent="0.25">
      <c r="A109" s="182" t="s">
        <v>199</v>
      </c>
      <c r="B109" s="201" t="s">
        <v>200</v>
      </c>
      <c r="C109" s="166">
        <f>+ENERO!C109+FEBRERO!C109+MARZO!C109+ABRIL!C109+MAYO!C109+JUNIO!C109+JULIO!C109+AGOSTO!C109+SEPTIEMBRE!C109+OCTUBRE!C109+NOVIEMBRE!C109+DICIEMBRE!C109</f>
        <v>0</v>
      </c>
      <c r="D109" s="166">
        <f>+ENERO!D109+FEBRERO!D109+MARZO!D109+ABRIL!D109+MAYO!D109+JUNIO!D109+JULIO!D109+AGOSTO!D109+SEPTIEMBRE!D109+OCTUBRE!D109+NOVIEMBRE!D109+DICIEMBRE!D109</f>
        <v>0</v>
      </c>
      <c r="E109" s="166">
        <f>+ENERO!E109+FEBRERO!E109+MARZO!E109+ABRIL!E109+MAYO!E109+JUNIO!E109+JULIO!E109+AGOSTO!E109+SEPTIEMBRE!E109+OCTUBRE!E109+NOVIEMBRE!E109+DICIEMBRE!E109</f>
        <v>0</v>
      </c>
      <c r="F109" s="166">
        <f>+ENERO!F109+FEBRERO!F109+MARZO!F109+ABRIL!F109+MAYO!F109+JUNIO!F109+JULIO!F109+AGOSTO!F109+SEPTIEMBRE!F109+OCTUBRE!F109+NOVIEMBRE!F109+DICIEMBRE!F109</f>
        <v>0</v>
      </c>
      <c r="G109" s="166">
        <f>+ENERO!G109+FEBRERO!G109+MARZO!G109+ABRIL!G109+MAYO!G109+JUNIO!G109+JULIO!G109+AGOSTO!G109+SEPTIEMBRE!G109+OCTUBRE!G109+NOVIEMBRE!G109+DICIEMBRE!G109</f>
        <v>0</v>
      </c>
      <c r="H109" s="166">
        <f>+ENERO!H109+FEBRERO!H109+MARZO!H109+ABRIL!H109+MAYO!H109+JUNIO!H109+JULIO!H109+AGOSTO!H109+SEPTIEMBRE!H109+OCTUBRE!H109+NOVIEMBRE!H109+DICIEMBRE!H109</f>
        <v>0</v>
      </c>
      <c r="I109" s="228"/>
      <c r="J109" s="159"/>
      <c r="K109" s="159"/>
      <c r="L109" s="155"/>
      <c r="M109" s="155"/>
      <c r="N109" s="157"/>
      <c r="O109" s="160"/>
      <c r="P109" s="155"/>
      <c r="Q109" s="159"/>
    </row>
    <row r="110" spans="1:17" x14ac:dyDescent="0.25">
      <c r="A110" s="182" t="s">
        <v>201</v>
      </c>
      <c r="B110" s="201" t="s">
        <v>202</v>
      </c>
      <c r="C110" s="166">
        <f>+ENERO!C110+FEBRERO!C110+MARZO!C110+ABRIL!C110+MAYO!C110+JUNIO!C110+JULIO!C110+AGOSTO!C110+SEPTIEMBRE!C110+OCTUBRE!C110+NOVIEMBRE!C110+DICIEMBRE!C110</f>
        <v>0</v>
      </c>
      <c r="D110" s="166">
        <f>+ENERO!D110+FEBRERO!D110+MARZO!D110+ABRIL!D110+MAYO!D110+JUNIO!D110+JULIO!D110+AGOSTO!D110+SEPTIEMBRE!D110+OCTUBRE!D110+NOVIEMBRE!D110+DICIEMBRE!D110</f>
        <v>0</v>
      </c>
      <c r="E110" s="166">
        <f>+ENERO!E110+FEBRERO!E110+MARZO!E110+ABRIL!E110+MAYO!E110+JUNIO!E110+JULIO!E110+AGOSTO!E110+SEPTIEMBRE!E110+OCTUBRE!E110+NOVIEMBRE!E110+DICIEMBRE!E110</f>
        <v>0</v>
      </c>
      <c r="F110" s="166">
        <f>+ENERO!F110+FEBRERO!F110+MARZO!F110+ABRIL!F110+MAYO!F110+JUNIO!F110+JULIO!F110+AGOSTO!F110+SEPTIEMBRE!F110+OCTUBRE!F110+NOVIEMBRE!F110+DICIEMBRE!F110</f>
        <v>0</v>
      </c>
      <c r="G110" s="166">
        <f>+ENERO!G110+FEBRERO!G110+MARZO!G110+ABRIL!G110+MAYO!G110+JUNIO!G110+JULIO!G110+AGOSTO!G110+SEPTIEMBRE!G110+OCTUBRE!G110+NOVIEMBRE!G110+DICIEMBRE!G110</f>
        <v>0</v>
      </c>
      <c r="H110" s="166">
        <f>+ENERO!H110+FEBRERO!H110+MARZO!H110+ABRIL!H110+MAYO!H110+JUNIO!H110+JULIO!H110+AGOSTO!H110+SEPTIEMBRE!H110+OCTUBRE!H110+NOVIEMBRE!H110+DICIEMBRE!H110</f>
        <v>0</v>
      </c>
      <c r="I110" s="228"/>
      <c r="J110" s="159"/>
      <c r="K110" s="159"/>
      <c r="L110" s="155"/>
      <c r="M110" s="155"/>
      <c r="N110" s="157"/>
      <c r="O110" s="160"/>
      <c r="P110" s="155"/>
      <c r="Q110" s="159"/>
    </row>
    <row r="111" spans="1:17" x14ac:dyDescent="0.25">
      <c r="A111" s="182" t="s">
        <v>203</v>
      </c>
      <c r="B111" s="201" t="s">
        <v>204</v>
      </c>
      <c r="C111" s="166">
        <f>+ENERO!C111+FEBRERO!C111+MARZO!C111+ABRIL!C111+MAYO!C111+JUNIO!C111+JULIO!C111+AGOSTO!C111+SEPTIEMBRE!C111+OCTUBRE!C111+NOVIEMBRE!C111+DICIEMBRE!C111</f>
        <v>0</v>
      </c>
      <c r="D111" s="166">
        <f>+ENERO!D111+FEBRERO!D111+MARZO!D111+ABRIL!D111+MAYO!D111+JUNIO!D111+JULIO!D111+AGOSTO!D111+SEPTIEMBRE!D111+OCTUBRE!D111+NOVIEMBRE!D111+DICIEMBRE!D111</f>
        <v>0</v>
      </c>
      <c r="E111" s="166">
        <f>+ENERO!E111+FEBRERO!E111+MARZO!E111+ABRIL!E111+MAYO!E111+JUNIO!E111+JULIO!E111+AGOSTO!E111+SEPTIEMBRE!E111+OCTUBRE!E111+NOVIEMBRE!E111+DICIEMBRE!E111</f>
        <v>0</v>
      </c>
      <c r="F111" s="166">
        <f>+ENERO!F111+FEBRERO!F111+MARZO!F111+ABRIL!F111+MAYO!F111+JUNIO!F111+JULIO!F111+AGOSTO!F111+SEPTIEMBRE!F111+OCTUBRE!F111+NOVIEMBRE!F111+DICIEMBRE!F111</f>
        <v>0</v>
      </c>
      <c r="G111" s="166">
        <f>+ENERO!G111+FEBRERO!G111+MARZO!G111+ABRIL!G111+MAYO!G111+JUNIO!G111+JULIO!G111+AGOSTO!G111+SEPTIEMBRE!G111+OCTUBRE!G111+NOVIEMBRE!G111+DICIEMBRE!G111</f>
        <v>0</v>
      </c>
      <c r="H111" s="166">
        <f>+ENERO!H111+FEBRERO!H111+MARZO!H111+ABRIL!H111+MAYO!H111+JUNIO!H111+JULIO!H111+AGOSTO!H111+SEPTIEMBRE!H111+OCTUBRE!H111+NOVIEMBRE!H111+DICIEMBRE!H111</f>
        <v>0</v>
      </c>
      <c r="I111" s="228"/>
      <c r="J111" s="159"/>
      <c r="K111" s="159"/>
      <c r="L111" s="155"/>
      <c r="M111" s="155"/>
      <c r="N111" s="157"/>
      <c r="O111" s="160"/>
      <c r="P111" s="155"/>
      <c r="Q111" s="159"/>
    </row>
    <row r="112" spans="1:17" x14ac:dyDescent="0.25">
      <c r="A112" s="182" t="s">
        <v>205</v>
      </c>
      <c r="B112" s="201" t="s">
        <v>206</v>
      </c>
      <c r="C112" s="166">
        <f>+ENERO!C112+FEBRERO!C112+MARZO!C112+ABRIL!C112+MAYO!C112+JUNIO!C112+JULIO!C112+AGOSTO!C112+SEPTIEMBRE!C112+OCTUBRE!C112+NOVIEMBRE!C112+DICIEMBRE!C112</f>
        <v>0</v>
      </c>
      <c r="D112" s="166">
        <f>+ENERO!D112+FEBRERO!D112+MARZO!D112+ABRIL!D112+MAYO!D112+JUNIO!D112+JULIO!D112+AGOSTO!D112+SEPTIEMBRE!D112+OCTUBRE!D112+NOVIEMBRE!D112+DICIEMBRE!D112</f>
        <v>0</v>
      </c>
      <c r="E112" s="166">
        <f>+ENERO!E112+FEBRERO!E112+MARZO!E112+ABRIL!E112+MAYO!E112+JUNIO!E112+JULIO!E112+AGOSTO!E112+SEPTIEMBRE!E112+OCTUBRE!E112+NOVIEMBRE!E112+DICIEMBRE!E112</f>
        <v>0</v>
      </c>
      <c r="F112" s="166">
        <f>+ENERO!F112+FEBRERO!F112+MARZO!F112+ABRIL!F112+MAYO!F112+JUNIO!F112+JULIO!F112+AGOSTO!F112+SEPTIEMBRE!F112+OCTUBRE!F112+NOVIEMBRE!F112+DICIEMBRE!F112</f>
        <v>0</v>
      </c>
      <c r="G112" s="166">
        <f>+ENERO!G112+FEBRERO!G112+MARZO!G112+ABRIL!G112+MAYO!G112+JUNIO!G112+JULIO!G112+AGOSTO!G112+SEPTIEMBRE!G112+OCTUBRE!G112+NOVIEMBRE!G112+DICIEMBRE!G112</f>
        <v>0</v>
      </c>
      <c r="H112" s="166">
        <f>+ENERO!H112+FEBRERO!H112+MARZO!H112+ABRIL!H112+MAYO!H112+JUNIO!H112+JULIO!H112+AGOSTO!H112+SEPTIEMBRE!H112+OCTUBRE!H112+NOVIEMBRE!H112+DICIEMBRE!H112</f>
        <v>0</v>
      </c>
      <c r="I112" s="228"/>
      <c r="J112" s="159"/>
      <c r="K112" s="159"/>
      <c r="L112" s="155"/>
      <c r="M112" s="155"/>
      <c r="N112" s="157"/>
      <c r="O112" s="160"/>
      <c r="P112" s="155"/>
      <c r="Q112" s="159"/>
    </row>
    <row r="113" spans="1:17" x14ac:dyDescent="0.25">
      <c r="A113" s="182" t="s">
        <v>207</v>
      </c>
      <c r="B113" s="201" t="s">
        <v>208</v>
      </c>
      <c r="C113" s="166">
        <f>+ENERO!C113+FEBRERO!C113+MARZO!C113+ABRIL!C113+MAYO!C113+JUNIO!C113+JULIO!C113+AGOSTO!C113+SEPTIEMBRE!C113+OCTUBRE!C113+NOVIEMBRE!C113+DICIEMBRE!C113</f>
        <v>1</v>
      </c>
      <c r="D113" s="166">
        <f>+ENERO!D113+FEBRERO!D113+MARZO!D113+ABRIL!D113+MAYO!D113+JUNIO!D113+JULIO!D113+AGOSTO!D113+SEPTIEMBRE!D113+OCTUBRE!D113+NOVIEMBRE!D113+DICIEMBRE!D113</f>
        <v>0</v>
      </c>
      <c r="E113" s="166">
        <f>+ENERO!E113+FEBRERO!E113+MARZO!E113+ABRIL!E113+MAYO!E113+JUNIO!E113+JULIO!E113+AGOSTO!E113+SEPTIEMBRE!E113+OCTUBRE!E113+NOVIEMBRE!E113+DICIEMBRE!E113</f>
        <v>1</v>
      </c>
      <c r="F113" s="166">
        <f>+ENERO!F113+FEBRERO!F113+MARZO!F113+ABRIL!F113+MAYO!F113+JUNIO!F113+JULIO!F113+AGOSTO!F113+SEPTIEMBRE!F113+OCTUBRE!F113+NOVIEMBRE!F113+DICIEMBRE!F113</f>
        <v>0</v>
      </c>
      <c r="G113" s="166">
        <f>+ENERO!G113+FEBRERO!G113+MARZO!G113+ABRIL!G113+MAYO!G113+JUNIO!G113+JULIO!G113+AGOSTO!G113+SEPTIEMBRE!G113+OCTUBRE!G113+NOVIEMBRE!G113+DICIEMBRE!G113</f>
        <v>0</v>
      </c>
      <c r="H113" s="166">
        <f>+ENERO!H113+FEBRERO!H113+MARZO!H113+ABRIL!H113+MAYO!H113+JUNIO!H113+JULIO!H113+AGOSTO!H113+SEPTIEMBRE!H113+OCTUBRE!H113+NOVIEMBRE!H113+DICIEMBRE!H113</f>
        <v>0</v>
      </c>
      <c r="I113" s="228"/>
      <c r="J113" s="159"/>
      <c r="K113" s="159"/>
      <c r="L113" s="155"/>
      <c r="M113" s="155"/>
      <c r="N113" s="157"/>
      <c r="O113" s="160"/>
      <c r="P113" s="155"/>
      <c r="Q113" s="159"/>
    </row>
    <row r="114" spans="1:17" x14ac:dyDescent="0.25">
      <c r="A114" s="182" t="s">
        <v>209</v>
      </c>
      <c r="B114" s="201" t="s">
        <v>210</v>
      </c>
      <c r="C114" s="166">
        <f>+ENERO!C114+FEBRERO!C114+MARZO!C114+ABRIL!C114+MAYO!C114+JUNIO!C114+JULIO!C114+AGOSTO!C114+SEPTIEMBRE!C114+OCTUBRE!C114+NOVIEMBRE!C114+DICIEMBRE!C114</f>
        <v>0</v>
      </c>
      <c r="D114" s="166">
        <f>+ENERO!D114+FEBRERO!D114+MARZO!D114+ABRIL!D114+MAYO!D114+JUNIO!D114+JULIO!D114+AGOSTO!D114+SEPTIEMBRE!D114+OCTUBRE!D114+NOVIEMBRE!D114+DICIEMBRE!D114</f>
        <v>0</v>
      </c>
      <c r="E114" s="166">
        <f>+ENERO!E114+FEBRERO!E114+MARZO!E114+ABRIL!E114+MAYO!E114+JUNIO!E114+JULIO!E114+AGOSTO!E114+SEPTIEMBRE!E114+OCTUBRE!E114+NOVIEMBRE!E114+DICIEMBRE!E114</f>
        <v>0</v>
      </c>
      <c r="F114" s="166">
        <f>+ENERO!F114+FEBRERO!F114+MARZO!F114+ABRIL!F114+MAYO!F114+JUNIO!F114+JULIO!F114+AGOSTO!F114+SEPTIEMBRE!F114+OCTUBRE!F114+NOVIEMBRE!F114+DICIEMBRE!F114</f>
        <v>0</v>
      </c>
      <c r="G114" s="166">
        <f>+ENERO!G114+FEBRERO!G114+MARZO!G114+ABRIL!G114+MAYO!G114+JUNIO!G114+JULIO!G114+AGOSTO!G114+SEPTIEMBRE!G114+OCTUBRE!G114+NOVIEMBRE!G114+DICIEMBRE!G114</f>
        <v>0</v>
      </c>
      <c r="H114" s="166">
        <f>+ENERO!H114+FEBRERO!H114+MARZO!H114+ABRIL!H114+MAYO!H114+JUNIO!H114+JULIO!H114+AGOSTO!H114+SEPTIEMBRE!H114+OCTUBRE!H114+NOVIEMBRE!H114+DICIEMBRE!H114</f>
        <v>0</v>
      </c>
      <c r="I114" s="228"/>
      <c r="J114" s="159"/>
      <c r="K114" s="159"/>
      <c r="L114" s="155"/>
      <c r="M114" s="155"/>
      <c r="N114" s="157"/>
      <c r="O114" s="160"/>
      <c r="P114" s="155"/>
      <c r="Q114" s="159"/>
    </row>
    <row r="115" spans="1:17" x14ac:dyDescent="0.25">
      <c r="A115" s="182" t="s">
        <v>211</v>
      </c>
      <c r="B115" s="201" t="s">
        <v>212</v>
      </c>
      <c r="C115" s="166">
        <f>+ENERO!C115+FEBRERO!C115+MARZO!C115+ABRIL!C115+MAYO!C115+JUNIO!C115+JULIO!C115+AGOSTO!C115+SEPTIEMBRE!C115+OCTUBRE!C115+NOVIEMBRE!C115+DICIEMBRE!C115</f>
        <v>0</v>
      </c>
      <c r="D115" s="166">
        <f>+ENERO!D115+FEBRERO!D115+MARZO!D115+ABRIL!D115+MAYO!D115+JUNIO!D115+JULIO!D115+AGOSTO!D115+SEPTIEMBRE!D115+OCTUBRE!D115+NOVIEMBRE!D115+DICIEMBRE!D115</f>
        <v>0</v>
      </c>
      <c r="E115" s="166">
        <f>+ENERO!E115+FEBRERO!E115+MARZO!E115+ABRIL!E115+MAYO!E115+JUNIO!E115+JULIO!E115+AGOSTO!E115+SEPTIEMBRE!E115+OCTUBRE!E115+NOVIEMBRE!E115+DICIEMBRE!E115</f>
        <v>0</v>
      </c>
      <c r="F115" s="166">
        <f>+ENERO!F115+FEBRERO!F115+MARZO!F115+ABRIL!F115+MAYO!F115+JUNIO!F115+JULIO!F115+AGOSTO!F115+SEPTIEMBRE!F115+OCTUBRE!F115+NOVIEMBRE!F115+DICIEMBRE!F115</f>
        <v>0</v>
      </c>
      <c r="G115" s="166">
        <f>+ENERO!G115+FEBRERO!G115+MARZO!G115+ABRIL!G115+MAYO!G115+JUNIO!G115+JULIO!G115+AGOSTO!G115+SEPTIEMBRE!G115+OCTUBRE!G115+NOVIEMBRE!G115+DICIEMBRE!G115</f>
        <v>0</v>
      </c>
      <c r="H115" s="166">
        <f>+ENERO!H115+FEBRERO!H115+MARZO!H115+ABRIL!H115+MAYO!H115+JUNIO!H115+JULIO!H115+AGOSTO!H115+SEPTIEMBRE!H115+OCTUBRE!H115+NOVIEMBRE!H115+DICIEMBRE!H115</f>
        <v>0</v>
      </c>
      <c r="I115" s="228"/>
      <c r="J115" s="159"/>
      <c r="K115" s="159"/>
      <c r="L115" s="155"/>
      <c r="M115" s="155"/>
      <c r="N115" s="157"/>
      <c r="O115" s="160"/>
      <c r="P115" s="155"/>
      <c r="Q115" s="159"/>
    </row>
    <row r="116" spans="1:17" x14ac:dyDescent="0.25">
      <c r="A116" s="182" t="s">
        <v>213</v>
      </c>
      <c r="B116" s="201" t="s">
        <v>214</v>
      </c>
      <c r="C116" s="166">
        <f>+ENERO!C116+FEBRERO!C116+MARZO!C116+ABRIL!C116+MAYO!C116+JUNIO!C116+JULIO!C116+AGOSTO!C116+SEPTIEMBRE!C116+OCTUBRE!C116+NOVIEMBRE!C116+DICIEMBRE!C116</f>
        <v>0</v>
      </c>
      <c r="D116" s="166">
        <f>+ENERO!D116+FEBRERO!D116+MARZO!D116+ABRIL!D116+MAYO!D116+JUNIO!D116+JULIO!D116+AGOSTO!D116+SEPTIEMBRE!D116+OCTUBRE!D116+NOVIEMBRE!D116+DICIEMBRE!D116</f>
        <v>0</v>
      </c>
      <c r="E116" s="166">
        <f>+ENERO!E116+FEBRERO!E116+MARZO!E116+ABRIL!E116+MAYO!E116+JUNIO!E116+JULIO!E116+AGOSTO!E116+SEPTIEMBRE!E116+OCTUBRE!E116+NOVIEMBRE!E116+DICIEMBRE!E116</f>
        <v>0</v>
      </c>
      <c r="F116" s="166">
        <f>+ENERO!F116+FEBRERO!F116+MARZO!F116+ABRIL!F116+MAYO!F116+JUNIO!F116+JULIO!F116+AGOSTO!F116+SEPTIEMBRE!F116+OCTUBRE!F116+NOVIEMBRE!F116+DICIEMBRE!F116</f>
        <v>0</v>
      </c>
      <c r="G116" s="166">
        <f>+ENERO!G116+FEBRERO!G116+MARZO!G116+ABRIL!G116+MAYO!G116+JUNIO!G116+JULIO!G116+AGOSTO!G116+SEPTIEMBRE!G116+OCTUBRE!G116+NOVIEMBRE!G116+DICIEMBRE!G116</f>
        <v>0</v>
      </c>
      <c r="H116" s="166">
        <f>+ENERO!H116+FEBRERO!H116+MARZO!H116+ABRIL!H116+MAYO!H116+JUNIO!H116+JULIO!H116+AGOSTO!H116+SEPTIEMBRE!H116+OCTUBRE!H116+NOVIEMBRE!H116+DICIEMBRE!H116</f>
        <v>0</v>
      </c>
      <c r="I116" s="228"/>
      <c r="J116" s="159"/>
      <c r="K116" s="159"/>
      <c r="L116" s="155"/>
      <c r="M116" s="155"/>
      <c r="N116" s="157"/>
      <c r="O116" s="160"/>
      <c r="P116" s="155"/>
      <c r="Q116" s="159"/>
    </row>
    <row r="117" spans="1:17" x14ac:dyDescent="0.25">
      <c r="A117" s="202" t="s">
        <v>215</v>
      </c>
      <c r="B117" s="207" t="s">
        <v>216</v>
      </c>
      <c r="C117" s="166">
        <f>+ENERO!C117+FEBRERO!C117+MARZO!C117+ABRIL!C117+MAYO!C117+JUNIO!C117+JULIO!C117+AGOSTO!C117+SEPTIEMBRE!C117+OCTUBRE!C117+NOVIEMBRE!C117+DICIEMBRE!C117</f>
        <v>0</v>
      </c>
      <c r="D117" s="166">
        <f>+ENERO!D117+FEBRERO!D117+MARZO!D117+ABRIL!D117+MAYO!D117+JUNIO!D117+JULIO!D117+AGOSTO!D117+SEPTIEMBRE!D117+OCTUBRE!D117+NOVIEMBRE!D117+DICIEMBRE!D117</f>
        <v>0</v>
      </c>
      <c r="E117" s="166">
        <f>+ENERO!E117+FEBRERO!E117+MARZO!E117+ABRIL!E117+MAYO!E117+JUNIO!E117+JULIO!E117+AGOSTO!E117+SEPTIEMBRE!E117+OCTUBRE!E117+NOVIEMBRE!E117+DICIEMBRE!E117</f>
        <v>0</v>
      </c>
      <c r="F117" s="166">
        <f>+ENERO!F117+FEBRERO!F117+MARZO!F117+ABRIL!F117+MAYO!F117+JUNIO!F117+JULIO!F117+AGOSTO!F117+SEPTIEMBRE!F117+OCTUBRE!F117+NOVIEMBRE!F117+DICIEMBRE!F117</f>
        <v>0</v>
      </c>
      <c r="G117" s="166">
        <f>+ENERO!G117+FEBRERO!G117+MARZO!G117+ABRIL!G117+MAYO!G117+JUNIO!G117+JULIO!G117+AGOSTO!G117+SEPTIEMBRE!G117+OCTUBRE!G117+NOVIEMBRE!G117+DICIEMBRE!G117</f>
        <v>0</v>
      </c>
      <c r="H117" s="166">
        <f>+ENERO!H117+FEBRERO!H117+MARZO!H117+ABRIL!H117+MAYO!H117+JUNIO!H117+JULIO!H117+AGOSTO!H117+SEPTIEMBRE!H117+OCTUBRE!H117+NOVIEMBRE!H117+DICIEMBRE!H117</f>
        <v>0</v>
      </c>
      <c r="I117" s="228"/>
      <c r="J117" s="159"/>
      <c r="K117" s="159"/>
      <c r="L117" s="155"/>
      <c r="M117" s="155"/>
      <c r="N117" s="157"/>
      <c r="O117" s="160"/>
      <c r="P117" s="155"/>
      <c r="Q117" s="159"/>
    </row>
    <row r="118" spans="1:17" x14ac:dyDescent="0.25">
      <c r="A118" s="164"/>
      <c r="B118" s="167"/>
      <c r="C118" s="178"/>
      <c r="D118" s="176"/>
      <c r="E118" s="176"/>
      <c r="F118" s="176"/>
      <c r="G118" s="176"/>
      <c r="H118" s="176"/>
      <c r="I118" s="228"/>
      <c r="J118" s="159"/>
      <c r="K118" s="159"/>
      <c r="L118" s="155"/>
      <c r="M118" s="155"/>
      <c r="N118" s="157"/>
      <c r="O118" s="160"/>
      <c r="P118" s="155"/>
      <c r="Q118" s="159"/>
    </row>
    <row r="119" spans="1:17" x14ac:dyDescent="0.25">
      <c r="A119" s="903" t="s">
        <v>217</v>
      </c>
      <c r="B119" s="904"/>
      <c r="C119" s="166">
        <f>+ENERO!C119+FEBRERO!C119+MARZO!C119+ABRIL!C119+MAYO!C119+JUNIO!C119+JULIO!C119+AGOSTO!C119+SEPTIEMBRE!C119+OCTUBRE!C119+NOVIEMBRE!C119+DICIEMBRE!C119</f>
        <v>2516</v>
      </c>
      <c r="D119" s="166">
        <f>+ENERO!D119+FEBRERO!D119+MARZO!D119+ABRIL!D119+MAYO!D119+JUNIO!D119+JULIO!D119+AGOSTO!D119+SEPTIEMBRE!D119+OCTUBRE!D119+NOVIEMBRE!D119+DICIEMBRE!D119</f>
        <v>13</v>
      </c>
      <c r="E119" s="166">
        <f>+ENERO!E119+FEBRERO!E119+MARZO!E119+ABRIL!E119+MAYO!E119+JUNIO!E119+JULIO!E119+AGOSTO!E119+SEPTIEMBRE!E119+OCTUBRE!E119+NOVIEMBRE!E119+DICIEMBRE!E119</f>
        <v>2404</v>
      </c>
      <c r="F119" s="166">
        <f>+ENERO!F119+FEBRERO!F119+MARZO!F119+ABRIL!F119+MAYO!F119+JUNIO!F119+JULIO!F119+AGOSTO!F119+SEPTIEMBRE!F119+OCTUBRE!F119+NOVIEMBRE!F119+DICIEMBRE!F119</f>
        <v>99</v>
      </c>
      <c r="G119" s="166">
        <f>+ENERO!G119+FEBRERO!G119+MARZO!G119+ABRIL!G119+MAYO!G119+JUNIO!G119+JULIO!G119+AGOSTO!G119+SEPTIEMBRE!G119+OCTUBRE!G119+NOVIEMBRE!G119+DICIEMBRE!G119</f>
        <v>0</v>
      </c>
      <c r="H119" s="166">
        <f>+ENERO!H119+FEBRERO!H119+MARZO!H119+ABRIL!H119+MAYO!H119+JUNIO!H119+JULIO!H119+AGOSTO!H119+SEPTIEMBRE!H119+OCTUBRE!H119+NOVIEMBRE!H119+DICIEMBRE!H119</f>
        <v>0</v>
      </c>
      <c r="I119" s="585"/>
      <c r="J119" s="159"/>
      <c r="K119" s="159"/>
      <c r="L119" s="155"/>
      <c r="M119" s="155"/>
      <c r="N119" s="157"/>
      <c r="O119" s="160"/>
      <c r="P119" s="155"/>
      <c r="Q119" s="159"/>
    </row>
    <row r="120" spans="1:17" x14ac:dyDescent="0.25">
      <c r="A120" s="181" t="s">
        <v>218</v>
      </c>
      <c r="B120" s="200" t="s">
        <v>219</v>
      </c>
      <c r="C120" s="166">
        <f>+ENERO!C120+FEBRERO!C120+MARZO!C120+ABRIL!C120+MAYO!C120+JUNIO!C120+JULIO!C120+AGOSTO!C120+SEPTIEMBRE!C120+OCTUBRE!C120+NOVIEMBRE!C120+DICIEMBRE!C120</f>
        <v>0</v>
      </c>
      <c r="D120" s="166">
        <f>+ENERO!D120+FEBRERO!D120+MARZO!D120+ABRIL!D120+MAYO!D120+JUNIO!D120+JULIO!D120+AGOSTO!D120+SEPTIEMBRE!D120+OCTUBRE!D120+NOVIEMBRE!D120+DICIEMBRE!D120</f>
        <v>0</v>
      </c>
      <c r="E120" s="166">
        <f>+ENERO!E120+FEBRERO!E120+MARZO!E120+ABRIL!E120+MAYO!E120+JUNIO!E120+JULIO!E120+AGOSTO!E120+SEPTIEMBRE!E120+OCTUBRE!E120+NOVIEMBRE!E120+DICIEMBRE!E120</f>
        <v>0</v>
      </c>
      <c r="F120" s="166">
        <f>+ENERO!F120+FEBRERO!F120+MARZO!F120+ABRIL!F120+MAYO!F120+JUNIO!F120+JULIO!F120+AGOSTO!F120+SEPTIEMBRE!F120+OCTUBRE!F120+NOVIEMBRE!F120+DICIEMBRE!F120</f>
        <v>0</v>
      </c>
      <c r="G120" s="166">
        <f>+ENERO!G120+FEBRERO!G120+MARZO!G120+ABRIL!G120+MAYO!G120+JUNIO!G120+JULIO!G120+AGOSTO!G120+SEPTIEMBRE!G120+OCTUBRE!G120+NOVIEMBRE!G120+DICIEMBRE!G120</f>
        <v>0</v>
      </c>
      <c r="H120" s="166">
        <f>+ENERO!H120+FEBRERO!H120+MARZO!H120+ABRIL!H120+MAYO!H120+JUNIO!H120+JULIO!H120+AGOSTO!H120+SEPTIEMBRE!H120+OCTUBRE!H120+NOVIEMBRE!H120+DICIEMBRE!H120</f>
        <v>0</v>
      </c>
      <c r="I120" s="585"/>
      <c r="J120" s="159"/>
      <c r="K120" s="159"/>
      <c r="L120" s="155"/>
      <c r="M120" s="155"/>
      <c r="N120" s="157"/>
      <c r="O120" s="160"/>
      <c r="P120" s="155"/>
      <c r="Q120" s="159"/>
    </row>
    <row r="121" spans="1:17" x14ac:dyDescent="0.25">
      <c r="A121" s="182" t="s">
        <v>220</v>
      </c>
      <c r="B121" s="201" t="s">
        <v>221</v>
      </c>
      <c r="C121" s="166">
        <f>+ENERO!C121+FEBRERO!C121+MARZO!C121+ABRIL!C121+MAYO!C121+JUNIO!C121+JULIO!C121+AGOSTO!C121+SEPTIEMBRE!C121+OCTUBRE!C121+NOVIEMBRE!C121+DICIEMBRE!C121</f>
        <v>0</v>
      </c>
      <c r="D121" s="166">
        <f>+ENERO!D121+FEBRERO!D121+MARZO!D121+ABRIL!D121+MAYO!D121+JUNIO!D121+JULIO!D121+AGOSTO!D121+SEPTIEMBRE!D121+OCTUBRE!D121+NOVIEMBRE!D121+DICIEMBRE!D121</f>
        <v>0</v>
      </c>
      <c r="E121" s="166">
        <f>+ENERO!E121+FEBRERO!E121+MARZO!E121+ABRIL!E121+MAYO!E121+JUNIO!E121+JULIO!E121+AGOSTO!E121+SEPTIEMBRE!E121+OCTUBRE!E121+NOVIEMBRE!E121+DICIEMBRE!E121</f>
        <v>0</v>
      </c>
      <c r="F121" s="166">
        <f>+ENERO!F121+FEBRERO!F121+MARZO!F121+ABRIL!F121+MAYO!F121+JUNIO!F121+JULIO!F121+AGOSTO!F121+SEPTIEMBRE!F121+OCTUBRE!F121+NOVIEMBRE!F121+DICIEMBRE!F121</f>
        <v>0</v>
      </c>
      <c r="G121" s="166">
        <f>+ENERO!G121+FEBRERO!G121+MARZO!G121+ABRIL!G121+MAYO!G121+JUNIO!G121+JULIO!G121+AGOSTO!G121+SEPTIEMBRE!G121+OCTUBRE!G121+NOVIEMBRE!G121+DICIEMBRE!G121</f>
        <v>0</v>
      </c>
      <c r="H121" s="166">
        <f>+ENERO!H121+FEBRERO!H121+MARZO!H121+ABRIL!H121+MAYO!H121+JUNIO!H121+JULIO!H121+AGOSTO!H121+SEPTIEMBRE!H121+OCTUBRE!H121+NOVIEMBRE!H121+DICIEMBRE!H121</f>
        <v>0</v>
      </c>
      <c r="I121" s="585"/>
      <c r="J121" s="159"/>
      <c r="K121" s="159"/>
      <c r="L121" s="155"/>
      <c r="M121" s="155"/>
      <c r="N121" s="157"/>
      <c r="O121" s="160"/>
      <c r="P121" s="155"/>
      <c r="Q121" s="159"/>
    </row>
    <row r="122" spans="1:17" x14ac:dyDescent="0.25">
      <c r="A122" s="182" t="s">
        <v>222</v>
      </c>
      <c r="B122" s="201" t="s">
        <v>223</v>
      </c>
      <c r="C122" s="166">
        <f>+ENERO!C122+FEBRERO!C122+MARZO!C122+ABRIL!C122+MAYO!C122+JUNIO!C122+JULIO!C122+AGOSTO!C122+SEPTIEMBRE!C122+OCTUBRE!C122+NOVIEMBRE!C122+DICIEMBRE!C122</f>
        <v>0</v>
      </c>
      <c r="D122" s="166">
        <f>+ENERO!D122+FEBRERO!D122+MARZO!D122+ABRIL!D122+MAYO!D122+JUNIO!D122+JULIO!D122+AGOSTO!D122+SEPTIEMBRE!D122+OCTUBRE!D122+NOVIEMBRE!D122+DICIEMBRE!D122</f>
        <v>0</v>
      </c>
      <c r="E122" s="166">
        <f>+ENERO!E122+FEBRERO!E122+MARZO!E122+ABRIL!E122+MAYO!E122+JUNIO!E122+JULIO!E122+AGOSTO!E122+SEPTIEMBRE!E122+OCTUBRE!E122+NOVIEMBRE!E122+DICIEMBRE!E122</f>
        <v>0</v>
      </c>
      <c r="F122" s="166">
        <f>+ENERO!F122+FEBRERO!F122+MARZO!F122+ABRIL!F122+MAYO!F122+JUNIO!F122+JULIO!F122+AGOSTO!F122+SEPTIEMBRE!F122+OCTUBRE!F122+NOVIEMBRE!F122+DICIEMBRE!F122</f>
        <v>0</v>
      </c>
      <c r="G122" s="166">
        <f>+ENERO!G122+FEBRERO!G122+MARZO!G122+ABRIL!G122+MAYO!G122+JUNIO!G122+JULIO!G122+AGOSTO!G122+SEPTIEMBRE!G122+OCTUBRE!G122+NOVIEMBRE!G122+DICIEMBRE!G122</f>
        <v>0</v>
      </c>
      <c r="H122" s="166">
        <f>+ENERO!H122+FEBRERO!H122+MARZO!H122+ABRIL!H122+MAYO!H122+JUNIO!H122+JULIO!H122+AGOSTO!H122+SEPTIEMBRE!H122+OCTUBRE!H122+NOVIEMBRE!H122+DICIEMBRE!H122</f>
        <v>0</v>
      </c>
      <c r="I122" s="585"/>
      <c r="J122" s="159"/>
      <c r="K122" s="159"/>
      <c r="L122" s="155"/>
      <c r="M122" s="155"/>
      <c r="N122" s="157"/>
      <c r="O122" s="160"/>
      <c r="P122" s="155"/>
      <c r="Q122" s="159"/>
    </row>
    <row r="123" spans="1:17" x14ac:dyDescent="0.25">
      <c r="A123" s="182" t="s">
        <v>224</v>
      </c>
      <c r="B123" s="201" t="s">
        <v>225</v>
      </c>
      <c r="C123" s="166">
        <f>+ENERO!C123+FEBRERO!C123+MARZO!C123+ABRIL!C123+MAYO!C123+JUNIO!C123+JULIO!C123+AGOSTO!C123+SEPTIEMBRE!C123+OCTUBRE!C123+NOVIEMBRE!C123+DICIEMBRE!C123</f>
        <v>0</v>
      </c>
      <c r="D123" s="166">
        <f>+ENERO!D123+FEBRERO!D123+MARZO!D123+ABRIL!D123+MAYO!D123+JUNIO!D123+JULIO!D123+AGOSTO!D123+SEPTIEMBRE!D123+OCTUBRE!D123+NOVIEMBRE!D123+DICIEMBRE!D123</f>
        <v>0</v>
      </c>
      <c r="E123" s="166">
        <f>+ENERO!E123+FEBRERO!E123+MARZO!E123+ABRIL!E123+MAYO!E123+JUNIO!E123+JULIO!E123+AGOSTO!E123+SEPTIEMBRE!E123+OCTUBRE!E123+NOVIEMBRE!E123+DICIEMBRE!E123</f>
        <v>0</v>
      </c>
      <c r="F123" s="166">
        <f>+ENERO!F123+FEBRERO!F123+MARZO!F123+ABRIL!F123+MAYO!F123+JUNIO!F123+JULIO!F123+AGOSTO!F123+SEPTIEMBRE!F123+OCTUBRE!F123+NOVIEMBRE!F123+DICIEMBRE!F123</f>
        <v>0</v>
      </c>
      <c r="G123" s="166">
        <f>+ENERO!G123+FEBRERO!G123+MARZO!G123+ABRIL!G123+MAYO!G123+JUNIO!G123+JULIO!G123+AGOSTO!G123+SEPTIEMBRE!G123+OCTUBRE!G123+NOVIEMBRE!G123+DICIEMBRE!G123</f>
        <v>0</v>
      </c>
      <c r="H123" s="166">
        <f>+ENERO!H123+FEBRERO!H123+MARZO!H123+ABRIL!H123+MAYO!H123+JUNIO!H123+JULIO!H123+AGOSTO!H123+SEPTIEMBRE!H123+OCTUBRE!H123+NOVIEMBRE!H123+DICIEMBRE!H123</f>
        <v>0</v>
      </c>
      <c r="I123" s="585"/>
      <c r="J123" s="159"/>
      <c r="K123" s="159"/>
      <c r="L123" s="155"/>
      <c r="M123" s="155"/>
      <c r="N123" s="157"/>
      <c r="O123" s="160"/>
      <c r="P123" s="155"/>
      <c r="Q123" s="159"/>
    </row>
    <row r="124" spans="1:17" x14ac:dyDescent="0.25">
      <c r="A124" s="182" t="s">
        <v>226</v>
      </c>
      <c r="B124" s="201" t="s">
        <v>227</v>
      </c>
      <c r="C124" s="166">
        <f>+ENERO!C124+FEBRERO!C124+MARZO!C124+ABRIL!C124+MAYO!C124+JUNIO!C124+JULIO!C124+AGOSTO!C124+SEPTIEMBRE!C124+OCTUBRE!C124+NOVIEMBRE!C124+DICIEMBRE!C124</f>
        <v>0</v>
      </c>
      <c r="D124" s="166">
        <f>+ENERO!D124+FEBRERO!D124+MARZO!D124+ABRIL!D124+MAYO!D124+JUNIO!D124+JULIO!D124+AGOSTO!D124+SEPTIEMBRE!D124+OCTUBRE!D124+NOVIEMBRE!D124+DICIEMBRE!D124</f>
        <v>0</v>
      </c>
      <c r="E124" s="166">
        <f>+ENERO!E124+FEBRERO!E124+MARZO!E124+ABRIL!E124+MAYO!E124+JUNIO!E124+JULIO!E124+AGOSTO!E124+SEPTIEMBRE!E124+OCTUBRE!E124+NOVIEMBRE!E124+DICIEMBRE!E124</f>
        <v>0</v>
      </c>
      <c r="F124" s="166">
        <f>+ENERO!F124+FEBRERO!F124+MARZO!F124+ABRIL!F124+MAYO!F124+JUNIO!F124+JULIO!F124+AGOSTO!F124+SEPTIEMBRE!F124+OCTUBRE!F124+NOVIEMBRE!F124+DICIEMBRE!F124</f>
        <v>0</v>
      </c>
      <c r="G124" s="166">
        <f>+ENERO!G124+FEBRERO!G124+MARZO!G124+ABRIL!G124+MAYO!G124+JUNIO!G124+JULIO!G124+AGOSTO!G124+SEPTIEMBRE!G124+OCTUBRE!G124+NOVIEMBRE!G124+DICIEMBRE!G124</f>
        <v>0</v>
      </c>
      <c r="H124" s="166">
        <f>+ENERO!H124+FEBRERO!H124+MARZO!H124+ABRIL!H124+MAYO!H124+JUNIO!H124+JULIO!H124+AGOSTO!H124+SEPTIEMBRE!H124+OCTUBRE!H124+NOVIEMBRE!H124+DICIEMBRE!H124</f>
        <v>0</v>
      </c>
      <c r="I124" s="585"/>
      <c r="J124" s="159"/>
      <c r="K124" s="159"/>
      <c r="L124" s="155"/>
      <c r="M124" s="155"/>
      <c r="N124" s="157"/>
      <c r="O124" s="160"/>
      <c r="P124" s="155"/>
      <c r="Q124" s="159"/>
    </row>
    <row r="125" spans="1:17" x14ac:dyDescent="0.25">
      <c r="A125" s="182" t="s">
        <v>228</v>
      </c>
      <c r="B125" s="201" t="s">
        <v>229</v>
      </c>
      <c r="C125" s="166">
        <f>+ENERO!C125+FEBRERO!C125+MARZO!C125+ABRIL!C125+MAYO!C125+JUNIO!C125+JULIO!C125+AGOSTO!C125+SEPTIEMBRE!C125+OCTUBRE!C125+NOVIEMBRE!C125+DICIEMBRE!C125</f>
        <v>0</v>
      </c>
      <c r="D125" s="166">
        <f>+ENERO!D125+FEBRERO!D125+MARZO!D125+ABRIL!D125+MAYO!D125+JUNIO!D125+JULIO!D125+AGOSTO!D125+SEPTIEMBRE!D125+OCTUBRE!D125+NOVIEMBRE!D125+DICIEMBRE!D125</f>
        <v>0</v>
      </c>
      <c r="E125" s="166">
        <f>+ENERO!E125+FEBRERO!E125+MARZO!E125+ABRIL!E125+MAYO!E125+JUNIO!E125+JULIO!E125+AGOSTO!E125+SEPTIEMBRE!E125+OCTUBRE!E125+NOVIEMBRE!E125+DICIEMBRE!E125</f>
        <v>0</v>
      </c>
      <c r="F125" s="166">
        <f>+ENERO!F125+FEBRERO!F125+MARZO!F125+ABRIL!F125+MAYO!F125+JUNIO!F125+JULIO!F125+AGOSTO!F125+SEPTIEMBRE!F125+OCTUBRE!F125+NOVIEMBRE!F125+DICIEMBRE!F125</f>
        <v>0</v>
      </c>
      <c r="G125" s="166">
        <f>+ENERO!G125+FEBRERO!G125+MARZO!G125+ABRIL!G125+MAYO!G125+JUNIO!G125+JULIO!G125+AGOSTO!G125+SEPTIEMBRE!G125+OCTUBRE!G125+NOVIEMBRE!G125+DICIEMBRE!G125</f>
        <v>0</v>
      </c>
      <c r="H125" s="166">
        <f>+ENERO!H125+FEBRERO!H125+MARZO!H125+ABRIL!H125+MAYO!H125+JUNIO!H125+JULIO!H125+AGOSTO!H125+SEPTIEMBRE!H125+OCTUBRE!H125+NOVIEMBRE!H125+DICIEMBRE!H125</f>
        <v>0</v>
      </c>
      <c r="I125" s="585"/>
      <c r="J125" s="159"/>
      <c r="K125" s="159"/>
      <c r="L125" s="155"/>
      <c r="M125" s="155"/>
      <c r="N125" s="157"/>
      <c r="O125" s="160"/>
      <c r="P125" s="155"/>
      <c r="Q125" s="159"/>
    </row>
    <row r="126" spans="1:17" x14ac:dyDescent="0.25">
      <c r="A126" s="182" t="s">
        <v>230</v>
      </c>
      <c r="B126" s="201" t="s">
        <v>231</v>
      </c>
      <c r="C126" s="166">
        <f>+ENERO!C126+FEBRERO!C126+MARZO!C126+ABRIL!C126+MAYO!C126+JUNIO!C126+JULIO!C126+AGOSTO!C126+SEPTIEMBRE!C126+OCTUBRE!C126+NOVIEMBRE!C126+DICIEMBRE!C126</f>
        <v>5</v>
      </c>
      <c r="D126" s="166">
        <f>+ENERO!D126+FEBRERO!D126+MARZO!D126+ABRIL!D126+MAYO!D126+JUNIO!D126+JULIO!D126+AGOSTO!D126+SEPTIEMBRE!D126+OCTUBRE!D126+NOVIEMBRE!D126+DICIEMBRE!D126</f>
        <v>4</v>
      </c>
      <c r="E126" s="166">
        <f>+ENERO!E126+FEBRERO!E126+MARZO!E126+ABRIL!E126+MAYO!E126+JUNIO!E126+JULIO!E126+AGOSTO!E126+SEPTIEMBRE!E126+OCTUBRE!E126+NOVIEMBRE!E126+DICIEMBRE!E126</f>
        <v>1</v>
      </c>
      <c r="F126" s="166">
        <f>+ENERO!F126+FEBRERO!F126+MARZO!F126+ABRIL!F126+MAYO!F126+JUNIO!F126+JULIO!F126+AGOSTO!F126+SEPTIEMBRE!F126+OCTUBRE!F126+NOVIEMBRE!F126+DICIEMBRE!F126</f>
        <v>0</v>
      </c>
      <c r="G126" s="166">
        <f>+ENERO!G126+FEBRERO!G126+MARZO!G126+ABRIL!G126+MAYO!G126+JUNIO!G126+JULIO!G126+AGOSTO!G126+SEPTIEMBRE!G126+OCTUBRE!G126+NOVIEMBRE!G126+DICIEMBRE!G126</f>
        <v>0</v>
      </c>
      <c r="H126" s="166">
        <f>+ENERO!H126+FEBRERO!H126+MARZO!H126+ABRIL!H126+MAYO!H126+JUNIO!H126+JULIO!H126+AGOSTO!H126+SEPTIEMBRE!H126+OCTUBRE!H126+NOVIEMBRE!H126+DICIEMBRE!H126</f>
        <v>0</v>
      </c>
      <c r="I126" s="585"/>
      <c r="J126" s="159"/>
      <c r="K126" s="159"/>
      <c r="L126" s="155"/>
      <c r="M126" s="155"/>
      <c r="N126" s="157"/>
      <c r="O126" s="160"/>
      <c r="P126" s="155"/>
      <c r="Q126" s="159"/>
    </row>
    <row r="127" spans="1:17" x14ac:dyDescent="0.25">
      <c r="A127" s="182" t="s">
        <v>232</v>
      </c>
      <c r="B127" s="201" t="s">
        <v>233</v>
      </c>
      <c r="C127" s="166">
        <f>+ENERO!C127+FEBRERO!C127+MARZO!C127+ABRIL!C127+MAYO!C127+JUNIO!C127+JULIO!C127+AGOSTO!C127+SEPTIEMBRE!C127+OCTUBRE!C127+NOVIEMBRE!C127+DICIEMBRE!C127</f>
        <v>0</v>
      </c>
      <c r="D127" s="166">
        <f>+ENERO!D127+FEBRERO!D127+MARZO!D127+ABRIL!D127+MAYO!D127+JUNIO!D127+JULIO!D127+AGOSTO!D127+SEPTIEMBRE!D127+OCTUBRE!D127+NOVIEMBRE!D127+DICIEMBRE!D127</f>
        <v>0</v>
      </c>
      <c r="E127" s="166">
        <f>+ENERO!E127+FEBRERO!E127+MARZO!E127+ABRIL!E127+MAYO!E127+JUNIO!E127+JULIO!E127+AGOSTO!E127+SEPTIEMBRE!E127+OCTUBRE!E127+NOVIEMBRE!E127+DICIEMBRE!E127</f>
        <v>0</v>
      </c>
      <c r="F127" s="166">
        <f>+ENERO!F127+FEBRERO!F127+MARZO!F127+ABRIL!F127+MAYO!F127+JUNIO!F127+JULIO!F127+AGOSTO!F127+SEPTIEMBRE!F127+OCTUBRE!F127+NOVIEMBRE!F127+DICIEMBRE!F127</f>
        <v>0</v>
      </c>
      <c r="G127" s="166">
        <f>+ENERO!G127+FEBRERO!G127+MARZO!G127+ABRIL!G127+MAYO!G127+JUNIO!G127+JULIO!G127+AGOSTO!G127+SEPTIEMBRE!G127+OCTUBRE!G127+NOVIEMBRE!G127+DICIEMBRE!G127</f>
        <v>0</v>
      </c>
      <c r="H127" s="166">
        <f>+ENERO!H127+FEBRERO!H127+MARZO!H127+ABRIL!H127+MAYO!H127+JUNIO!H127+JULIO!H127+AGOSTO!H127+SEPTIEMBRE!H127+OCTUBRE!H127+NOVIEMBRE!H127+DICIEMBRE!H127</f>
        <v>0</v>
      </c>
      <c r="I127" s="585"/>
      <c r="J127" s="159"/>
      <c r="K127" s="159"/>
      <c r="L127" s="155"/>
      <c r="M127" s="155"/>
      <c r="N127" s="157"/>
      <c r="O127" s="160"/>
      <c r="P127" s="155"/>
      <c r="Q127" s="159"/>
    </row>
    <row r="128" spans="1:17" x14ac:dyDescent="0.25">
      <c r="A128" s="182" t="s">
        <v>234</v>
      </c>
      <c r="B128" s="201" t="s">
        <v>235</v>
      </c>
      <c r="C128" s="166">
        <f>+ENERO!C128+FEBRERO!C128+MARZO!C128+ABRIL!C128+MAYO!C128+JUNIO!C128+JULIO!C128+AGOSTO!C128+SEPTIEMBRE!C128+OCTUBRE!C128+NOVIEMBRE!C128+DICIEMBRE!C128</f>
        <v>1803</v>
      </c>
      <c r="D128" s="166">
        <f>+ENERO!D128+FEBRERO!D128+MARZO!D128+ABRIL!D128+MAYO!D128+JUNIO!D128+JULIO!D128+AGOSTO!D128+SEPTIEMBRE!D128+OCTUBRE!D128+NOVIEMBRE!D128+DICIEMBRE!D128</f>
        <v>0</v>
      </c>
      <c r="E128" s="166">
        <f>+ENERO!E128+FEBRERO!E128+MARZO!E128+ABRIL!E128+MAYO!E128+JUNIO!E128+JULIO!E128+AGOSTO!E128+SEPTIEMBRE!E128+OCTUBRE!E128+NOVIEMBRE!E128+DICIEMBRE!E128</f>
        <v>1803</v>
      </c>
      <c r="F128" s="166">
        <f>+ENERO!F128+FEBRERO!F128+MARZO!F128+ABRIL!F128+MAYO!F128+JUNIO!F128+JULIO!F128+AGOSTO!F128+SEPTIEMBRE!F128+OCTUBRE!F128+NOVIEMBRE!F128+DICIEMBRE!F128</f>
        <v>0</v>
      </c>
      <c r="G128" s="166">
        <f>+ENERO!G128+FEBRERO!G128+MARZO!G128+ABRIL!G128+MAYO!G128+JUNIO!G128+JULIO!G128+AGOSTO!G128+SEPTIEMBRE!G128+OCTUBRE!G128+NOVIEMBRE!G128+DICIEMBRE!G128</f>
        <v>0</v>
      </c>
      <c r="H128" s="166">
        <f>+ENERO!H128+FEBRERO!H128+MARZO!H128+ABRIL!H128+MAYO!H128+JUNIO!H128+JULIO!H128+AGOSTO!H128+SEPTIEMBRE!H128+OCTUBRE!H128+NOVIEMBRE!H128+DICIEMBRE!H128</f>
        <v>0</v>
      </c>
      <c r="I128" s="585"/>
      <c r="J128" s="159"/>
      <c r="K128" s="159"/>
      <c r="L128" s="155"/>
      <c r="M128" s="155"/>
      <c r="N128" s="157"/>
      <c r="O128" s="160"/>
      <c r="P128" s="155"/>
      <c r="Q128" s="159"/>
    </row>
    <row r="129" spans="1:17" x14ac:dyDescent="0.25">
      <c r="A129" s="182" t="s">
        <v>236</v>
      </c>
      <c r="B129" s="201" t="s">
        <v>237</v>
      </c>
      <c r="C129" s="166">
        <f>+ENERO!C129+FEBRERO!C129+MARZO!C129+ABRIL!C129+MAYO!C129+JUNIO!C129+JULIO!C129+AGOSTO!C129+SEPTIEMBRE!C129+OCTUBRE!C129+NOVIEMBRE!C129+DICIEMBRE!C129</f>
        <v>52</v>
      </c>
      <c r="D129" s="166">
        <f>+ENERO!D129+FEBRERO!D129+MARZO!D129+ABRIL!D129+MAYO!D129+JUNIO!D129+JULIO!D129+AGOSTO!D129+SEPTIEMBRE!D129+OCTUBRE!D129+NOVIEMBRE!D129+DICIEMBRE!D129</f>
        <v>0</v>
      </c>
      <c r="E129" s="166">
        <f>+ENERO!E129+FEBRERO!E129+MARZO!E129+ABRIL!E129+MAYO!E129+JUNIO!E129+JULIO!E129+AGOSTO!E129+SEPTIEMBRE!E129+OCTUBRE!E129+NOVIEMBRE!E129+DICIEMBRE!E129</f>
        <v>52</v>
      </c>
      <c r="F129" s="166">
        <f>+ENERO!F129+FEBRERO!F129+MARZO!F129+ABRIL!F129+MAYO!F129+JUNIO!F129+JULIO!F129+AGOSTO!F129+SEPTIEMBRE!F129+OCTUBRE!F129+NOVIEMBRE!F129+DICIEMBRE!F129</f>
        <v>0</v>
      </c>
      <c r="G129" s="166">
        <f>+ENERO!G129+FEBRERO!G129+MARZO!G129+ABRIL!G129+MAYO!G129+JUNIO!G129+JULIO!G129+AGOSTO!G129+SEPTIEMBRE!G129+OCTUBRE!G129+NOVIEMBRE!G129+DICIEMBRE!G129</f>
        <v>0</v>
      </c>
      <c r="H129" s="166">
        <f>+ENERO!H129+FEBRERO!H129+MARZO!H129+ABRIL!H129+MAYO!H129+JUNIO!H129+JULIO!H129+AGOSTO!H129+SEPTIEMBRE!H129+OCTUBRE!H129+NOVIEMBRE!H129+DICIEMBRE!H129</f>
        <v>0</v>
      </c>
      <c r="I129" s="585"/>
      <c r="J129" s="159"/>
      <c r="K129" s="159"/>
      <c r="L129" s="155"/>
      <c r="M129" s="155"/>
      <c r="N129" s="157"/>
      <c r="O129" s="160"/>
      <c r="P129" s="155"/>
      <c r="Q129" s="159"/>
    </row>
    <row r="130" spans="1:17" x14ac:dyDescent="0.25">
      <c r="A130" s="182" t="s">
        <v>238</v>
      </c>
      <c r="B130" s="201" t="s">
        <v>239</v>
      </c>
      <c r="C130" s="166">
        <f>+ENERO!C130+FEBRERO!C130+MARZO!C130+ABRIL!C130+MAYO!C130+JUNIO!C130+JULIO!C130+AGOSTO!C130+SEPTIEMBRE!C130+OCTUBRE!C130+NOVIEMBRE!C130+DICIEMBRE!C130</f>
        <v>106</v>
      </c>
      <c r="D130" s="166">
        <f>+ENERO!D130+FEBRERO!D130+MARZO!D130+ABRIL!D130+MAYO!D130+JUNIO!D130+JULIO!D130+AGOSTO!D130+SEPTIEMBRE!D130+OCTUBRE!D130+NOVIEMBRE!D130+DICIEMBRE!D130</f>
        <v>0</v>
      </c>
      <c r="E130" s="166">
        <f>+ENERO!E130+FEBRERO!E130+MARZO!E130+ABRIL!E130+MAYO!E130+JUNIO!E130+JULIO!E130+AGOSTO!E130+SEPTIEMBRE!E130+OCTUBRE!E130+NOVIEMBRE!E130+DICIEMBRE!E130</f>
        <v>106</v>
      </c>
      <c r="F130" s="166">
        <f>+ENERO!F130+FEBRERO!F130+MARZO!F130+ABRIL!F130+MAYO!F130+JUNIO!F130+JULIO!F130+AGOSTO!F130+SEPTIEMBRE!F130+OCTUBRE!F130+NOVIEMBRE!F130+DICIEMBRE!F130</f>
        <v>0</v>
      </c>
      <c r="G130" s="166">
        <f>+ENERO!G130+FEBRERO!G130+MARZO!G130+ABRIL!G130+MAYO!G130+JUNIO!G130+JULIO!G130+AGOSTO!G130+SEPTIEMBRE!G130+OCTUBRE!G130+NOVIEMBRE!G130+DICIEMBRE!G130</f>
        <v>0</v>
      </c>
      <c r="H130" s="166">
        <f>+ENERO!H130+FEBRERO!H130+MARZO!H130+ABRIL!H130+MAYO!H130+JUNIO!H130+JULIO!H130+AGOSTO!H130+SEPTIEMBRE!H130+OCTUBRE!H130+NOVIEMBRE!H130+DICIEMBRE!H130</f>
        <v>0</v>
      </c>
      <c r="I130" s="585"/>
      <c r="J130" s="159"/>
      <c r="K130" s="159"/>
      <c r="L130" s="155"/>
      <c r="M130" s="155"/>
      <c r="N130" s="157"/>
      <c r="O130" s="160"/>
      <c r="P130" s="155"/>
      <c r="Q130" s="159"/>
    </row>
    <row r="131" spans="1:17" x14ac:dyDescent="0.25">
      <c r="A131" s="182" t="s">
        <v>240</v>
      </c>
      <c r="B131" s="201" t="s">
        <v>241</v>
      </c>
      <c r="C131" s="166">
        <f>+ENERO!C131+FEBRERO!C131+MARZO!C131+ABRIL!C131+MAYO!C131+JUNIO!C131+JULIO!C131+AGOSTO!C131+SEPTIEMBRE!C131+OCTUBRE!C131+NOVIEMBRE!C131+DICIEMBRE!C131</f>
        <v>292</v>
      </c>
      <c r="D131" s="166">
        <f>+ENERO!D131+FEBRERO!D131+MARZO!D131+ABRIL!D131+MAYO!D131+JUNIO!D131+JULIO!D131+AGOSTO!D131+SEPTIEMBRE!D131+OCTUBRE!D131+NOVIEMBRE!D131+DICIEMBRE!D131</f>
        <v>0</v>
      </c>
      <c r="E131" s="166">
        <f>+ENERO!E131+FEBRERO!E131+MARZO!E131+ABRIL!E131+MAYO!E131+JUNIO!E131+JULIO!E131+AGOSTO!E131+SEPTIEMBRE!E131+OCTUBRE!E131+NOVIEMBRE!E131+DICIEMBRE!E131</f>
        <v>292</v>
      </c>
      <c r="F131" s="166">
        <f>+ENERO!F131+FEBRERO!F131+MARZO!F131+ABRIL!F131+MAYO!F131+JUNIO!F131+JULIO!F131+AGOSTO!F131+SEPTIEMBRE!F131+OCTUBRE!F131+NOVIEMBRE!F131+DICIEMBRE!F131</f>
        <v>0</v>
      </c>
      <c r="G131" s="166">
        <f>+ENERO!G131+FEBRERO!G131+MARZO!G131+ABRIL!G131+MAYO!G131+JUNIO!G131+JULIO!G131+AGOSTO!G131+SEPTIEMBRE!G131+OCTUBRE!G131+NOVIEMBRE!G131+DICIEMBRE!G131</f>
        <v>0</v>
      </c>
      <c r="H131" s="166">
        <f>+ENERO!H131+FEBRERO!H131+MARZO!H131+ABRIL!H131+MAYO!H131+JUNIO!H131+JULIO!H131+AGOSTO!H131+SEPTIEMBRE!H131+OCTUBRE!H131+NOVIEMBRE!H131+DICIEMBRE!H131</f>
        <v>0</v>
      </c>
      <c r="I131" s="585"/>
      <c r="J131" s="159"/>
      <c r="K131" s="159"/>
      <c r="L131" s="155"/>
      <c r="M131" s="155"/>
      <c r="N131" s="157"/>
      <c r="O131" s="160"/>
      <c r="P131" s="155"/>
      <c r="Q131" s="159"/>
    </row>
    <row r="132" spans="1:17" x14ac:dyDescent="0.25">
      <c r="A132" s="182" t="s">
        <v>242</v>
      </c>
      <c r="B132" s="201" t="s">
        <v>243</v>
      </c>
      <c r="C132" s="166">
        <f>+ENERO!C132+FEBRERO!C132+MARZO!C132+ABRIL!C132+MAYO!C132+JUNIO!C132+JULIO!C132+AGOSTO!C132+SEPTIEMBRE!C132+OCTUBRE!C132+NOVIEMBRE!C132+DICIEMBRE!C132</f>
        <v>0</v>
      </c>
      <c r="D132" s="166">
        <f>+ENERO!D132+FEBRERO!D132+MARZO!D132+ABRIL!D132+MAYO!D132+JUNIO!D132+JULIO!D132+AGOSTO!D132+SEPTIEMBRE!D132+OCTUBRE!D132+NOVIEMBRE!D132+DICIEMBRE!D132</f>
        <v>0</v>
      </c>
      <c r="E132" s="166">
        <f>+ENERO!E132+FEBRERO!E132+MARZO!E132+ABRIL!E132+MAYO!E132+JUNIO!E132+JULIO!E132+AGOSTO!E132+SEPTIEMBRE!E132+OCTUBRE!E132+NOVIEMBRE!E132+DICIEMBRE!E132</f>
        <v>0</v>
      </c>
      <c r="F132" s="166">
        <f>+ENERO!F132+FEBRERO!F132+MARZO!F132+ABRIL!F132+MAYO!F132+JUNIO!F132+JULIO!F132+AGOSTO!F132+SEPTIEMBRE!F132+OCTUBRE!F132+NOVIEMBRE!F132+DICIEMBRE!F132</f>
        <v>0</v>
      </c>
      <c r="G132" s="166">
        <f>+ENERO!G132+FEBRERO!G132+MARZO!G132+ABRIL!G132+MAYO!G132+JUNIO!G132+JULIO!G132+AGOSTO!G132+SEPTIEMBRE!G132+OCTUBRE!G132+NOVIEMBRE!G132+DICIEMBRE!G132</f>
        <v>0</v>
      </c>
      <c r="H132" s="166">
        <f>+ENERO!H132+FEBRERO!H132+MARZO!H132+ABRIL!H132+MAYO!H132+JUNIO!H132+JULIO!H132+AGOSTO!H132+SEPTIEMBRE!H132+OCTUBRE!H132+NOVIEMBRE!H132+DICIEMBRE!H132</f>
        <v>0</v>
      </c>
      <c r="I132" s="585"/>
      <c r="J132" s="159"/>
      <c r="K132" s="159"/>
      <c r="L132" s="155"/>
      <c r="M132" s="155"/>
      <c r="N132" s="157"/>
      <c r="O132" s="160"/>
      <c r="P132" s="155"/>
      <c r="Q132" s="159"/>
    </row>
    <row r="133" spans="1:17" x14ac:dyDescent="0.25">
      <c r="A133" s="182" t="s">
        <v>244</v>
      </c>
      <c r="B133" s="201" t="s">
        <v>245</v>
      </c>
      <c r="C133" s="166">
        <f>+ENERO!C133+FEBRERO!C133+MARZO!C133+ABRIL!C133+MAYO!C133+JUNIO!C133+JULIO!C133+AGOSTO!C133+SEPTIEMBRE!C133+OCTUBRE!C133+NOVIEMBRE!C133+DICIEMBRE!C133</f>
        <v>0</v>
      </c>
      <c r="D133" s="166">
        <f>+ENERO!D133+FEBRERO!D133+MARZO!D133+ABRIL!D133+MAYO!D133+JUNIO!D133+JULIO!D133+AGOSTO!D133+SEPTIEMBRE!D133+OCTUBRE!D133+NOVIEMBRE!D133+DICIEMBRE!D133</f>
        <v>0</v>
      </c>
      <c r="E133" s="166">
        <f>+ENERO!E133+FEBRERO!E133+MARZO!E133+ABRIL!E133+MAYO!E133+JUNIO!E133+JULIO!E133+AGOSTO!E133+SEPTIEMBRE!E133+OCTUBRE!E133+NOVIEMBRE!E133+DICIEMBRE!E133</f>
        <v>0</v>
      </c>
      <c r="F133" s="166">
        <f>+ENERO!F133+FEBRERO!F133+MARZO!F133+ABRIL!F133+MAYO!F133+JUNIO!F133+JULIO!F133+AGOSTO!F133+SEPTIEMBRE!F133+OCTUBRE!F133+NOVIEMBRE!F133+DICIEMBRE!F133</f>
        <v>0</v>
      </c>
      <c r="G133" s="166">
        <f>+ENERO!G133+FEBRERO!G133+MARZO!G133+ABRIL!G133+MAYO!G133+JUNIO!G133+JULIO!G133+AGOSTO!G133+SEPTIEMBRE!G133+OCTUBRE!G133+NOVIEMBRE!G133+DICIEMBRE!G133</f>
        <v>0</v>
      </c>
      <c r="H133" s="166">
        <f>+ENERO!H133+FEBRERO!H133+MARZO!H133+ABRIL!H133+MAYO!H133+JUNIO!H133+JULIO!H133+AGOSTO!H133+SEPTIEMBRE!H133+OCTUBRE!H133+NOVIEMBRE!H133+DICIEMBRE!H133</f>
        <v>0</v>
      </c>
      <c r="I133" s="585"/>
      <c r="J133" s="159"/>
      <c r="K133" s="159"/>
      <c r="L133" s="155"/>
      <c r="M133" s="155"/>
      <c r="N133" s="157"/>
      <c r="O133" s="160"/>
      <c r="P133" s="155"/>
      <c r="Q133" s="159"/>
    </row>
    <row r="134" spans="1:17" x14ac:dyDescent="0.25">
      <c r="A134" s="182" t="s">
        <v>246</v>
      </c>
      <c r="B134" s="201" t="s">
        <v>247</v>
      </c>
      <c r="C134" s="166">
        <f>+ENERO!C134+FEBRERO!C134+MARZO!C134+ABRIL!C134+MAYO!C134+JUNIO!C134+JULIO!C134+AGOSTO!C134+SEPTIEMBRE!C134+OCTUBRE!C134+NOVIEMBRE!C134+DICIEMBRE!C134</f>
        <v>0</v>
      </c>
      <c r="D134" s="166">
        <f>+ENERO!D134+FEBRERO!D134+MARZO!D134+ABRIL!D134+MAYO!D134+JUNIO!D134+JULIO!D134+AGOSTO!D134+SEPTIEMBRE!D134+OCTUBRE!D134+NOVIEMBRE!D134+DICIEMBRE!D134</f>
        <v>0</v>
      </c>
      <c r="E134" s="166">
        <f>+ENERO!E134+FEBRERO!E134+MARZO!E134+ABRIL!E134+MAYO!E134+JUNIO!E134+JULIO!E134+AGOSTO!E134+SEPTIEMBRE!E134+OCTUBRE!E134+NOVIEMBRE!E134+DICIEMBRE!E134</f>
        <v>0</v>
      </c>
      <c r="F134" s="166">
        <f>+ENERO!F134+FEBRERO!F134+MARZO!F134+ABRIL!F134+MAYO!F134+JUNIO!F134+JULIO!F134+AGOSTO!F134+SEPTIEMBRE!F134+OCTUBRE!F134+NOVIEMBRE!F134+DICIEMBRE!F134</f>
        <v>0</v>
      </c>
      <c r="G134" s="166">
        <f>+ENERO!G134+FEBRERO!G134+MARZO!G134+ABRIL!G134+MAYO!G134+JUNIO!G134+JULIO!G134+AGOSTO!G134+SEPTIEMBRE!G134+OCTUBRE!G134+NOVIEMBRE!G134+DICIEMBRE!G134</f>
        <v>0</v>
      </c>
      <c r="H134" s="166">
        <f>+ENERO!H134+FEBRERO!H134+MARZO!H134+ABRIL!H134+MAYO!H134+JUNIO!H134+JULIO!H134+AGOSTO!H134+SEPTIEMBRE!H134+OCTUBRE!H134+NOVIEMBRE!H134+DICIEMBRE!H134</f>
        <v>0</v>
      </c>
      <c r="I134" s="585"/>
      <c r="J134" s="159"/>
      <c r="K134" s="159"/>
      <c r="L134" s="155"/>
      <c r="M134" s="155"/>
      <c r="N134" s="157"/>
      <c r="O134" s="160"/>
      <c r="P134" s="155"/>
      <c r="Q134" s="159"/>
    </row>
    <row r="135" spans="1:17" x14ac:dyDescent="0.25">
      <c r="A135" s="182" t="s">
        <v>248</v>
      </c>
      <c r="B135" s="201" t="s">
        <v>249</v>
      </c>
      <c r="C135" s="166">
        <f>+ENERO!C135+FEBRERO!C135+MARZO!C135+ABRIL!C135+MAYO!C135+JUNIO!C135+JULIO!C135+AGOSTO!C135+SEPTIEMBRE!C135+OCTUBRE!C135+NOVIEMBRE!C135+DICIEMBRE!C135</f>
        <v>0</v>
      </c>
      <c r="D135" s="166">
        <f>+ENERO!D135+FEBRERO!D135+MARZO!D135+ABRIL!D135+MAYO!D135+JUNIO!D135+JULIO!D135+AGOSTO!D135+SEPTIEMBRE!D135+OCTUBRE!D135+NOVIEMBRE!D135+DICIEMBRE!D135</f>
        <v>0</v>
      </c>
      <c r="E135" s="166">
        <f>+ENERO!E135+FEBRERO!E135+MARZO!E135+ABRIL!E135+MAYO!E135+JUNIO!E135+JULIO!E135+AGOSTO!E135+SEPTIEMBRE!E135+OCTUBRE!E135+NOVIEMBRE!E135+DICIEMBRE!E135</f>
        <v>0</v>
      </c>
      <c r="F135" s="166">
        <f>+ENERO!F135+FEBRERO!F135+MARZO!F135+ABRIL!F135+MAYO!F135+JUNIO!F135+JULIO!F135+AGOSTO!F135+SEPTIEMBRE!F135+OCTUBRE!F135+NOVIEMBRE!F135+DICIEMBRE!F135</f>
        <v>0</v>
      </c>
      <c r="G135" s="166">
        <f>+ENERO!G135+FEBRERO!G135+MARZO!G135+ABRIL!G135+MAYO!G135+JUNIO!G135+JULIO!G135+AGOSTO!G135+SEPTIEMBRE!G135+OCTUBRE!G135+NOVIEMBRE!G135+DICIEMBRE!G135</f>
        <v>0</v>
      </c>
      <c r="H135" s="166">
        <f>+ENERO!H135+FEBRERO!H135+MARZO!H135+ABRIL!H135+MAYO!H135+JUNIO!H135+JULIO!H135+AGOSTO!H135+SEPTIEMBRE!H135+OCTUBRE!H135+NOVIEMBRE!H135+DICIEMBRE!H135</f>
        <v>0</v>
      </c>
      <c r="I135" s="585"/>
      <c r="J135" s="159"/>
      <c r="K135" s="159"/>
      <c r="L135" s="155"/>
      <c r="M135" s="155"/>
      <c r="N135" s="157"/>
      <c r="O135" s="160"/>
      <c r="P135" s="155"/>
      <c r="Q135" s="159"/>
    </row>
    <row r="136" spans="1:17" x14ac:dyDescent="0.25">
      <c r="A136" s="182" t="s">
        <v>250</v>
      </c>
      <c r="B136" s="201" t="s">
        <v>251</v>
      </c>
      <c r="C136" s="166">
        <f>+ENERO!C136+FEBRERO!C136+MARZO!C136+ABRIL!C136+MAYO!C136+JUNIO!C136+JULIO!C136+AGOSTO!C136+SEPTIEMBRE!C136+OCTUBRE!C136+NOVIEMBRE!C136+DICIEMBRE!C136</f>
        <v>0</v>
      </c>
      <c r="D136" s="166">
        <f>+ENERO!D136+FEBRERO!D136+MARZO!D136+ABRIL!D136+MAYO!D136+JUNIO!D136+JULIO!D136+AGOSTO!D136+SEPTIEMBRE!D136+OCTUBRE!D136+NOVIEMBRE!D136+DICIEMBRE!D136</f>
        <v>0</v>
      </c>
      <c r="E136" s="166">
        <f>+ENERO!E136+FEBRERO!E136+MARZO!E136+ABRIL!E136+MAYO!E136+JUNIO!E136+JULIO!E136+AGOSTO!E136+SEPTIEMBRE!E136+OCTUBRE!E136+NOVIEMBRE!E136+DICIEMBRE!E136</f>
        <v>0</v>
      </c>
      <c r="F136" s="166">
        <f>+ENERO!F136+FEBRERO!F136+MARZO!F136+ABRIL!F136+MAYO!F136+JUNIO!F136+JULIO!F136+AGOSTO!F136+SEPTIEMBRE!F136+OCTUBRE!F136+NOVIEMBRE!F136+DICIEMBRE!F136</f>
        <v>0</v>
      </c>
      <c r="G136" s="166">
        <f>+ENERO!G136+FEBRERO!G136+MARZO!G136+ABRIL!G136+MAYO!G136+JUNIO!G136+JULIO!G136+AGOSTO!G136+SEPTIEMBRE!G136+OCTUBRE!G136+NOVIEMBRE!G136+DICIEMBRE!G136</f>
        <v>0</v>
      </c>
      <c r="H136" s="166">
        <f>+ENERO!H136+FEBRERO!H136+MARZO!H136+ABRIL!H136+MAYO!H136+JUNIO!H136+JULIO!H136+AGOSTO!H136+SEPTIEMBRE!H136+OCTUBRE!H136+NOVIEMBRE!H136+DICIEMBRE!H136</f>
        <v>0</v>
      </c>
      <c r="I136" s="585"/>
      <c r="J136" s="159"/>
      <c r="K136" s="159"/>
      <c r="L136" s="155"/>
      <c r="M136" s="155"/>
      <c r="N136" s="157"/>
      <c r="O136" s="160"/>
      <c r="P136" s="155"/>
      <c r="Q136" s="159"/>
    </row>
    <row r="137" spans="1:17" x14ac:dyDescent="0.25">
      <c r="A137" s="182" t="s">
        <v>252</v>
      </c>
      <c r="B137" s="201" t="s">
        <v>253</v>
      </c>
      <c r="C137" s="166">
        <f>+ENERO!C137+FEBRERO!C137+MARZO!C137+ABRIL!C137+MAYO!C137+JUNIO!C137+JULIO!C137+AGOSTO!C137+SEPTIEMBRE!C137+OCTUBRE!C137+NOVIEMBRE!C137+DICIEMBRE!C137</f>
        <v>28</v>
      </c>
      <c r="D137" s="166">
        <f>+ENERO!D137+FEBRERO!D137+MARZO!D137+ABRIL!D137+MAYO!D137+JUNIO!D137+JULIO!D137+AGOSTO!D137+SEPTIEMBRE!D137+OCTUBRE!D137+NOVIEMBRE!D137+DICIEMBRE!D137</f>
        <v>0</v>
      </c>
      <c r="E137" s="166">
        <f>+ENERO!E137+FEBRERO!E137+MARZO!E137+ABRIL!E137+MAYO!E137+JUNIO!E137+JULIO!E137+AGOSTO!E137+SEPTIEMBRE!E137+OCTUBRE!E137+NOVIEMBRE!E137+DICIEMBRE!E137</f>
        <v>28</v>
      </c>
      <c r="F137" s="166">
        <f>+ENERO!F137+FEBRERO!F137+MARZO!F137+ABRIL!F137+MAYO!F137+JUNIO!F137+JULIO!F137+AGOSTO!F137+SEPTIEMBRE!F137+OCTUBRE!F137+NOVIEMBRE!F137+DICIEMBRE!F137</f>
        <v>0</v>
      </c>
      <c r="G137" s="166">
        <f>+ENERO!G137+FEBRERO!G137+MARZO!G137+ABRIL!G137+MAYO!G137+JUNIO!G137+JULIO!G137+AGOSTO!G137+SEPTIEMBRE!G137+OCTUBRE!G137+NOVIEMBRE!G137+DICIEMBRE!G137</f>
        <v>0</v>
      </c>
      <c r="H137" s="166">
        <f>+ENERO!H137+FEBRERO!H137+MARZO!H137+ABRIL!H137+MAYO!H137+JUNIO!H137+JULIO!H137+AGOSTO!H137+SEPTIEMBRE!H137+OCTUBRE!H137+NOVIEMBRE!H137+DICIEMBRE!H137</f>
        <v>0</v>
      </c>
      <c r="I137" s="585"/>
      <c r="J137" s="159"/>
      <c r="K137" s="159"/>
      <c r="L137" s="155"/>
      <c r="M137" s="155"/>
      <c r="N137" s="157"/>
      <c r="O137" s="160"/>
      <c r="P137" s="155"/>
      <c r="Q137" s="159"/>
    </row>
    <row r="138" spans="1:17" x14ac:dyDescent="0.25">
      <c r="A138" s="182" t="s">
        <v>254</v>
      </c>
      <c r="B138" s="201" t="s">
        <v>255</v>
      </c>
      <c r="C138" s="166">
        <f>+ENERO!C138+FEBRERO!C138+MARZO!C138+ABRIL!C138+MAYO!C138+JUNIO!C138+JULIO!C138+AGOSTO!C138+SEPTIEMBRE!C138+OCTUBRE!C138+NOVIEMBRE!C138+DICIEMBRE!C138</f>
        <v>0</v>
      </c>
      <c r="D138" s="166">
        <f>+ENERO!D138+FEBRERO!D138+MARZO!D138+ABRIL!D138+MAYO!D138+JUNIO!D138+JULIO!D138+AGOSTO!D138+SEPTIEMBRE!D138+OCTUBRE!D138+NOVIEMBRE!D138+DICIEMBRE!D138</f>
        <v>0</v>
      </c>
      <c r="E138" s="166">
        <f>+ENERO!E138+FEBRERO!E138+MARZO!E138+ABRIL!E138+MAYO!E138+JUNIO!E138+JULIO!E138+AGOSTO!E138+SEPTIEMBRE!E138+OCTUBRE!E138+NOVIEMBRE!E138+DICIEMBRE!E138</f>
        <v>0</v>
      </c>
      <c r="F138" s="166">
        <f>+ENERO!F138+FEBRERO!F138+MARZO!F138+ABRIL!F138+MAYO!F138+JUNIO!F138+JULIO!F138+AGOSTO!F138+SEPTIEMBRE!F138+OCTUBRE!F138+NOVIEMBRE!F138+DICIEMBRE!F138</f>
        <v>0</v>
      </c>
      <c r="G138" s="166">
        <f>+ENERO!G138+FEBRERO!G138+MARZO!G138+ABRIL!G138+MAYO!G138+JUNIO!G138+JULIO!G138+AGOSTO!G138+SEPTIEMBRE!G138+OCTUBRE!G138+NOVIEMBRE!G138+DICIEMBRE!G138</f>
        <v>0</v>
      </c>
      <c r="H138" s="166">
        <f>+ENERO!H138+FEBRERO!H138+MARZO!H138+ABRIL!H138+MAYO!H138+JUNIO!H138+JULIO!H138+AGOSTO!H138+SEPTIEMBRE!H138+OCTUBRE!H138+NOVIEMBRE!H138+DICIEMBRE!H138</f>
        <v>0</v>
      </c>
      <c r="I138" s="585"/>
      <c r="J138" s="159"/>
      <c r="K138" s="159"/>
      <c r="L138" s="155"/>
      <c r="M138" s="155"/>
      <c r="N138" s="157"/>
      <c r="O138" s="160"/>
      <c r="P138" s="155"/>
      <c r="Q138" s="159"/>
    </row>
    <row r="139" spans="1:17" x14ac:dyDescent="0.25">
      <c r="A139" s="182" t="s">
        <v>256</v>
      </c>
      <c r="B139" s="201" t="s">
        <v>257</v>
      </c>
      <c r="C139" s="166">
        <f>+ENERO!C139+FEBRERO!C139+MARZO!C139+ABRIL!C139+MAYO!C139+JUNIO!C139+JULIO!C139+AGOSTO!C139+SEPTIEMBRE!C139+OCTUBRE!C139+NOVIEMBRE!C139+DICIEMBRE!C139</f>
        <v>54</v>
      </c>
      <c r="D139" s="166">
        <f>+ENERO!D139+FEBRERO!D139+MARZO!D139+ABRIL!D139+MAYO!D139+JUNIO!D139+JULIO!D139+AGOSTO!D139+SEPTIEMBRE!D139+OCTUBRE!D139+NOVIEMBRE!D139+DICIEMBRE!D139</f>
        <v>0</v>
      </c>
      <c r="E139" s="166">
        <f>+ENERO!E139+FEBRERO!E139+MARZO!E139+ABRIL!E139+MAYO!E139+JUNIO!E139+JULIO!E139+AGOSTO!E139+SEPTIEMBRE!E139+OCTUBRE!E139+NOVIEMBRE!E139+DICIEMBRE!E139</f>
        <v>4</v>
      </c>
      <c r="F139" s="166">
        <f>+ENERO!F139+FEBRERO!F139+MARZO!F139+ABRIL!F139+MAYO!F139+JUNIO!F139+JULIO!F139+AGOSTO!F139+SEPTIEMBRE!F139+OCTUBRE!F139+NOVIEMBRE!F139+DICIEMBRE!F139</f>
        <v>50</v>
      </c>
      <c r="G139" s="166">
        <f>+ENERO!G139+FEBRERO!G139+MARZO!G139+ABRIL!G139+MAYO!G139+JUNIO!G139+JULIO!G139+AGOSTO!G139+SEPTIEMBRE!G139+OCTUBRE!G139+NOVIEMBRE!G139+DICIEMBRE!G139</f>
        <v>0</v>
      </c>
      <c r="H139" s="166">
        <f>+ENERO!H139+FEBRERO!H139+MARZO!H139+ABRIL!H139+MAYO!H139+JUNIO!H139+JULIO!H139+AGOSTO!H139+SEPTIEMBRE!H139+OCTUBRE!H139+NOVIEMBRE!H139+DICIEMBRE!H139</f>
        <v>0</v>
      </c>
      <c r="I139" s="585"/>
      <c r="J139" s="159"/>
      <c r="K139" s="159"/>
      <c r="L139" s="155"/>
      <c r="M139" s="155"/>
      <c r="N139" s="157"/>
      <c r="O139" s="160"/>
      <c r="P139" s="155"/>
      <c r="Q139" s="159"/>
    </row>
    <row r="140" spans="1:17" x14ac:dyDescent="0.25">
      <c r="A140" s="182" t="s">
        <v>258</v>
      </c>
      <c r="B140" s="201" t="s">
        <v>259</v>
      </c>
      <c r="C140" s="166">
        <f>+ENERO!C140+FEBRERO!C140+MARZO!C140+ABRIL!C140+MAYO!C140+JUNIO!C140+JULIO!C140+AGOSTO!C140+SEPTIEMBRE!C140+OCTUBRE!C140+NOVIEMBRE!C140+DICIEMBRE!C140</f>
        <v>6</v>
      </c>
      <c r="D140" s="166">
        <f>+ENERO!D140+FEBRERO!D140+MARZO!D140+ABRIL!D140+MAYO!D140+JUNIO!D140+JULIO!D140+AGOSTO!D140+SEPTIEMBRE!D140+OCTUBRE!D140+NOVIEMBRE!D140+DICIEMBRE!D140</f>
        <v>1</v>
      </c>
      <c r="E140" s="166">
        <f>+ENERO!E140+FEBRERO!E140+MARZO!E140+ABRIL!E140+MAYO!E140+JUNIO!E140+JULIO!E140+AGOSTO!E140+SEPTIEMBRE!E140+OCTUBRE!E140+NOVIEMBRE!E140+DICIEMBRE!E140</f>
        <v>1</v>
      </c>
      <c r="F140" s="166">
        <f>+ENERO!F140+FEBRERO!F140+MARZO!F140+ABRIL!F140+MAYO!F140+JUNIO!F140+JULIO!F140+AGOSTO!F140+SEPTIEMBRE!F140+OCTUBRE!F140+NOVIEMBRE!F140+DICIEMBRE!F140</f>
        <v>4</v>
      </c>
      <c r="G140" s="166">
        <f>+ENERO!G140+FEBRERO!G140+MARZO!G140+ABRIL!G140+MAYO!G140+JUNIO!G140+JULIO!G140+AGOSTO!G140+SEPTIEMBRE!G140+OCTUBRE!G140+NOVIEMBRE!G140+DICIEMBRE!G140</f>
        <v>0</v>
      </c>
      <c r="H140" s="166">
        <f>+ENERO!H140+FEBRERO!H140+MARZO!H140+ABRIL!H140+MAYO!H140+JUNIO!H140+JULIO!H140+AGOSTO!H140+SEPTIEMBRE!H140+OCTUBRE!H140+NOVIEMBRE!H140+DICIEMBRE!H140</f>
        <v>0</v>
      </c>
      <c r="I140" s="585"/>
      <c r="J140" s="159"/>
      <c r="K140" s="159"/>
      <c r="L140" s="155"/>
      <c r="M140" s="155"/>
      <c r="N140" s="157"/>
      <c r="O140" s="160"/>
      <c r="P140" s="155"/>
      <c r="Q140" s="159"/>
    </row>
    <row r="141" spans="1:17" x14ac:dyDescent="0.25">
      <c r="A141" s="182" t="s">
        <v>260</v>
      </c>
      <c r="B141" s="201" t="s">
        <v>261</v>
      </c>
      <c r="C141" s="166">
        <f>+ENERO!C141+FEBRERO!C141+MARZO!C141+ABRIL!C141+MAYO!C141+JUNIO!C141+JULIO!C141+AGOSTO!C141+SEPTIEMBRE!C141+OCTUBRE!C141+NOVIEMBRE!C141+DICIEMBRE!C141</f>
        <v>0</v>
      </c>
      <c r="D141" s="166">
        <f>+ENERO!D141+FEBRERO!D141+MARZO!D141+ABRIL!D141+MAYO!D141+JUNIO!D141+JULIO!D141+AGOSTO!D141+SEPTIEMBRE!D141+OCTUBRE!D141+NOVIEMBRE!D141+DICIEMBRE!D141</f>
        <v>0</v>
      </c>
      <c r="E141" s="166">
        <f>+ENERO!E141+FEBRERO!E141+MARZO!E141+ABRIL!E141+MAYO!E141+JUNIO!E141+JULIO!E141+AGOSTO!E141+SEPTIEMBRE!E141+OCTUBRE!E141+NOVIEMBRE!E141+DICIEMBRE!E141</f>
        <v>0</v>
      </c>
      <c r="F141" s="166">
        <f>+ENERO!F141+FEBRERO!F141+MARZO!F141+ABRIL!F141+MAYO!F141+JUNIO!F141+JULIO!F141+AGOSTO!F141+SEPTIEMBRE!F141+OCTUBRE!F141+NOVIEMBRE!F141+DICIEMBRE!F141</f>
        <v>0</v>
      </c>
      <c r="G141" s="166">
        <f>+ENERO!G141+FEBRERO!G141+MARZO!G141+ABRIL!G141+MAYO!G141+JUNIO!G141+JULIO!G141+AGOSTO!G141+SEPTIEMBRE!G141+OCTUBRE!G141+NOVIEMBRE!G141+DICIEMBRE!G141</f>
        <v>0</v>
      </c>
      <c r="H141" s="166">
        <f>+ENERO!H141+FEBRERO!H141+MARZO!H141+ABRIL!H141+MAYO!H141+JUNIO!H141+JULIO!H141+AGOSTO!H141+SEPTIEMBRE!H141+OCTUBRE!H141+NOVIEMBRE!H141+DICIEMBRE!H141</f>
        <v>0</v>
      </c>
      <c r="I141" s="585"/>
      <c r="J141" s="159"/>
      <c r="K141" s="159"/>
      <c r="L141" s="155"/>
      <c r="M141" s="155"/>
      <c r="N141" s="157"/>
      <c r="O141" s="160"/>
      <c r="P141" s="155"/>
      <c r="Q141" s="159"/>
    </row>
    <row r="142" spans="1:17" x14ac:dyDescent="0.25">
      <c r="A142" s="182" t="s">
        <v>262</v>
      </c>
      <c r="B142" s="201" t="s">
        <v>263</v>
      </c>
      <c r="C142" s="166">
        <f>+ENERO!C142+FEBRERO!C142+MARZO!C142+ABRIL!C142+MAYO!C142+JUNIO!C142+JULIO!C142+AGOSTO!C142+SEPTIEMBRE!C142+OCTUBRE!C142+NOVIEMBRE!C142+DICIEMBRE!C142</f>
        <v>18</v>
      </c>
      <c r="D142" s="166">
        <f>+ENERO!D142+FEBRERO!D142+MARZO!D142+ABRIL!D142+MAYO!D142+JUNIO!D142+JULIO!D142+AGOSTO!D142+SEPTIEMBRE!D142+OCTUBRE!D142+NOVIEMBRE!D142+DICIEMBRE!D142</f>
        <v>0</v>
      </c>
      <c r="E142" s="166">
        <f>+ENERO!E142+FEBRERO!E142+MARZO!E142+ABRIL!E142+MAYO!E142+JUNIO!E142+JULIO!E142+AGOSTO!E142+SEPTIEMBRE!E142+OCTUBRE!E142+NOVIEMBRE!E142+DICIEMBRE!E142</f>
        <v>18</v>
      </c>
      <c r="F142" s="166">
        <f>+ENERO!F142+FEBRERO!F142+MARZO!F142+ABRIL!F142+MAYO!F142+JUNIO!F142+JULIO!F142+AGOSTO!F142+SEPTIEMBRE!F142+OCTUBRE!F142+NOVIEMBRE!F142+DICIEMBRE!F142</f>
        <v>0</v>
      </c>
      <c r="G142" s="166">
        <f>+ENERO!G142+FEBRERO!G142+MARZO!G142+ABRIL!G142+MAYO!G142+JUNIO!G142+JULIO!G142+AGOSTO!G142+SEPTIEMBRE!G142+OCTUBRE!G142+NOVIEMBRE!G142+DICIEMBRE!G142</f>
        <v>0</v>
      </c>
      <c r="H142" s="166">
        <f>+ENERO!H142+FEBRERO!H142+MARZO!H142+ABRIL!H142+MAYO!H142+JUNIO!H142+JULIO!H142+AGOSTO!H142+SEPTIEMBRE!H142+OCTUBRE!H142+NOVIEMBRE!H142+DICIEMBRE!H142</f>
        <v>0</v>
      </c>
      <c r="I142" s="585"/>
      <c r="J142" s="159"/>
      <c r="K142" s="159"/>
      <c r="L142" s="155"/>
      <c r="M142" s="155"/>
      <c r="N142" s="157"/>
      <c r="O142" s="160"/>
      <c r="P142" s="155"/>
      <c r="Q142" s="159"/>
    </row>
    <row r="143" spans="1:17" x14ac:dyDescent="0.25">
      <c r="A143" s="182" t="s">
        <v>264</v>
      </c>
      <c r="B143" s="201" t="s">
        <v>265</v>
      </c>
      <c r="C143" s="166">
        <f>+ENERO!C143+FEBRERO!C143+MARZO!C143+ABRIL!C143+MAYO!C143+JUNIO!C143+JULIO!C143+AGOSTO!C143+SEPTIEMBRE!C143+OCTUBRE!C143+NOVIEMBRE!C143+DICIEMBRE!C143</f>
        <v>6</v>
      </c>
      <c r="D143" s="166">
        <f>+ENERO!D143+FEBRERO!D143+MARZO!D143+ABRIL!D143+MAYO!D143+JUNIO!D143+JULIO!D143+AGOSTO!D143+SEPTIEMBRE!D143+OCTUBRE!D143+NOVIEMBRE!D143+DICIEMBRE!D143</f>
        <v>0</v>
      </c>
      <c r="E143" s="166">
        <f>+ENERO!E143+FEBRERO!E143+MARZO!E143+ABRIL!E143+MAYO!E143+JUNIO!E143+JULIO!E143+AGOSTO!E143+SEPTIEMBRE!E143+OCTUBRE!E143+NOVIEMBRE!E143+DICIEMBRE!E143</f>
        <v>1</v>
      </c>
      <c r="F143" s="166">
        <f>+ENERO!F143+FEBRERO!F143+MARZO!F143+ABRIL!F143+MAYO!F143+JUNIO!F143+JULIO!F143+AGOSTO!F143+SEPTIEMBRE!F143+OCTUBRE!F143+NOVIEMBRE!F143+DICIEMBRE!F143</f>
        <v>5</v>
      </c>
      <c r="G143" s="166">
        <f>+ENERO!G143+FEBRERO!G143+MARZO!G143+ABRIL!G143+MAYO!G143+JUNIO!G143+JULIO!G143+AGOSTO!G143+SEPTIEMBRE!G143+OCTUBRE!G143+NOVIEMBRE!G143+DICIEMBRE!G143</f>
        <v>0</v>
      </c>
      <c r="H143" s="166">
        <f>+ENERO!H143+FEBRERO!H143+MARZO!H143+ABRIL!H143+MAYO!H143+JUNIO!H143+JULIO!H143+AGOSTO!H143+SEPTIEMBRE!H143+OCTUBRE!H143+NOVIEMBRE!H143+DICIEMBRE!H143</f>
        <v>0</v>
      </c>
      <c r="I143" s="585"/>
      <c r="J143" s="159"/>
      <c r="K143" s="159"/>
      <c r="L143" s="155"/>
      <c r="M143" s="155"/>
      <c r="N143" s="157"/>
      <c r="O143" s="160"/>
      <c r="P143" s="155"/>
      <c r="Q143" s="159"/>
    </row>
    <row r="144" spans="1:17" x14ac:dyDescent="0.25">
      <c r="A144" s="182" t="s">
        <v>266</v>
      </c>
      <c r="B144" s="201" t="s">
        <v>267</v>
      </c>
      <c r="C144" s="166">
        <f>+ENERO!C144+FEBRERO!C144+MARZO!C144+ABRIL!C144+MAYO!C144+JUNIO!C144+JULIO!C144+AGOSTO!C144+SEPTIEMBRE!C144+OCTUBRE!C144+NOVIEMBRE!C144+DICIEMBRE!C144</f>
        <v>24</v>
      </c>
      <c r="D144" s="166">
        <f>+ENERO!D144+FEBRERO!D144+MARZO!D144+ABRIL!D144+MAYO!D144+JUNIO!D144+JULIO!D144+AGOSTO!D144+SEPTIEMBRE!D144+OCTUBRE!D144+NOVIEMBRE!D144+DICIEMBRE!D144</f>
        <v>6</v>
      </c>
      <c r="E144" s="166">
        <f>+ENERO!E144+FEBRERO!E144+MARZO!E144+ABRIL!E144+MAYO!E144+JUNIO!E144+JULIO!E144+AGOSTO!E144+SEPTIEMBRE!E144+OCTUBRE!E144+NOVIEMBRE!E144+DICIEMBRE!E144</f>
        <v>3</v>
      </c>
      <c r="F144" s="166">
        <f>+ENERO!F144+FEBRERO!F144+MARZO!F144+ABRIL!F144+MAYO!F144+JUNIO!F144+JULIO!F144+AGOSTO!F144+SEPTIEMBRE!F144+OCTUBRE!F144+NOVIEMBRE!F144+DICIEMBRE!F144</f>
        <v>15</v>
      </c>
      <c r="G144" s="166">
        <f>+ENERO!G144+FEBRERO!G144+MARZO!G144+ABRIL!G144+MAYO!G144+JUNIO!G144+JULIO!G144+AGOSTO!G144+SEPTIEMBRE!G144+OCTUBRE!G144+NOVIEMBRE!G144+DICIEMBRE!G144</f>
        <v>0</v>
      </c>
      <c r="H144" s="166">
        <f>+ENERO!H144+FEBRERO!H144+MARZO!H144+ABRIL!H144+MAYO!H144+JUNIO!H144+JULIO!H144+AGOSTO!H144+SEPTIEMBRE!H144+OCTUBRE!H144+NOVIEMBRE!H144+DICIEMBRE!H144</f>
        <v>0</v>
      </c>
      <c r="I144" s="585"/>
      <c r="J144" s="159"/>
      <c r="K144" s="159"/>
      <c r="L144" s="155"/>
      <c r="M144" s="155"/>
      <c r="N144" s="157"/>
      <c r="O144" s="160"/>
      <c r="P144" s="155"/>
      <c r="Q144" s="159"/>
    </row>
    <row r="145" spans="1:17" x14ac:dyDescent="0.25">
      <c r="A145" s="182" t="s">
        <v>268</v>
      </c>
      <c r="B145" s="201" t="s">
        <v>265</v>
      </c>
      <c r="C145" s="166">
        <f>+ENERO!C145+FEBRERO!C145+MARZO!C145+ABRIL!C145+MAYO!C145+JUNIO!C145+JULIO!C145+AGOSTO!C145+SEPTIEMBRE!C145+OCTUBRE!C145+NOVIEMBRE!C145+DICIEMBRE!C145</f>
        <v>0</v>
      </c>
      <c r="D145" s="166">
        <f>+ENERO!D145+FEBRERO!D145+MARZO!D145+ABRIL!D145+MAYO!D145+JUNIO!D145+JULIO!D145+AGOSTO!D145+SEPTIEMBRE!D145+OCTUBRE!D145+NOVIEMBRE!D145+DICIEMBRE!D145</f>
        <v>0</v>
      </c>
      <c r="E145" s="166">
        <f>+ENERO!E145+FEBRERO!E145+MARZO!E145+ABRIL!E145+MAYO!E145+JUNIO!E145+JULIO!E145+AGOSTO!E145+SEPTIEMBRE!E145+OCTUBRE!E145+NOVIEMBRE!E145+DICIEMBRE!E145</f>
        <v>0</v>
      </c>
      <c r="F145" s="166">
        <f>+ENERO!F145+FEBRERO!F145+MARZO!F145+ABRIL!F145+MAYO!F145+JUNIO!F145+JULIO!F145+AGOSTO!F145+SEPTIEMBRE!F145+OCTUBRE!F145+NOVIEMBRE!F145+DICIEMBRE!F145</f>
        <v>0</v>
      </c>
      <c r="G145" s="166">
        <f>+ENERO!G145+FEBRERO!G145+MARZO!G145+ABRIL!G145+MAYO!G145+JUNIO!G145+JULIO!G145+AGOSTO!G145+SEPTIEMBRE!G145+OCTUBRE!G145+NOVIEMBRE!G145+DICIEMBRE!G145</f>
        <v>0</v>
      </c>
      <c r="H145" s="166">
        <f>+ENERO!H145+FEBRERO!H145+MARZO!H145+ABRIL!H145+MAYO!H145+JUNIO!H145+JULIO!H145+AGOSTO!H145+SEPTIEMBRE!H145+OCTUBRE!H145+NOVIEMBRE!H145+DICIEMBRE!H145</f>
        <v>0</v>
      </c>
      <c r="I145" s="585"/>
      <c r="J145" s="159"/>
      <c r="K145" s="159"/>
      <c r="L145" s="155"/>
      <c r="M145" s="155"/>
      <c r="N145" s="157"/>
      <c r="O145" s="160"/>
      <c r="P145" s="155"/>
      <c r="Q145" s="159"/>
    </row>
    <row r="146" spans="1:17" x14ac:dyDescent="0.25">
      <c r="A146" s="182" t="s">
        <v>269</v>
      </c>
      <c r="B146" s="201" t="s">
        <v>267</v>
      </c>
      <c r="C146" s="166">
        <f>+ENERO!C146+FEBRERO!C146+MARZO!C146+ABRIL!C146+MAYO!C146+JUNIO!C146+JULIO!C146+AGOSTO!C146+SEPTIEMBRE!C146+OCTUBRE!C146+NOVIEMBRE!C146+DICIEMBRE!C146</f>
        <v>0</v>
      </c>
      <c r="D146" s="166">
        <f>+ENERO!D146+FEBRERO!D146+MARZO!D146+ABRIL!D146+MAYO!D146+JUNIO!D146+JULIO!D146+AGOSTO!D146+SEPTIEMBRE!D146+OCTUBRE!D146+NOVIEMBRE!D146+DICIEMBRE!D146</f>
        <v>0</v>
      </c>
      <c r="E146" s="166">
        <f>+ENERO!E146+FEBRERO!E146+MARZO!E146+ABRIL!E146+MAYO!E146+JUNIO!E146+JULIO!E146+AGOSTO!E146+SEPTIEMBRE!E146+OCTUBRE!E146+NOVIEMBRE!E146+DICIEMBRE!E146</f>
        <v>0</v>
      </c>
      <c r="F146" s="166">
        <f>+ENERO!F146+FEBRERO!F146+MARZO!F146+ABRIL!F146+MAYO!F146+JUNIO!F146+JULIO!F146+AGOSTO!F146+SEPTIEMBRE!F146+OCTUBRE!F146+NOVIEMBRE!F146+DICIEMBRE!F146</f>
        <v>0</v>
      </c>
      <c r="G146" s="166">
        <f>+ENERO!G146+FEBRERO!G146+MARZO!G146+ABRIL!G146+MAYO!G146+JUNIO!G146+JULIO!G146+AGOSTO!G146+SEPTIEMBRE!G146+OCTUBRE!G146+NOVIEMBRE!G146+DICIEMBRE!G146</f>
        <v>0</v>
      </c>
      <c r="H146" s="166">
        <f>+ENERO!H146+FEBRERO!H146+MARZO!H146+ABRIL!H146+MAYO!H146+JUNIO!H146+JULIO!H146+AGOSTO!H146+SEPTIEMBRE!H146+OCTUBRE!H146+NOVIEMBRE!H146+DICIEMBRE!H146</f>
        <v>0</v>
      </c>
      <c r="I146" s="585"/>
      <c r="J146" s="159"/>
      <c r="K146" s="159"/>
      <c r="L146" s="155"/>
      <c r="M146" s="155"/>
      <c r="N146" s="157"/>
      <c r="O146" s="160"/>
      <c r="P146" s="155"/>
      <c r="Q146" s="159"/>
    </row>
    <row r="147" spans="1:17" x14ac:dyDescent="0.25">
      <c r="A147" s="182" t="s">
        <v>270</v>
      </c>
      <c r="B147" s="201" t="s">
        <v>271</v>
      </c>
      <c r="C147" s="166">
        <f>+ENERO!C147+FEBRERO!C147+MARZO!C147+ABRIL!C147+MAYO!C147+JUNIO!C147+JULIO!C147+AGOSTO!C147+SEPTIEMBRE!C147+OCTUBRE!C147+NOVIEMBRE!C147+DICIEMBRE!C147</f>
        <v>0</v>
      </c>
      <c r="D147" s="166">
        <f>+ENERO!D147+FEBRERO!D147+MARZO!D147+ABRIL!D147+MAYO!D147+JUNIO!D147+JULIO!D147+AGOSTO!D147+SEPTIEMBRE!D147+OCTUBRE!D147+NOVIEMBRE!D147+DICIEMBRE!D147</f>
        <v>0</v>
      </c>
      <c r="E147" s="166">
        <f>+ENERO!E147+FEBRERO!E147+MARZO!E147+ABRIL!E147+MAYO!E147+JUNIO!E147+JULIO!E147+AGOSTO!E147+SEPTIEMBRE!E147+OCTUBRE!E147+NOVIEMBRE!E147+DICIEMBRE!E147</f>
        <v>0</v>
      </c>
      <c r="F147" s="166">
        <f>+ENERO!F147+FEBRERO!F147+MARZO!F147+ABRIL!F147+MAYO!F147+JUNIO!F147+JULIO!F147+AGOSTO!F147+SEPTIEMBRE!F147+OCTUBRE!F147+NOVIEMBRE!F147+DICIEMBRE!F147</f>
        <v>0</v>
      </c>
      <c r="G147" s="166">
        <f>+ENERO!G147+FEBRERO!G147+MARZO!G147+ABRIL!G147+MAYO!G147+JUNIO!G147+JULIO!G147+AGOSTO!G147+SEPTIEMBRE!G147+OCTUBRE!G147+NOVIEMBRE!G147+DICIEMBRE!G147</f>
        <v>0</v>
      </c>
      <c r="H147" s="166">
        <f>+ENERO!H147+FEBRERO!H147+MARZO!H147+ABRIL!H147+MAYO!H147+JUNIO!H147+JULIO!H147+AGOSTO!H147+SEPTIEMBRE!H147+OCTUBRE!H147+NOVIEMBRE!H147+DICIEMBRE!H147</f>
        <v>0</v>
      </c>
      <c r="I147" s="585"/>
      <c r="J147" s="159"/>
      <c r="K147" s="159"/>
      <c r="L147" s="155"/>
      <c r="M147" s="155"/>
      <c r="N147" s="157"/>
      <c r="O147" s="160"/>
      <c r="P147" s="155"/>
      <c r="Q147" s="159"/>
    </row>
    <row r="148" spans="1:17" x14ac:dyDescent="0.25">
      <c r="A148" s="182" t="s">
        <v>272</v>
      </c>
      <c r="B148" s="201" t="s">
        <v>267</v>
      </c>
      <c r="C148" s="166">
        <f>+ENERO!C148+FEBRERO!C148+MARZO!C148+ABRIL!C148+MAYO!C148+JUNIO!C148+JULIO!C148+AGOSTO!C148+SEPTIEMBRE!C148+OCTUBRE!C148+NOVIEMBRE!C148+DICIEMBRE!C148</f>
        <v>0</v>
      </c>
      <c r="D148" s="166">
        <f>+ENERO!D148+FEBRERO!D148+MARZO!D148+ABRIL!D148+MAYO!D148+JUNIO!D148+JULIO!D148+AGOSTO!D148+SEPTIEMBRE!D148+OCTUBRE!D148+NOVIEMBRE!D148+DICIEMBRE!D148</f>
        <v>0</v>
      </c>
      <c r="E148" s="166">
        <f>+ENERO!E148+FEBRERO!E148+MARZO!E148+ABRIL!E148+MAYO!E148+JUNIO!E148+JULIO!E148+AGOSTO!E148+SEPTIEMBRE!E148+OCTUBRE!E148+NOVIEMBRE!E148+DICIEMBRE!E148</f>
        <v>0</v>
      </c>
      <c r="F148" s="166">
        <f>+ENERO!F148+FEBRERO!F148+MARZO!F148+ABRIL!F148+MAYO!F148+JUNIO!F148+JULIO!F148+AGOSTO!F148+SEPTIEMBRE!F148+OCTUBRE!F148+NOVIEMBRE!F148+DICIEMBRE!F148</f>
        <v>0</v>
      </c>
      <c r="G148" s="166">
        <f>+ENERO!G148+FEBRERO!G148+MARZO!G148+ABRIL!G148+MAYO!G148+JUNIO!G148+JULIO!G148+AGOSTO!G148+SEPTIEMBRE!G148+OCTUBRE!G148+NOVIEMBRE!G148+DICIEMBRE!G148</f>
        <v>0</v>
      </c>
      <c r="H148" s="166">
        <f>+ENERO!H148+FEBRERO!H148+MARZO!H148+ABRIL!H148+MAYO!H148+JUNIO!H148+JULIO!H148+AGOSTO!H148+SEPTIEMBRE!H148+OCTUBRE!H148+NOVIEMBRE!H148+DICIEMBRE!H148</f>
        <v>0</v>
      </c>
      <c r="I148" s="585"/>
      <c r="J148" s="159"/>
      <c r="K148" s="159"/>
      <c r="L148" s="155"/>
      <c r="M148" s="155"/>
      <c r="N148" s="157"/>
      <c r="O148" s="160"/>
      <c r="P148" s="155"/>
      <c r="Q148" s="159"/>
    </row>
    <row r="149" spans="1:17" x14ac:dyDescent="0.25">
      <c r="A149" s="182" t="s">
        <v>273</v>
      </c>
      <c r="B149" s="201" t="s">
        <v>265</v>
      </c>
      <c r="C149" s="166">
        <f>+ENERO!C149+FEBRERO!C149+MARZO!C149+ABRIL!C149+MAYO!C149+JUNIO!C149+JULIO!C149+AGOSTO!C149+SEPTIEMBRE!C149+OCTUBRE!C149+NOVIEMBRE!C149+DICIEMBRE!C149</f>
        <v>1</v>
      </c>
      <c r="D149" s="166">
        <f>+ENERO!D149+FEBRERO!D149+MARZO!D149+ABRIL!D149+MAYO!D149+JUNIO!D149+JULIO!D149+AGOSTO!D149+SEPTIEMBRE!D149+OCTUBRE!D149+NOVIEMBRE!D149+DICIEMBRE!D149</f>
        <v>1</v>
      </c>
      <c r="E149" s="166">
        <f>+ENERO!E149+FEBRERO!E149+MARZO!E149+ABRIL!E149+MAYO!E149+JUNIO!E149+JULIO!E149+AGOSTO!E149+SEPTIEMBRE!E149+OCTUBRE!E149+NOVIEMBRE!E149+DICIEMBRE!E149</f>
        <v>0</v>
      </c>
      <c r="F149" s="166">
        <f>+ENERO!F149+FEBRERO!F149+MARZO!F149+ABRIL!F149+MAYO!F149+JUNIO!F149+JULIO!F149+AGOSTO!F149+SEPTIEMBRE!F149+OCTUBRE!F149+NOVIEMBRE!F149+DICIEMBRE!F149</f>
        <v>0</v>
      </c>
      <c r="G149" s="166">
        <f>+ENERO!G149+FEBRERO!G149+MARZO!G149+ABRIL!G149+MAYO!G149+JUNIO!G149+JULIO!G149+AGOSTO!G149+SEPTIEMBRE!G149+OCTUBRE!G149+NOVIEMBRE!G149+DICIEMBRE!G149</f>
        <v>0</v>
      </c>
      <c r="H149" s="166">
        <f>+ENERO!H149+FEBRERO!H149+MARZO!H149+ABRIL!H149+MAYO!H149+JUNIO!H149+JULIO!H149+AGOSTO!H149+SEPTIEMBRE!H149+OCTUBRE!H149+NOVIEMBRE!H149+DICIEMBRE!H149</f>
        <v>0</v>
      </c>
      <c r="I149" s="585"/>
      <c r="J149" s="159"/>
      <c r="K149" s="159"/>
      <c r="L149" s="155"/>
      <c r="M149" s="155"/>
      <c r="N149" s="157"/>
      <c r="O149" s="160"/>
      <c r="P149" s="155"/>
      <c r="Q149" s="159"/>
    </row>
    <row r="150" spans="1:17" x14ac:dyDescent="0.25">
      <c r="A150" s="182" t="s">
        <v>274</v>
      </c>
      <c r="B150" s="201" t="s">
        <v>275</v>
      </c>
      <c r="C150" s="166">
        <f>+ENERO!C150+FEBRERO!C150+MARZO!C150+ABRIL!C150+MAYO!C150+JUNIO!C150+JULIO!C150+AGOSTO!C150+SEPTIEMBRE!C150+OCTUBRE!C150+NOVIEMBRE!C150+DICIEMBRE!C150</f>
        <v>0</v>
      </c>
      <c r="D150" s="166">
        <f>+ENERO!D150+FEBRERO!D150+MARZO!D150+ABRIL!D150+MAYO!D150+JUNIO!D150+JULIO!D150+AGOSTO!D150+SEPTIEMBRE!D150+OCTUBRE!D150+NOVIEMBRE!D150+DICIEMBRE!D150</f>
        <v>0</v>
      </c>
      <c r="E150" s="166">
        <f>+ENERO!E150+FEBRERO!E150+MARZO!E150+ABRIL!E150+MAYO!E150+JUNIO!E150+JULIO!E150+AGOSTO!E150+SEPTIEMBRE!E150+OCTUBRE!E150+NOVIEMBRE!E150+DICIEMBRE!E150</f>
        <v>0</v>
      </c>
      <c r="F150" s="166">
        <f>+ENERO!F150+FEBRERO!F150+MARZO!F150+ABRIL!F150+MAYO!F150+JUNIO!F150+JULIO!F150+AGOSTO!F150+SEPTIEMBRE!F150+OCTUBRE!F150+NOVIEMBRE!F150+DICIEMBRE!F150</f>
        <v>0</v>
      </c>
      <c r="G150" s="166">
        <f>+ENERO!G150+FEBRERO!G150+MARZO!G150+ABRIL!G150+MAYO!G150+JUNIO!G150+JULIO!G150+AGOSTO!G150+SEPTIEMBRE!G150+OCTUBRE!G150+NOVIEMBRE!G150+DICIEMBRE!G150</f>
        <v>0</v>
      </c>
      <c r="H150" s="166">
        <f>+ENERO!H150+FEBRERO!H150+MARZO!H150+ABRIL!H150+MAYO!H150+JUNIO!H150+JULIO!H150+AGOSTO!H150+SEPTIEMBRE!H150+OCTUBRE!H150+NOVIEMBRE!H150+DICIEMBRE!H150</f>
        <v>0</v>
      </c>
      <c r="I150" s="585"/>
      <c r="J150" s="159"/>
      <c r="K150" s="159"/>
      <c r="L150" s="155"/>
      <c r="M150" s="155"/>
      <c r="N150" s="157"/>
      <c r="O150" s="160"/>
      <c r="P150" s="155"/>
      <c r="Q150" s="159"/>
    </row>
    <row r="151" spans="1:17" x14ac:dyDescent="0.25">
      <c r="A151" s="182" t="s">
        <v>276</v>
      </c>
      <c r="B151" s="201" t="s">
        <v>277</v>
      </c>
      <c r="C151" s="166">
        <f>+ENERO!C151+FEBRERO!C151+MARZO!C151+ABRIL!C151+MAYO!C151+JUNIO!C151+JULIO!C151+AGOSTO!C151+SEPTIEMBRE!C151+OCTUBRE!C151+NOVIEMBRE!C151+DICIEMBRE!C151</f>
        <v>0</v>
      </c>
      <c r="D151" s="166">
        <f>+ENERO!D151+FEBRERO!D151+MARZO!D151+ABRIL!D151+MAYO!D151+JUNIO!D151+JULIO!D151+AGOSTO!D151+SEPTIEMBRE!D151+OCTUBRE!D151+NOVIEMBRE!D151+DICIEMBRE!D151</f>
        <v>0</v>
      </c>
      <c r="E151" s="166">
        <f>+ENERO!E151+FEBRERO!E151+MARZO!E151+ABRIL!E151+MAYO!E151+JUNIO!E151+JULIO!E151+AGOSTO!E151+SEPTIEMBRE!E151+OCTUBRE!E151+NOVIEMBRE!E151+DICIEMBRE!E151</f>
        <v>0</v>
      </c>
      <c r="F151" s="166">
        <f>+ENERO!F151+FEBRERO!F151+MARZO!F151+ABRIL!F151+MAYO!F151+JUNIO!F151+JULIO!F151+AGOSTO!F151+SEPTIEMBRE!F151+OCTUBRE!F151+NOVIEMBRE!F151+DICIEMBRE!F151</f>
        <v>0</v>
      </c>
      <c r="G151" s="166">
        <f>+ENERO!G151+FEBRERO!G151+MARZO!G151+ABRIL!G151+MAYO!G151+JUNIO!G151+JULIO!G151+AGOSTO!G151+SEPTIEMBRE!G151+OCTUBRE!G151+NOVIEMBRE!G151+DICIEMBRE!G151</f>
        <v>0</v>
      </c>
      <c r="H151" s="166">
        <f>+ENERO!H151+FEBRERO!H151+MARZO!H151+ABRIL!H151+MAYO!H151+JUNIO!H151+JULIO!H151+AGOSTO!H151+SEPTIEMBRE!H151+OCTUBRE!H151+NOVIEMBRE!H151+DICIEMBRE!H151</f>
        <v>0</v>
      </c>
      <c r="I151" s="585"/>
      <c r="J151" s="159"/>
      <c r="K151" s="159"/>
      <c r="L151" s="155"/>
      <c r="M151" s="155"/>
      <c r="N151" s="157"/>
      <c r="O151" s="160"/>
      <c r="P151" s="155"/>
      <c r="Q151" s="159"/>
    </row>
    <row r="152" spans="1:17" x14ac:dyDescent="0.25">
      <c r="A152" s="182" t="s">
        <v>278</v>
      </c>
      <c r="B152" s="201" t="s">
        <v>265</v>
      </c>
      <c r="C152" s="166">
        <f>+ENERO!C152+FEBRERO!C152+MARZO!C152+ABRIL!C152+MAYO!C152+JUNIO!C152+JULIO!C152+AGOSTO!C152+SEPTIEMBRE!C152+OCTUBRE!C152+NOVIEMBRE!C152+DICIEMBRE!C152</f>
        <v>85</v>
      </c>
      <c r="D152" s="166">
        <f>+ENERO!D152+FEBRERO!D152+MARZO!D152+ABRIL!D152+MAYO!D152+JUNIO!D152+JULIO!D152+AGOSTO!D152+SEPTIEMBRE!D152+OCTUBRE!D152+NOVIEMBRE!D152+DICIEMBRE!D152</f>
        <v>0</v>
      </c>
      <c r="E152" s="166">
        <f>+ENERO!E152+FEBRERO!E152+MARZO!E152+ABRIL!E152+MAYO!E152+JUNIO!E152+JULIO!E152+AGOSTO!E152+SEPTIEMBRE!E152+OCTUBRE!E152+NOVIEMBRE!E152+DICIEMBRE!E152</f>
        <v>74</v>
      </c>
      <c r="F152" s="166">
        <f>+ENERO!F152+FEBRERO!F152+MARZO!F152+ABRIL!F152+MAYO!F152+JUNIO!F152+JULIO!F152+AGOSTO!F152+SEPTIEMBRE!F152+OCTUBRE!F152+NOVIEMBRE!F152+DICIEMBRE!F152</f>
        <v>11</v>
      </c>
      <c r="G152" s="166">
        <f>+ENERO!G152+FEBRERO!G152+MARZO!G152+ABRIL!G152+MAYO!G152+JUNIO!G152+JULIO!G152+AGOSTO!G152+SEPTIEMBRE!G152+OCTUBRE!G152+NOVIEMBRE!G152+DICIEMBRE!G152</f>
        <v>0</v>
      </c>
      <c r="H152" s="166">
        <f>+ENERO!H152+FEBRERO!H152+MARZO!H152+ABRIL!H152+MAYO!H152+JUNIO!H152+JULIO!H152+AGOSTO!H152+SEPTIEMBRE!H152+OCTUBRE!H152+NOVIEMBRE!H152+DICIEMBRE!H152</f>
        <v>0</v>
      </c>
      <c r="I152" s="585"/>
      <c r="J152" s="159"/>
      <c r="K152" s="159"/>
      <c r="L152" s="155"/>
      <c r="M152" s="155"/>
      <c r="N152" s="157"/>
      <c r="O152" s="160"/>
      <c r="P152" s="155"/>
      <c r="Q152" s="159"/>
    </row>
    <row r="153" spans="1:17" x14ac:dyDescent="0.25">
      <c r="A153" s="182" t="s">
        <v>279</v>
      </c>
      <c r="B153" s="201" t="s">
        <v>267</v>
      </c>
      <c r="C153" s="166">
        <f>+ENERO!C153+FEBRERO!C153+MARZO!C153+ABRIL!C153+MAYO!C153+JUNIO!C153+JULIO!C153+AGOSTO!C153+SEPTIEMBRE!C153+OCTUBRE!C153+NOVIEMBRE!C153+DICIEMBRE!C153</f>
        <v>36</v>
      </c>
      <c r="D153" s="166">
        <f>+ENERO!D153+FEBRERO!D153+MARZO!D153+ABRIL!D153+MAYO!D153+JUNIO!D153+JULIO!D153+AGOSTO!D153+SEPTIEMBRE!D153+OCTUBRE!D153+NOVIEMBRE!D153+DICIEMBRE!D153</f>
        <v>1</v>
      </c>
      <c r="E153" s="166">
        <f>+ENERO!E153+FEBRERO!E153+MARZO!E153+ABRIL!E153+MAYO!E153+JUNIO!E153+JULIO!E153+AGOSTO!E153+SEPTIEMBRE!E153+OCTUBRE!E153+NOVIEMBRE!E153+DICIEMBRE!E153</f>
        <v>21</v>
      </c>
      <c r="F153" s="166">
        <f>+ENERO!F153+FEBRERO!F153+MARZO!F153+ABRIL!F153+MAYO!F153+JUNIO!F153+JULIO!F153+AGOSTO!F153+SEPTIEMBRE!F153+OCTUBRE!F153+NOVIEMBRE!F153+DICIEMBRE!F153</f>
        <v>14</v>
      </c>
      <c r="G153" s="166">
        <f>+ENERO!G153+FEBRERO!G153+MARZO!G153+ABRIL!G153+MAYO!G153+JUNIO!G153+JULIO!G153+AGOSTO!G153+SEPTIEMBRE!G153+OCTUBRE!G153+NOVIEMBRE!G153+DICIEMBRE!G153</f>
        <v>0</v>
      </c>
      <c r="H153" s="166">
        <f>+ENERO!H153+FEBRERO!H153+MARZO!H153+ABRIL!H153+MAYO!H153+JUNIO!H153+JULIO!H153+AGOSTO!H153+SEPTIEMBRE!H153+OCTUBRE!H153+NOVIEMBRE!H153+DICIEMBRE!H153</f>
        <v>0</v>
      </c>
      <c r="I153" s="585"/>
      <c r="J153" s="159"/>
      <c r="K153" s="159"/>
      <c r="L153" s="155"/>
      <c r="M153" s="155"/>
      <c r="N153" s="157"/>
      <c r="O153" s="160"/>
      <c r="P153" s="155"/>
      <c r="Q153" s="159"/>
    </row>
    <row r="154" spans="1:17" x14ac:dyDescent="0.25">
      <c r="A154" s="182" t="s">
        <v>280</v>
      </c>
      <c r="B154" s="201" t="s">
        <v>281</v>
      </c>
      <c r="C154" s="166">
        <f>+ENERO!C154+FEBRERO!C154+MARZO!C154+ABRIL!C154+MAYO!C154+JUNIO!C154+JULIO!C154+AGOSTO!C154+SEPTIEMBRE!C154+OCTUBRE!C154+NOVIEMBRE!C154+DICIEMBRE!C154</f>
        <v>0</v>
      </c>
      <c r="D154" s="166">
        <f>+ENERO!D154+FEBRERO!D154+MARZO!D154+ABRIL!D154+MAYO!D154+JUNIO!D154+JULIO!D154+AGOSTO!D154+SEPTIEMBRE!D154+OCTUBRE!D154+NOVIEMBRE!D154+DICIEMBRE!D154</f>
        <v>0</v>
      </c>
      <c r="E154" s="166">
        <f>+ENERO!E154+FEBRERO!E154+MARZO!E154+ABRIL!E154+MAYO!E154+JUNIO!E154+JULIO!E154+AGOSTO!E154+SEPTIEMBRE!E154+OCTUBRE!E154+NOVIEMBRE!E154+DICIEMBRE!E154</f>
        <v>0</v>
      </c>
      <c r="F154" s="166">
        <f>+ENERO!F154+FEBRERO!F154+MARZO!F154+ABRIL!F154+MAYO!F154+JUNIO!F154+JULIO!F154+AGOSTO!F154+SEPTIEMBRE!F154+OCTUBRE!F154+NOVIEMBRE!F154+DICIEMBRE!F154</f>
        <v>0</v>
      </c>
      <c r="G154" s="166">
        <f>+ENERO!G154+FEBRERO!G154+MARZO!G154+ABRIL!G154+MAYO!G154+JUNIO!G154+JULIO!G154+AGOSTO!G154+SEPTIEMBRE!G154+OCTUBRE!G154+NOVIEMBRE!G154+DICIEMBRE!G154</f>
        <v>0</v>
      </c>
      <c r="H154" s="166">
        <f>+ENERO!H154+FEBRERO!H154+MARZO!H154+ABRIL!H154+MAYO!H154+JUNIO!H154+JULIO!H154+AGOSTO!H154+SEPTIEMBRE!H154+OCTUBRE!H154+NOVIEMBRE!H154+DICIEMBRE!H154</f>
        <v>0</v>
      </c>
      <c r="I154" s="585"/>
      <c r="J154" s="159"/>
      <c r="K154" s="159"/>
      <c r="L154" s="155"/>
      <c r="M154" s="155"/>
      <c r="N154" s="157"/>
      <c r="O154" s="160"/>
      <c r="P154" s="155"/>
      <c r="Q154" s="159"/>
    </row>
    <row r="155" spans="1:17" x14ac:dyDescent="0.25">
      <c r="A155" s="182" t="s">
        <v>282</v>
      </c>
      <c r="B155" s="201" t="s">
        <v>283</v>
      </c>
      <c r="C155" s="166">
        <f>+ENERO!C155+FEBRERO!C155+MARZO!C155+ABRIL!C155+MAYO!C155+JUNIO!C155+JULIO!C155+AGOSTO!C155+SEPTIEMBRE!C155+OCTUBRE!C155+NOVIEMBRE!C155+DICIEMBRE!C155</f>
        <v>0</v>
      </c>
      <c r="D155" s="166">
        <f>+ENERO!D155+FEBRERO!D155+MARZO!D155+ABRIL!D155+MAYO!D155+JUNIO!D155+JULIO!D155+AGOSTO!D155+SEPTIEMBRE!D155+OCTUBRE!D155+NOVIEMBRE!D155+DICIEMBRE!D155</f>
        <v>0</v>
      </c>
      <c r="E155" s="166">
        <f>+ENERO!E155+FEBRERO!E155+MARZO!E155+ABRIL!E155+MAYO!E155+JUNIO!E155+JULIO!E155+AGOSTO!E155+SEPTIEMBRE!E155+OCTUBRE!E155+NOVIEMBRE!E155+DICIEMBRE!E155</f>
        <v>0</v>
      </c>
      <c r="F155" s="166">
        <f>+ENERO!F155+FEBRERO!F155+MARZO!F155+ABRIL!F155+MAYO!F155+JUNIO!F155+JULIO!F155+AGOSTO!F155+SEPTIEMBRE!F155+OCTUBRE!F155+NOVIEMBRE!F155+DICIEMBRE!F155</f>
        <v>0</v>
      </c>
      <c r="G155" s="166">
        <f>+ENERO!G155+FEBRERO!G155+MARZO!G155+ABRIL!G155+MAYO!G155+JUNIO!G155+JULIO!G155+AGOSTO!G155+SEPTIEMBRE!G155+OCTUBRE!G155+NOVIEMBRE!G155+DICIEMBRE!G155</f>
        <v>0</v>
      </c>
      <c r="H155" s="166">
        <f>+ENERO!H155+FEBRERO!H155+MARZO!H155+ABRIL!H155+MAYO!H155+JUNIO!H155+JULIO!H155+AGOSTO!H155+SEPTIEMBRE!H155+OCTUBRE!H155+NOVIEMBRE!H155+DICIEMBRE!H155</f>
        <v>0</v>
      </c>
      <c r="I155" s="585"/>
      <c r="J155" s="159"/>
      <c r="K155" s="159"/>
      <c r="L155" s="155"/>
      <c r="M155" s="155"/>
      <c r="N155" s="157"/>
      <c r="O155" s="160"/>
      <c r="P155" s="155"/>
      <c r="Q155" s="159"/>
    </row>
    <row r="156" spans="1:17" x14ac:dyDescent="0.25">
      <c r="A156" s="182" t="s">
        <v>284</v>
      </c>
      <c r="B156" s="201" t="s">
        <v>285</v>
      </c>
      <c r="C156" s="166">
        <f>+ENERO!C156+FEBRERO!C156+MARZO!C156+ABRIL!C156+MAYO!C156+JUNIO!C156+JULIO!C156+AGOSTO!C156+SEPTIEMBRE!C156+OCTUBRE!C156+NOVIEMBRE!C156+DICIEMBRE!C156</f>
        <v>0</v>
      </c>
      <c r="D156" s="166">
        <f>+ENERO!D156+FEBRERO!D156+MARZO!D156+ABRIL!D156+MAYO!D156+JUNIO!D156+JULIO!D156+AGOSTO!D156+SEPTIEMBRE!D156+OCTUBRE!D156+NOVIEMBRE!D156+DICIEMBRE!D156</f>
        <v>0</v>
      </c>
      <c r="E156" s="166">
        <f>+ENERO!E156+FEBRERO!E156+MARZO!E156+ABRIL!E156+MAYO!E156+JUNIO!E156+JULIO!E156+AGOSTO!E156+SEPTIEMBRE!E156+OCTUBRE!E156+NOVIEMBRE!E156+DICIEMBRE!E156</f>
        <v>0</v>
      </c>
      <c r="F156" s="166">
        <f>+ENERO!F156+FEBRERO!F156+MARZO!F156+ABRIL!F156+MAYO!F156+JUNIO!F156+JULIO!F156+AGOSTO!F156+SEPTIEMBRE!F156+OCTUBRE!F156+NOVIEMBRE!F156+DICIEMBRE!F156</f>
        <v>0</v>
      </c>
      <c r="G156" s="166">
        <f>+ENERO!G156+FEBRERO!G156+MARZO!G156+ABRIL!G156+MAYO!G156+JUNIO!G156+JULIO!G156+AGOSTO!G156+SEPTIEMBRE!G156+OCTUBRE!G156+NOVIEMBRE!G156+DICIEMBRE!G156</f>
        <v>0</v>
      </c>
      <c r="H156" s="166">
        <f>+ENERO!H156+FEBRERO!H156+MARZO!H156+ABRIL!H156+MAYO!H156+JUNIO!H156+JULIO!H156+AGOSTO!H156+SEPTIEMBRE!H156+OCTUBRE!H156+NOVIEMBRE!H156+DICIEMBRE!H156</f>
        <v>0</v>
      </c>
      <c r="I156" s="585"/>
      <c r="J156" s="159"/>
      <c r="K156" s="159"/>
      <c r="L156" s="155"/>
      <c r="M156" s="155"/>
      <c r="N156" s="157"/>
      <c r="O156" s="160"/>
      <c r="P156" s="155"/>
      <c r="Q156" s="159"/>
    </row>
    <row r="157" spans="1:17" x14ac:dyDescent="0.25">
      <c r="A157" s="182" t="s">
        <v>286</v>
      </c>
      <c r="B157" s="201" t="s">
        <v>287</v>
      </c>
      <c r="C157" s="166">
        <f>+ENERO!C157+FEBRERO!C157+MARZO!C157+ABRIL!C157+MAYO!C157+JUNIO!C157+JULIO!C157+AGOSTO!C157+SEPTIEMBRE!C157+OCTUBRE!C157+NOVIEMBRE!C157+DICIEMBRE!C157</f>
        <v>0</v>
      </c>
      <c r="D157" s="166">
        <f>+ENERO!D157+FEBRERO!D157+MARZO!D157+ABRIL!D157+MAYO!D157+JUNIO!D157+JULIO!D157+AGOSTO!D157+SEPTIEMBRE!D157+OCTUBRE!D157+NOVIEMBRE!D157+DICIEMBRE!D157</f>
        <v>0</v>
      </c>
      <c r="E157" s="166">
        <f>+ENERO!E157+FEBRERO!E157+MARZO!E157+ABRIL!E157+MAYO!E157+JUNIO!E157+JULIO!E157+AGOSTO!E157+SEPTIEMBRE!E157+OCTUBRE!E157+NOVIEMBRE!E157+DICIEMBRE!E157</f>
        <v>0</v>
      </c>
      <c r="F157" s="166">
        <f>+ENERO!F157+FEBRERO!F157+MARZO!F157+ABRIL!F157+MAYO!F157+JUNIO!F157+JULIO!F157+AGOSTO!F157+SEPTIEMBRE!F157+OCTUBRE!F157+NOVIEMBRE!F157+DICIEMBRE!F157</f>
        <v>0</v>
      </c>
      <c r="G157" s="166">
        <f>+ENERO!G157+FEBRERO!G157+MARZO!G157+ABRIL!G157+MAYO!G157+JUNIO!G157+JULIO!G157+AGOSTO!G157+SEPTIEMBRE!G157+OCTUBRE!G157+NOVIEMBRE!G157+DICIEMBRE!G157</f>
        <v>0</v>
      </c>
      <c r="H157" s="166">
        <f>+ENERO!H157+FEBRERO!H157+MARZO!H157+ABRIL!H157+MAYO!H157+JUNIO!H157+JULIO!H157+AGOSTO!H157+SEPTIEMBRE!H157+OCTUBRE!H157+NOVIEMBRE!H157+DICIEMBRE!H157</f>
        <v>0</v>
      </c>
      <c r="I157" s="585"/>
      <c r="J157" s="159"/>
      <c r="K157" s="159"/>
      <c r="L157" s="155"/>
      <c r="M157" s="155"/>
      <c r="N157" s="157"/>
      <c r="O157" s="160"/>
      <c r="P157" s="155"/>
      <c r="Q157" s="159"/>
    </row>
    <row r="158" spans="1:17" x14ac:dyDescent="0.25">
      <c r="A158" s="182" t="s">
        <v>288</v>
      </c>
      <c r="B158" s="188" t="s">
        <v>289</v>
      </c>
      <c r="C158" s="166">
        <f>+ENERO!C158+FEBRERO!C158+MARZO!C158+ABRIL!C158+MAYO!C158+JUNIO!C158+JULIO!C158+AGOSTO!C158+SEPTIEMBRE!C158+OCTUBRE!C158+NOVIEMBRE!C158+DICIEMBRE!C158</f>
        <v>0</v>
      </c>
      <c r="D158" s="166">
        <f>+ENERO!D158+FEBRERO!D158+MARZO!D158+ABRIL!D158+MAYO!D158+JUNIO!D158+JULIO!D158+AGOSTO!D158+SEPTIEMBRE!D158+OCTUBRE!D158+NOVIEMBRE!D158+DICIEMBRE!D158</f>
        <v>0</v>
      </c>
      <c r="E158" s="166">
        <f>+ENERO!E158+FEBRERO!E158+MARZO!E158+ABRIL!E158+MAYO!E158+JUNIO!E158+JULIO!E158+AGOSTO!E158+SEPTIEMBRE!E158+OCTUBRE!E158+NOVIEMBRE!E158+DICIEMBRE!E158</f>
        <v>0</v>
      </c>
      <c r="F158" s="166">
        <f>+ENERO!F158+FEBRERO!F158+MARZO!F158+ABRIL!F158+MAYO!F158+JUNIO!F158+JULIO!F158+AGOSTO!F158+SEPTIEMBRE!F158+OCTUBRE!F158+NOVIEMBRE!F158+DICIEMBRE!F158</f>
        <v>0</v>
      </c>
      <c r="G158" s="166">
        <f>+ENERO!G158+FEBRERO!G158+MARZO!G158+ABRIL!G158+MAYO!G158+JUNIO!G158+JULIO!G158+AGOSTO!G158+SEPTIEMBRE!G158+OCTUBRE!G158+NOVIEMBRE!G158+DICIEMBRE!G158</f>
        <v>0</v>
      </c>
      <c r="H158" s="166">
        <f>+ENERO!H158+FEBRERO!H158+MARZO!H158+ABRIL!H158+MAYO!H158+JUNIO!H158+JULIO!H158+AGOSTO!H158+SEPTIEMBRE!H158+OCTUBRE!H158+NOVIEMBRE!H158+DICIEMBRE!H158</f>
        <v>0</v>
      </c>
      <c r="I158" s="585"/>
      <c r="J158" s="159"/>
      <c r="K158" s="159"/>
      <c r="L158" s="155"/>
      <c r="M158" s="155"/>
      <c r="N158" s="157"/>
      <c r="O158" s="160"/>
      <c r="P158" s="155"/>
      <c r="Q158" s="159"/>
    </row>
    <row r="159" spans="1:17" ht="24" x14ac:dyDescent="0.25">
      <c r="A159" s="202" t="s">
        <v>290</v>
      </c>
      <c r="B159" s="203" t="s">
        <v>291</v>
      </c>
      <c r="C159" s="166">
        <f>+ENERO!C159+FEBRERO!C159+MARZO!C159+ABRIL!C159+MAYO!C159+JUNIO!C159+JULIO!C159+AGOSTO!C159+SEPTIEMBRE!C159+OCTUBRE!C159+NOVIEMBRE!C159+DICIEMBRE!C159</f>
        <v>0</v>
      </c>
      <c r="D159" s="166">
        <f>+ENERO!D159+FEBRERO!D159+MARZO!D159+ABRIL!D159+MAYO!D159+JUNIO!D159+JULIO!D159+AGOSTO!D159+SEPTIEMBRE!D159+OCTUBRE!D159+NOVIEMBRE!D159+DICIEMBRE!D159</f>
        <v>0</v>
      </c>
      <c r="E159" s="166">
        <f>+ENERO!E159+FEBRERO!E159+MARZO!E159+ABRIL!E159+MAYO!E159+JUNIO!E159+JULIO!E159+AGOSTO!E159+SEPTIEMBRE!E159+OCTUBRE!E159+NOVIEMBRE!E159+DICIEMBRE!E159</f>
        <v>0</v>
      </c>
      <c r="F159" s="166">
        <f>+ENERO!F159+FEBRERO!F159+MARZO!F159+ABRIL!F159+MAYO!F159+JUNIO!F159+JULIO!F159+AGOSTO!F159+SEPTIEMBRE!F159+OCTUBRE!F159+NOVIEMBRE!F159+DICIEMBRE!F159</f>
        <v>0</v>
      </c>
      <c r="G159" s="166">
        <f>+ENERO!G159+FEBRERO!G159+MARZO!G159+ABRIL!G159+MAYO!G159+JUNIO!G159+JULIO!G159+AGOSTO!G159+SEPTIEMBRE!G159+OCTUBRE!G159+NOVIEMBRE!G159+DICIEMBRE!G159</f>
        <v>0</v>
      </c>
      <c r="H159" s="166">
        <f>+ENERO!H159+FEBRERO!H159+MARZO!H159+ABRIL!H159+MAYO!H159+JUNIO!H159+JULIO!H159+AGOSTO!H159+SEPTIEMBRE!H159+OCTUBRE!H159+NOVIEMBRE!H159+DICIEMBRE!H159</f>
        <v>0</v>
      </c>
      <c r="I159" s="585"/>
      <c r="J159" s="159"/>
      <c r="K159" s="159"/>
      <c r="L159" s="155"/>
      <c r="M159" s="155"/>
      <c r="N159" s="157"/>
      <c r="O159" s="160"/>
      <c r="P159" s="155"/>
      <c r="Q159" s="159"/>
    </row>
    <row r="160" spans="1:17" x14ac:dyDescent="0.25">
      <c r="A160" s="168"/>
      <c r="B160" s="169"/>
      <c r="C160" s="166">
        <f>+ENERO!C160+FEBRERO!C160+MARZO!C160+ABRIL!C160+MAYO!C160+JUNIO!C160+JULIO!C160+AGOSTO!C160+SEPTIEMBRE!C160+OCTUBRE!C160+NOVIEMBRE!C160+DICIEMBRE!C160</f>
        <v>0</v>
      </c>
      <c r="D160" s="166">
        <f>+ENERO!D160+FEBRERO!D160+MARZO!D160+ABRIL!D160+MAYO!D160+JUNIO!D160+JULIO!D160+AGOSTO!D160+SEPTIEMBRE!D160+OCTUBRE!D160+NOVIEMBRE!D160+DICIEMBRE!D160</f>
        <v>0</v>
      </c>
      <c r="E160" s="166">
        <f>+ENERO!E160+FEBRERO!E160+MARZO!E160+ABRIL!E160+MAYO!E160+JUNIO!E160+JULIO!E160+AGOSTO!E160+SEPTIEMBRE!E160+OCTUBRE!E160+NOVIEMBRE!E160+DICIEMBRE!E160</f>
        <v>0</v>
      </c>
      <c r="F160" s="166">
        <f>+ENERO!F160+FEBRERO!F160+MARZO!F160+ABRIL!F160+MAYO!F160+JUNIO!F160+JULIO!F160+AGOSTO!F160+SEPTIEMBRE!F160+OCTUBRE!F160+NOVIEMBRE!F160+DICIEMBRE!F160</f>
        <v>0</v>
      </c>
      <c r="G160" s="166">
        <f>+ENERO!G160+FEBRERO!G160+MARZO!G160+ABRIL!G160+MAYO!G160+JUNIO!G160+JULIO!G160+AGOSTO!G160+SEPTIEMBRE!G160+OCTUBRE!G160+NOVIEMBRE!G160+DICIEMBRE!G160</f>
        <v>0</v>
      </c>
      <c r="H160" s="166">
        <f>+ENERO!H160+FEBRERO!H160+MARZO!H160+ABRIL!H160+MAYO!H160+JUNIO!H160+JULIO!H160+AGOSTO!H160+SEPTIEMBRE!H160+OCTUBRE!H160+NOVIEMBRE!H160+DICIEMBRE!H160</f>
        <v>0</v>
      </c>
      <c r="I160" s="585"/>
      <c r="J160" s="159"/>
      <c r="K160" s="159"/>
      <c r="L160" s="155"/>
      <c r="M160" s="155"/>
      <c r="N160" s="157"/>
      <c r="O160" s="160"/>
      <c r="P160" s="155"/>
      <c r="Q160" s="159"/>
    </row>
    <row r="161" spans="1:17" x14ac:dyDescent="0.25">
      <c r="A161" s="916" t="s">
        <v>292</v>
      </c>
      <c r="B161" s="917"/>
      <c r="C161" s="166">
        <f>+ENERO!C161+FEBRERO!C161+MARZO!C161+ABRIL!C161+MAYO!C161+JUNIO!C161+JULIO!C161+AGOSTO!C161+SEPTIEMBRE!C161+OCTUBRE!C161+NOVIEMBRE!C161+DICIEMBRE!C161</f>
        <v>12</v>
      </c>
      <c r="D161" s="166">
        <f>+ENERO!D161+FEBRERO!D161+MARZO!D161+ABRIL!D161+MAYO!D161+JUNIO!D161+JULIO!D161+AGOSTO!D161+SEPTIEMBRE!D161+OCTUBRE!D161+NOVIEMBRE!D161+DICIEMBRE!D161</f>
        <v>9</v>
      </c>
      <c r="E161" s="166">
        <f>+ENERO!E161+FEBRERO!E161+MARZO!E161+ABRIL!E161+MAYO!E161+JUNIO!E161+JULIO!E161+AGOSTO!E161+SEPTIEMBRE!E161+OCTUBRE!E161+NOVIEMBRE!E161+DICIEMBRE!E161</f>
        <v>3</v>
      </c>
      <c r="F161" s="166">
        <f>+ENERO!F161+FEBRERO!F161+MARZO!F161+ABRIL!F161+MAYO!F161+JUNIO!F161+JULIO!F161+AGOSTO!F161+SEPTIEMBRE!F161+OCTUBRE!F161+NOVIEMBRE!F161+DICIEMBRE!F161</f>
        <v>0</v>
      </c>
      <c r="G161" s="166">
        <f>+ENERO!G161+FEBRERO!G161+MARZO!G161+ABRIL!G161+MAYO!G161+JUNIO!G161+JULIO!G161+AGOSTO!G161+SEPTIEMBRE!G161+OCTUBRE!G161+NOVIEMBRE!G161+DICIEMBRE!G161</f>
        <v>0</v>
      </c>
      <c r="H161" s="166">
        <f>+ENERO!H161+FEBRERO!H161+MARZO!H161+ABRIL!H161+MAYO!H161+JUNIO!H161+JULIO!H161+AGOSTO!H161+SEPTIEMBRE!H161+OCTUBRE!H161+NOVIEMBRE!H161+DICIEMBRE!H161</f>
        <v>0</v>
      </c>
      <c r="I161" s="585"/>
      <c r="J161" s="159"/>
      <c r="K161" s="159"/>
      <c r="L161" s="155"/>
      <c r="M161" s="155"/>
      <c r="N161" s="157"/>
      <c r="O161" s="160"/>
      <c r="P161" s="155"/>
      <c r="Q161" s="159"/>
    </row>
    <row r="162" spans="1:17" x14ac:dyDescent="0.25">
      <c r="A162" s="181" t="s">
        <v>293</v>
      </c>
      <c r="B162" s="200" t="s">
        <v>294</v>
      </c>
      <c r="C162" s="166">
        <f>+ENERO!C162+FEBRERO!C162+MARZO!C162+ABRIL!C162+MAYO!C162+JUNIO!C162+JULIO!C162+AGOSTO!C162+SEPTIEMBRE!C162+OCTUBRE!C162+NOVIEMBRE!C162+DICIEMBRE!C162</f>
        <v>0</v>
      </c>
      <c r="D162" s="166">
        <f>+ENERO!D162+FEBRERO!D162+MARZO!D162+ABRIL!D162+MAYO!D162+JUNIO!D162+JULIO!D162+AGOSTO!D162+SEPTIEMBRE!D162+OCTUBRE!D162+NOVIEMBRE!D162+DICIEMBRE!D162</f>
        <v>0</v>
      </c>
      <c r="E162" s="166">
        <f>+ENERO!E162+FEBRERO!E162+MARZO!E162+ABRIL!E162+MAYO!E162+JUNIO!E162+JULIO!E162+AGOSTO!E162+SEPTIEMBRE!E162+OCTUBRE!E162+NOVIEMBRE!E162+DICIEMBRE!E162</f>
        <v>0</v>
      </c>
      <c r="F162" s="166">
        <f>+ENERO!F162+FEBRERO!F162+MARZO!F162+ABRIL!F162+MAYO!F162+JUNIO!F162+JULIO!F162+AGOSTO!F162+SEPTIEMBRE!F162+OCTUBRE!F162+NOVIEMBRE!F162+DICIEMBRE!F162</f>
        <v>0</v>
      </c>
      <c r="G162" s="166">
        <f>+ENERO!G162+FEBRERO!G162+MARZO!G162+ABRIL!G162+MAYO!G162+JUNIO!G162+JULIO!G162+AGOSTO!G162+SEPTIEMBRE!G162+OCTUBRE!G162+NOVIEMBRE!G162+DICIEMBRE!G162</f>
        <v>0</v>
      </c>
      <c r="H162" s="166">
        <f>+ENERO!H162+FEBRERO!H162+MARZO!H162+ABRIL!H162+MAYO!H162+JUNIO!H162+JULIO!H162+AGOSTO!H162+SEPTIEMBRE!H162+OCTUBRE!H162+NOVIEMBRE!H162+DICIEMBRE!H162</f>
        <v>0</v>
      </c>
      <c r="I162" s="585"/>
      <c r="J162" s="159"/>
      <c r="K162" s="159"/>
      <c r="L162" s="155"/>
      <c r="M162" s="155"/>
      <c r="N162" s="157"/>
      <c r="O162" s="160"/>
      <c r="P162" s="155"/>
      <c r="Q162" s="159"/>
    </row>
    <row r="163" spans="1:17" x14ac:dyDescent="0.25">
      <c r="A163" s="182" t="s">
        <v>295</v>
      </c>
      <c r="B163" s="204" t="s">
        <v>296</v>
      </c>
      <c r="C163" s="166">
        <f>+ENERO!C163+FEBRERO!C163+MARZO!C163+ABRIL!C163+MAYO!C163+JUNIO!C163+JULIO!C163+AGOSTO!C163+SEPTIEMBRE!C163+OCTUBRE!C163+NOVIEMBRE!C163+DICIEMBRE!C163</f>
        <v>0</v>
      </c>
      <c r="D163" s="166">
        <f>+ENERO!D163+FEBRERO!D163+MARZO!D163+ABRIL!D163+MAYO!D163+JUNIO!D163+JULIO!D163+AGOSTO!D163+SEPTIEMBRE!D163+OCTUBRE!D163+NOVIEMBRE!D163+DICIEMBRE!D163</f>
        <v>0</v>
      </c>
      <c r="E163" s="166">
        <f>+ENERO!E163+FEBRERO!E163+MARZO!E163+ABRIL!E163+MAYO!E163+JUNIO!E163+JULIO!E163+AGOSTO!E163+SEPTIEMBRE!E163+OCTUBRE!E163+NOVIEMBRE!E163+DICIEMBRE!E163</f>
        <v>0</v>
      </c>
      <c r="F163" s="166">
        <f>+ENERO!F163+FEBRERO!F163+MARZO!F163+ABRIL!F163+MAYO!F163+JUNIO!F163+JULIO!F163+AGOSTO!F163+SEPTIEMBRE!F163+OCTUBRE!F163+NOVIEMBRE!F163+DICIEMBRE!F163</f>
        <v>0</v>
      </c>
      <c r="G163" s="166">
        <f>+ENERO!G163+FEBRERO!G163+MARZO!G163+ABRIL!G163+MAYO!G163+JUNIO!G163+JULIO!G163+AGOSTO!G163+SEPTIEMBRE!G163+OCTUBRE!G163+NOVIEMBRE!G163+DICIEMBRE!G163</f>
        <v>0</v>
      </c>
      <c r="H163" s="166">
        <f>+ENERO!H163+FEBRERO!H163+MARZO!H163+ABRIL!H163+MAYO!H163+JUNIO!H163+JULIO!H163+AGOSTO!H163+SEPTIEMBRE!H163+OCTUBRE!H163+NOVIEMBRE!H163+DICIEMBRE!H163</f>
        <v>0</v>
      </c>
      <c r="I163" s="585"/>
      <c r="J163" s="159"/>
      <c r="K163" s="159"/>
      <c r="L163" s="155"/>
      <c r="M163" s="155"/>
      <c r="N163" s="157"/>
      <c r="O163" s="160"/>
      <c r="P163" s="155"/>
      <c r="Q163" s="159"/>
    </row>
    <row r="164" spans="1:17" x14ac:dyDescent="0.25">
      <c r="A164" s="182" t="s">
        <v>297</v>
      </c>
      <c r="B164" s="188" t="s">
        <v>298</v>
      </c>
      <c r="C164" s="166">
        <f>+ENERO!C164+FEBRERO!C164+MARZO!C164+ABRIL!C164+MAYO!C164+JUNIO!C164+JULIO!C164+AGOSTO!C164+SEPTIEMBRE!C164+OCTUBRE!C164+NOVIEMBRE!C164+DICIEMBRE!C164</f>
        <v>0</v>
      </c>
      <c r="D164" s="166">
        <f>+ENERO!D164+FEBRERO!D164+MARZO!D164+ABRIL!D164+MAYO!D164+JUNIO!D164+JULIO!D164+AGOSTO!D164+SEPTIEMBRE!D164+OCTUBRE!D164+NOVIEMBRE!D164+DICIEMBRE!D164</f>
        <v>0</v>
      </c>
      <c r="E164" s="166">
        <f>+ENERO!E164+FEBRERO!E164+MARZO!E164+ABRIL!E164+MAYO!E164+JUNIO!E164+JULIO!E164+AGOSTO!E164+SEPTIEMBRE!E164+OCTUBRE!E164+NOVIEMBRE!E164+DICIEMBRE!E164</f>
        <v>0</v>
      </c>
      <c r="F164" s="166">
        <f>+ENERO!F164+FEBRERO!F164+MARZO!F164+ABRIL!F164+MAYO!F164+JUNIO!F164+JULIO!F164+AGOSTO!F164+SEPTIEMBRE!F164+OCTUBRE!F164+NOVIEMBRE!F164+DICIEMBRE!F164</f>
        <v>0</v>
      </c>
      <c r="G164" s="166">
        <f>+ENERO!G164+FEBRERO!G164+MARZO!G164+ABRIL!G164+MAYO!G164+JUNIO!G164+JULIO!G164+AGOSTO!G164+SEPTIEMBRE!G164+OCTUBRE!G164+NOVIEMBRE!G164+DICIEMBRE!G164</f>
        <v>0</v>
      </c>
      <c r="H164" s="166">
        <f>+ENERO!H164+FEBRERO!H164+MARZO!H164+ABRIL!H164+MAYO!H164+JUNIO!H164+JULIO!H164+AGOSTO!H164+SEPTIEMBRE!H164+OCTUBRE!H164+NOVIEMBRE!H164+DICIEMBRE!H164</f>
        <v>0</v>
      </c>
      <c r="I164" s="585"/>
      <c r="J164" s="159"/>
      <c r="K164" s="159"/>
      <c r="L164" s="155"/>
      <c r="M164" s="155"/>
      <c r="N164" s="157"/>
      <c r="O164" s="160"/>
      <c r="P164" s="155"/>
      <c r="Q164" s="159"/>
    </row>
    <row r="165" spans="1:17" x14ac:dyDescent="0.25">
      <c r="A165" s="205" t="s">
        <v>299</v>
      </c>
      <c r="B165" s="188" t="s">
        <v>300</v>
      </c>
      <c r="C165" s="166">
        <f>+ENERO!C165+FEBRERO!C165+MARZO!C165+ABRIL!C165+MAYO!C165+JUNIO!C165+JULIO!C165+AGOSTO!C165+SEPTIEMBRE!C165+OCTUBRE!C165+NOVIEMBRE!C165+DICIEMBRE!C165</f>
        <v>0</v>
      </c>
      <c r="D165" s="166">
        <f>+ENERO!D165+FEBRERO!D165+MARZO!D165+ABRIL!D165+MAYO!D165+JUNIO!D165+JULIO!D165+AGOSTO!D165+SEPTIEMBRE!D165+OCTUBRE!D165+NOVIEMBRE!D165+DICIEMBRE!D165</f>
        <v>0</v>
      </c>
      <c r="E165" s="166">
        <f>+ENERO!E165+FEBRERO!E165+MARZO!E165+ABRIL!E165+MAYO!E165+JUNIO!E165+JULIO!E165+AGOSTO!E165+SEPTIEMBRE!E165+OCTUBRE!E165+NOVIEMBRE!E165+DICIEMBRE!E165</f>
        <v>0</v>
      </c>
      <c r="F165" s="166">
        <f>+ENERO!F165+FEBRERO!F165+MARZO!F165+ABRIL!F165+MAYO!F165+JUNIO!F165+JULIO!F165+AGOSTO!F165+SEPTIEMBRE!F165+OCTUBRE!F165+NOVIEMBRE!F165+DICIEMBRE!F165</f>
        <v>0</v>
      </c>
      <c r="G165" s="166">
        <f>+ENERO!G165+FEBRERO!G165+MARZO!G165+ABRIL!G165+MAYO!G165+JUNIO!G165+JULIO!G165+AGOSTO!G165+SEPTIEMBRE!G165+OCTUBRE!G165+NOVIEMBRE!G165+DICIEMBRE!G165</f>
        <v>0</v>
      </c>
      <c r="H165" s="166">
        <f>+ENERO!H165+FEBRERO!H165+MARZO!H165+ABRIL!H165+MAYO!H165+JUNIO!H165+JULIO!H165+AGOSTO!H165+SEPTIEMBRE!H165+OCTUBRE!H165+NOVIEMBRE!H165+DICIEMBRE!H165</f>
        <v>0</v>
      </c>
      <c r="I165" s="585"/>
      <c r="J165" s="159"/>
      <c r="K165" s="159"/>
      <c r="L165" s="155"/>
      <c r="M165" s="155"/>
      <c r="N165" s="157"/>
      <c r="O165" s="160"/>
      <c r="P165" s="155"/>
      <c r="Q165" s="159"/>
    </row>
    <row r="166" spans="1:17" x14ac:dyDescent="0.25">
      <c r="A166" s="182" t="s">
        <v>301</v>
      </c>
      <c r="B166" s="201" t="s">
        <v>302</v>
      </c>
      <c r="C166" s="166">
        <f>+ENERO!C166+FEBRERO!C166+MARZO!C166+ABRIL!C166+MAYO!C166+JUNIO!C166+JULIO!C166+AGOSTO!C166+SEPTIEMBRE!C166+OCTUBRE!C166+NOVIEMBRE!C166+DICIEMBRE!C166</f>
        <v>12</v>
      </c>
      <c r="D166" s="166">
        <f>+ENERO!D166+FEBRERO!D166+MARZO!D166+ABRIL!D166+MAYO!D166+JUNIO!D166+JULIO!D166+AGOSTO!D166+SEPTIEMBRE!D166+OCTUBRE!D166+NOVIEMBRE!D166+DICIEMBRE!D166</f>
        <v>9</v>
      </c>
      <c r="E166" s="166">
        <f>+ENERO!E166+FEBRERO!E166+MARZO!E166+ABRIL!E166+MAYO!E166+JUNIO!E166+JULIO!E166+AGOSTO!E166+SEPTIEMBRE!E166+OCTUBRE!E166+NOVIEMBRE!E166+DICIEMBRE!E166</f>
        <v>3</v>
      </c>
      <c r="F166" s="166">
        <f>+ENERO!F166+FEBRERO!F166+MARZO!F166+ABRIL!F166+MAYO!F166+JUNIO!F166+JULIO!F166+AGOSTO!F166+SEPTIEMBRE!F166+OCTUBRE!F166+NOVIEMBRE!F166+DICIEMBRE!F166</f>
        <v>0</v>
      </c>
      <c r="G166" s="166">
        <f>+ENERO!G166+FEBRERO!G166+MARZO!G166+ABRIL!G166+MAYO!G166+JUNIO!G166+JULIO!G166+AGOSTO!G166+SEPTIEMBRE!G166+OCTUBRE!G166+NOVIEMBRE!G166+DICIEMBRE!G166</f>
        <v>0</v>
      </c>
      <c r="H166" s="166">
        <f>+ENERO!H166+FEBRERO!H166+MARZO!H166+ABRIL!H166+MAYO!H166+JUNIO!H166+JULIO!H166+AGOSTO!H166+SEPTIEMBRE!H166+OCTUBRE!H166+NOVIEMBRE!H166+DICIEMBRE!H166</f>
        <v>0</v>
      </c>
      <c r="I166" s="585"/>
      <c r="J166" s="159"/>
      <c r="K166" s="159"/>
      <c r="L166" s="155"/>
      <c r="M166" s="155"/>
      <c r="N166" s="157"/>
      <c r="O166" s="160"/>
      <c r="P166" s="155"/>
      <c r="Q166" s="159"/>
    </row>
    <row r="167" spans="1:17" x14ac:dyDescent="0.25">
      <c r="A167" s="182" t="s">
        <v>303</v>
      </c>
      <c r="B167" s="201" t="s">
        <v>304</v>
      </c>
      <c r="C167" s="166">
        <f>+ENERO!C167+FEBRERO!C167+MARZO!C167+ABRIL!C167+MAYO!C167+JUNIO!C167+JULIO!C167+AGOSTO!C167+SEPTIEMBRE!C167+OCTUBRE!C167+NOVIEMBRE!C167+DICIEMBRE!C167</f>
        <v>0</v>
      </c>
      <c r="D167" s="166">
        <f>+ENERO!D167+FEBRERO!D167+MARZO!D167+ABRIL!D167+MAYO!D167+JUNIO!D167+JULIO!D167+AGOSTO!D167+SEPTIEMBRE!D167+OCTUBRE!D167+NOVIEMBRE!D167+DICIEMBRE!D167</f>
        <v>0</v>
      </c>
      <c r="E167" s="166">
        <f>+ENERO!E167+FEBRERO!E167+MARZO!E167+ABRIL!E167+MAYO!E167+JUNIO!E167+JULIO!E167+AGOSTO!E167+SEPTIEMBRE!E167+OCTUBRE!E167+NOVIEMBRE!E167+DICIEMBRE!E167</f>
        <v>0</v>
      </c>
      <c r="F167" s="166">
        <f>+ENERO!F167+FEBRERO!F167+MARZO!F167+ABRIL!F167+MAYO!F167+JUNIO!F167+JULIO!F167+AGOSTO!F167+SEPTIEMBRE!F167+OCTUBRE!F167+NOVIEMBRE!F167+DICIEMBRE!F167</f>
        <v>0</v>
      </c>
      <c r="G167" s="166">
        <f>+ENERO!G167+FEBRERO!G167+MARZO!G167+ABRIL!G167+MAYO!G167+JUNIO!G167+JULIO!G167+AGOSTO!G167+SEPTIEMBRE!G167+OCTUBRE!G167+NOVIEMBRE!G167+DICIEMBRE!G167</f>
        <v>0</v>
      </c>
      <c r="H167" s="166">
        <f>+ENERO!H167+FEBRERO!H167+MARZO!H167+ABRIL!H167+MAYO!H167+JUNIO!H167+JULIO!H167+AGOSTO!H167+SEPTIEMBRE!H167+OCTUBRE!H167+NOVIEMBRE!H167+DICIEMBRE!H167</f>
        <v>0</v>
      </c>
      <c r="I167" s="585"/>
      <c r="J167" s="159"/>
      <c r="K167" s="159"/>
      <c r="L167" s="155"/>
      <c r="M167" s="155"/>
      <c r="N167" s="157"/>
      <c r="O167" s="160"/>
      <c r="P167" s="155"/>
      <c r="Q167" s="159"/>
    </row>
    <row r="168" spans="1:17" x14ac:dyDescent="0.25">
      <c r="A168" s="182" t="s">
        <v>305</v>
      </c>
      <c r="B168" s="201" t="s">
        <v>306</v>
      </c>
      <c r="C168" s="166">
        <f>+ENERO!C168+FEBRERO!C168+MARZO!C168+ABRIL!C168+MAYO!C168+JUNIO!C168+JULIO!C168+AGOSTO!C168+SEPTIEMBRE!C168+OCTUBRE!C168+NOVIEMBRE!C168+DICIEMBRE!C168</f>
        <v>0</v>
      </c>
      <c r="D168" s="166">
        <f>+ENERO!D168+FEBRERO!D168+MARZO!D168+ABRIL!D168+MAYO!D168+JUNIO!D168+JULIO!D168+AGOSTO!D168+SEPTIEMBRE!D168+OCTUBRE!D168+NOVIEMBRE!D168+DICIEMBRE!D168</f>
        <v>0</v>
      </c>
      <c r="E168" s="166">
        <f>+ENERO!E168+FEBRERO!E168+MARZO!E168+ABRIL!E168+MAYO!E168+JUNIO!E168+JULIO!E168+AGOSTO!E168+SEPTIEMBRE!E168+OCTUBRE!E168+NOVIEMBRE!E168+DICIEMBRE!E168</f>
        <v>0</v>
      </c>
      <c r="F168" s="166">
        <f>+ENERO!F168+FEBRERO!F168+MARZO!F168+ABRIL!F168+MAYO!F168+JUNIO!F168+JULIO!F168+AGOSTO!F168+SEPTIEMBRE!F168+OCTUBRE!F168+NOVIEMBRE!F168+DICIEMBRE!F168</f>
        <v>0</v>
      </c>
      <c r="G168" s="166">
        <f>+ENERO!G168+FEBRERO!G168+MARZO!G168+ABRIL!G168+MAYO!G168+JUNIO!G168+JULIO!G168+AGOSTO!G168+SEPTIEMBRE!G168+OCTUBRE!G168+NOVIEMBRE!G168+DICIEMBRE!G168</f>
        <v>0</v>
      </c>
      <c r="H168" s="166">
        <f>+ENERO!H168+FEBRERO!H168+MARZO!H168+ABRIL!H168+MAYO!H168+JUNIO!H168+JULIO!H168+AGOSTO!H168+SEPTIEMBRE!H168+OCTUBRE!H168+NOVIEMBRE!H168+DICIEMBRE!H168</f>
        <v>0</v>
      </c>
      <c r="I168" s="585"/>
      <c r="J168" s="159"/>
      <c r="K168" s="159"/>
      <c r="L168" s="155"/>
      <c r="M168" s="155"/>
      <c r="N168" s="157"/>
      <c r="O168" s="160"/>
      <c r="P168" s="155"/>
      <c r="Q168" s="159"/>
    </row>
    <row r="169" spans="1:17" x14ac:dyDescent="0.25">
      <c r="A169" s="182" t="s">
        <v>307</v>
      </c>
      <c r="B169" s="201" t="s">
        <v>308</v>
      </c>
      <c r="C169" s="166">
        <f>+ENERO!C169+FEBRERO!C169+MARZO!C169+ABRIL!C169+MAYO!C169+JUNIO!C169+JULIO!C169+AGOSTO!C169+SEPTIEMBRE!C169+OCTUBRE!C169+NOVIEMBRE!C169+DICIEMBRE!C169</f>
        <v>0</v>
      </c>
      <c r="D169" s="166">
        <f>+ENERO!D169+FEBRERO!D169+MARZO!D169+ABRIL!D169+MAYO!D169+JUNIO!D169+JULIO!D169+AGOSTO!D169+SEPTIEMBRE!D169+OCTUBRE!D169+NOVIEMBRE!D169+DICIEMBRE!D169</f>
        <v>0</v>
      </c>
      <c r="E169" s="166">
        <f>+ENERO!E169+FEBRERO!E169+MARZO!E169+ABRIL!E169+MAYO!E169+JUNIO!E169+JULIO!E169+AGOSTO!E169+SEPTIEMBRE!E169+OCTUBRE!E169+NOVIEMBRE!E169+DICIEMBRE!E169</f>
        <v>0</v>
      </c>
      <c r="F169" s="166">
        <f>+ENERO!F169+FEBRERO!F169+MARZO!F169+ABRIL!F169+MAYO!F169+JUNIO!F169+JULIO!F169+AGOSTO!F169+SEPTIEMBRE!F169+OCTUBRE!F169+NOVIEMBRE!F169+DICIEMBRE!F169</f>
        <v>0</v>
      </c>
      <c r="G169" s="166">
        <f>+ENERO!G169+FEBRERO!G169+MARZO!G169+ABRIL!G169+MAYO!G169+JUNIO!G169+JULIO!G169+AGOSTO!G169+SEPTIEMBRE!G169+OCTUBRE!G169+NOVIEMBRE!G169+DICIEMBRE!G169</f>
        <v>0</v>
      </c>
      <c r="H169" s="166">
        <f>+ENERO!H169+FEBRERO!H169+MARZO!H169+ABRIL!H169+MAYO!H169+JUNIO!H169+JULIO!H169+AGOSTO!H169+SEPTIEMBRE!H169+OCTUBRE!H169+NOVIEMBRE!H169+DICIEMBRE!H169</f>
        <v>0</v>
      </c>
      <c r="I169" s="585"/>
      <c r="J169" s="159"/>
      <c r="K169" s="159"/>
      <c r="L169" s="155"/>
      <c r="M169" s="155"/>
      <c r="N169" s="157"/>
      <c r="O169" s="160"/>
      <c r="P169" s="155"/>
      <c r="Q169" s="159"/>
    </row>
    <row r="170" spans="1:17" x14ac:dyDescent="0.25">
      <c r="A170" s="182" t="s">
        <v>309</v>
      </c>
      <c r="B170" s="201" t="s">
        <v>310</v>
      </c>
      <c r="C170" s="166">
        <f>+ENERO!C170+FEBRERO!C170+MARZO!C170+ABRIL!C170+MAYO!C170+JUNIO!C170+JULIO!C170+AGOSTO!C170+SEPTIEMBRE!C170+OCTUBRE!C170+NOVIEMBRE!C170+DICIEMBRE!C170</f>
        <v>0</v>
      </c>
      <c r="D170" s="166">
        <f>+ENERO!D170+FEBRERO!D170+MARZO!D170+ABRIL!D170+MAYO!D170+JUNIO!D170+JULIO!D170+AGOSTO!D170+SEPTIEMBRE!D170+OCTUBRE!D170+NOVIEMBRE!D170+DICIEMBRE!D170</f>
        <v>0</v>
      </c>
      <c r="E170" s="166">
        <f>+ENERO!E170+FEBRERO!E170+MARZO!E170+ABRIL!E170+MAYO!E170+JUNIO!E170+JULIO!E170+AGOSTO!E170+SEPTIEMBRE!E170+OCTUBRE!E170+NOVIEMBRE!E170+DICIEMBRE!E170</f>
        <v>0</v>
      </c>
      <c r="F170" s="166">
        <f>+ENERO!F170+FEBRERO!F170+MARZO!F170+ABRIL!F170+MAYO!F170+JUNIO!F170+JULIO!F170+AGOSTO!F170+SEPTIEMBRE!F170+OCTUBRE!F170+NOVIEMBRE!F170+DICIEMBRE!F170</f>
        <v>0</v>
      </c>
      <c r="G170" s="166">
        <f>+ENERO!G170+FEBRERO!G170+MARZO!G170+ABRIL!G170+MAYO!G170+JUNIO!G170+JULIO!G170+AGOSTO!G170+SEPTIEMBRE!G170+OCTUBRE!G170+NOVIEMBRE!G170+DICIEMBRE!G170</f>
        <v>0</v>
      </c>
      <c r="H170" s="166">
        <f>+ENERO!H170+FEBRERO!H170+MARZO!H170+ABRIL!H170+MAYO!H170+JUNIO!H170+JULIO!H170+AGOSTO!H170+SEPTIEMBRE!H170+OCTUBRE!H170+NOVIEMBRE!H170+DICIEMBRE!H170</f>
        <v>0</v>
      </c>
      <c r="I170" s="585"/>
      <c r="J170" s="159"/>
      <c r="K170" s="159"/>
      <c r="L170" s="155"/>
      <c r="M170" s="155"/>
      <c r="N170" s="157"/>
      <c r="O170" s="160"/>
      <c r="P170" s="155"/>
      <c r="Q170" s="159"/>
    </row>
    <row r="171" spans="1:17" x14ac:dyDescent="0.25">
      <c r="A171" s="182" t="s">
        <v>311</v>
      </c>
      <c r="B171" s="201" t="s">
        <v>312</v>
      </c>
      <c r="C171" s="166">
        <f>+ENERO!C171+FEBRERO!C171+MARZO!C171+ABRIL!C171+MAYO!C171+JUNIO!C171+JULIO!C171+AGOSTO!C171+SEPTIEMBRE!C171+OCTUBRE!C171+NOVIEMBRE!C171+DICIEMBRE!C171</f>
        <v>0</v>
      </c>
      <c r="D171" s="166">
        <f>+ENERO!D171+FEBRERO!D171+MARZO!D171+ABRIL!D171+MAYO!D171+JUNIO!D171+JULIO!D171+AGOSTO!D171+SEPTIEMBRE!D171+OCTUBRE!D171+NOVIEMBRE!D171+DICIEMBRE!D171</f>
        <v>0</v>
      </c>
      <c r="E171" s="166">
        <f>+ENERO!E171+FEBRERO!E171+MARZO!E171+ABRIL!E171+MAYO!E171+JUNIO!E171+JULIO!E171+AGOSTO!E171+SEPTIEMBRE!E171+OCTUBRE!E171+NOVIEMBRE!E171+DICIEMBRE!E171</f>
        <v>0</v>
      </c>
      <c r="F171" s="166">
        <f>+ENERO!F171+FEBRERO!F171+MARZO!F171+ABRIL!F171+MAYO!F171+JUNIO!F171+JULIO!F171+AGOSTO!F171+SEPTIEMBRE!F171+OCTUBRE!F171+NOVIEMBRE!F171+DICIEMBRE!F171</f>
        <v>0</v>
      </c>
      <c r="G171" s="166">
        <f>+ENERO!G171+FEBRERO!G171+MARZO!G171+ABRIL!G171+MAYO!G171+JUNIO!G171+JULIO!G171+AGOSTO!G171+SEPTIEMBRE!G171+OCTUBRE!G171+NOVIEMBRE!G171+DICIEMBRE!G171</f>
        <v>0</v>
      </c>
      <c r="H171" s="166">
        <f>+ENERO!H171+FEBRERO!H171+MARZO!H171+ABRIL!H171+MAYO!H171+JUNIO!H171+JULIO!H171+AGOSTO!H171+SEPTIEMBRE!H171+OCTUBRE!H171+NOVIEMBRE!H171+DICIEMBRE!H171</f>
        <v>0</v>
      </c>
      <c r="I171" s="585"/>
      <c r="J171" s="159"/>
      <c r="K171" s="159"/>
      <c r="L171" s="155"/>
      <c r="M171" s="155"/>
      <c r="N171" s="157"/>
      <c r="O171" s="160"/>
      <c r="P171" s="155"/>
      <c r="Q171" s="159"/>
    </row>
    <row r="172" spans="1:17" x14ac:dyDescent="0.25">
      <c r="A172" s="182" t="s">
        <v>313</v>
      </c>
      <c r="B172" s="201" t="s">
        <v>314</v>
      </c>
      <c r="C172" s="166">
        <f>+ENERO!C172+FEBRERO!C172+MARZO!C172+ABRIL!C172+MAYO!C172+JUNIO!C172+JULIO!C172+AGOSTO!C172+SEPTIEMBRE!C172+OCTUBRE!C172+NOVIEMBRE!C172+DICIEMBRE!C172</f>
        <v>0</v>
      </c>
      <c r="D172" s="166">
        <f>+ENERO!D172+FEBRERO!D172+MARZO!D172+ABRIL!D172+MAYO!D172+JUNIO!D172+JULIO!D172+AGOSTO!D172+SEPTIEMBRE!D172+OCTUBRE!D172+NOVIEMBRE!D172+DICIEMBRE!D172</f>
        <v>0</v>
      </c>
      <c r="E172" s="166">
        <f>+ENERO!E172+FEBRERO!E172+MARZO!E172+ABRIL!E172+MAYO!E172+JUNIO!E172+JULIO!E172+AGOSTO!E172+SEPTIEMBRE!E172+OCTUBRE!E172+NOVIEMBRE!E172+DICIEMBRE!E172</f>
        <v>0</v>
      </c>
      <c r="F172" s="166">
        <f>+ENERO!F172+FEBRERO!F172+MARZO!F172+ABRIL!F172+MAYO!F172+JUNIO!F172+JULIO!F172+AGOSTO!F172+SEPTIEMBRE!F172+OCTUBRE!F172+NOVIEMBRE!F172+DICIEMBRE!F172</f>
        <v>0</v>
      </c>
      <c r="G172" s="166">
        <f>+ENERO!G172+FEBRERO!G172+MARZO!G172+ABRIL!G172+MAYO!G172+JUNIO!G172+JULIO!G172+AGOSTO!G172+SEPTIEMBRE!G172+OCTUBRE!G172+NOVIEMBRE!G172+DICIEMBRE!G172</f>
        <v>0</v>
      </c>
      <c r="H172" s="166">
        <f>+ENERO!H172+FEBRERO!H172+MARZO!H172+ABRIL!H172+MAYO!H172+JUNIO!H172+JULIO!H172+AGOSTO!H172+SEPTIEMBRE!H172+OCTUBRE!H172+NOVIEMBRE!H172+DICIEMBRE!H172</f>
        <v>0</v>
      </c>
      <c r="I172" s="585"/>
      <c r="J172" s="159"/>
      <c r="K172" s="159"/>
      <c r="L172" s="155"/>
      <c r="M172" s="155"/>
      <c r="N172" s="157"/>
      <c r="O172" s="160"/>
      <c r="P172" s="155"/>
      <c r="Q172" s="159"/>
    </row>
    <row r="173" spans="1:17" x14ac:dyDescent="0.25">
      <c r="A173" s="182" t="s">
        <v>315</v>
      </c>
      <c r="B173" s="201" t="s">
        <v>316</v>
      </c>
      <c r="C173" s="166">
        <f>+ENERO!C173+FEBRERO!C173+MARZO!C173+ABRIL!C173+MAYO!C173+JUNIO!C173+JULIO!C173+AGOSTO!C173+SEPTIEMBRE!C173+OCTUBRE!C173+NOVIEMBRE!C173+DICIEMBRE!C173</f>
        <v>0</v>
      </c>
      <c r="D173" s="166">
        <f>+ENERO!D173+FEBRERO!D173+MARZO!D173+ABRIL!D173+MAYO!D173+JUNIO!D173+JULIO!D173+AGOSTO!D173+SEPTIEMBRE!D173+OCTUBRE!D173+NOVIEMBRE!D173+DICIEMBRE!D173</f>
        <v>0</v>
      </c>
      <c r="E173" s="166">
        <f>+ENERO!E173+FEBRERO!E173+MARZO!E173+ABRIL!E173+MAYO!E173+JUNIO!E173+JULIO!E173+AGOSTO!E173+SEPTIEMBRE!E173+OCTUBRE!E173+NOVIEMBRE!E173+DICIEMBRE!E173</f>
        <v>0</v>
      </c>
      <c r="F173" s="166">
        <f>+ENERO!F173+FEBRERO!F173+MARZO!F173+ABRIL!F173+MAYO!F173+JUNIO!F173+JULIO!F173+AGOSTO!F173+SEPTIEMBRE!F173+OCTUBRE!F173+NOVIEMBRE!F173+DICIEMBRE!F173</f>
        <v>0</v>
      </c>
      <c r="G173" s="166">
        <f>+ENERO!G173+FEBRERO!G173+MARZO!G173+ABRIL!G173+MAYO!G173+JUNIO!G173+JULIO!G173+AGOSTO!G173+SEPTIEMBRE!G173+OCTUBRE!G173+NOVIEMBRE!G173+DICIEMBRE!G173</f>
        <v>0</v>
      </c>
      <c r="H173" s="166">
        <f>+ENERO!H173+FEBRERO!H173+MARZO!H173+ABRIL!H173+MAYO!H173+JUNIO!H173+JULIO!H173+AGOSTO!H173+SEPTIEMBRE!H173+OCTUBRE!H173+NOVIEMBRE!H173+DICIEMBRE!H173</f>
        <v>0</v>
      </c>
      <c r="I173" s="585"/>
      <c r="J173" s="159"/>
      <c r="K173" s="159"/>
      <c r="L173" s="155"/>
      <c r="M173" s="155"/>
      <c r="N173" s="157"/>
      <c r="O173" s="160"/>
      <c r="P173" s="155"/>
      <c r="Q173" s="159"/>
    </row>
    <row r="174" spans="1:17" x14ac:dyDescent="0.25">
      <c r="A174" s="182" t="s">
        <v>317</v>
      </c>
      <c r="B174" s="201" t="s">
        <v>318</v>
      </c>
      <c r="C174" s="166">
        <f>+ENERO!C174+FEBRERO!C174+MARZO!C174+ABRIL!C174+MAYO!C174+JUNIO!C174+JULIO!C174+AGOSTO!C174+SEPTIEMBRE!C174+OCTUBRE!C174+NOVIEMBRE!C174+DICIEMBRE!C174</f>
        <v>0</v>
      </c>
      <c r="D174" s="166">
        <f>+ENERO!D174+FEBRERO!D174+MARZO!D174+ABRIL!D174+MAYO!D174+JUNIO!D174+JULIO!D174+AGOSTO!D174+SEPTIEMBRE!D174+OCTUBRE!D174+NOVIEMBRE!D174+DICIEMBRE!D174</f>
        <v>0</v>
      </c>
      <c r="E174" s="166">
        <f>+ENERO!E174+FEBRERO!E174+MARZO!E174+ABRIL!E174+MAYO!E174+JUNIO!E174+JULIO!E174+AGOSTO!E174+SEPTIEMBRE!E174+OCTUBRE!E174+NOVIEMBRE!E174+DICIEMBRE!E174</f>
        <v>0</v>
      </c>
      <c r="F174" s="166">
        <f>+ENERO!F174+FEBRERO!F174+MARZO!F174+ABRIL!F174+MAYO!F174+JUNIO!F174+JULIO!F174+AGOSTO!F174+SEPTIEMBRE!F174+OCTUBRE!F174+NOVIEMBRE!F174+DICIEMBRE!F174</f>
        <v>0</v>
      </c>
      <c r="G174" s="166">
        <f>+ENERO!G174+FEBRERO!G174+MARZO!G174+ABRIL!G174+MAYO!G174+JUNIO!G174+JULIO!G174+AGOSTO!G174+SEPTIEMBRE!G174+OCTUBRE!G174+NOVIEMBRE!G174+DICIEMBRE!G174</f>
        <v>0</v>
      </c>
      <c r="H174" s="166">
        <f>+ENERO!H174+FEBRERO!H174+MARZO!H174+ABRIL!H174+MAYO!H174+JUNIO!H174+JULIO!H174+AGOSTO!H174+SEPTIEMBRE!H174+OCTUBRE!H174+NOVIEMBRE!H174+DICIEMBRE!H174</f>
        <v>0</v>
      </c>
      <c r="I174" s="585"/>
      <c r="J174" s="159"/>
      <c r="K174" s="159"/>
      <c r="L174" s="155"/>
      <c r="M174" s="155"/>
      <c r="N174" s="157"/>
      <c r="O174" s="160"/>
      <c r="P174" s="155"/>
      <c r="Q174" s="159"/>
    </row>
    <row r="175" spans="1:17" x14ac:dyDescent="0.25">
      <c r="A175" s="182" t="s">
        <v>319</v>
      </c>
      <c r="B175" s="201" t="s">
        <v>320</v>
      </c>
      <c r="C175" s="166">
        <f>+ENERO!C175+FEBRERO!C175+MARZO!C175+ABRIL!C175+MAYO!C175+JUNIO!C175+JULIO!C175+AGOSTO!C175+SEPTIEMBRE!C175+OCTUBRE!C175+NOVIEMBRE!C175+DICIEMBRE!C175</f>
        <v>0</v>
      </c>
      <c r="D175" s="166">
        <f>+ENERO!D175+FEBRERO!D175+MARZO!D175+ABRIL!D175+MAYO!D175+JUNIO!D175+JULIO!D175+AGOSTO!D175+SEPTIEMBRE!D175+OCTUBRE!D175+NOVIEMBRE!D175+DICIEMBRE!D175</f>
        <v>0</v>
      </c>
      <c r="E175" s="166">
        <f>+ENERO!E175+FEBRERO!E175+MARZO!E175+ABRIL!E175+MAYO!E175+JUNIO!E175+JULIO!E175+AGOSTO!E175+SEPTIEMBRE!E175+OCTUBRE!E175+NOVIEMBRE!E175+DICIEMBRE!E175</f>
        <v>0</v>
      </c>
      <c r="F175" s="166">
        <f>+ENERO!F175+FEBRERO!F175+MARZO!F175+ABRIL!F175+MAYO!F175+JUNIO!F175+JULIO!F175+AGOSTO!F175+SEPTIEMBRE!F175+OCTUBRE!F175+NOVIEMBRE!F175+DICIEMBRE!F175</f>
        <v>0</v>
      </c>
      <c r="G175" s="166">
        <f>+ENERO!G175+FEBRERO!G175+MARZO!G175+ABRIL!G175+MAYO!G175+JUNIO!G175+JULIO!G175+AGOSTO!G175+SEPTIEMBRE!G175+OCTUBRE!G175+NOVIEMBRE!G175+DICIEMBRE!G175</f>
        <v>0</v>
      </c>
      <c r="H175" s="166">
        <f>+ENERO!H175+FEBRERO!H175+MARZO!H175+ABRIL!H175+MAYO!H175+JUNIO!H175+JULIO!H175+AGOSTO!H175+SEPTIEMBRE!H175+OCTUBRE!H175+NOVIEMBRE!H175+DICIEMBRE!H175</f>
        <v>0</v>
      </c>
      <c r="I175" s="585"/>
      <c r="J175" s="159"/>
      <c r="K175" s="159"/>
      <c r="L175" s="155"/>
      <c r="M175" s="155"/>
      <c r="N175" s="157"/>
      <c r="O175" s="160"/>
      <c r="P175" s="155"/>
      <c r="Q175" s="159"/>
    </row>
    <row r="176" spans="1:17" x14ac:dyDescent="0.25">
      <c r="A176" s="183" t="s">
        <v>321</v>
      </c>
      <c r="B176" s="206" t="s">
        <v>322</v>
      </c>
      <c r="C176" s="166">
        <f>+ENERO!C176+FEBRERO!C176+MARZO!C176+ABRIL!C176+MAYO!C176+JUNIO!C176+JULIO!C176+AGOSTO!C176+SEPTIEMBRE!C176+OCTUBRE!C176+NOVIEMBRE!C176+DICIEMBRE!C176</f>
        <v>0</v>
      </c>
      <c r="D176" s="166">
        <f>+ENERO!D176+FEBRERO!D176+MARZO!D176+ABRIL!D176+MAYO!D176+JUNIO!D176+JULIO!D176+AGOSTO!D176+SEPTIEMBRE!D176+OCTUBRE!D176+NOVIEMBRE!D176+DICIEMBRE!D176</f>
        <v>0</v>
      </c>
      <c r="E176" s="166">
        <f>+ENERO!E176+FEBRERO!E176+MARZO!E176+ABRIL!E176+MAYO!E176+JUNIO!E176+JULIO!E176+AGOSTO!E176+SEPTIEMBRE!E176+OCTUBRE!E176+NOVIEMBRE!E176+DICIEMBRE!E176</f>
        <v>0</v>
      </c>
      <c r="F176" s="166">
        <f>+ENERO!F176+FEBRERO!F176+MARZO!F176+ABRIL!F176+MAYO!F176+JUNIO!F176+JULIO!F176+AGOSTO!F176+SEPTIEMBRE!F176+OCTUBRE!F176+NOVIEMBRE!F176+DICIEMBRE!F176</f>
        <v>0</v>
      </c>
      <c r="G176" s="166">
        <f>+ENERO!G176+FEBRERO!G176+MARZO!G176+ABRIL!G176+MAYO!G176+JUNIO!G176+JULIO!G176+AGOSTO!G176+SEPTIEMBRE!G176+OCTUBRE!G176+NOVIEMBRE!G176+DICIEMBRE!G176</f>
        <v>0</v>
      </c>
      <c r="H176" s="166">
        <f>+ENERO!H176+FEBRERO!H176+MARZO!H176+ABRIL!H176+MAYO!H176+JUNIO!H176+JULIO!H176+AGOSTO!H176+SEPTIEMBRE!H176+OCTUBRE!H176+NOVIEMBRE!H176+DICIEMBRE!H176</f>
        <v>0</v>
      </c>
      <c r="I176" s="585"/>
      <c r="J176" s="159"/>
      <c r="K176" s="159"/>
      <c r="L176" s="155"/>
      <c r="M176" s="155"/>
      <c r="N176" s="157"/>
      <c r="O176" s="160"/>
      <c r="P176" s="155"/>
      <c r="Q176" s="159"/>
    </row>
    <row r="177" spans="1:17" x14ac:dyDescent="0.25">
      <c r="A177" s="164"/>
      <c r="B177" s="167"/>
      <c r="C177" s="178"/>
      <c r="D177" s="176"/>
      <c r="E177" s="176"/>
      <c r="F177" s="176"/>
      <c r="G177" s="176"/>
      <c r="H177" s="176"/>
      <c r="I177" s="228"/>
      <c r="J177" s="159"/>
      <c r="K177" s="159"/>
      <c r="L177" s="155"/>
      <c r="M177" s="155"/>
      <c r="N177" s="157"/>
      <c r="O177" s="160"/>
      <c r="P177" s="155"/>
      <c r="Q177" s="159"/>
    </row>
    <row r="178" spans="1:17" x14ac:dyDescent="0.25">
      <c r="A178" s="903" t="s">
        <v>323</v>
      </c>
      <c r="B178" s="904"/>
      <c r="C178" s="166">
        <f>+ENERO!C178+FEBRERO!C178+MARZO!C178+ABRIL!C178+MAYO!C178+JUNIO!C178+JULIO!C178+AGOSTO!C178+SEPTIEMBRE!C178+OCTUBRE!C178+NOVIEMBRE!C178+DICIEMBRE!C178</f>
        <v>19730</v>
      </c>
      <c r="D178" s="166">
        <f>+ENERO!D178+FEBRERO!D178+MARZO!D178+ABRIL!D178+MAYO!D178+JUNIO!D178+JULIO!D178+AGOSTO!D178+SEPTIEMBRE!D178+OCTUBRE!D178+NOVIEMBRE!D178+DICIEMBRE!D178</f>
        <v>11477</v>
      </c>
      <c r="E178" s="166">
        <f>+ENERO!E178+FEBRERO!E178+MARZO!E178+ABRIL!E178+MAYO!E178+JUNIO!E178+JULIO!E178+AGOSTO!E178+SEPTIEMBRE!E178+OCTUBRE!E178+NOVIEMBRE!E178+DICIEMBRE!E178</f>
        <v>209</v>
      </c>
      <c r="F178" s="166">
        <f>+ENERO!F178+FEBRERO!F178+MARZO!F178+ABRIL!F178+MAYO!F178+JUNIO!F178+JULIO!F178+AGOSTO!F178+SEPTIEMBRE!F178+OCTUBRE!F178+NOVIEMBRE!F178+DICIEMBRE!F178</f>
        <v>8044</v>
      </c>
      <c r="G178" s="166">
        <f>+ENERO!G178+FEBRERO!G178+MARZO!G178+ABRIL!G178+MAYO!G178+JUNIO!G178+JULIO!G178+AGOSTO!G178+SEPTIEMBRE!G178+OCTUBRE!G178+NOVIEMBRE!G178+DICIEMBRE!G178</f>
        <v>0</v>
      </c>
      <c r="H178" s="166">
        <f>+ENERO!H178+FEBRERO!H178+MARZO!H178+ABRIL!H178+MAYO!H178+JUNIO!H178+JULIO!H178+AGOSTO!H178+SEPTIEMBRE!H178+OCTUBRE!H178+NOVIEMBRE!H178+DICIEMBRE!H178</f>
        <v>0</v>
      </c>
      <c r="I178" s="228"/>
      <c r="J178" s="159"/>
      <c r="K178" s="159"/>
      <c r="L178" s="155"/>
      <c r="M178" s="155"/>
      <c r="N178" s="157"/>
      <c r="O178" s="160"/>
      <c r="P178" s="155"/>
      <c r="Q178" s="159"/>
    </row>
    <row r="179" spans="1:17" x14ac:dyDescent="0.25">
      <c r="A179" s="182" t="s">
        <v>324</v>
      </c>
      <c r="B179" s="241" t="s">
        <v>325</v>
      </c>
      <c r="C179" s="166">
        <f>+ENERO!C179+FEBRERO!C179+MARZO!C179+ABRIL!C179+MAYO!C179+JUNIO!C179+JULIO!C179+AGOSTO!C179+SEPTIEMBRE!C179+OCTUBRE!C179+NOVIEMBRE!C179+DICIEMBRE!C179</f>
        <v>0</v>
      </c>
      <c r="D179" s="166">
        <f>+ENERO!D179+FEBRERO!D179+MARZO!D179+ABRIL!D179+MAYO!D179+JUNIO!D179+JULIO!D179+AGOSTO!D179+SEPTIEMBRE!D179+OCTUBRE!D179+NOVIEMBRE!D179+DICIEMBRE!D179</f>
        <v>0</v>
      </c>
      <c r="E179" s="166">
        <f>+ENERO!E179+FEBRERO!E179+MARZO!E179+ABRIL!E179+MAYO!E179+JUNIO!E179+JULIO!E179+AGOSTO!E179+SEPTIEMBRE!E179+OCTUBRE!E179+NOVIEMBRE!E179+DICIEMBRE!E179</f>
        <v>0</v>
      </c>
      <c r="F179" s="166">
        <f>+ENERO!F179+FEBRERO!F179+MARZO!F179+ABRIL!F179+MAYO!F179+JUNIO!F179+JULIO!F179+AGOSTO!F179+SEPTIEMBRE!F179+OCTUBRE!F179+NOVIEMBRE!F179+DICIEMBRE!F179</f>
        <v>0</v>
      </c>
      <c r="G179" s="166">
        <f>+ENERO!G179+FEBRERO!G179+MARZO!G179+ABRIL!G179+MAYO!G179+JUNIO!G179+JULIO!G179+AGOSTO!G179+SEPTIEMBRE!G179+OCTUBRE!G179+NOVIEMBRE!G179+DICIEMBRE!G179</f>
        <v>0</v>
      </c>
      <c r="H179" s="166">
        <f>+ENERO!H179+FEBRERO!H179+MARZO!H179+ABRIL!H179+MAYO!H179+JUNIO!H179+JULIO!H179+AGOSTO!H179+SEPTIEMBRE!H179+OCTUBRE!H179+NOVIEMBRE!H179+DICIEMBRE!H179</f>
        <v>0</v>
      </c>
      <c r="I179" s="228"/>
      <c r="J179" s="159"/>
      <c r="K179" s="159"/>
      <c r="L179" s="155"/>
      <c r="M179" s="155"/>
      <c r="N179" s="157"/>
      <c r="O179" s="160"/>
      <c r="P179" s="155"/>
      <c r="Q179" s="159"/>
    </row>
    <row r="180" spans="1:17" x14ac:dyDescent="0.25">
      <c r="A180" s="182" t="s">
        <v>326</v>
      </c>
      <c r="B180" s="242" t="s">
        <v>327</v>
      </c>
      <c r="C180" s="166">
        <f>+ENERO!C180+FEBRERO!C180+MARZO!C180+ABRIL!C180+MAYO!C180+JUNIO!C180+JULIO!C180+AGOSTO!C180+SEPTIEMBRE!C180+OCTUBRE!C180+NOVIEMBRE!C180+DICIEMBRE!C180</f>
        <v>0</v>
      </c>
      <c r="D180" s="166">
        <f>+ENERO!D180+FEBRERO!D180+MARZO!D180+ABRIL!D180+MAYO!D180+JUNIO!D180+JULIO!D180+AGOSTO!D180+SEPTIEMBRE!D180+OCTUBRE!D180+NOVIEMBRE!D180+DICIEMBRE!D180</f>
        <v>0</v>
      </c>
      <c r="E180" s="166">
        <f>+ENERO!E180+FEBRERO!E180+MARZO!E180+ABRIL!E180+MAYO!E180+JUNIO!E180+JULIO!E180+AGOSTO!E180+SEPTIEMBRE!E180+OCTUBRE!E180+NOVIEMBRE!E180+DICIEMBRE!E180</f>
        <v>0</v>
      </c>
      <c r="F180" s="166">
        <f>+ENERO!F180+FEBRERO!F180+MARZO!F180+ABRIL!F180+MAYO!F180+JUNIO!F180+JULIO!F180+AGOSTO!F180+SEPTIEMBRE!F180+OCTUBRE!F180+NOVIEMBRE!F180+DICIEMBRE!F180</f>
        <v>0</v>
      </c>
      <c r="G180" s="166">
        <f>+ENERO!G180+FEBRERO!G180+MARZO!G180+ABRIL!G180+MAYO!G180+JUNIO!G180+JULIO!G180+AGOSTO!G180+SEPTIEMBRE!G180+OCTUBRE!G180+NOVIEMBRE!G180+DICIEMBRE!G180</f>
        <v>0</v>
      </c>
      <c r="H180" s="166">
        <f>+ENERO!H180+FEBRERO!H180+MARZO!H180+ABRIL!H180+MAYO!H180+JUNIO!H180+JULIO!H180+AGOSTO!H180+SEPTIEMBRE!H180+OCTUBRE!H180+NOVIEMBRE!H180+DICIEMBRE!H180</f>
        <v>0</v>
      </c>
      <c r="I180" s="228"/>
      <c r="J180" s="159"/>
      <c r="K180" s="159"/>
      <c r="L180" s="155"/>
      <c r="M180" s="155"/>
      <c r="N180" s="157"/>
      <c r="O180" s="160"/>
      <c r="P180" s="155"/>
      <c r="Q180" s="159"/>
    </row>
    <row r="181" spans="1:17" x14ac:dyDescent="0.25">
      <c r="A181" s="182" t="s">
        <v>328</v>
      </c>
      <c r="B181" s="242" t="s">
        <v>329</v>
      </c>
      <c r="C181" s="166">
        <f>+ENERO!C181+FEBRERO!C181+MARZO!C181+ABRIL!C181+MAYO!C181+JUNIO!C181+JULIO!C181+AGOSTO!C181+SEPTIEMBRE!C181+OCTUBRE!C181+NOVIEMBRE!C181+DICIEMBRE!C181</f>
        <v>0</v>
      </c>
      <c r="D181" s="166">
        <f>+ENERO!D181+FEBRERO!D181+MARZO!D181+ABRIL!D181+MAYO!D181+JUNIO!D181+JULIO!D181+AGOSTO!D181+SEPTIEMBRE!D181+OCTUBRE!D181+NOVIEMBRE!D181+DICIEMBRE!D181</f>
        <v>0</v>
      </c>
      <c r="E181" s="166">
        <f>+ENERO!E181+FEBRERO!E181+MARZO!E181+ABRIL!E181+MAYO!E181+JUNIO!E181+JULIO!E181+AGOSTO!E181+SEPTIEMBRE!E181+OCTUBRE!E181+NOVIEMBRE!E181+DICIEMBRE!E181</f>
        <v>0</v>
      </c>
      <c r="F181" s="166">
        <f>+ENERO!F181+FEBRERO!F181+MARZO!F181+ABRIL!F181+MAYO!F181+JUNIO!F181+JULIO!F181+AGOSTO!F181+SEPTIEMBRE!F181+OCTUBRE!F181+NOVIEMBRE!F181+DICIEMBRE!F181</f>
        <v>0</v>
      </c>
      <c r="G181" s="166">
        <f>+ENERO!G181+FEBRERO!G181+MARZO!G181+ABRIL!G181+MAYO!G181+JUNIO!G181+JULIO!G181+AGOSTO!G181+SEPTIEMBRE!G181+OCTUBRE!G181+NOVIEMBRE!G181+DICIEMBRE!G181</f>
        <v>0</v>
      </c>
      <c r="H181" s="166">
        <f>+ENERO!H181+FEBRERO!H181+MARZO!H181+ABRIL!H181+MAYO!H181+JUNIO!H181+JULIO!H181+AGOSTO!H181+SEPTIEMBRE!H181+OCTUBRE!H181+NOVIEMBRE!H181+DICIEMBRE!H181</f>
        <v>0</v>
      </c>
      <c r="I181" s="228"/>
      <c r="J181" s="159"/>
      <c r="K181" s="159"/>
      <c r="L181" s="155"/>
      <c r="M181" s="155"/>
      <c r="N181" s="157"/>
      <c r="O181" s="160"/>
      <c r="P181" s="155"/>
      <c r="Q181" s="159"/>
    </row>
    <row r="182" spans="1:17" x14ac:dyDescent="0.25">
      <c r="A182" s="182" t="s">
        <v>330</v>
      </c>
      <c r="B182" s="242" t="s">
        <v>331</v>
      </c>
      <c r="C182" s="166">
        <f>+ENERO!C182+FEBRERO!C182+MARZO!C182+ABRIL!C182+MAYO!C182+JUNIO!C182+JULIO!C182+AGOSTO!C182+SEPTIEMBRE!C182+OCTUBRE!C182+NOVIEMBRE!C182+DICIEMBRE!C182</f>
        <v>149</v>
      </c>
      <c r="D182" s="166">
        <f>+ENERO!D182+FEBRERO!D182+MARZO!D182+ABRIL!D182+MAYO!D182+JUNIO!D182+JULIO!D182+AGOSTO!D182+SEPTIEMBRE!D182+OCTUBRE!D182+NOVIEMBRE!D182+DICIEMBRE!D182</f>
        <v>142</v>
      </c>
      <c r="E182" s="166">
        <f>+ENERO!E182+FEBRERO!E182+MARZO!E182+ABRIL!E182+MAYO!E182+JUNIO!E182+JULIO!E182+AGOSTO!E182+SEPTIEMBRE!E182+OCTUBRE!E182+NOVIEMBRE!E182+DICIEMBRE!E182</f>
        <v>7</v>
      </c>
      <c r="F182" s="166">
        <f>+ENERO!F182+FEBRERO!F182+MARZO!F182+ABRIL!F182+MAYO!F182+JUNIO!F182+JULIO!F182+AGOSTO!F182+SEPTIEMBRE!F182+OCTUBRE!F182+NOVIEMBRE!F182+DICIEMBRE!F182</f>
        <v>0</v>
      </c>
      <c r="G182" s="166">
        <f>+ENERO!G182+FEBRERO!G182+MARZO!G182+ABRIL!G182+MAYO!G182+JUNIO!G182+JULIO!G182+AGOSTO!G182+SEPTIEMBRE!G182+OCTUBRE!G182+NOVIEMBRE!G182+DICIEMBRE!G182</f>
        <v>0</v>
      </c>
      <c r="H182" s="166">
        <f>+ENERO!H182+FEBRERO!H182+MARZO!H182+ABRIL!H182+MAYO!H182+JUNIO!H182+JULIO!H182+AGOSTO!H182+SEPTIEMBRE!H182+OCTUBRE!H182+NOVIEMBRE!H182+DICIEMBRE!H182</f>
        <v>0</v>
      </c>
      <c r="I182" s="228"/>
      <c r="J182" s="159"/>
      <c r="K182" s="159"/>
      <c r="L182" s="155"/>
      <c r="M182" s="155"/>
      <c r="N182" s="157"/>
      <c r="O182" s="160"/>
      <c r="P182" s="155"/>
      <c r="Q182" s="159"/>
    </row>
    <row r="183" spans="1:17" x14ac:dyDescent="0.25">
      <c r="A183" s="182" t="s">
        <v>332</v>
      </c>
      <c r="B183" s="201" t="s">
        <v>333</v>
      </c>
      <c r="C183" s="166">
        <f>+ENERO!C183+FEBRERO!C183+MARZO!C183+ABRIL!C183+MAYO!C183+JUNIO!C183+JULIO!C183+AGOSTO!C183+SEPTIEMBRE!C183+OCTUBRE!C183+NOVIEMBRE!C183+DICIEMBRE!C183</f>
        <v>599</v>
      </c>
      <c r="D183" s="166">
        <f>+ENERO!D183+FEBRERO!D183+MARZO!D183+ABRIL!D183+MAYO!D183+JUNIO!D183+JULIO!D183+AGOSTO!D183+SEPTIEMBRE!D183+OCTUBRE!D183+NOVIEMBRE!D183+DICIEMBRE!D183</f>
        <v>599</v>
      </c>
      <c r="E183" s="166">
        <f>+ENERO!E183+FEBRERO!E183+MARZO!E183+ABRIL!E183+MAYO!E183+JUNIO!E183+JULIO!E183+AGOSTO!E183+SEPTIEMBRE!E183+OCTUBRE!E183+NOVIEMBRE!E183+DICIEMBRE!E183</f>
        <v>0</v>
      </c>
      <c r="F183" s="166">
        <f>+ENERO!F183+FEBRERO!F183+MARZO!F183+ABRIL!F183+MAYO!F183+JUNIO!F183+JULIO!F183+AGOSTO!F183+SEPTIEMBRE!F183+OCTUBRE!F183+NOVIEMBRE!F183+DICIEMBRE!F183</f>
        <v>0</v>
      </c>
      <c r="G183" s="166">
        <f>+ENERO!G183+FEBRERO!G183+MARZO!G183+ABRIL!G183+MAYO!G183+JUNIO!G183+JULIO!G183+AGOSTO!G183+SEPTIEMBRE!G183+OCTUBRE!G183+NOVIEMBRE!G183+DICIEMBRE!G183</f>
        <v>0</v>
      </c>
      <c r="H183" s="166">
        <f>+ENERO!H183+FEBRERO!H183+MARZO!H183+ABRIL!H183+MAYO!H183+JUNIO!H183+JULIO!H183+AGOSTO!H183+SEPTIEMBRE!H183+OCTUBRE!H183+NOVIEMBRE!H183+DICIEMBRE!H183</f>
        <v>0</v>
      </c>
      <c r="I183" s="228"/>
      <c r="J183" s="159"/>
      <c r="K183" s="159"/>
      <c r="L183" s="155"/>
      <c r="M183" s="155"/>
      <c r="N183" s="157"/>
      <c r="O183" s="160"/>
      <c r="P183" s="155"/>
      <c r="Q183" s="159"/>
    </row>
    <row r="184" spans="1:17" x14ac:dyDescent="0.25">
      <c r="A184" s="182" t="s">
        <v>334</v>
      </c>
      <c r="B184" s="201" t="s">
        <v>335</v>
      </c>
      <c r="C184" s="166">
        <f>+ENERO!C184+FEBRERO!C184+MARZO!C184+ABRIL!C184+MAYO!C184+JUNIO!C184+JULIO!C184+AGOSTO!C184+SEPTIEMBRE!C184+OCTUBRE!C184+NOVIEMBRE!C184+DICIEMBRE!C184</f>
        <v>0</v>
      </c>
      <c r="D184" s="166">
        <f>+ENERO!D184+FEBRERO!D184+MARZO!D184+ABRIL!D184+MAYO!D184+JUNIO!D184+JULIO!D184+AGOSTO!D184+SEPTIEMBRE!D184+OCTUBRE!D184+NOVIEMBRE!D184+DICIEMBRE!D184</f>
        <v>0</v>
      </c>
      <c r="E184" s="166">
        <f>+ENERO!E184+FEBRERO!E184+MARZO!E184+ABRIL!E184+MAYO!E184+JUNIO!E184+JULIO!E184+AGOSTO!E184+SEPTIEMBRE!E184+OCTUBRE!E184+NOVIEMBRE!E184+DICIEMBRE!E184</f>
        <v>0</v>
      </c>
      <c r="F184" s="166">
        <f>+ENERO!F184+FEBRERO!F184+MARZO!F184+ABRIL!F184+MAYO!F184+JUNIO!F184+JULIO!F184+AGOSTO!F184+SEPTIEMBRE!F184+OCTUBRE!F184+NOVIEMBRE!F184+DICIEMBRE!F184</f>
        <v>0</v>
      </c>
      <c r="G184" s="166">
        <f>+ENERO!G184+FEBRERO!G184+MARZO!G184+ABRIL!G184+MAYO!G184+JUNIO!G184+JULIO!G184+AGOSTO!G184+SEPTIEMBRE!G184+OCTUBRE!G184+NOVIEMBRE!G184+DICIEMBRE!G184</f>
        <v>0</v>
      </c>
      <c r="H184" s="166">
        <f>+ENERO!H184+FEBRERO!H184+MARZO!H184+ABRIL!H184+MAYO!H184+JUNIO!H184+JULIO!H184+AGOSTO!H184+SEPTIEMBRE!H184+OCTUBRE!H184+NOVIEMBRE!H184+DICIEMBRE!H184</f>
        <v>0</v>
      </c>
      <c r="I184" s="228"/>
      <c r="J184" s="159"/>
      <c r="K184" s="159"/>
      <c r="L184" s="155"/>
      <c r="M184" s="155"/>
      <c r="N184" s="157"/>
      <c r="O184" s="160"/>
      <c r="P184" s="155"/>
      <c r="Q184" s="159"/>
    </row>
    <row r="185" spans="1:17" x14ac:dyDescent="0.25">
      <c r="A185" s="182" t="s">
        <v>336</v>
      </c>
      <c r="B185" s="201" t="s">
        <v>337</v>
      </c>
      <c r="C185" s="166">
        <f>+ENERO!C185+FEBRERO!C185+MARZO!C185+ABRIL!C185+MAYO!C185+JUNIO!C185+JULIO!C185+AGOSTO!C185+SEPTIEMBRE!C185+OCTUBRE!C185+NOVIEMBRE!C185+DICIEMBRE!C185</f>
        <v>8</v>
      </c>
      <c r="D185" s="166">
        <f>+ENERO!D185+FEBRERO!D185+MARZO!D185+ABRIL!D185+MAYO!D185+JUNIO!D185+JULIO!D185+AGOSTO!D185+SEPTIEMBRE!D185+OCTUBRE!D185+NOVIEMBRE!D185+DICIEMBRE!D185</f>
        <v>8</v>
      </c>
      <c r="E185" s="166">
        <f>+ENERO!E185+FEBRERO!E185+MARZO!E185+ABRIL!E185+MAYO!E185+JUNIO!E185+JULIO!E185+AGOSTO!E185+SEPTIEMBRE!E185+OCTUBRE!E185+NOVIEMBRE!E185+DICIEMBRE!E185</f>
        <v>0</v>
      </c>
      <c r="F185" s="166">
        <f>+ENERO!F185+FEBRERO!F185+MARZO!F185+ABRIL!F185+MAYO!F185+JUNIO!F185+JULIO!F185+AGOSTO!F185+SEPTIEMBRE!F185+OCTUBRE!F185+NOVIEMBRE!F185+DICIEMBRE!F185</f>
        <v>0</v>
      </c>
      <c r="G185" s="166">
        <f>+ENERO!G185+FEBRERO!G185+MARZO!G185+ABRIL!G185+MAYO!G185+JUNIO!G185+JULIO!G185+AGOSTO!G185+SEPTIEMBRE!G185+OCTUBRE!G185+NOVIEMBRE!G185+DICIEMBRE!G185</f>
        <v>0</v>
      </c>
      <c r="H185" s="166">
        <f>+ENERO!H185+FEBRERO!H185+MARZO!H185+ABRIL!H185+MAYO!H185+JUNIO!H185+JULIO!H185+AGOSTO!H185+SEPTIEMBRE!H185+OCTUBRE!H185+NOVIEMBRE!H185+DICIEMBRE!H185</f>
        <v>0</v>
      </c>
      <c r="I185" s="228"/>
      <c r="J185" s="159"/>
      <c r="K185" s="159"/>
      <c r="L185" s="155"/>
      <c r="M185" s="155"/>
      <c r="N185" s="157"/>
      <c r="O185" s="160"/>
      <c r="P185" s="155"/>
      <c r="Q185" s="159"/>
    </row>
    <row r="186" spans="1:17" x14ac:dyDescent="0.25">
      <c r="A186" s="182" t="s">
        <v>338</v>
      </c>
      <c r="B186" s="201" t="s">
        <v>339</v>
      </c>
      <c r="C186" s="166">
        <f>+ENERO!C186+FEBRERO!C186+MARZO!C186+ABRIL!C186+MAYO!C186+JUNIO!C186+JULIO!C186+AGOSTO!C186+SEPTIEMBRE!C186+OCTUBRE!C186+NOVIEMBRE!C186+DICIEMBRE!C186</f>
        <v>0</v>
      </c>
      <c r="D186" s="166">
        <f>+ENERO!D186+FEBRERO!D186+MARZO!D186+ABRIL!D186+MAYO!D186+JUNIO!D186+JULIO!D186+AGOSTO!D186+SEPTIEMBRE!D186+OCTUBRE!D186+NOVIEMBRE!D186+DICIEMBRE!D186</f>
        <v>0</v>
      </c>
      <c r="E186" s="166">
        <f>+ENERO!E186+FEBRERO!E186+MARZO!E186+ABRIL!E186+MAYO!E186+JUNIO!E186+JULIO!E186+AGOSTO!E186+SEPTIEMBRE!E186+OCTUBRE!E186+NOVIEMBRE!E186+DICIEMBRE!E186</f>
        <v>0</v>
      </c>
      <c r="F186" s="166">
        <f>+ENERO!F186+FEBRERO!F186+MARZO!F186+ABRIL!F186+MAYO!F186+JUNIO!F186+JULIO!F186+AGOSTO!F186+SEPTIEMBRE!F186+OCTUBRE!F186+NOVIEMBRE!F186+DICIEMBRE!F186</f>
        <v>0</v>
      </c>
      <c r="G186" s="166">
        <f>+ENERO!G186+FEBRERO!G186+MARZO!G186+ABRIL!G186+MAYO!G186+JUNIO!G186+JULIO!G186+AGOSTO!G186+SEPTIEMBRE!G186+OCTUBRE!G186+NOVIEMBRE!G186+DICIEMBRE!G186</f>
        <v>0</v>
      </c>
      <c r="H186" s="166">
        <f>+ENERO!H186+FEBRERO!H186+MARZO!H186+ABRIL!H186+MAYO!H186+JUNIO!H186+JULIO!H186+AGOSTO!H186+SEPTIEMBRE!H186+OCTUBRE!H186+NOVIEMBRE!H186+DICIEMBRE!H186</f>
        <v>0</v>
      </c>
      <c r="I186" s="228"/>
      <c r="J186" s="159"/>
      <c r="K186" s="159"/>
      <c r="L186" s="155"/>
      <c r="M186" s="155"/>
      <c r="N186" s="157"/>
      <c r="O186" s="160"/>
      <c r="P186" s="155"/>
      <c r="Q186" s="159"/>
    </row>
    <row r="187" spans="1:17" x14ac:dyDescent="0.25">
      <c r="A187" s="182" t="s">
        <v>340</v>
      </c>
      <c r="B187" s="201" t="s">
        <v>341</v>
      </c>
      <c r="C187" s="166">
        <f>+ENERO!C187+FEBRERO!C187+MARZO!C187+ABRIL!C187+MAYO!C187+JUNIO!C187+JULIO!C187+AGOSTO!C187+SEPTIEMBRE!C187+OCTUBRE!C187+NOVIEMBRE!C187+DICIEMBRE!C187</f>
        <v>7</v>
      </c>
      <c r="D187" s="166">
        <f>+ENERO!D187+FEBRERO!D187+MARZO!D187+ABRIL!D187+MAYO!D187+JUNIO!D187+JULIO!D187+AGOSTO!D187+SEPTIEMBRE!D187+OCTUBRE!D187+NOVIEMBRE!D187+DICIEMBRE!D187</f>
        <v>7</v>
      </c>
      <c r="E187" s="166">
        <f>+ENERO!E187+FEBRERO!E187+MARZO!E187+ABRIL!E187+MAYO!E187+JUNIO!E187+JULIO!E187+AGOSTO!E187+SEPTIEMBRE!E187+OCTUBRE!E187+NOVIEMBRE!E187+DICIEMBRE!E187</f>
        <v>0</v>
      </c>
      <c r="F187" s="166">
        <f>+ENERO!F187+FEBRERO!F187+MARZO!F187+ABRIL!F187+MAYO!F187+JUNIO!F187+JULIO!F187+AGOSTO!F187+SEPTIEMBRE!F187+OCTUBRE!F187+NOVIEMBRE!F187+DICIEMBRE!F187</f>
        <v>0</v>
      </c>
      <c r="G187" s="166">
        <f>+ENERO!G187+FEBRERO!G187+MARZO!G187+ABRIL!G187+MAYO!G187+JUNIO!G187+JULIO!G187+AGOSTO!G187+SEPTIEMBRE!G187+OCTUBRE!G187+NOVIEMBRE!G187+DICIEMBRE!G187</f>
        <v>0</v>
      </c>
      <c r="H187" s="166">
        <f>+ENERO!H187+FEBRERO!H187+MARZO!H187+ABRIL!H187+MAYO!H187+JUNIO!H187+JULIO!H187+AGOSTO!H187+SEPTIEMBRE!H187+OCTUBRE!H187+NOVIEMBRE!H187+DICIEMBRE!H187</f>
        <v>0</v>
      </c>
      <c r="I187" s="228"/>
      <c r="J187" s="159"/>
      <c r="K187" s="159"/>
      <c r="L187" s="155"/>
      <c r="M187" s="155"/>
      <c r="N187" s="157"/>
      <c r="O187" s="160"/>
      <c r="P187" s="155"/>
      <c r="Q187" s="159"/>
    </row>
    <row r="188" spans="1:17" x14ac:dyDescent="0.25">
      <c r="A188" s="182" t="s">
        <v>342</v>
      </c>
      <c r="B188" s="201" t="s">
        <v>343</v>
      </c>
      <c r="C188" s="166">
        <f>+ENERO!C188+FEBRERO!C188+MARZO!C188+ABRIL!C188+MAYO!C188+JUNIO!C188+JULIO!C188+AGOSTO!C188+SEPTIEMBRE!C188+OCTUBRE!C188+NOVIEMBRE!C188+DICIEMBRE!C188</f>
        <v>0</v>
      </c>
      <c r="D188" s="166">
        <f>+ENERO!D188+FEBRERO!D188+MARZO!D188+ABRIL!D188+MAYO!D188+JUNIO!D188+JULIO!D188+AGOSTO!D188+SEPTIEMBRE!D188+OCTUBRE!D188+NOVIEMBRE!D188+DICIEMBRE!D188</f>
        <v>0</v>
      </c>
      <c r="E188" s="166">
        <f>+ENERO!E188+FEBRERO!E188+MARZO!E188+ABRIL!E188+MAYO!E188+JUNIO!E188+JULIO!E188+AGOSTO!E188+SEPTIEMBRE!E188+OCTUBRE!E188+NOVIEMBRE!E188+DICIEMBRE!E188</f>
        <v>0</v>
      </c>
      <c r="F188" s="166">
        <f>+ENERO!F188+FEBRERO!F188+MARZO!F188+ABRIL!F188+MAYO!F188+JUNIO!F188+JULIO!F188+AGOSTO!F188+SEPTIEMBRE!F188+OCTUBRE!F188+NOVIEMBRE!F188+DICIEMBRE!F188</f>
        <v>0</v>
      </c>
      <c r="G188" s="166">
        <f>+ENERO!G188+FEBRERO!G188+MARZO!G188+ABRIL!G188+MAYO!G188+JUNIO!G188+JULIO!G188+AGOSTO!G188+SEPTIEMBRE!G188+OCTUBRE!G188+NOVIEMBRE!G188+DICIEMBRE!G188</f>
        <v>0</v>
      </c>
      <c r="H188" s="166">
        <f>+ENERO!H188+FEBRERO!H188+MARZO!H188+ABRIL!H188+MAYO!H188+JUNIO!H188+JULIO!H188+AGOSTO!H188+SEPTIEMBRE!H188+OCTUBRE!H188+NOVIEMBRE!H188+DICIEMBRE!H188</f>
        <v>0</v>
      </c>
      <c r="I188" s="228"/>
      <c r="J188" s="159"/>
      <c r="K188" s="159"/>
      <c r="L188" s="155"/>
      <c r="M188" s="155"/>
      <c r="N188" s="157"/>
      <c r="O188" s="160"/>
      <c r="P188" s="155"/>
      <c r="Q188" s="159"/>
    </row>
    <row r="189" spans="1:17" x14ac:dyDescent="0.25">
      <c r="A189" s="182" t="s">
        <v>344</v>
      </c>
      <c r="B189" s="201" t="s">
        <v>345</v>
      </c>
      <c r="C189" s="166">
        <f>+ENERO!C189+FEBRERO!C189+MARZO!C189+ABRIL!C189+MAYO!C189+JUNIO!C189+JULIO!C189+AGOSTO!C189+SEPTIEMBRE!C189+OCTUBRE!C189+NOVIEMBRE!C189+DICIEMBRE!C189</f>
        <v>18</v>
      </c>
      <c r="D189" s="166">
        <f>+ENERO!D189+FEBRERO!D189+MARZO!D189+ABRIL!D189+MAYO!D189+JUNIO!D189+JULIO!D189+AGOSTO!D189+SEPTIEMBRE!D189+OCTUBRE!D189+NOVIEMBRE!D189+DICIEMBRE!D189</f>
        <v>18</v>
      </c>
      <c r="E189" s="166">
        <f>+ENERO!E189+FEBRERO!E189+MARZO!E189+ABRIL!E189+MAYO!E189+JUNIO!E189+JULIO!E189+AGOSTO!E189+SEPTIEMBRE!E189+OCTUBRE!E189+NOVIEMBRE!E189+DICIEMBRE!E189</f>
        <v>0</v>
      </c>
      <c r="F189" s="166">
        <f>+ENERO!F189+FEBRERO!F189+MARZO!F189+ABRIL!F189+MAYO!F189+JUNIO!F189+JULIO!F189+AGOSTO!F189+SEPTIEMBRE!F189+OCTUBRE!F189+NOVIEMBRE!F189+DICIEMBRE!F189</f>
        <v>0</v>
      </c>
      <c r="G189" s="166">
        <f>+ENERO!G189+FEBRERO!G189+MARZO!G189+ABRIL!G189+MAYO!G189+JUNIO!G189+JULIO!G189+AGOSTO!G189+SEPTIEMBRE!G189+OCTUBRE!G189+NOVIEMBRE!G189+DICIEMBRE!G189</f>
        <v>0</v>
      </c>
      <c r="H189" s="166">
        <f>+ENERO!H189+FEBRERO!H189+MARZO!H189+ABRIL!H189+MAYO!H189+JUNIO!H189+JULIO!H189+AGOSTO!H189+SEPTIEMBRE!H189+OCTUBRE!H189+NOVIEMBRE!H189+DICIEMBRE!H189</f>
        <v>0</v>
      </c>
      <c r="I189" s="228"/>
      <c r="J189" s="159"/>
      <c r="K189" s="159"/>
      <c r="L189" s="155"/>
      <c r="M189" s="155"/>
      <c r="N189" s="157"/>
      <c r="O189" s="160"/>
      <c r="P189" s="155"/>
      <c r="Q189" s="159"/>
    </row>
    <row r="190" spans="1:17" x14ac:dyDescent="0.25">
      <c r="A190" s="182" t="s">
        <v>346</v>
      </c>
      <c r="B190" s="201" t="s">
        <v>347</v>
      </c>
      <c r="C190" s="166">
        <f>+ENERO!C190+FEBRERO!C190+MARZO!C190+ABRIL!C190+MAYO!C190+JUNIO!C190+JULIO!C190+AGOSTO!C190+SEPTIEMBRE!C190+OCTUBRE!C190+NOVIEMBRE!C190+DICIEMBRE!C190</f>
        <v>0</v>
      </c>
      <c r="D190" s="166">
        <f>+ENERO!D190+FEBRERO!D190+MARZO!D190+ABRIL!D190+MAYO!D190+JUNIO!D190+JULIO!D190+AGOSTO!D190+SEPTIEMBRE!D190+OCTUBRE!D190+NOVIEMBRE!D190+DICIEMBRE!D190</f>
        <v>0</v>
      </c>
      <c r="E190" s="166">
        <f>+ENERO!E190+FEBRERO!E190+MARZO!E190+ABRIL!E190+MAYO!E190+JUNIO!E190+JULIO!E190+AGOSTO!E190+SEPTIEMBRE!E190+OCTUBRE!E190+NOVIEMBRE!E190+DICIEMBRE!E190</f>
        <v>0</v>
      </c>
      <c r="F190" s="166">
        <f>+ENERO!F190+FEBRERO!F190+MARZO!F190+ABRIL!F190+MAYO!F190+JUNIO!F190+JULIO!F190+AGOSTO!F190+SEPTIEMBRE!F190+OCTUBRE!F190+NOVIEMBRE!F190+DICIEMBRE!F190</f>
        <v>0</v>
      </c>
      <c r="G190" s="166">
        <f>+ENERO!G190+FEBRERO!G190+MARZO!G190+ABRIL!G190+MAYO!G190+JUNIO!G190+JULIO!G190+AGOSTO!G190+SEPTIEMBRE!G190+OCTUBRE!G190+NOVIEMBRE!G190+DICIEMBRE!G190</f>
        <v>0</v>
      </c>
      <c r="H190" s="166">
        <f>+ENERO!H190+FEBRERO!H190+MARZO!H190+ABRIL!H190+MAYO!H190+JUNIO!H190+JULIO!H190+AGOSTO!H190+SEPTIEMBRE!H190+OCTUBRE!H190+NOVIEMBRE!H190+DICIEMBRE!H190</f>
        <v>0</v>
      </c>
      <c r="I190" s="228"/>
      <c r="J190" s="159"/>
      <c r="K190" s="159"/>
      <c r="L190" s="155"/>
      <c r="M190" s="155"/>
      <c r="N190" s="157"/>
      <c r="O190" s="160"/>
      <c r="P190" s="155"/>
      <c r="Q190" s="159"/>
    </row>
    <row r="191" spans="1:17" x14ac:dyDescent="0.25">
      <c r="A191" s="182" t="s">
        <v>348</v>
      </c>
      <c r="B191" s="201" t="s">
        <v>349</v>
      </c>
      <c r="C191" s="166">
        <f>+ENERO!C191+FEBRERO!C191+MARZO!C191+ABRIL!C191+MAYO!C191+JUNIO!C191+JULIO!C191+AGOSTO!C191+SEPTIEMBRE!C191+OCTUBRE!C191+NOVIEMBRE!C191+DICIEMBRE!C191</f>
        <v>0</v>
      </c>
      <c r="D191" s="166">
        <f>+ENERO!D191+FEBRERO!D191+MARZO!D191+ABRIL!D191+MAYO!D191+JUNIO!D191+JULIO!D191+AGOSTO!D191+SEPTIEMBRE!D191+OCTUBRE!D191+NOVIEMBRE!D191+DICIEMBRE!D191</f>
        <v>0</v>
      </c>
      <c r="E191" s="166">
        <f>+ENERO!E191+FEBRERO!E191+MARZO!E191+ABRIL!E191+MAYO!E191+JUNIO!E191+JULIO!E191+AGOSTO!E191+SEPTIEMBRE!E191+OCTUBRE!E191+NOVIEMBRE!E191+DICIEMBRE!E191</f>
        <v>0</v>
      </c>
      <c r="F191" s="166">
        <f>+ENERO!F191+FEBRERO!F191+MARZO!F191+ABRIL!F191+MAYO!F191+JUNIO!F191+JULIO!F191+AGOSTO!F191+SEPTIEMBRE!F191+OCTUBRE!F191+NOVIEMBRE!F191+DICIEMBRE!F191</f>
        <v>0</v>
      </c>
      <c r="G191" s="166">
        <f>+ENERO!G191+FEBRERO!G191+MARZO!G191+ABRIL!G191+MAYO!G191+JUNIO!G191+JULIO!G191+AGOSTO!G191+SEPTIEMBRE!G191+OCTUBRE!G191+NOVIEMBRE!G191+DICIEMBRE!G191</f>
        <v>0</v>
      </c>
      <c r="H191" s="166">
        <f>+ENERO!H191+FEBRERO!H191+MARZO!H191+ABRIL!H191+MAYO!H191+JUNIO!H191+JULIO!H191+AGOSTO!H191+SEPTIEMBRE!H191+OCTUBRE!H191+NOVIEMBRE!H191+DICIEMBRE!H191</f>
        <v>0</v>
      </c>
      <c r="I191" s="228"/>
      <c r="J191" s="159"/>
      <c r="K191" s="159"/>
      <c r="L191" s="155"/>
      <c r="M191" s="155"/>
      <c r="N191" s="157"/>
      <c r="O191" s="160"/>
      <c r="P191" s="155"/>
      <c r="Q191" s="159"/>
    </row>
    <row r="192" spans="1:17" ht="24" x14ac:dyDescent="0.25">
      <c r="A192" s="182" t="s">
        <v>350</v>
      </c>
      <c r="B192" s="188" t="s">
        <v>351</v>
      </c>
      <c r="C192" s="166">
        <f>+ENERO!C192+FEBRERO!C192+MARZO!C192+ABRIL!C192+MAYO!C192+JUNIO!C192+JULIO!C192+AGOSTO!C192+SEPTIEMBRE!C192+OCTUBRE!C192+NOVIEMBRE!C192+DICIEMBRE!C192</f>
        <v>7</v>
      </c>
      <c r="D192" s="166">
        <f>+ENERO!D192+FEBRERO!D192+MARZO!D192+ABRIL!D192+MAYO!D192+JUNIO!D192+JULIO!D192+AGOSTO!D192+SEPTIEMBRE!D192+OCTUBRE!D192+NOVIEMBRE!D192+DICIEMBRE!D192</f>
        <v>0</v>
      </c>
      <c r="E192" s="166">
        <f>+ENERO!E192+FEBRERO!E192+MARZO!E192+ABRIL!E192+MAYO!E192+JUNIO!E192+JULIO!E192+AGOSTO!E192+SEPTIEMBRE!E192+OCTUBRE!E192+NOVIEMBRE!E192+DICIEMBRE!E192</f>
        <v>0</v>
      </c>
      <c r="F192" s="166">
        <f>+ENERO!F192+FEBRERO!F192+MARZO!F192+ABRIL!F192+MAYO!F192+JUNIO!F192+JULIO!F192+AGOSTO!F192+SEPTIEMBRE!F192+OCTUBRE!F192+NOVIEMBRE!F192+DICIEMBRE!F192</f>
        <v>7</v>
      </c>
      <c r="G192" s="166">
        <f>+ENERO!G192+FEBRERO!G192+MARZO!G192+ABRIL!G192+MAYO!G192+JUNIO!G192+JULIO!G192+AGOSTO!G192+SEPTIEMBRE!G192+OCTUBRE!G192+NOVIEMBRE!G192+DICIEMBRE!G192</f>
        <v>0</v>
      </c>
      <c r="H192" s="166">
        <f>+ENERO!H192+FEBRERO!H192+MARZO!H192+ABRIL!H192+MAYO!H192+JUNIO!H192+JULIO!H192+AGOSTO!H192+SEPTIEMBRE!H192+OCTUBRE!H192+NOVIEMBRE!H192+DICIEMBRE!H192</f>
        <v>0</v>
      </c>
      <c r="I192" s="228"/>
      <c r="J192" s="159"/>
      <c r="K192" s="159"/>
      <c r="L192" s="155"/>
      <c r="M192" s="155"/>
      <c r="N192" s="157"/>
      <c r="O192" s="160"/>
      <c r="P192" s="155"/>
      <c r="Q192" s="159"/>
    </row>
    <row r="193" spans="1:17" x14ac:dyDescent="0.25">
      <c r="A193" s="182" t="s">
        <v>352</v>
      </c>
      <c r="B193" s="188" t="s">
        <v>353</v>
      </c>
      <c r="C193" s="166">
        <f>+ENERO!C193+FEBRERO!C193+MARZO!C193+ABRIL!C193+MAYO!C193+JUNIO!C193+JULIO!C193+AGOSTO!C193+SEPTIEMBRE!C193+OCTUBRE!C193+NOVIEMBRE!C193+DICIEMBRE!C193</f>
        <v>423</v>
      </c>
      <c r="D193" s="166">
        <f>+ENERO!D193+FEBRERO!D193+MARZO!D193+ABRIL!D193+MAYO!D193+JUNIO!D193+JULIO!D193+AGOSTO!D193+SEPTIEMBRE!D193+OCTUBRE!D193+NOVIEMBRE!D193+DICIEMBRE!D193</f>
        <v>0</v>
      </c>
      <c r="E193" s="166">
        <f>+ENERO!E193+FEBRERO!E193+MARZO!E193+ABRIL!E193+MAYO!E193+JUNIO!E193+JULIO!E193+AGOSTO!E193+SEPTIEMBRE!E193+OCTUBRE!E193+NOVIEMBRE!E193+DICIEMBRE!E193</f>
        <v>0</v>
      </c>
      <c r="F193" s="166">
        <f>+ENERO!F193+FEBRERO!F193+MARZO!F193+ABRIL!F193+MAYO!F193+JUNIO!F193+JULIO!F193+AGOSTO!F193+SEPTIEMBRE!F193+OCTUBRE!F193+NOVIEMBRE!F193+DICIEMBRE!F193</f>
        <v>423</v>
      </c>
      <c r="G193" s="166">
        <f>+ENERO!G193+FEBRERO!G193+MARZO!G193+ABRIL!G193+MAYO!G193+JUNIO!G193+JULIO!G193+AGOSTO!G193+SEPTIEMBRE!G193+OCTUBRE!G193+NOVIEMBRE!G193+DICIEMBRE!G193</f>
        <v>0</v>
      </c>
      <c r="H193" s="166">
        <f>+ENERO!H193+FEBRERO!H193+MARZO!H193+ABRIL!H193+MAYO!H193+JUNIO!H193+JULIO!H193+AGOSTO!H193+SEPTIEMBRE!H193+OCTUBRE!H193+NOVIEMBRE!H193+DICIEMBRE!H193</f>
        <v>0</v>
      </c>
      <c r="I193" s="228"/>
      <c r="J193" s="159"/>
      <c r="K193" s="159"/>
      <c r="L193" s="155"/>
      <c r="M193" s="155"/>
      <c r="N193" s="157"/>
      <c r="O193" s="160"/>
      <c r="P193" s="155"/>
      <c r="Q193" s="159"/>
    </row>
    <row r="194" spans="1:17" x14ac:dyDescent="0.25">
      <c r="A194" s="182" t="s">
        <v>354</v>
      </c>
      <c r="B194" s="201" t="s">
        <v>355</v>
      </c>
      <c r="C194" s="166">
        <f>+ENERO!C194+FEBRERO!C194+MARZO!C194+ABRIL!C194+MAYO!C194+JUNIO!C194+JULIO!C194+AGOSTO!C194+SEPTIEMBRE!C194+OCTUBRE!C194+NOVIEMBRE!C194+DICIEMBRE!C194</f>
        <v>0</v>
      </c>
      <c r="D194" s="166">
        <f>+ENERO!D194+FEBRERO!D194+MARZO!D194+ABRIL!D194+MAYO!D194+JUNIO!D194+JULIO!D194+AGOSTO!D194+SEPTIEMBRE!D194+OCTUBRE!D194+NOVIEMBRE!D194+DICIEMBRE!D194</f>
        <v>0</v>
      </c>
      <c r="E194" s="166">
        <f>+ENERO!E194+FEBRERO!E194+MARZO!E194+ABRIL!E194+MAYO!E194+JUNIO!E194+JULIO!E194+AGOSTO!E194+SEPTIEMBRE!E194+OCTUBRE!E194+NOVIEMBRE!E194+DICIEMBRE!E194</f>
        <v>0</v>
      </c>
      <c r="F194" s="166">
        <f>+ENERO!F194+FEBRERO!F194+MARZO!F194+ABRIL!F194+MAYO!F194+JUNIO!F194+JULIO!F194+AGOSTO!F194+SEPTIEMBRE!F194+OCTUBRE!F194+NOVIEMBRE!F194+DICIEMBRE!F194</f>
        <v>0</v>
      </c>
      <c r="G194" s="166">
        <f>+ENERO!G194+FEBRERO!G194+MARZO!G194+ABRIL!G194+MAYO!G194+JUNIO!G194+JULIO!G194+AGOSTO!G194+SEPTIEMBRE!G194+OCTUBRE!G194+NOVIEMBRE!G194+DICIEMBRE!G194</f>
        <v>0</v>
      </c>
      <c r="H194" s="166">
        <f>+ENERO!H194+FEBRERO!H194+MARZO!H194+ABRIL!H194+MAYO!H194+JUNIO!H194+JULIO!H194+AGOSTO!H194+SEPTIEMBRE!H194+OCTUBRE!H194+NOVIEMBRE!H194+DICIEMBRE!H194</f>
        <v>0</v>
      </c>
      <c r="I194" s="228"/>
      <c r="J194" s="159"/>
      <c r="K194" s="159"/>
      <c r="L194" s="155"/>
      <c r="M194" s="155"/>
      <c r="N194" s="157"/>
      <c r="O194" s="160"/>
      <c r="P194" s="155"/>
      <c r="Q194" s="159"/>
    </row>
    <row r="195" spans="1:17" x14ac:dyDescent="0.25">
      <c r="A195" s="182" t="s">
        <v>356</v>
      </c>
      <c r="B195" s="201" t="s">
        <v>357</v>
      </c>
      <c r="C195" s="166">
        <f>+ENERO!C195+FEBRERO!C195+MARZO!C195+ABRIL!C195+MAYO!C195+JUNIO!C195+JULIO!C195+AGOSTO!C195+SEPTIEMBRE!C195+OCTUBRE!C195+NOVIEMBRE!C195+DICIEMBRE!C195</f>
        <v>0</v>
      </c>
      <c r="D195" s="166">
        <f>+ENERO!D195+FEBRERO!D195+MARZO!D195+ABRIL!D195+MAYO!D195+JUNIO!D195+JULIO!D195+AGOSTO!D195+SEPTIEMBRE!D195+OCTUBRE!D195+NOVIEMBRE!D195+DICIEMBRE!D195</f>
        <v>0</v>
      </c>
      <c r="E195" s="166">
        <f>+ENERO!E195+FEBRERO!E195+MARZO!E195+ABRIL!E195+MAYO!E195+JUNIO!E195+JULIO!E195+AGOSTO!E195+SEPTIEMBRE!E195+OCTUBRE!E195+NOVIEMBRE!E195+DICIEMBRE!E195</f>
        <v>0</v>
      </c>
      <c r="F195" s="166">
        <f>+ENERO!F195+FEBRERO!F195+MARZO!F195+ABRIL!F195+MAYO!F195+JUNIO!F195+JULIO!F195+AGOSTO!F195+SEPTIEMBRE!F195+OCTUBRE!F195+NOVIEMBRE!F195+DICIEMBRE!F195</f>
        <v>0</v>
      </c>
      <c r="G195" s="166">
        <f>+ENERO!G195+FEBRERO!G195+MARZO!G195+ABRIL!G195+MAYO!G195+JUNIO!G195+JULIO!G195+AGOSTO!G195+SEPTIEMBRE!G195+OCTUBRE!G195+NOVIEMBRE!G195+DICIEMBRE!G195</f>
        <v>0</v>
      </c>
      <c r="H195" s="166">
        <f>+ENERO!H195+FEBRERO!H195+MARZO!H195+ABRIL!H195+MAYO!H195+JUNIO!H195+JULIO!H195+AGOSTO!H195+SEPTIEMBRE!H195+OCTUBRE!H195+NOVIEMBRE!H195+DICIEMBRE!H195</f>
        <v>0</v>
      </c>
      <c r="I195" s="228"/>
      <c r="J195" s="159"/>
      <c r="K195" s="159"/>
      <c r="L195" s="155"/>
      <c r="M195" s="155"/>
      <c r="N195" s="157"/>
      <c r="O195" s="160"/>
      <c r="P195" s="155"/>
      <c r="Q195" s="159"/>
    </row>
    <row r="196" spans="1:17" x14ac:dyDescent="0.25">
      <c r="A196" s="182" t="s">
        <v>358</v>
      </c>
      <c r="B196" s="201" t="s">
        <v>359</v>
      </c>
      <c r="C196" s="166">
        <f>+ENERO!C196+FEBRERO!C196+MARZO!C196+ABRIL!C196+MAYO!C196+JUNIO!C196+JULIO!C196+AGOSTO!C196+SEPTIEMBRE!C196+OCTUBRE!C196+NOVIEMBRE!C196+DICIEMBRE!C196</f>
        <v>21</v>
      </c>
      <c r="D196" s="166">
        <f>+ENERO!D196+FEBRERO!D196+MARZO!D196+ABRIL!D196+MAYO!D196+JUNIO!D196+JULIO!D196+AGOSTO!D196+SEPTIEMBRE!D196+OCTUBRE!D196+NOVIEMBRE!D196+DICIEMBRE!D196</f>
        <v>4</v>
      </c>
      <c r="E196" s="166">
        <f>+ENERO!E196+FEBRERO!E196+MARZO!E196+ABRIL!E196+MAYO!E196+JUNIO!E196+JULIO!E196+AGOSTO!E196+SEPTIEMBRE!E196+OCTUBRE!E196+NOVIEMBRE!E196+DICIEMBRE!E196</f>
        <v>0</v>
      </c>
      <c r="F196" s="166">
        <f>+ENERO!F196+FEBRERO!F196+MARZO!F196+ABRIL!F196+MAYO!F196+JUNIO!F196+JULIO!F196+AGOSTO!F196+SEPTIEMBRE!F196+OCTUBRE!F196+NOVIEMBRE!F196+DICIEMBRE!F196</f>
        <v>17</v>
      </c>
      <c r="G196" s="166">
        <f>+ENERO!G196+FEBRERO!G196+MARZO!G196+ABRIL!G196+MAYO!G196+JUNIO!G196+JULIO!G196+AGOSTO!G196+SEPTIEMBRE!G196+OCTUBRE!G196+NOVIEMBRE!G196+DICIEMBRE!G196</f>
        <v>0</v>
      </c>
      <c r="H196" s="166">
        <f>+ENERO!H196+FEBRERO!H196+MARZO!H196+ABRIL!H196+MAYO!H196+JUNIO!H196+JULIO!H196+AGOSTO!H196+SEPTIEMBRE!H196+OCTUBRE!H196+NOVIEMBRE!H196+DICIEMBRE!H196</f>
        <v>0</v>
      </c>
      <c r="I196" s="228"/>
      <c r="J196" s="159"/>
      <c r="K196" s="159"/>
      <c r="L196" s="155"/>
      <c r="M196" s="155"/>
      <c r="N196" s="157"/>
      <c r="O196" s="160"/>
      <c r="P196" s="155"/>
      <c r="Q196" s="159"/>
    </row>
    <row r="197" spans="1:17" x14ac:dyDescent="0.25">
      <c r="A197" s="182" t="s">
        <v>360</v>
      </c>
      <c r="B197" s="201" t="s">
        <v>361</v>
      </c>
      <c r="C197" s="166">
        <f>+ENERO!C197+FEBRERO!C197+MARZO!C197+ABRIL!C197+MAYO!C197+JUNIO!C197+JULIO!C197+AGOSTO!C197+SEPTIEMBRE!C197+OCTUBRE!C197+NOVIEMBRE!C197+DICIEMBRE!C197</f>
        <v>26</v>
      </c>
      <c r="D197" s="166">
        <f>+ENERO!D197+FEBRERO!D197+MARZO!D197+ABRIL!D197+MAYO!D197+JUNIO!D197+JULIO!D197+AGOSTO!D197+SEPTIEMBRE!D197+OCTUBRE!D197+NOVIEMBRE!D197+DICIEMBRE!D197</f>
        <v>15</v>
      </c>
      <c r="E197" s="166">
        <f>+ENERO!E197+FEBRERO!E197+MARZO!E197+ABRIL!E197+MAYO!E197+JUNIO!E197+JULIO!E197+AGOSTO!E197+SEPTIEMBRE!E197+OCTUBRE!E197+NOVIEMBRE!E197+DICIEMBRE!E197</f>
        <v>0</v>
      </c>
      <c r="F197" s="166">
        <f>+ENERO!F197+FEBRERO!F197+MARZO!F197+ABRIL!F197+MAYO!F197+JUNIO!F197+JULIO!F197+AGOSTO!F197+SEPTIEMBRE!F197+OCTUBRE!F197+NOVIEMBRE!F197+DICIEMBRE!F197</f>
        <v>11</v>
      </c>
      <c r="G197" s="166">
        <f>+ENERO!G197+FEBRERO!G197+MARZO!G197+ABRIL!G197+MAYO!G197+JUNIO!G197+JULIO!G197+AGOSTO!G197+SEPTIEMBRE!G197+OCTUBRE!G197+NOVIEMBRE!G197+DICIEMBRE!G197</f>
        <v>0</v>
      </c>
      <c r="H197" s="166">
        <f>+ENERO!H197+FEBRERO!H197+MARZO!H197+ABRIL!H197+MAYO!H197+JUNIO!H197+JULIO!H197+AGOSTO!H197+SEPTIEMBRE!H197+OCTUBRE!H197+NOVIEMBRE!H197+DICIEMBRE!H197</f>
        <v>0</v>
      </c>
      <c r="I197" s="228"/>
      <c r="J197" s="159"/>
      <c r="K197" s="159"/>
      <c r="L197" s="155"/>
      <c r="M197" s="155"/>
      <c r="N197" s="157"/>
      <c r="O197" s="160"/>
      <c r="P197" s="155"/>
      <c r="Q197" s="159"/>
    </row>
    <row r="198" spans="1:17" x14ac:dyDescent="0.25">
      <c r="A198" s="182" t="s">
        <v>362</v>
      </c>
      <c r="B198" s="201" t="s">
        <v>363</v>
      </c>
      <c r="C198" s="166">
        <f>+ENERO!C198+FEBRERO!C198+MARZO!C198+ABRIL!C198+MAYO!C198+JUNIO!C198+JULIO!C198+AGOSTO!C198+SEPTIEMBRE!C198+OCTUBRE!C198+NOVIEMBRE!C198+DICIEMBRE!C198</f>
        <v>154</v>
      </c>
      <c r="D198" s="166">
        <f>+ENERO!D198+FEBRERO!D198+MARZO!D198+ABRIL!D198+MAYO!D198+JUNIO!D198+JULIO!D198+AGOSTO!D198+SEPTIEMBRE!D198+OCTUBRE!D198+NOVIEMBRE!D198+DICIEMBRE!D198</f>
        <v>146</v>
      </c>
      <c r="E198" s="166">
        <f>+ENERO!E198+FEBRERO!E198+MARZO!E198+ABRIL!E198+MAYO!E198+JUNIO!E198+JULIO!E198+AGOSTO!E198+SEPTIEMBRE!E198+OCTUBRE!E198+NOVIEMBRE!E198+DICIEMBRE!E198</f>
        <v>0</v>
      </c>
      <c r="F198" s="166">
        <f>+ENERO!F198+FEBRERO!F198+MARZO!F198+ABRIL!F198+MAYO!F198+JUNIO!F198+JULIO!F198+AGOSTO!F198+SEPTIEMBRE!F198+OCTUBRE!F198+NOVIEMBRE!F198+DICIEMBRE!F198</f>
        <v>8</v>
      </c>
      <c r="G198" s="166">
        <f>+ENERO!G198+FEBRERO!G198+MARZO!G198+ABRIL!G198+MAYO!G198+JUNIO!G198+JULIO!G198+AGOSTO!G198+SEPTIEMBRE!G198+OCTUBRE!G198+NOVIEMBRE!G198+DICIEMBRE!G198</f>
        <v>0</v>
      </c>
      <c r="H198" s="166">
        <f>+ENERO!H198+FEBRERO!H198+MARZO!H198+ABRIL!H198+MAYO!H198+JUNIO!H198+JULIO!H198+AGOSTO!H198+SEPTIEMBRE!H198+OCTUBRE!H198+NOVIEMBRE!H198+DICIEMBRE!H198</f>
        <v>0</v>
      </c>
      <c r="I198" s="228"/>
      <c r="J198" s="159"/>
      <c r="K198" s="159"/>
      <c r="L198" s="155"/>
      <c r="M198" s="155"/>
      <c r="N198" s="157"/>
      <c r="O198" s="160"/>
      <c r="P198" s="155"/>
      <c r="Q198" s="159"/>
    </row>
    <row r="199" spans="1:17" x14ac:dyDescent="0.25">
      <c r="A199" s="182" t="s">
        <v>364</v>
      </c>
      <c r="B199" s="201" t="s">
        <v>365</v>
      </c>
      <c r="C199" s="166">
        <f>+ENERO!C199+FEBRERO!C199+MARZO!C199+ABRIL!C199+MAYO!C199+JUNIO!C199+JULIO!C199+AGOSTO!C199+SEPTIEMBRE!C199+OCTUBRE!C199+NOVIEMBRE!C199+DICIEMBRE!C199</f>
        <v>0</v>
      </c>
      <c r="D199" s="166">
        <f>+ENERO!D199+FEBRERO!D199+MARZO!D199+ABRIL!D199+MAYO!D199+JUNIO!D199+JULIO!D199+AGOSTO!D199+SEPTIEMBRE!D199+OCTUBRE!D199+NOVIEMBRE!D199+DICIEMBRE!D199</f>
        <v>0</v>
      </c>
      <c r="E199" s="166">
        <f>+ENERO!E199+FEBRERO!E199+MARZO!E199+ABRIL!E199+MAYO!E199+JUNIO!E199+JULIO!E199+AGOSTO!E199+SEPTIEMBRE!E199+OCTUBRE!E199+NOVIEMBRE!E199+DICIEMBRE!E199</f>
        <v>0</v>
      </c>
      <c r="F199" s="166">
        <f>+ENERO!F199+FEBRERO!F199+MARZO!F199+ABRIL!F199+MAYO!F199+JUNIO!F199+JULIO!F199+AGOSTO!F199+SEPTIEMBRE!F199+OCTUBRE!F199+NOVIEMBRE!F199+DICIEMBRE!F199</f>
        <v>0</v>
      </c>
      <c r="G199" s="166">
        <f>+ENERO!G199+FEBRERO!G199+MARZO!G199+ABRIL!G199+MAYO!G199+JUNIO!G199+JULIO!G199+AGOSTO!G199+SEPTIEMBRE!G199+OCTUBRE!G199+NOVIEMBRE!G199+DICIEMBRE!G199</f>
        <v>0</v>
      </c>
      <c r="H199" s="166">
        <f>+ENERO!H199+FEBRERO!H199+MARZO!H199+ABRIL!H199+MAYO!H199+JUNIO!H199+JULIO!H199+AGOSTO!H199+SEPTIEMBRE!H199+OCTUBRE!H199+NOVIEMBRE!H199+DICIEMBRE!H199</f>
        <v>0</v>
      </c>
      <c r="I199" s="228"/>
      <c r="J199" s="159"/>
      <c r="K199" s="159"/>
      <c r="L199" s="155"/>
      <c r="M199" s="155"/>
      <c r="N199" s="157"/>
      <c r="O199" s="160"/>
      <c r="P199" s="155"/>
      <c r="Q199" s="159"/>
    </row>
    <row r="200" spans="1:17" x14ac:dyDescent="0.25">
      <c r="A200" s="182" t="s">
        <v>366</v>
      </c>
      <c r="B200" s="201" t="s">
        <v>367</v>
      </c>
      <c r="C200" s="166">
        <f>+ENERO!C200+FEBRERO!C200+MARZO!C200+ABRIL!C200+MAYO!C200+JUNIO!C200+JULIO!C200+AGOSTO!C200+SEPTIEMBRE!C200+OCTUBRE!C200+NOVIEMBRE!C200+DICIEMBRE!C200</f>
        <v>5</v>
      </c>
      <c r="D200" s="166">
        <f>+ENERO!D200+FEBRERO!D200+MARZO!D200+ABRIL!D200+MAYO!D200+JUNIO!D200+JULIO!D200+AGOSTO!D200+SEPTIEMBRE!D200+OCTUBRE!D200+NOVIEMBRE!D200+DICIEMBRE!D200</f>
        <v>0</v>
      </c>
      <c r="E200" s="166">
        <f>+ENERO!E200+FEBRERO!E200+MARZO!E200+ABRIL!E200+MAYO!E200+JUNIO!E200+JULIO!E200+AGOSTO!E200+SEPTIEMBRE!E200+OCTUBRE!E200+NOVIEMBRE!E200+DICIEMBRE!E200</f>
        <v>0</v>
      </c>
      <c r="F200" s="166">
        <f>+ENERO!F200+FEBRERO!F200+MARZO!F200+ABRIL!F200+MAYO!F200+JUNIO!F200+JULIO!F200+AGOSTO!F200+SEPTIEMBRE!F200+OCTUBRE!F200+NOVIEMBRE!F200+DICIEMBRE!F200</f>
        <v>5</v>
      </c>
      <c r="G200" s="166">
        <f>+ENERO!G200+FEBRERO!G200+MARZO!G200+ABRIL!G200+MAYO!G200+JUNIO!G200+JULIO!G200+AGOSTO!G200+SEPTIEMBRE!G200+OCTUBRE!G200+NOVIEMBRE!G200+DICIEMBRE!G200</f>
        <v>0</v>
      </c>
      <c r="H200" s="166">
        <f>+ENERO!H200+FEBRERO!H200+MARZO!H200+ABRIL!H200+MAYO!H200+JUNIO!H200+JULIO!H200+AGOSTO!H200+SEPTIEMBRE!H200+OCTUBRE!H200+NOVIEMBRE!H200+DICIEMBRE!H200</f>
        <v>0</v>
      </c>
      <c r="I200" s="228"/>
      <c r="J200" s="159"/>
      <c r="K200" s="159"/>
      <c r="L200" s="155"/>
      <c r="M200" s="155"/>
      <c r="N200" s="157"/>
      <c r="O200" s="160"/>
      <c r="P200" s="155"/>
      <c r="Q200" s="159"/>
    </row>
    <row r="201" spans="1:17" x14ac:dyDescent="0.25">
      <c r="A201" s="182" t="s">
        <v>368</v>
      </c>
      <c r="B201" s="201" t="s">
        <v>369</v>
      </c>
      <c r="C201" s="166">
        <f>+ENERO!C201+FEBRERO!C201+MARZO!C201+ABRIL!C201+MAYO!C201+JUNIO!C201+JULIO!C201+AGOSTO!C201+SEPTIEMBRE!C201+OCTUBRE!C201+NOVIEMBRE!C201+DICIEMBRE!C201</f>
        <v>0</v>
      </c>
      <c r="D201" s="166">
        <f>+ENERO!D201+FEBRERO!D201+MARZO!D201+ABRIL!D201+MAYO!D201+JUNIO!D201+JULIO!D201+AGOSTO!D201+SEPTIEMBRE!D201+OCTUBRE!D201+NOVIEMBRE!D201+DICIEMBRE!D201</f>
        <v>0</v>
      </c>
      <c r="E201" s="166">
        <f>+ENERO!E201+FEBRERO!E201+MARZO!E201+ABRIL!E201+MAYO!E201+JUNIO!E201+JULIO!E201+AGOSTO!E201+SEPTIEMBRE!E201+OCTUBRE!E201+NOVIEMBRE!E201+DICIEMBRE!E201</f>
        <v>0</v>
      </c>
      <c r="F201" s="166">
        <f>+ENERO!F201+FEBRERO!F201+MARZO!F201+ABRIL!F201+MAYO!F201+JUNIO!F201+JULIO!F201+AGOSTO!F201+SEPTIEMBRE!F201+OCTUBRE!F201+NOVIEMBRE!F201+DICIEMBRE!F201</f>
        <v>0</v>
      </c>
      <c r="G201" s="166">
        <f>+ENERO!G201+FEBRERO!G201+MARZO!G201+ABRIL!G201+MAYO!G201+JUNIO!G201+JULIO!G201+AGOSTO!G201+SEPTIEMBRE!G201+OCTUBRE!G201+NOVIEMBRE!G201+DICIEMBRE!G201</f>
        <v>0</v>
      </c>
      <c r="H201" s="166">
        <f>+ENERO!H201+FEBRERO!H201+MARZO!H201+ABRIL!H201+MAYO!H201+JUNIO!H201+JULIO!H201+AGOSTO!H201+SEPTIEMBRE!H201+OCTUBRE!H201+NOVIEMBRE!H201+DICIEMBRE!H201</f>
        <v>0</v>
      </c>
      <c r="I201" s="228"/>
      <c r="J201" s="159"/>
      <c r="K201" s="159"/>
      <c r="L201" s="155"/>
      <c r="M201" s="155"/>
      <c r="N201" s="157"/>
      <c r="O201" s="160"/>
      <c r="P201" s="155"/>
      <c r="Q201" s="159"/>
    </row>
    <row r="202" spans="1:17" x14ac:dyDescent="0.25">
      <c r="A202" s="182" t="s">
        <v>370</v>
      </c>
      <c r="B202" s="201" t="s">
        <v>371</v>
      </c>
      <c r="C202" s="166">
        <f>+ENERO!C202+FEBRERO!C202+MARZO!C202+ABRIL!C202+MAYO!C202+JUNIO!C202+JULIO!C202+AGOSTO!C202+SEPTIEMBRE!C202+OCTUBRE!C202+NOVIEMBRE!C202+DICIEMBRE!C202</f>
        <v>0</v>
      </c>
      <c r="D202" s="166">
        <f>+ENERO!D202+FEBRERO!D202+MARZO!D202+ABRIL!D202+MAYO!D202+JUNIO!D202+JULIO!D202+AGOSTO!D202+SEPTIEMBRE!D202+OCTUBRE!D202+NOVIEMBRE!D202+DICIEMBRE!D202</f>
        <v>0</v>
      </c>
      <c r="E202" s="166">
        <f>+ENERO!E202+FEBRERO!E202+MARZO!E202+ABRIL!E202+MAYO!E202+JUNIO!E202+JULIO!E202+AGOSTO!E202+SEPTIEMBRE!E202+OCTUBRE!E202+NOVIEMBRE!E202+DICIEMBRE!E202</f>
        <v>0</v>
      </c>
      <c r="F202" s="166">
        <f>+ENERO!F202+FEBRERO!F202+MARZO!F202+ABRIL!F202+MAYO!F202+JUNIO!F202+JULIO!F202+AGOSTO!F202+SEPTIEMBRE!F202+OCTUBRE!F202+NOVIEMBRE!F202+DICIEMBRE!F202</f>
        <v>0</v>
      </c>
      <c r="G202" s="166">
        <f>+ENERO!G202+FEBRERO!G202+MARZO!G202+ABRIL!G202+MAYO!G202+JUNIO!G202+JULIO!G202+AGOSTO!G202+SEPTIEMBRE!G202+OCTUBRE!G202+NOVIEMBRE!G202+DICIEMBRE!G202</f>
        <v>0</v>
      </c>
      <c r="H202" s="166">
        <f>+ENERO!H202+FEBRERO!H202+MARZO!H202+ABRIL!H202+MAYO!H202+JUNIO!H202+JULIO!H202+AGOSTO!H202+SEPTIEMBRE!H202+OCTUBRE!H202+NOVIEMBRE!H202+DICIEMBRE!H202</f>
        <v>0</v>
      </c>
      <c r="I202" s="228"/>
      <c r="J202" s="159"/>
      <c r="K202" s="159"/>
      <c r="L202" s="155"/>
      <c r="M202" s="155"/>
      <c r="N202" s="157"/>
      <c r="O202" s="160"/>
      <c r="P202" s="155"/>
      <c r="Q202" s="159"/>
    </row>
    <row r="203" spans="1:17" x14ac:dyDescent="0.25">
      <c r="A203" s="182" t="s">
        <v>372</v>
      </c>
      <c r="B203" s="201" t="s">
        <v>373</v>
      </c>
      <c r="C203" s="166">
        <f>+ENERO!C203+FEBRERO!C203+MARZO!C203+ABRIL!C203+MAYO!C203+JUNIO!C203+JULIO!C203+AGOSTO!C203+SEPTIEMBRE!C203+OCTUBRE!C203+NOVIEMBRE!C203+DICIEMBRE!C203</f>
        <v>0</v>
      </c>
      <c r="D203" s="166">
        <f>+ENERO!D203+FEBRERO!D203+MARZO!D203+ABRIL!D203+MAYO!D203+JUNIO!D203+JULIO!D203+AGOSTO!D203+SEPTIEMBRE!D203+OCTUBRE!D203+NOVIEMBRE!D203+DICIEMBRE!D203</f>
        <v>0</v>
      </c>
      <c r="E203" s="166">
        <f>+ENERO!E203+FEBRERO!E203+MARZO!E203+ABRIL!E203+MAYO!E203+JUNIO!E203+JULIO!E203+AGOSTO!E203+SEPTIEMBRE!E203+OCTUBRE!E203+NOVIEMBRE!E203+DICIEMBRE!E203</f>
        <v>0</v>
      </c>
      <c r="F203" s="166">
        <f>+ENERO!F203+FEBRERO!F203+MARZO!F203+ABRIL!F203+MAYO!F203+JUNIO!F203+JULIO!F203+AGOSTO!F203+SEPTIEMBRE!F203+OCTUBRE!F203+NOVIEMBRE!F203+DICIEMBRE!F203</f>
        <v>0</v>
      </c>
      <c r="G203" s="166">
        <f>+ENERO!G203+FEBRERO!G203+MARZO!G203+ABRIL!G203+MAYO!G203+JUNIO!G203+JULIO!G203+AGOSTO!G203+SEPTIEMBRE!G203+OCTUBRE!G203+NOVIEMBRE!G203+DICIEMBRE!G203</f>
        <v>0</v>
      </c>
      <c r="H203" s="166">
        <f>+ENERO!H203+FEBRERO!H203+MARZO!H203+ABRIL!H203+MAYO!H203+JUNIO!H203+JULIO!H203+AGOSTO!H203+SEPTIEMBRE!H203+OCTUBRE!H203+NOVIEMBRE!H203+DICIEMBRE!H203</f>
        <v>0</v>
      </c>
      <c r="I203" s="228"/>
      <c r="J203" s="159"/>
      <c r="K203" s="159"/>
      <c r="L203" s="155"/>
      <c r="M203" s="155"/>
      <c r="N203" s="157"/>
      <c r="O203" s="160"/>
      <c r="P203" s="155"/>
      <c r="Q203" s="159"/>
    </row>
    <row r="204" spans="1:17" x14ac:dyDescent="0.25">
      <c r="A204" s="182" t="s">
        <v>374</v>
      </c>
      <c r="B204" s="201" t="s">
        <v>375</v>
      </c>
      <c r="C204" s="166">
        <f>+ENERO!C204+FEBRERO!C204+MARZO!C204+ABRIL!C204+MAYO!C204+JUNIO!C204+JULIO!C204+AGOSTO!C204+SEPTIEMBRE!C204+OCTUBRE!C204+NOVIEMBRE!C204+DICIEMBRE!C204</f>
        <v>0</v>
      </c>
      <c r="D204" s="166">
        <f>+ENERO!D204+FEBRERO!D204+MARZO!D204+ABRIL!D204+MAYO!D204+JUNIO!D204+JULIO!D204+AGOSTO!D204+SEPTIEMBRE!D204+OCTUBRE!D204+NOVIEMBRE!D204+DICIEMBRE!D204</f>
        <v>0</v>
      </c>
      <c r="E204" s="166">
        <f>+ENERO!E204+FEBRERO!E204+MARZO!E204+ABRIL!E204+MAYO!E204+JUNIO!E204+JULIO!E204+AGOSTO!E204+SEPTIEMBRE!E204+OCTUBRE!E204+NOVIEMBRE!E204+DICIEMBRE!E204</f>
        <v>0</v>
      </c>
      <c r="F204" s="166">
        <f>+ENERO!F204+FEBRERO!F204+MARZO!F204+ABRIL!F204+MAYO!F204+JUNIO!F204+JULIO!F204+AGOSTO!F204+SEPTIEMBRE!F204+OCTUBRE!F204+NOVIEMBRE!F204+DICIEMBRE!F204</f>
        <v>0</v>
      </c>
      <c r="G204" s="166">
        <f>+ENERO!G204+FEBRERO!G204+MARZO!G204+ABRIL!G204+MAYO!G204+JUNIO!G204+JULIO!G204+AGOSTO!G204+SEPTIEMBRE!G204+OCTUBRE!G204+NOVIEMBRE!G204+DICIEMBRE!G204</f>
        <v>0</v>
      </c>
      <c r="H204" s="166">
        <f>+ENERO!H204+FEBRERO!H204+MARZO!H204+ABRIL!H204+MAYO!H204+JUNIO!H204+JULIO!H204+AGOSTO!H204+SEPTIEMBRE!H204+OCTUBRE!H204+NOVIEMBRE!H204+DICIEMBRE!H204</f>
        <v>0</v>
      </c>
      <c r="I204" s="228"/>
      <c r="J204" s="159"/>
      <c r="K204" s="159"/>
      <c r="L204" s="155"/>
      <c r="M204" s="155"/>
      <c r="N204" s="157"/>
      <c r="O204" s="160"/>
      <c r="P204" s="155"/>
      <c r="Q204" s="159"/>
    </row>
    <row r="205" spans="1:17" x14ac:dyDescent="0.25">
      <c r="A205" s="182" t="s">
        <v>376</v>
      </c>
      <c r="B205" s="188" t="s">
        <v>377</v>
      </c>
      <c r="C205" s="166">
        <f>+ENERO!C205+FEBRERO!C205+MARZO!C205+ABRIL!C205+MAYO!C205+JUNIO!C205+JULIO!C205+AGOSTO!C205+SEPTIEMBRE!C205+OCTUBRE!C205+NOVIEMBRE!C205+DICIEMBRE!C205</f>
        <v>0</v>
      </c>
      <c r="D205" s="166">
        <f>+ENERO!D205+FEBRERO!D205+MARZO!D205+ABRIL!D205+MAYO!D205+JUNIO!D205+JULIO!D205+AGOSTO!D205+SEPTIEMBRE!D205+OCTUBRE!D205+NOVIEMBRE!D205+DICIEMBRE!D205</f>
        <v>0</v>
      </c>
      <c r="E205" s="166">
        <f>+ENERO!E205+FEBRERO!E205+MARZO!E205+ABRIL!E205+MAYO!E205+JUNIO!E205+JULIO!E205+AGOSTO!E205+SEPTIEMBRE!E205+OCTUBRE!E205+NOVIEMBRE!E205+DICIEMBRE!E205</f>
        <v>0</v>
      </c>
      <c r="F205" s="166">
        <f>+ENERO!F205+FEBRERO!F205+MARZO!F205+ABRIL!F205+MAYO!F205+JUNIO!F205+JULIO!F205+AGOSTO!F205+SEPTIEMBRE!F205+OCTUBRE!F205+NOVIEMBRE!F205+DICIEMBRE!F205</f>
        <v>0</v>
      </c>
      <c r="G205" s="166">
        <f>+ENERO!G205+FEBRERO!G205+MARZO!G205+ABRIL!G205+MAYO!G205+JUNIO!G205+JULIO!G205+AGOSTO!G205+SEPTIEMBRE!G205+OCTUBRE!G205+NOVIEMBRE!G205+DICIEMBRE!G205</f>
        <v>0</v>
      </c>
      <c r="H205" s="166">
        <f>+ENERO!H205+FEBRERO!H205+MARZO!H205+ABRIL!H205+MAYO!H205+JUNIO!H205+JULIO!H205+AGOSTO!H205+SEPTIEMBRE!H205+OCTUBRE!H205+NOVIEMBRE!H205+DICIEMBRE!H205</f>
        <v>0</v>
      </c>
      <c r="I205" s="228"/>
      <c r="J205" s="159"/>
      <c r="K205" s="159"/>
      <c r="L205" s="155"/>
      <c r="M205" s="155"/>
      <c r="N205" s="157"/>
      <c r="O205" s="160"/>
      <c r="P205" s="155"/>
      <c r="Q205" s="159"/>
    </row>
    <row r="206" spans="1:17" x14ac:dyDescent="0.25">
      <c r="A206" s="182" t="s">
        <v>378</v>
      </c>
      <c r="B206" s="201" t="s">
        <v>379</v>
      </c>
      <c r="C206" s="166">
        <f>+ENERO!C206+FEBRERO!C206+MARZO!C206+ABRIL!C206+MAYO!C206+JUNIO!C206+JULIO!C206+AGOSTO!C206+SEPTIEMBRE!C206+OCTUBRE!C206+NOVIEMBRE!C206+DICIEMBRE!C206</f>
        <v>184</v>
      </c>
      <c r="D206" s="166">
        <f>+ENERO!D206+FEBRERO!D206+MARZO!D206+ABRIL!D206+MAYO!D206+JUNIO!D206+JULIO!D206+AGOSTO!D206+SEPTIEMBRE!D206+OCTUBRE!D206+NOVIEMBRE!D206+DICIEMBRE!D206</f>
        <v>2</v>
      </c>
      <c r="E206" s="166">
        <f>+ENERO!E206+FEBRERO!E206+MARZO!E206+ABRIL!E206+MAYO!E206+JUNIO!E206+JULIO!E206+AGOSTO!E206+SEPTIEMBRE!E206+OCTUBRE!E206+NOVIEMBRE!E206+DICIEMBRE!E206</f>
        <v>182</v>
      </c>
      <c r="F206" s="166">
        <f>+ENERO!F206+FEBRERO!F206+MARZO!F206+ABRIL!F206+MAYO!F206+JUNIO!F206+JULIO!F206+AGOSTO!F206+SEPTIEMBRE!F206+OCTUBRE!F206+NOVIEMBRE!F206+DICIEMBRE!F206</f>
        <v>0</v>
      </c>
      <c r="G206" s="166">
        <f>+ENERO!G206+FEBRERO!G206+MARZO!G206+ABRIL!G206+MAYO!G206+JUNIO!G206+JULIO!G206+AGOSTO!G206+SEPTIEMBRE!G206+OCTUBRE!G206+NOVIEMBRE!G206+DICIEMBRE!G206</f>
        <v>0</v>
      </c>
      <c r="H206" s="166">
        <f>+ENERO!H206+FEBRERO!H206+MARZO!H206+ABRIL!H206+MAYO!H206+JUNIO!H206+JULIO!H206+AGOSTO!H206+SEPTIEMBRE!H206+OCTUBRE!H206+NOVIEMBRE!H206+DICIEMBRE!H206</f>
        <v>0</v>
      </c>
      <c r="I206" s="228"/>
      <c r="J206" s="159"/>
      <c r="K206" s="159"/>
      <c r="L206" s="155"/>
      <c r="M206" s="155"/>
      <c r="N206" s="157"/>
      <c r="O206" s="160"/>
      <c r="P206" s="155"/>
      <c r="Q206" s="159"/>
    </row>
    <row r="207" spans="1:17" x14ac:dyDescent="0.25">
      <c r="A207" s="182" t="s">
        <v>380</v>
      </c>
      <c r="B207" s="201" t="s">
        <v>381</v>
      </c>
      <c r="C207" s="166">
        <f>+ENERO!C207+FEBRERO!C207+MARZO!C207+ABRIL!C207+MAYO!C207+JUNIO!C207+JULIO!C207+AGOSTO!C207+SEPTIEMBRE!C207+OCTUBRE!C207+NOVIEMBRE!C207+DICIEMBRE!C207</f>
        <v>21</v>
      </c>
      <c r="D207" s="166">
        <f>+ENERO!D207+FEBRERO!D207+MARZO!D207+ABRIL!D207+MAYO!D207+JUNIO!D207+JULIO!D207+AGOSTO!D207+SEPTIEMBRE!D207+OCTUBRE!D207+NOVIEMBRE!D207+DICIEMBRE!D207</f>
        <v>1</v>
      </c>
      <c r="E207" s="166">
        <f>+ENERO!E207+FEBRERO!E207+MARZO!E207+ABRIL!E207+MAYO!E207+JUNIO!E207+JULIO!E207+AGOSTO!E207+SEPTIEMBRE!E207+OCTUBRE!E207+NOVIEMBRE!E207+DICIEMBRE!E207</f>
        <v>20</v>
      </c>
      <c r="F207" s="166">
        <f>+ENERO!F207+FEBRERO!F207+MARZO!F207+ABRIL!F207+MAYO!F207+JUNIO!F207+JULIO!F207+AGOSTO!F207+SEPTIEMBRE!F207+OCTUBRE!F207+NOVIEMBRE!F207+DICIEMBRE!F207</f>
        <v>0</v>
      </c>
      <c r="G207" s="166">
        <f>+ENERO!G207+FEBRERO!G207+MARZO!G207+ABRIL!G207+MAYO!G207+JUNIO!G207+JULIO!G207+AGOSTO!G207+SEPTIEMBRE!G207+OCTUBRE!G207+NOVIEMBRE!G207+DICIEMBRE!G207</f>
        <v>0</v>
      </c>
      <c r="H207" s="166">
        <f>+ENERO!H207+FEBRERO!H207+MARZO!H207+ABRIL!H207+MAYO!H207+JUNIO!H207+JULIO!H207+AGOSTO!H207+SEPTIEMBRE!H207+OCTUBRE!H207+NOVIEMBRE!H207+DICIEMBRE!H207</f>
        <v>0</v>
      </c>
      <c r="I207" s="228"/>
      <c r="J207" s="159"/>
      <c r="K207" s="159"/>
      <c r="L207" s="155"/>
      <c r="M207" s="155"/>
      <c r="N207" s="157"/>
      <c r="O207" s="160"/>
      <c r="P207" s="155"/>
      <c r="Q207" s="159"/>
    </row>
    <row r="208" spans="1:17" x14ac:dyDescent="0.25">
      <c r="A208" s="182" t="s">
        <v>382</v>
      </c>
      <c r="B208" s="201" t="s">
        <v>383</v>
      </c>
      <c r="C208" s="166">
        <f>+ENERO!C208+FEBRERO!C208+MARZO!C208+ABRIL!C208+MAYO!C208+JUNIO!C208+JULIO!C208+AGOSTO!C208+SEPTIEMBRE!C208+OCTUBRE!C208+NOVIEMBRE!C208+DICIEMBRE!C208</f>
        <v>0</v>
      </c>
      <c r="D208" s="166">
        <f>+ENERO!D208+FEBRERO!D208+MARZO!D208+ABRIL!D208+MAYO!D208+JUNIO!D208+JULIO!D208+AGOSTO!D208+SEPTIEMBRE!D208+OCTUBRE!D208+NOVIEMBRE!D208+DICIEMBRE!D208</f>
        <v>0</v>
      </c>
      <c r="E208" s="166">
        <f>+ENERO!E208+FEBRERO!E208+MARZO!E208+ABRIL!E208+MAYO!E208+JUNIO!E208+JULIO!E208+AGOSTO!E208+SEPTIEMBRE!E208+OCTUBRE!E208+NOVIEMBRE!E208+DICIEMBRE!E208</f>
        <v>0</v>
      </c>
      <c r="F208" s="166">
        <f>+ENERO!F208+FEBRERO!F208+MARZO!F208+ABRIL!F208+MAYO!F208+JUNIO!F208+JULIO!F208+AGOSTO!F208+SEPTIEMBRE!F208+OCTUBRE!F208+NOVIEMBRE!F208+DICIEMBRE!F208</f>
        <v>0</v>
      </c>
      <c r="G208" s="166">
        <f>+ENERO!G208+FEBRERO!G208+MARZO!G208+ABRIL!G208+MAYO!G208+JUNIO!G208+JULIO!G208+AGOSTO!G208+SEPTIEMBRE!G208+OCTUBRE!G208+NOVIEMBRE!G208+DICIEMBRE!G208</f>
        <v>0</v>
      </c>
      <c r="H208" s="166">
        <f>+ENERO!H208+FEBRERO!H208+MARZO!H208+ABRIL!H208+MAYO!H208+JUNIO!H208+JULIO!H208+AGOSTO!H208+SEPTIEMBRE!H208+OCTUBRE!H208+NOVIEMBRE!H208+DICIEMBRE!H208</f>
        <v>0</v>
      </c>
      <c r="I208" s="228"/>
      <c r="J208" s="159"/>
      <c r="K208" s="159"/>
      <c r="L208" s="155"/>
      <c r="M208" s="155"/>
      <c r="N208" s="157"/>
      <c r="O208" s="160"/>
      <c r="P208" s="155"/>
      <c r="Q208" s="159"/>
    </row>
    <row r="209" spans="1:17" x14ac:dyDescent="0.25">
      <c r="A209" s="182" t="s">
        <v>384</v>
      </c>
      <c r="B209" s="201" t="s">
        <v>385</v>
      </c>
      <c r="C209" s="166">
        <f>+ENERO!C209+FEBRERO!C209+MARZO!C209+ABRIL!C209+MAYO!C209+JUNIO!C209+JULIO!C209+AGOSTO!C209+SEPTIEMBRE!C209+OCTUBRE!C209+NOVIEMBRE!C209+DICIEMBRE!C209</f>
        <v>0</v>
      </c>
      <c r="D209" s="166">
        <f>+ENERO!D209+FEBRERO!D209+MARZO!D209+ABRIL!D209+MAYO!D209+JUNIO!D209+JULIO!D209+AGOSTO!D209+SEPTIEMBRE!D209+OCTUBRE!D209+NOVIEMBRE!D209+DICIEMBRE!D209</f>
        <v>0</v>
      </c>
      <c r="E209" s="166">
        <f>+ENERO!E209+FEBRERO!E209+MARZO!E209+ABRIL!E209+MAYO!E209+JUNIO!E209+JULIO!E209+AGOSTO!E209+SEPTIEMBRE!E209+OCTUBRE!E209+NOVIEMBRE!E209+DICIEMBRE!E209</f>
        <v>0</v>
      </c>
      <c r="F209" s="166">
        <f>+ENERO!F209+FEBRERO!F209+MARZO!F209+ABRIL!F209+MAYO!F209+JUNIO!F209+JULIO!F209+AGOSTO!F209+SEPTIEMBRE!F209+OCTUBRE!F209+NOVIEMBRE!F209+DICIEMBRE!F209</f>
        <v>0</v>
      </c>
      <c r="G209" s="166">
        <f>+ENERO!G209+FEBRERO!G209+MARZO!G209+ABRIL!G209+MAYO!G209+JUNIO!G209+JULIO!G209+AGOSTO!G209+SEPTIEMBRE!G209+OCTUBRE!G209+NOVIEMBRE!G209+DICIEMBRE!G209</f>
        <v>0</v>
      </c>
      <c r="H209" s="166">
        <f>+ENERO!H209+FEBRERO!H209+MARZO!H209+ABRIL!H209+MAYO!H209+JUNIO!H209+JULIO!H209+AGOSTO!H209+SEPTIEMBRE!H209+OCTUBRE!H209+NOVIEMBRE!H209+DICIEMBRE!H209</f>
        <v>0</v>
      </c>
      <c r="I209" s="228"/>
      <c r="J209" s="159"/>
      <c r="K209" s="159"/>
      <c r="L209" s="155"/>
      <c r="M209" s="155"/>
      <c r="N209" s="157"/>
      <c r="O209" s="160"/>
      <c r="P209" s="155"/>
      <c r="Q209" s="159"/>
    </row>
    <row r="210" spans="1:17" ht="24" x14ac:dyDescent="0.25">
      <c r="A210" s="182" t="s">
        <v>386</v>
      </c>
      <c r="B210" s="188" t="s">
        <v>387</v>
      </c>
      <c r="C210" s="166">
        <f>+ENERO!C210+FEBRERO!C210+MARZO!C210+ABRIL!C210+MAYO!C210+JUNIO!C210+JULIO!C210+AGOSTO!C210+SEPTIEMBRE!C210+OCTUBRE!C210+NOVIEMBRE!C210+DICIEMBRE!C210</f>
        <v>0</v>
      </c>
      <c r="D210" s="166">
        <f>+ENERO!D210+FEBRERO!D210+MARZO!D210+ABRIL!D210+MAYO!D210+JUNIO!D210+JULIO!D210+AGOSTO!D210+SEPTIEMBRE!D210+OCTUBRE!D210+NOVIEMBRE!D210+DICIEMBRE!D210</f>
        <v>0</v>
      </c>
      <c r="E210" s="166">
        <f>+ENERO!E210+FEBRERO!E210+MARZO!E210+ABRIL!E210+MAYO!E210+JUNIO!E210+JULIO!E210+AGOSTO!E210+SEPTIEMBRE!E210+OCTUBRE!E210+NOVIEMBRE!E210+DICIEMBRE!E210</f>
        <v>0</v>
      </c>
      <c r="F210" s="166">
        <f>+ENERO!F210+FEBRERO!F210+MARZO!F210+ABRIL!F210+MAYO!F210+JUNIO!F210+JULIO!F210+AGOSTO!F210+SEPTIEMBRE!F210+OCTUBRE!F210+NOVIEMBRE!F210+DICIEMBRE!F210</f>
        <v>0</v>
      </c>
      <c r="G210" s="166">
        <f>+ENERO!G210+FEBRERO!G210+MARZO!G210+ABRIL!G210+MAYO!G210+JUNIO!G210+JULIO!G210+AGOSTO!G210+SEPTIEMBRE!G210+OCTUBRE!G210+NOVIEMBRE!G210+DICIEMBRE!G210</f>
        <v>0</v>
      </c>
      <c r="H210" s="166">
        <f>+ENERO!H210+FEBRERO!H210+MARZO!H210+ABRIL!H210+MAYO!H210+JUNIO!H210+JULIO!H210+AGOSTO!H210+SEPTIEMBRE!H210+OCTUBRE!H210+NOVIEMBRE!H210+DICIEMBRE!H210</f>
        <v>0</v>
      </c>
      <c r="I210" s="228"/>
      <c r="J210" s="159"/>
      <c r="K210" s="159"/>
      <c r="L210" s="155"/>
      <c r="M210" s="155"/>
      <c r="N210" s="157"/>
      <c r="O210" s="160"/>
      <c r="P210" s="155"/>
      <c r="Q210" s="159"/>
    </row>
    <row r="211" spans="1:17" x14ac:dyDescent="0.25">
      <c r="A211" s="182" t="s">
        <v>388</v>
      </c>
      <c r="B211" s="201" t="s">
        <v>389</v>
      </c>
      <c r="C211" s="166">
        <f>+ENERO!C211+FEBRERO!C211+MARZO!C211+ABRIL!C211+MAYO!C211+JUNIO!C211+JULIO!C211+AGOSTO!C211+SEPTIEMBRE!C211+OCTUBRE!C211+NOVIEMBRE!C211+DICIEMBRE!C211</f>
        <v>0</v>
      </c>
      <c r="D211" s="166">
        <f>+ENERO!D211+FEBRERO!D211+MARZO!D211+ABRIL!D211+MAYO!D211+JUNIO!D211+JULIO!D211+AGOSTO!D211+SEPTIEMBRE!D211+OCTUBRE!D211+NOVIEMBRE!D211+DICIEMBRE!D211</f>
        <v>0</v>
      </c>
      <c r="E211" s="166">
        <f>+ENERO!E211+FEBRERO!E211+MARZO!E211+ABRIL!E211+MAYO!E211+JUNIO!E211+JULIO!E211+AGOSTO!E211+SEPTIEMBRE!E211+OCTUBRE!E211+NOVIEMBRE!E211+DICIEMBRE!E211</f>
        <v>0</v>
      </c>
      <c r="F211" s="166">
        <f>+ENERO!F211+FEBRERO!F211+MARZO!F211+ABRIL!F211+MAYO!F211+JUNIO!F211+JULIO!F211+AGOSTO!F211+SEPTIEMBRE!F211+OCTUBRE!F211+NOVIEMBRE!F211+DICIEMBRE!F211</f>
        <v>0</v>
      </c>
      <c r="G211" s="166">
        <f>+ENERO!G211+FEBRERO!G211+MARZO!G211+ABRIL!G211+MAYO!G211+JUNIO!G211+JULIO!G211+AGOSTO!G211+SEPTIEMBRE!G211+OCTUBRE!G211+NOVIEMBRE!G211+DICIEMBRE!G211</f>
        <v>0</v>
      </c>
      <c r="H211" s="166">
        <f>+ENERO!H211+FEBRERO!H211+MARZO!H211+ABRIL!H211+MAYO!H211+JUNIO!H211+JULIO!H211+AGOSTO!H211+SEPTIEMBRE!H211+OCTUBRE!H211+NOVIEMBRE!H211+DICIEMBRE!H211</f>
        <v>0</v>
      </c>
      <c r="I211" s="228"/>
      <c r="J211" s="159"/>
      <c r="K211" s="159"/>
      <c r="L211" s="155"/>
      <c r="M211" s="155"/>
      <c r="N211" s="157"/>
      <c r="O211" s="160"/>
      <c r="P211" s="155"/>
      <c r="Q211" s="159"/>
    </row>
    <row r="212" spans="1:17" x14ac:dyDescent="0.25">
      <c r="A212" s="182" t="s">
        <v>390</v>
      </c>
      <c r="B212" s="201" t="s">
        <v>391</v>
      </c>
      <c r="C212" s="166">
        <f>+ENERO!C212+FEBRERO!C212+MARZO!C212+ABRIL!C212+MAYO!C212+JUNIO!C212+JULIO!C212+AGOSTO!C212+SEPTIEMBRE!C212+OCTUBRE!C212+NOVIEMBRE!C212+DICIEMBRE!C212</f>
        <v>0</v>
      </c>
      <c r="D212" s="166">
        <f>+ENERO!D212+FEBRERO!D212+MARZO!D212+ABRIL!D212+MAYO!D212+JUNIO!D212+JULIO!D212+AGOSTO!D212+SEPTIEMBRE!D212+OCTUBRE!D212+NOVIEMBRE!D212+DICIEMBRE!D212</f>
        <v>0</v>
      </c>
      <c r="E212" s="166">
        <f>+ENERO!E212+FEBRERO!E212+MARZO!E212+ABRIL!E212+MAYO!E212+JUNIO!E212+JULIO!E212+AGOSTO!E212+SEPTIEMBRE!E212+OCTUBRE!E212+NOVIEMBRE!E212+DICIEMBRE!E212</f>
        <v>0</v>
      </c>
      <c r="F212" s="166">
        <f>+ENERO!F212+FEBRERO!F212+MARZO!F212+ABRIL!F212+MAYO!F212+JUNIO!F212+JULIO!F212+AGOSTO!F212+SEPTIEMBRE!F212+OCTUBRE!F212+NOVIEMBRE!F212+DICIEMBRE!F212</f>
        <v>0</v>
      </c>
      <c r="G212" s="166">
        <f>+ENERO!G212+FEBRERO!G212+MARZO!G212+ABRIL!G212+MAYO!G212+JUNIO!G212+JULIO!G212+AGOSTO!G212+SEPTIEMBRE!G212+OCTUBRE!G212+NOVIEMBRE!G212+DICIEMBRE!G212</f>
        <v>0</v>
      </c>
      <c r="H212" s="166">
        <f>+ENERO!H212+FEBRERO!H212+MARZO!H212+ABRIL!H212+MAYO!H212+JUNIO!H212+JULIO!H212+AGOSTO!H212+SEPTIEMBRE!H212+OCTUBRE!H212+NOVIEMBRE!H212+DICIEMBRE!H212</f>
        <v>0</v>
      </c>
      <c r="I212" s="228"/>
      <c r="J212" s="159"/>
      <c r="K212" s="159"/>
      <c r="L212" s="155"/>
      <c r="M212" s="155"/>
      <c r="N212" s="157"/>
      <c r="O212" s="160"/>
      <c r="P212" s="155"/>
      <c r="Q212" s="159"/>
    </row>
    <row r="213" spans="1:17" x14ac:dyDescent="0.25">
      <c r="A213" s="182" t="s">
        <v>392</v>
      </c>
      <c r="B213" s="201" t="s">
        <v>393</v>
      </c>
      <c r="C213" s="166">
        <f>+ENERO!C213+FEBRERO!C213+MARZO!C213+ABRIL!C213+MAYO!C213+JUNIO!C213+JULIO!C213+AGOSTO!C213+SEPTIEMBRE!C213+OCTUBRE!C213+NOVIEMBRE!C213+DICIEMBRE!C213</f>
        <v>0</v>
      </c>
      <c r="D213" s="166">
        <f>+ENERO!D213+FEBRERO!D213+MARZO!D213+ABRIL!D213+MAYO!D213+JUNIO!D213+JULIO!D213+AGOSTO!D213+SEPTIEMBRE!D213+OCTUBRE!D213+NOVIEMBRE!D213+DICIEMBRE!D213</f>
        <v>0</v>
      </c>
      <c r="E213" s="166">
        <f>+ENERO!E213+FEBRERO!E213+MARZO!E213+ABRIL!E213+MAYO!E213+JUNIO!E213+JULIO!E213+AGOSTO!E213+SEPTIEMBRE!E213+OCTUBRE!E213+NOVIEMBRE!E213+DICIEMBRE!E213</f>
        <v>0</v>
      </c>
      <c r="F213" s="166">
        <f>+ENERO!F213+FEBRERO!F213+MARZO!F213+ABRIL!F213+MAYO!F213+JUNIO!F213+JULIO!F213+AGOSTO!F213+SEPTIEMBRE!F213+OCTUBRE!F213+NOVIEMBRE!F213+DICIEMBRE!F213</f>
        <v>0</v>
      </c>
      <c r="G213" s="166">
        <f>+ENERO!G213+FEBRERO!G213+MARZO!G213+ABRIL!G213+MAYO!G213+JUNIO!G213+JULIO!G213+AGOSTO!G213+SEPTIEMBRE!G213+OCTUBRE!G213+NOVIEMBRE!G213+DICIEMBRE!G213</f>
        <v>0</v>
      </c>
      <c r="H213" s="166">
        <f>+ENERO!H213+FEBRERO!H213+MARZO!H213+ABRIL!H213+MAYO!H213+JUNIO!H213+JULIO!H213+AGOSTO!H213+SEPTIEMBRE!H213+OCTUBRE!H213+NOVIEMBRE!H213+DICIEMBRE!H213</f>
        <v>0</v>
      </c>
      <c r="I213" s="228"/>
      <c r="J213" s="159"/>
      <c r="K213" s="159"/>
      <c r="L213" s="155"/>
      <c r="M213" s="155"/>
      <c r="N213" s="157"/>
      <c r="O213" s="160"/>
      <c r="P213" s="155"/>
      <c r="Q213" s="159"/>
    </row>
    <row r="214" spans="1:17" x14ac:dyDescent="0.25">
      <c r="A214" s="182" t="s">
        <v>394</v>
      </c>
      <c r="B214" s="201" t="s">
        <v>395</v>
      </c>
      <c r="C214" s="166">
        <f>+ENERO!C214+FEBRERO!C214+MARZO!C214+ABRIL!C214+MAYO!C214+JUNIO!C214+JULIO!C214+AGOSTO!C214+SEPTIEMBRE!C214+OCTUBRE!C214+NOVIEMBRE!C214+DICIEMBRE!C214</f>
        <v>0</v>
      </c>
      <c r="D214" s="166">
        <f>+ENERO!D214+FEBRERO!D214+MARZO!D214+ABRIL!D214+MAYO!D214+JUNIO!D214+JULIO!D214+AGOSTO!D214+SEPTIEMBRE!D214+OCTUBRE!D214+NOVIEMBRE!D214+DICIEMBRE!D214</f>
        <v>0</v>
      </c>
      <c r="E214" s="166">
        <f>+ENERO!E214+FEBRERO!E214+MARZO!E214+ABRIL!E214+MAYO!E214+JUNIO!E214+JULIO!E214+AGOSTO!E214+SEPTIEMBRE!E214+OCTUBRE!E214+NOVIEMBRE!E214+DICIEMBRE!E214</f>
        <v>0</v>
      </c>
      <c r="F214" s="166">
        <f>+ENERO!F214+FEBRERO!F214+MARZO!F214+ABRIL!F214+MAYO!F214+JUNIO!F214+JULIO!F214+AGOSTO!F214+SEPTIEMBRE!F214+OCTUBRE!F214+NOVIEMBRE!F214+DICIEMBRE!F214</f>
        <v>0</v>
      </c>
      <c r="G214" s="166">
        <f>+ENERO!G214+FEBRERO!G214+MARZO!G214+ABRIL!G214+MAYO!G214+JUNIO!G214+JULIO!G214+AGOSTO!G214+SEPTIEMBRE!G214+OCTUBRE!G214+NOVIEMBRE!G214+DICIEMBRE!G214</f>
        <v>0</v>
      </c>
      <c r="H214" s="166">
        <f>+ENERO!H214+FEBRERO!H214+MARZO!H214+ABRIL!H214+MAYO!H214+JUNIO!H214+JULIO!H214+AGOSTO!H214+SEPTIEMBRE!H214+OCTUBRE!H214+NOVIEMBRE!H214+DICIEMBRE!H214</f>
        <v>0</v>
      </c>
      <c r="I214" s="228"/>
      <c r="J214" s="159"/>
      <c r="K214" s="159"/>
      <c r="L214" s="155"/>
      <c r="M214" s="155"/>
      <c r="N214" s="157"/>
      <c r="O214" s="160"/>
      <c r="P214" s="155"/>
      <c r="Q214" s="159"/>
    </row>
    <row r="215" spans="1:17" x14ac:dyDescent="0.25">
      <c r="A215" s="182" t="s">
        <v>396</v>
      </c>
      <c r="B215" s="201" t="s">
        <v>397</v>
      </c>
      <c r="C215" s="166">
        <f>+ENERO!C215+FEBRERO!C215+MARZO!C215+ABRIL!C215+MAYO!C215+JUNIO!C215+JULIO!C215+AGOSTO!C215+SEPTIEMBRE!C215+OCTUBRE!C215+NOVIEMBRE!C215+DICIEMBRE!C215</f>
        <v>0</v>
      </c>
      <c r="D215" s="166">
        <f>+ENERO!D215+FEBRERO!D215+MARZO!D215+ABRIL!D215+MAYO!D215+JUNIO!D215+JULIO!D215+AGOSTO!D215+SEPTIEMBRE!D215+OCTUBRE!D215+NOVIEMBRE!D215+DICIEMBRE!D215</f>
        <v>0</v>
      </c>
      <c r="E215" s="166">
        <f>+ENERO!E215+FEBRERO!E215+MARZO!E215+ABRIL!E215+MAYO!E215+JUNIO!E215+JULIO!E215+AGOSTO!E215+SEPTIEMBRE!E215+OCTUBRE!E215+NOVIEMBRE!E215+DICIEMBRE!E215</f>
        <v>0</v>
      </c>
      <c r="F215" s="166">
        <f>+ENERO!F215+FEBRERO!F215+MARZO!F215+ABRIL!F215+MAYO!F215+JUNIO!F215+JULIO!F215+AGOSTO!F215+SEPTIEMBRE!F215+OCTUBRE!F215+NOVIEMBRE!F215+DICIEMBRE!F215</f>
        <v>0</v>
      </c>
      <c r="G215" s="166">
        <f>+ENERO!G215+FEBRERO!G215+MARZO!G215+ABRIL!G215+MAYO!G215+JUNIO!G215+JULIO!G215+AGOSTO!G215+SEPTIEMBRE!G215+OCTUBRE!G215+NOVIEMBRE!G215+DICIEMBRE!G215</f>
        <v>0</v>
      </c>
      <c r="H215" s="166">
        <f>+ENERO!H215+FEBRERO!H215+MARZO!H215+ABRIL!H215+MAYO!H215+JUNIO!H215+JULIO!H215+AGOSTO!H215+SEPTIEMBRE!H215+OCTUBRE!H215+NOVIEMBRE!H215+DICIEMBRE!H215</f>
        <v>0</v>
      </c>
      <c r="I215" s="228"/>
      <c r="J215" s="159"/>
      <c r="K215" s="159"/>
      <c r="L215" s="155"/>
      <c r="M215" s="155"/>
      <c r="N215" s="157"/>
      <c r="O215" s="160"/>
      <c r="P215" s="155"/>
      <c r="Q215" s="159"/>
    </row>
    <row r="216" spans="1:17" x14ac:dyDescent="0.25">
      <c r="A216" s="182" t="s">
        <v>398</v>
      </c>
      <c r="B216" s="201" t="s">
        <v>399</v>
      </c>
      <c r="C216" s="166">
        <f>+ENERO!C216+FEBRERO!C216+MARZO!C216+ABRIL!C216+MAYO!C216+JUNIO!C216+JULIO!C216+AGOSTO!C216+SEPTIEMBRE!C216+OCTUBRE!C216+NOVIEMBRE!C216+DICIEMBRE!C216</f>
        <v>0</v>
      </c>
      <c r="D216" s="166">
        <f>+ENERO!D216+FEBRERO!D216+MARZO!D216+ABRIL!D216+MAYO!D216+JUNIO!D216+JULIO!D216+AGOSTO!D216+SEPTIEMBRE!D216+OCTUBRE!D216+NOVIEMBRE!D216+DICIEMBRE!D216</f>
        <v>0</v>
      </c>
      <c r="E216" s="166">
        <f>+ENERO!E216+FEBRERO!E216+MARZO!E216+ABRIL!E216+MAYO!E216+JUNIO!E216+JULIO!E216+AGOSTO!E216+SEPTIEMBRE!E216+OCTUBRE!E216+NOVIEMBRE!E216+DICIEMBRE!E216</f>
        <v>0</v>
      </c>
      <c r="F216" s="166">
        <f>+ENERO!F216+FEBRERO!F216+MARZO!F216+ABRIL!F216+MAYO!F216+JUNIO!F216+JULIO!F216+AGOSTO!F216+SEPTIEMBRE!F216+OCTUBRE!F216+NOVIEMBRE!F216+DICIEMBRE!F216</f>
        <v>0</v>
      </c>
      <c r="G216" s="166">
        <f>+ENERO!G216+FEBRERO!G216+MARZO!G216+ABRIL!G216+MAYO!G216+JUNIO!G216+JULIO!G216+AGOSTO!G216+SEPTIEMBRE!G216+OCTUBRE!G216+NOVIEMBRE!G216+DICIEMBRE!G216</f>
        <v>0</v>
      </c>
      <c r="H216" s="166">
        <f>+ENERO!H216+FEBRERO!H216+MARZO!H216+ABRIL!H216+MAYO!H216+JUNIO!H216+JULIO!H216+AGOSTO!H216+SEPTIEMBRE!H216+OCTUBRE!H216+NOVIEMBRE!H216+DICIEMBRE!H216</f>
        <v>0</v>
      </c>
      <c r="I216" s="228"/>
      <c r="J216" s="159"/>
      <c r="K216" s="159"/>
      <c r="L216" s="155"/>
      <c r="M216" s="155"/>
      <c r="N216" s="157"/>
      <c r="O216" s="160"/>
      <c r="P216" s="155"/>
      <c r="Q216" s="159"/>
    </row>
    <row r="217" spans="1:17" x14ac:dyDescent="0.25">
      <c r="A217" s="182" t="s">
        <v>400</v>
      </c>
      <c r="B217" s="201" t="s">
        <v>401</v>
      </c>
      <c r="C217" s="166">
        <f>+ENERO!C217+FEBRERO!C217+MARZO!C217+ABRIL!C217+MAYO!C217+JUNIO!C217+JULIO!C217+AGOSTO!C217+SEPTIEMBRE!C217+OCTUBRE!C217+NOVIEMBRE!C217+DICIEMBRE!C217</f>
        <v>0</v>
      </c>
      <c r="D217" s="166">
        <f>+ENERO!D217+FEBRERO!D217+MARZO!D217+ABRIL!D217+MAYO!D217+JUNIO!D217+JULIO!D217+AGOSTO!D217+SEPTIEMBRE!D217+OCTUBRE!D217+NOVIEMBRE!D217+DICIEMBRE!D217</f>
        <v>0</v>
      </c>
      <c r="E217" s="166">
        <f>+ENERO!E217+FEBRERO!E217+MARZO!E217+ABRIL!E217+MAYO!E217+JUNIO!E217+JULIO!E217+AGOSTO!E217+SEPTIEMBRE!E217+OCTUBRE!E217+NOVIEMBRE!E217+DICIEMBRE!E217</f>
        <v>0</v>
      </c>
      <c r="F217" s="166">
        <f>+ENERO!F217+FEBRERO!F217+MARZO!F217+ABRIL!F217+MAYO!F217+JUNIO!F217+JULIO!F217+AGOSTO!F217+SEPTIEMBRE!F217+OCTUBRE!F217+NOVIEMBRE!F217+DICIEMBRE!F217</f>
        <v>0</v>
      </c>
      <c r="G217" s="166">
        <f>+ENERO!G217+FEBRERO!G217+MARZO!G217+ABRIL!G217+MAYO!G217+JUNIO!G217+JULIO!G217+AGOSTO!G217+SEPTIEMBRE!G217+OCTUBRE!G217+NOVIEMBRE!G217+DICIEMBRE!G217</f>
        <v>0</v>
      </c>
      <c r="H217" s="166">
        <f>+ENERO!H217+FEBRERO!H217+MARZO!H217+ABRIL!H217+MAYO!H217+JUNIO!H217+JULIO!H217+AGOSTO!H217+SEPTIEMBRE!H217+OCTUBRE!H217+NOVIEMBRE!H217+DICIEMBRE!H217</f>
        <v>0</v>
      </c>
      <c r="I217" s="228"/>
      <c r="J217" s="159"/>
      <c r="K217" s="159"/>
      <c r="L217" s="155"/>
      <c r="M217" s="155"/>
      <c r="N217" s="157"/>
      <c r="O217" s="160"/>
      <c r="P217" s="155"/>
      <c r="Q217" s="159"/>
    </row>
    <row r="218" spans="1:17" x14ac:dyDescent="0.25">
      <c r="A218" s="182" t="s">
        <v>402</v>
      </c>
      <c r="B218" s="201" t="s">
        <v>403</v>
      </c>
      <c r="C218" s="166">
        <f>+ENERO!C218+FEBRERO!C218+MARZO!C218+ABRIL!C218+MAYO!C218+JUNIO!C218+JULIO!C218+AGOSTO!C218+SEPTIEMBRE!C218+OCTUBRE!C218+NOVIEMBRE!C218+DICIEMBRE!C218</f>
        <v>0</v>
      </c>
      <c r="D218" s="166">
        <f>+ENERO!D218+FEBRERO!D218+MARZO!D218+ABRIL!D218+MAYO!D218+JUNIO!D218+JULIO!D218+AGOSTO!D218+SEPTIEMBRE!D218+OCTUBRE!D218+NOVIEMBRE!D218+DICIEMBRE!D218</f>
        <v>0</v>
      </c>
      <c r="E218" s="166">
        <f>+ENERO!E218+FEBRERO!E218+MARZO!E218+ABRIL!E218+MAYO!E218+JUNIO!E218+JULIO!E218+AGOSTO!E218+SEPTIEMBRE!E218+OCTUBRE!E218+NOVIEMBRE!E218+DICIEMBRE!E218</f>
        <v>0</v>
      </c>
      <c r="F218" s="166">
        <f>+ENERO!F218+FEBRERO!F218+MARZO!F218+ABRIL!F218+MAYO!F218+JUNIO!F218+JULIO!F218+AGOSTO!F218+SEPTIEMBRE!F218+OCTUBRE!F218+NOVIEMBRE!F218+DICIEMBRE!F218</f>
        <v>0</v>
      </c>
      <c r="G218" s="166">
        <f>+ENERO!G218+FEBRERO!G218+MARZO!G218+ABRIL!G218+MAYO!G218+JUNIO!G218+JULIO!G218+AGOSTO!G218+SEPTIEMBRE!G218+OCTUBRE!G218+NOVIEMBRE!G218+DICIEMBRE!G218</f>
        <v>0</v>
      </c>
      <c r="H218" s="166">
        <f>+ENERO!H218+FEBRERO!H218+MARZO!H218+ABRIL!H218+MAYO!H218+JUNIO!H218+JULIO!H218+AGOSTO!H218+SEPTIEMBRE!H218+OCTUBRE!H218+NOVIEMBRE!H218+DICIEMBRE!H218</f>
        <v>0</v>
      </c>
      <c r="I218" s="228"/>
      <c r="J218" s="159"/>
      <c r="K218" s="159"/>
      <c r="L218" s="155"/>
      <c r="M218" s="155"/>
      <c r="N218" s="157"/>
      <c r="O218" s="160"/>
      <c r="P218" s="155"/>
      <c r="Q218" s="159"/>
    </row>
    <row r="219" spans="1:17" x14ac:dyDescent="0.25">
      <c r="A219" s="182" t="s">
        <v>404</v>
      </c>
      <c r="B219" s="201" t="s">
        <v>405</v>
      </c>
      <c r="C219" s="166">
        <f>+ENERO!C219+FEBRERO!C219+MARZO!C219+ABRIL!C219+MAYO!C219+JUNIO!C219+JULIO!C219+AGOSTO!C219+SEPTIEMBRE!C219+OCTUBRE!C219+NOVIEMBRE!C219+DICIEMBRE!C219</f>
        <v>0</v>
      </c>
      <c r="D219" s="166">
        <f>+ENERO!D219+FEBRERO!D219+MARZO!D219+ABRIL!D219+MAYO!D219+JUNIO!D219+JULIO!D219+AGOSTO!D219+SEPTIEMBRE!D219+OCTUBRE!D219+NOVIEMBRE!D219+DICIEMBRE!D219</f>
        <v>0</v>
      </c>
      <c r="E219" s="166">
        <f>+ENERO!E219+FEBRERO!E219+MARZO!E219+ABRIL!E219+MAYO!E219+JUNIO!E219+JULIO!E219+AGOSTO!E219+SEPTIEMBRE!E219+OCTUBRE!E219+NOVIEMBRE!E219+DICIEMBRE!E219</f>
        <v>0</v>
      </c>
      <c r="F219" s="166">
        <f>+ENERO!F219+FEBRERO!F219+MARZO!F219+ABRIL!F219+MAYO!F219+JUNIO!F219+JULIO!F219+AGOSTO!F219+SEPTIEMBRE!F219+OCTUBRE!F219+NOVIEMBRE!F219+DICIEMBRE!F219</f>
        <v>0</v>
      </c>
      <c r="G219" s="166">
        <f>+ENERO!G219+FEBRERO!G219+MARZO!G219+ABRIL!G219+MAYO!G219+JUNIO!G219+JULIO!G219+AGOSTO!G219+SEPTIEMBRE!G219+OCTUBRE!G219+NOVIEMBRE!G219+DICIEMBRE!G219</f>
        <v>0</v>
      </c>
      <c r="H219" s="166">
        <f>+ENERO!H219+FEBRERO!H219+MARZO!H219+ABRIL!H219+MAYO!H219+JUNIO!H219+JULIO!H219+AGOSTO!H219+SEPTIEMBRE!H219+OCTUBRE!H219+NOVIEMBRE!H219+DICIEMBRE!H219</f>
        <v>0</v>
      </c>
      <c r="I219" s="228"/>
      <c r="J219" s="159"/>
      <c r="K219" s="159"/>
      <c r="L219" s="155"/>
      <c r="M219" s="155"/>
      <c r="N219" s="157"/>
      <c r="O219" s="160"/>
      <c r="P219" s="155"/>
      <c r="Q219" s="159"/>
    </row>
    <row r="220" spans="1:17" x14ac:dyDescent="0.25">
      <c r="A220" s="182" t="s">
        <v>406</v>
      </c>
      <c r="B220" s="201" t="s">
        <v>407</v>
      </c>
      <c r="C220" s="166">
        <f>+ENERO!C220+FEBRERO!C220+MARZO!C220+ABRIL!C220+MAYO!C220+JUNIO!C220+JULIO!C220+AGOSTO!C220+SEPTIEMBRE!C220+OCTUBRE!C220+NOVIEMBRE!C220+DICIEMBRE!C220</f>
        <v>0</v>
      </c>
      <c r="D220" s="166">
        <f>+ENERO!D220+FEBRERO!D220+MARZO!D220+ABRIL!D220+MAYO!D220+JUNIO!D220+JULIO!D220+AGOSTO!D220+SEPTIEMBRE!D220+OCTUBRE!D220+NOVIEMBRE!D220+DICIEMBRE!D220</f>
        <v>0</v>
      </c>
      <c r="E220" s="166">
        <f>+ENERO!E220+FEBRERO!E220+MARZO!E220+ABRIL!E220+MAYO!E220+JUNIO!E220+JULIO!E220+AGOSTO!E220+SEPTIEMBRE!E220+OCTUBRE!E220+NOVIEMBRE!E220+DICIEMBRE!E220</f>
        <v>0</v>
      </c>
      <c r="F220" s="166">
        <f>+ENERO!F220+FEBRERO!F220+MARZO!F220+ABRIL!F220+MAYO!F220+JUNIO!F220+JULIO!F220+AGOSTO!F220+SEPTIEMBRE!F220+OCTUBRE!F220+NOVIEMBRE!F220+DICIEMBRE!F220</f>
        <v>0</v>
      </c>
      <c r="G220" s="166">
        <f>+ENERO!G220+FEBRERO!G220+MARZO!G220+ABRIL!G220+MAYO!G220+JUNIO!G220+JULIO!G220+AGOSTO!G220+SEPTIEMBRE!G220+OCTUBRE!G220+NOVIEMBRE!G220+DICIEMBRE!G220</f>
        <v>0</v>
      </c>
      <c r="H220" s="166">
        <f>+ENERO!H220+FEBRERO!H220+MARZO!H220+ABRIL!H220+MAYO!H220+JUNIO!H220+JULIO!H220+AGOSTO!H220+SEPTIEMBRE!H220+OCTUBRE!H220+NOVIEMBRE!H220+DICIEMBRE!H220</f>
        <v>0</v>
      </c>
      <c r="I220" s="228"/>
      <c r="J220" s="159"/>
      <c r="K220" s="159"/>
      <c r="L220" s="155"/>
      <c r="M220" s="155"/>
      <c r="N220" s="157"/>
      <c r="O220" s="160"/>
      <c r="P220" s="155"/>
      <c r="Q220" s="159"/>
    </row>
    <row r="221" spans="1:17" x14ac:dyDescent="0.25">
      <c r="A221" s="182" t="s">
        <v>408</v>
      </c>
      <c r="B221" s="201" t="s">
        <v>409</v>
      </c>
      <c r="C221" s="166">
        <f>+ENERO!C221+FEBRERO!C221+MARZO!C221+ABRIL!C221+MAYO!C221+JUNIO!C221+JULIO!C221+AGOSTO!C221+SEPTIEMBRE!C221+OCTUBRE!C221+NOVIEMBRE!C221+DICIEMBRE!C221</f>
        <v>0</v>
      </c>
      <c r="D221" s="166">
        <f>+ENERO!D221+FEBRERO!D221+MARZO!D221+ABRIL!D221+MAYO!D221+JUNIO!D221+JULIO!D221+AGOSTO!D221+SEPTIEMBRE!D221+OCTUBRE!D221+NOVIEMBRE!D221+DICIEMBRE!D221</f>
        <v>0</v>
      </c>
      <c r="E221" s="166">
        <f>+ENERO!E221+FEBRERO!E221+MARZO!E221+ABRIL!E221+MAYO!E221+JUNIO!E221+JULIO!E221+AGOSTO!E221+SEPTIEMBRE!E221+OCTUBRE!E221+NOVIEMBRE!E221+DICIEMBRE!E221</f>
        <v>0</v>
      </c>
      <c r="F221" s="166">
        <f>+ENERO!F221+FEBRERO!F221+MARZO!F221+ABRIL!F221+MAYO!F221+JUNIO!F221+JULIO!F221+AGOSTO!F221+SEPTIEMBRE!F221+OCTUBRE!F221+NOVIEMBRE!F221+DICIEMBRE!F221</f>
        <v>0</v>
      </c>
      <c r="G221" s="166">
        <f>+ENERO!G221+FEBRERO!G221+MARZO!G221+ABRIL!G221+MAYO!G221+JUNIO!G221+JULIO!G221+AGOSTO!G221+SEPTIEMBRE!G221+OCTUBRE!G221+NOVIEMBRE!G221+DICIEMBRE!G221</f>
        <v>0</v>
      </c>
      <c r="H221" s="166">
        <f>+ENERO!H221+FEBRERO!H221+MARZO!H221+ABRIL!H221+MAYO!H221+JUNIO!H221+JULIO!H221+AGOSTO!H221+SEPTIEMBRE!H221+OCTUBRE!H221+NOVIEMBRE!H221+DICIEMBRE!H221</f>
        <v>0</v>
      </c>
      <c r="I221" s="228"/>
      <c r="J221" s="159"/>
      <c r="K221" s="159"/>
      <c r="L221" s="155"/>
      <c r="M221" s="155"/>
      <c r="N221" s="157"/>
      <c r="O221" s="160"/>
      <c r="P221" s="155"/>
      <c r="Q221" s="159"/>
    </row>
    <row r="222" spans="1:17" x14ac:dyDescent="0.25">
      <c r="A222" s="182" t="s">
        <v>410</v>
      </c>
      <c r="B222" s="201" t="s">
        <v>411</v>
      </c>
      <c r="C222" s="166">
        <f>+ENERO!C222+FEBRERO!C222+MARZO!C222+ABRIL!C222+MAYO!C222+JUNIO!C222+JULIO!C222+AGOSTO!C222+SEPTIEMBRE!C222+OCTUBRE!C222+NOVIEMBRE!C222+DICIEMBRE!C222</f>
        <v>0</v>
      </c>
      <c r="D222" s="166">
        <f>+ENERO!D222+FEBRERO!D222+MARZO!D222+ABRIL!D222+MAYO!D222+JUNIO!D222+JULIO!D222+AGOSTO!D222+SEPTIEMBRE!D222+OCTUBRE!D222+NOVIEMBRE!D222+DICIEMBRE!D222</f>
        <v>0</v>
      </c>
      <c r="E222" s="166">
        <f>+ENERO!E222+FEBRERO!E222+MARZO!E222+ABRIL!E222+MAYO!E222+JUNIO!E222+JULIO!E222+AGOSTO!E222+SEPTIEMBRE!E222+OCTUBRE!E222+NOVIEMBRE!E222+DICIEMBRE!E222</f>
        <v>0</v>
      </c>
      <c r="F222" s="166">
        <f>+ENERO!F222+FEBRERO!F222+MARZO!F222+ABRIL!F222+MAYO!F222+JUNIO!F222+JULIO!F222+AGOSTO!F222+SEPTIEMBRE!F222+OCTUBRE!F222+NOVIEMBRE!F222+DICIEMBRE!F222</f>
        <v>0</v>
      </c>
      <c r="G222" s="166">
        <f>+ENERO!G222+FEBRERO!G222+MARZO!G222+ABRIL!G222+MAYO!G222+JUNIO!G222+JULIO!G222+AGOSTO!G222+SEPTIEMBRE!G222+OCTUBRE!G222+NOVIEMBRE!G222+DICIEMBRE!G222</f>
        <v>0</v>
      </c>
      <c r="H222" s="166">
        <f>+ENERO!H222+FEBRERO!H222+MARZO!H222+ABRIL!H222+MAYO!H222+JUNIO!H222+JULIO!H222+AGOSTO!H222+SEPTIEMBRE!H222+OCTUBRE!H222+NOVIEMBRE!H222+DICIEMBRE!H222</f>
        <v>0</v>
      </c>
      <c r="I222" s="228"/>
      <c r="J222" s="159"/>
      <c r="K222" s="159"/>
      <c r="L222" s="155"/>
      <c r="M222" s="155"/>
      <c r="N222" s="157"/>
      <c r="O222" s="160"/>
      <c r="P222" s="155"/>
      <c r="Q222" s="159"/>
    </row>
    <row r="223" spans="1:17" x14ac:dyDescent="0.25">
      <c r="A223" s="182" t="s">
        <v>412</v>
      </c>
      <c r="B223" s="201" t="s">
        <v>413</v>
      </c>
      <c r="C223" s="166">
        <f>+ENERO!C223+FEBRERO!C223+MARZO!C223+ABRIL!C223+MAYO!C223+JUNIO!C223+JULIO!C223+AGOSTO!C223+SEPTIEMBRE!C223+OCTUBRE!C223+NOVIEMBRE!C223+DICIEMBRE!C223</f>
        <v>0</v>
      </c>
      <c r="D223" s="166">
        <f>+ENERO!D223+FEBRERO!D223+MARZO!D223+ABRIL!D223+MAYO!D223+JUNIO!D223+JULIO!D223+AGOSTO!D223+SEPTIEMBRE!D223+OCTUBRE!D223+NOVIEMBRE!D223+DICIEMBRE!D223</f>
        <v>0</v>
      </c>
      <c r="E223" s="166">
        <f>+ENERO!E223+FEBRERO!E223+MARZO!E223+ABRIL!E223+MAYO!E223+JUNIO!E223+JULIO!E223+AGOSTO!E223+SEPTIEMBRE!E223+OCTUBRE!E223+NOVIEMBRE!E223+DICIEMBRE!E223</f>
        <v>0</v>
      </c>
      <c r="F223" s="166">
        <f>+ENERO!F223+FEBRERO!F223+MARZO!F223+ABRIL!F223+MAYO!F223+JUNIO!F223+JULIO!F223+AGOSTO!F223+SEPTIEMBRE!F223+OCTUBRE!F223+NOVIEMBRE!F223+DICIEMBRE!F223</f>
        <v>0</v>
      </c>
      <c r="G223" s="166">
        <f>+ENERO!G223+FEBRERO!G223+MARZO!G223+ABRIL!G223+MAYO!G223+JUNIO!G223+JULIO!G223+AGOSTO!G223+SEPTIEMBRE!G223+OCTUBRE!G223+NOVIEMBRE!G223+DICIEMBRE!G223</f>
        <v>0</v>
      </c>
      <c r="H223" s="166">
        <f>+ENERO!H223+FEBRERO!H223+MARZO!H223+ABRIL!H223+MAYO!H223+JUNIO!H223+JULIO!H223+AGOSTO!H223+SEPTIEMBRE!H223+OCTUBRE!H223+NOVIEMBRE!H223+DICIEMBRE!H223</f>
        <v>0</v>
      </c>
      <c r="I223" s="228"/>
      <c r="J223" s="159"/>
      <c r="K223" s="159"/>
      <c r="L223" s="155"/>
      <c r="M223" s="155"/>
      <c r="N223" s="157"/>
      <c r="O223" s="160"/>
      <c r="P223" s="155"/>
      <c r="Q223" s="159"/>
    </row>
    <row r="224" spans="1:17" x14ac:dyDescent="0.25">
      <c r="A224" s="182" t="s">
        <v>414</v>
      </c>
      <c r="B224" s="201" t="s">
        <v>415</v>
      </c>
      <c r="C224" s="166">
        <f>+ENERO!C224+FEBRERO!C224+MARZO!C224+ABRIL!C224+MAYO!C224+JUNIO!C224+JULIO!C224+AGOSTO!C224+SEPTIEMBRE!C224+OCTUBRE!C224+NOVIEMBRE!C224+DICIEMBRE!C224</f>
        <v>0</v>
      </c>
      <c r="D224" s="166">
        <f>+ENERO!D224+FEBRERO!D224+MARZO!D224+ABRIL!D224+MAYO!D224+JUNIO!D224+JULIO!D224+AGOSTO!D224+SEPTIEMBRE!D224+OCTUBRE!D224+NOVIEMBRE!D224+DICIEMBRE!D224</f>
        <v>0</v>
      </c>
      <c r="E224" s="166">
        <f>+ENERO!E224+FEBRERO!E224+MARZO!E224+ABRIL!E224+MAYO!E224+JUNIO!E224+JULIO!E224+AGOSTO!E224+SEPTIEMBRE!E224+OCTUBRE!E224+NOVIEMBRE!E224+DICIEMBRE!E224</f>
        <v>0</v>
      </c>
      <c r="F224" s="166">
        <f>+ENERO!F224+FEBRERO!F224+MARZO!F224+ABRIL!F224+MAYO!F224+JUNIO!F224+JULIO!F224+AGOSTO!F224+SEPTIEMBRE!F224+OCTUBRE!F224+NOVIEMBRE!F224+DICIEMBRE!F224</f>
        <v>0</v>
      </c>
      <c r="G224" s="166">
        <f>+ENERO!G224+FEBRERO!G224+MARZO!G224+ABRIL!G224+MAYO!G224+JUNIO!G224+JULIO!G224+AGOSTO!G224+SEPTIEMBRE!G224+OCTUBRE!G224+NOVIEMBRE!G224+DICIEMBRE!G224</f>
        <v>0</v>
      </c>
      <c r="H224" s="166">
        <f>+ENERO!H224+FEBRERO!H224+MARZO!H224+ABRIL!H224+MAYO!H224+JUNIO!H224+JULIO!H224+AGOSTO!H224+SEPTIEMBRE!H224+OCTUBRE!H224+NOVIEMBRE!H224+DICIEMBRE!H224</f>
        <v>0</v>
      </c>
      <c r="I224" s="228"/>
      <c r="J224" s="159"/>
      <c r="K224" s="159"/>
      <c r="L224" s="155"/>
      <c r="M224" s="155"/>
      <c r="N224" s="157"/>
      <c r="O224" s="160"/>
      <c r="P224" s="155"/>
      <c r="Q224" s="159"/>
    </row>
    <row r="225" spans="1:17" x14ac:dyDescent="0.25">
      <c r="A225" s="182" t="s">
        <v>416</v>
      </c>
      <c r="B225" s="201" t="s">
        <v>417</v>
      </c>
      <c r="C225" s="166">
        <f>+ENERO!C225+FEBRERO!C225+MARZO!C225+ABRIL!C225+MAYO!C225+JUNIO!C225+JULIO!C225+AGOSTO!C225+SEPTIEMBRE!C225+OCTUBRE!C225+NOVIEMBRE!C225+DICIEMBRE!C225</f>
        <v>0</v>
      </c>
      <c r="D225" s="166">
        <f>+ENERO!D225+FEBRERO!D225+MARZO!D225+ABRIL!D225+MAYO!D225+JUNIO!D225+JULIO!D225+AGOSTO!D225+SEPTIEMBRE!D225+OCTUBRE!D225+NOVIEMBRE!D225+DICIEMBRE!D225</f>
        <v>0</v>
      </c>
      <c r="E225" s="166">
        <f>+ENERO!E225+FEBRERO!E225+MARZO!E225+ABRIL!E225+MAYO!E225+JUNIO!E225+JULIO!E225+AGOSTO!E225+SEPTIEMBRE!E225+OCTUBRE!E225+NOVIEMBRE!E225+DICIEMBRE!E225</f>
        <v>0</v>
      </c>
      <c r="F225" s="166">
        <f>+ENERO!F225+FEBRERO!F225+MARZO!F225+ABRIL!F225+MAYO!F225+JUNIO!F225+JULIO!F225+AGOSTO!F225+SEPTIEMBRE!F225+OCTUBRE!F225+NOVIEMBRE!F225+DICIEMBRE!F225</f>
        <v>0</v>
      </c>
      <c r="G225" s="166">
        <f>+ENERO!G225+FEBRERO!G225+MARZO!G225+ABRIL!G225+MAYO!G225+JUNIO!G225+JULIO!G225+AGOSTO!G225+SEPTIEMBRE!G225+OCTUBRE!G225+NOVIEMBRE!G225+DICIEMBRE!G225</f>
        <v>0</v>
      </c>
      <c r="H225" s="166">
        <f>+ENERO!H225+FEBRERO!H225+MARZO!H225+ABRIL!H225+MAYO!H225+JUNIO!H225+JULIO!H225+AGOSTO!H225+SEPTIEMBRE!H225+OCTUBRE!H225+NOVIEMBRE!H225+DICIEMBRE!H225</f>
        <v>0</v>
      </c>
      <c r="I225" s="228"/>
      <c r="J225" s="159"/>
      <c r="K225" s="159"/>
      <c r="L225" s="155"/>
      <c r="M225" s="155"/>
      <c r="N225" s="157"/>
      <c r="O225" s="160"/>
      <c r="P225" s="155"/>
      <c r="Q225" s="159"/>
    </row>
    <row r="226" spans="1:17" x14ac:dyDescent="0.25">
      <c r="A226" s="182" t="s">
        <v>418</v>
      </c>
      <c r="B226" s="201" t="s">
        <v>419</v>
      </c>
      <c r="C226" s="166">
        <f>+ENERO!C226+FEBRERO!C226+MARZO!C226+ABRIL!C226+MAYO!C226+JUNIO!C226+JULIO!C226+AGOSTO!C226+SEPTIEMBRE!C226+OCTUBRE!C226+NOVIEMBRE!C226+DICIEMBRE!C226</f>
        <v>0</v>
      </c>
      <c r="D226" s="166">
        <f>+ENERO!D226+FEBRERO!D226+MARZO!D226+ABRIL!D226+MAYO!D226+JUNIO!D226+JULIO!D226+AGOSTO!D226+SEPTIEMBRE!D226+OCTUBRE!D226+NOVIEMBRE!D226+DICIEMBRE!D226</f>
        <v>0</v>
      </c>
      <c r="E226" s="166">
        <f>+ENERO!E226+FEBRERO!E226+MARZO!E226+ABRIL!E226+MAYO!E226+JUNIO!E226+JULIO!E226+AGOSTO!E226+SEPTIEMBRE!E226+OCTUBRE!E226+NOVIEMBRE!E226+DICIEMBRE!E226</f>
        <v>0</v>
      </c>
      <c r="F226" s="166">
        <f>+ENERO!F226+FEBRERO!F226+MARZO!F226+ABRIL!F226+MAYO!F226+JUNIO!F226+JULIO!F226+AGOSTO!F226+SEPTIEMBRE!F226+OCTUBRE!F226+NOVIEMBRE!F226+DICIEMBRE!F226</f>
        <v>0</v>
      </c>
      <c r="G226" s="166">
        <f>+ENERO!G226+FEBRERO!G226+MARZO!G226+ABRIL!G226+MAYO!G226+JUNIO!G226+JULIO!G226+AGOSTO!G226+SEPTIEMBRE!G226+OCTUBRE!G226+NOVIEMBRE!G226+DICIEMBRE!G226</f>
        <v>0</v>
      </c>
      <c r="H226" s="166">
        <f>+ENERO!H226+FEBRERO!H226+MARZO!H226+ABRIL!H226+MAYO!H226+JUNIO!H226+JULIO!H226+AGOSTO!H226+SEPTIEMBRE!H226+OCTUBRE!H226+NOVIEMBRE!H226+DICIEMBRE!H226</f>
        <v>0</v>
      </c>
      <c r="I226" s="228"/>
      <c r="J226" s="159"/>
      <c r="K226" s="159"/>
      <c r="L226" s="155"/>
      <c r="M226" s="155"/>
      <c r="N226" s="157"/>
      <c r="O226" s="160"/>
      <c r="P226" s="155"/>
      <c r="Q226" s="159"/>
    </row>
    <row r="227" spans="1:17" ht="24" x14ac:dyDescent="0.25">
      <c r="A227" s="182" t="s">
        <v>420</v>
      </c>
      <c r="B227" s="188" t="s">
        <v>421</v>
      </c>
      <c r="C227" s="166">
        <f>+ENERO!C227+FEBRERO!C227+MARZO!C227+ABRIL!C227+MAYO!C227+JUNIO!C227+JULIO!C227+AGOSTO!C227+SEPTIEMBRE!C227+OCTUBRE!C227+NOVIEMBRE!C227+DICIEMBRE!C227</f>
        <v>0</v>
      </c>
      <c r="D227" s="166">
        <f>+ENERO!D227+FEBRERO!D227+MARZO!D227+ABRIL!D227+MAYO!D227+JUNIO!D227+JULIO!D227+AGOSTO!D227+SEPTIEMBRE!D227+OCTUBRE!D227+NOVIEMBRE!D227+DICIEMBRE!D227</f>
        <v>0</v>
      </c>
      <c r="E227" s="166">
        <f>+ENERO!E227+FEBRERO!E227+MARZO!E227+ABRIL!E227+MAYO!E227+JUNIO!E227+JULIO!E227+AGOSTO!E227+SEPTIEMBRE!E227+OCTUBRE!E227+NOVIEMBRE!E227+DICIEMBRE!E227</f>
        <v>0</v>
      </c>
      <c r="F227" s="166">
        <f>+ENERO!F227+FEBRERO!F227+MARZO!F227+ABRIL!F227+MAYO!F227+JUNIO!F227+JULIO!F227+AGOSTO!F227+SEPTIEMBRE!F227+OCTUBRE!F227+NOVIEMBRE!F227+DICIEMBRE!F227</f>
        <v>0</v>
      </c>
      <c r="G227" s="166">
        <f>+ENERO!G227+FEBRERO!G227+MARZO!G227+ABRIL!G227+MAYO!G227+JUNIO!G227+JULIO!G227+AGOSTO!G227+SEPTIEMBRE!G227+OCTUBRE!G227+NOVIEMBRE!G227+DICIEMBRE!G227</f>
        <v>0</v>
      </c>
      <c r="H227" s="166">
        <f>+ENERO!H227+FEBRERO!H227+MARZO!H227+ABRIL!H227+MAYO!H227+JUNIO!H227+JULIO!H227+AGOSTO!H227+SEPTIEMBRE!H227+OCTUBRE!H227+NOVIEMBRE!H227+DICIEMBRE!H227</f>
        <v>0</v>
      </c>
      <c r="I227" s="228"/>
      <c r="J227" s="159"/>
      <c r="K227" s="159"/>
      <c r="L227" s="155"/>
      <c r="M227" s="155"/>
      <c r="N227" s="157"/>
      <c r="O227" s="160"/>
      <c r="P227" s="155"/>
      <c r="Q227" s="159"/>
    </row>
    <row r="228" spans="1:17" x14ac:dyDescent="0.25">
      <c r="A228" s="182" t="s">
        <v>422</v>
      </c>
      <c r="B228" s="201" t="s">
        <v>423</v>
      </c>
      <c r="C228" s="166">
        <f>+ENERO!C228+FEBRERO!C228+MARZO!C228+ABRIL!C228+MAYO!C228+JUNIO!C228+JULIO!C228+AGOSTO!C228+SEPTIEMBRE!C228+OCTUBRE!C228+NOVIEMBRE!C228+DICIEMBRE!C228</f>
        <v>1</v>
      </c>
      <c r="D228" s="166">
        <f>+ENERO!D228+FEBRERO!D228+MARZO!D228+ABRIL!D228+MAYO!D228+JUNIO!D228+JULIO!D228+AGOSTO!D228+SEPTIEMBRE!D228+OCTUBRE!D228+NOVIEMBRE!D228+DICIEMBRE!D228</f>
        <v>1</v>
      </c>
      <c r="E228" s="166">
        <f>+ENERO!E228+FEBRERO!E228+MARZO!E228+ABRIL!E228+MAYO!E228+JUNIO!E228+JULIO!E228+AGOSTO!E228+SEPTIEMBRE!E228+OCTUBRE!E228+NOVIEMBRE!E228+DICIEMBRE!E228</f>
        <v>0</v>
      </c>
      <c r="F228" s="166">
        <f>+ENERO!F228+FEBRERO!F228+MARZO!F228+ABRIL!F228+MAYO!F228+JUNIO!F228+JULIO!F228+AGOSTO!F228+SEPTIEMBRE!F228+OCTUBRE!F228+NOVIEMBRE!F228+DICIEMBRE!F228</f>
        <v>0</v>
      </c>
      <c r="G228" s="166">
        <f>+ENERO!G228+FEBRERO!G228+MARZO!G228+ABRIL!G228+MAYO!G228+JUNIO!G228+JULIO!G228+AGOSTO!G228+SEPTIEMBRE!G228+OCTUBRE!G228+NOVIEMBRE!G228+DICIEMBRE!G228</f>
        <v>0</v>
      </c>
      <c r="H228" s="166">
        <f>+ENERO!H228+FEBRERO!H228+MARZO!H228+ABRIL!H228+MAYO!H228+JUNIO!H228+JULIO!H228+AGOSTO!H228+SEPTIEMBRE!H228+OCTUBRE!H228+NOVIEMBRE!H228+DICIEMBRE!H228</f>
        <v>0</v>
      </c>
      <c r="I228" s="228"/>
      <c r="J228" s="159"/>
      <c r="K228" s="159"/>
      <c r="L228" s="155"/>
      <c r="M228" s="155"/>
      <c r="N228" s="157"/>
      <c r="O228" s="160"/>
      <c r="P228" s="155"/>
      <c r="Q228" s="159"/>
    </row>
    <row r="229" spans="1:17" x14ac:dyDescent="0.25">
      <c r="A229" s="182" t="s">
        <v>424</v>
      </c>
      <c r="B229" s="201" t="s">
        <v>425</v>
      </c>
      <c r="C229" s="166">
        <f>+ENERO!C229+FEBRERO!C229+MARZO!C229+ABRIL!C229+MAYO!C229+JUNIO!C229+JULIO!C229+AGOSTO!C229+SEPTIEMBRE!C229+OCTUBRE!C229+NOVIEMBRE!C229+DICIEMBRE!C229</f>
        <v>0</v>
      </c>
      <c r="D229" s="166">
        <f>+ENERO!D229+FEBRERO!D229+MARZO!D229+ABRIL!D229+MAYO!D229+JUNIO!D229+JULIO!D229+AGOSTO!D229+SEPTIEMBRE!D229+OCTUBRE!D229+NOVIEMBRE!D229+DICIEMBRE!D229</f>
        <v>0</v>
      </c>
      <c r="E229" s="166">
        <f>+ENERO!E229+FEBRERO!E229+MARZO!E229+ABRIL!E229+MAYO!E229+JUNIO!E229+JULIO!E229+AGOSTO!E229+SEPTIEMBRE!E229+OCTUBRE!E229+NOVIEMBRE!E229+DICIEMBRE!E229</f>
        <v>0</v>
      </c>
      <c r="F229" s="166">
        <f>+ENERO!F229+FEBRERO!F229+MARZO!F229+ABRIL!F229+MAYO!F229+JUNIO!F229+JULIO!F229+AGOSTO!F229+SEPTIEMBRE!F229+OCTUBRE!F229+NOVIEMBRE!F229+DICIEMBRE!F229</f>
        <v>0</v>
      </c>
      <c r="G229" s="166">
        <f>+ENERO!G229+FEBRERO!G229+MARZO!G229+ABRIL!G229+MAYO!G229+JUNIO!G229+JULIO!G229+AGOSTO!G229+SEPTIEMBRE!G229+OCTUBRE!G229+NOVIEMBRE!G229+DICIEMBRE!G229</f>
        <v>0</v>
      </c>
      <c r="H229" s="166">
        <f>+ENERO!H229+FEBRERO!H229+MARZO!H229+ABRIL!H229+MAYO!H229+JUNIO!H229+JULIO!H229+AGOSTO!H229+SEPTIEMBRE!H229+OCTUBRE!H229+NOVIEMBRE!H229+DICIEMBRE!H229</f>
        <v>0</v>
      </c>
      <c r="I229" s="228"/>
      <c r="J229" s="159"/>
      <c r="K229" s="159"/>
      <c r="L229" s="155"/>
      <c r="M229" s="155"/>
      <c r="N229" s="157"/>
      <c r="O229" s="160"/>
      <c r="P229" s="155"/>
      <c r="Q229" s="159"/>
    </row>
    <row r="230" spans="1:17" x14ac:dyDescent="0.25">
      <c r="A230" s="182" t="s">
        <v>426</v>
      </c>
      <c r="B230" s="201" t="s">
        <v>427</v>
      </c>
      <c r="C230" s="166">
        <f>+ENERO!C230+FEBRERO!C230+MARZO!C230+ABRIL!C230+MAYO!C230+JUNIO!C230+JULIO!C230+AGOSTO!C230+SEPTIEMBRE!C230+OCTUBRE!C230+NOVIEMBRE!C230+DICIEMBRE!C230</f>
        <v>0</v>
      </c>
      <c r="D230" s="166">
        <f>+ENERO!D230+FEBRERO!D230+MARZO!D230+ABRIL!D230+MAYO!D230+JUNIO!D230+JULIO!D230+AGOSTO!D230+SEPTIEMBRE!D230+OCTUBRE!D230+NOVIEMBRE!D230+DICIEMBRE!D230</f>
        <v>0</v>
      </c>
      <c r="E230" s="166">
        <f>+ENERO!E230+FEBRERO!E230+MARZO!E230+ABRIL!E230+MAYO!E230+JUNIO!E230+JULIO!E230+AGOSTO!E230+SEPTIEMBRE!E230+OCTUBRE!E230+NOVIEMBRE!E230+DICIEMBRE!E230</f>
        <v>0</v>
      </c>
      <c r="F230" s="166">
        <f>+ENERO!F230+FEBRERO!F230+MARZO!F230+ABRIL!F230+MAYO!F230+JUNIO!F230+JULIO!F230+AGOSTO!F230+SEPTIEMBRE!F230+OCTUBRE!F230+NOVIEMBRE!F230+DICIEMBRE!F230</f>
        <v>0</v>
      </c>
      <c r="G230" s="166">
        <f>+ENERO!G230+FEBRERO!G230+MARZO!G230+ABRIL!G230+MAYO!G230+JUNIO!G230+JULIO!G230+AGOSTO!G230+SEPTIEMBRE!G230+OCTUBRE!G230+NOVIEMBRE!G230+DICIEMBRE!G230</f>
        <v>0</v>
      </c>
      <c r="H230" s="166">
        <f>+ENERO!H230+FEBRERO!H230+MARZO!H230+ABRIL!H230+MAYO!H230+JUNIO!H230+JULIO!H230+AGOSTO!H230+SEPTIEMBRE!H230+OCTUBRE!H230+NOVIEMBRE!H230+DICIEMBRE!H230</f>
        <v>0</v>
      </c>
      <c r="I230" s="228"/>
      <c r="J230" s="159"/>
      <c r="K230" s="159"/>
      <c r="L230" s="155"/>
      <c r="M230" s="155"/>
      <c r="N230" s="157"/>
      <c r="O230" s="160"/>
      <c r="P230" s="155"/>
      <c r="Q230" s="159"/>
    </row>
    <row r="231" spans="1:17" x14ac:dyDescent="0.25">
      <c r="A231" s="182" t="s">
        <v>428</v>
      </c>
      <c r="B231" s="201" t="s">
        <v>429</v>
      </c>
      <c r="C231" s="166">
        <f>+ENERO!C231+FEBRERO!C231+MARZO!C231+ABRIL!C231+MAYO!C231+JUNIO!C231+JULIO!C231+AGOSTO!C231+SEPTIEMBRE!C231+OCTUBRE!C231+NOVIEMBRE!C231+DICIEMBRE!C231</f>
        <v>0</v>
      </c>
      <c r="D231" s="166">
        <f>+ENERO!D231+FEBRERO!D231+MARZO!D231+ABRIL!D231+MAYO!D231+JUNIO!D231+JULIO!D231+AGOSTO!D231+SEPTIEMBRE!D231+OCTUBRE!D231+NOVIEMBRE!D231+DICIEMBRE!D231</f>
        <v>0</v>
      </c>
      <c r="E231" s="166">
        <f>+ENERO!E231+FEBRERO!E231+MARZO!E231+ABRIL!E231+MAYO!E231+JUNIO!E231+JULIO!E231+AGOSTO!E231+SEPTIEMBRE!E231+OCTUBRE!E231+NOVIEMBRE!E231+DICIEMBRE!E231</f>
        <v>0</v>
      </c>
      <c r="F231" s="166">
        <f>+ENERO!F231+FEBRERO!F231+MARZO!F231+ABRIL!F231+MAYO!F231+JUNIO!F231+JULIO!F231+AGOSTO!F231+SEPTIEMBRE!F231+OCTUBRE!F231+NOVIEMBRE!F231+DICIEMBRE!F231</f>
        <v>0</v>
      </c>
      <c r="G231" s="166">
        <f>+ENERO!G231+FEBRERO!G231+MARZO!G231+ABRIL!G231+MAYO!G231+JUNIO!G231+JULIO!G231+AGOSTO!G231+SEPTIEMBRE!G231+OCTUBRE!G231+NOVIEMBRE!G231+DICIEMBRE!G231</f>
        <v>0</v>
      </c>
      <c r="H231" s="166">
        <f>+ENERO!H231+FEBRERO!H231+MARZO!H231+ABRIL!H231+MAYO!H231+JUNIO!H231+JULIO!H231+AGOSTO!H231+SEPTIEMBRE!H231+OCTUBRE!H231+NOVIEMBRE!H231+DICIEMBRE!H231</f>
        <v>0</v>
      </c>
      <c r="I231" s="228"/>
      <c r="J231" s="159"/>
      <c r="K231" s="159"/>
      <c r="L231" s="155"/>
      <c r="M231" s="155"/>
      <c r="N231" s="157"/>
      <c r="O231" s="160"/>
      <c r="P231" s="155"/>
      <c r="Q231" s="159"/>
    </row>
    <row r="232" spans="1:17" x14ac:dyDescent="0.25">
      <c r="A232" s="182" t="s">
        <v>430</v>
      </c>
      <c r="B232" s="201" t="s">
        <v>431</v>
      </c>
      <c r="C232" s="166">
        <f>+ENERO!C232+FEBRERO!C232+MARZO!C232+ABRIL!C232+MAYO!C232+JUNIO!C232+JULIO!C232+AGOSTO!C232+SEPTIEMBRE!C232+OCTUBRE!C232+NOVIEMBRE!C232+DICIEMBRE!C232</f>
        <v>403</v>
      </c>
      <c r="D232" s="166">
        <f>+ENERO!D232+FEBRERO!D232+MARZO!D232+ABRIL!D232+MAYO!D232+JUNIO!D232+JULIO!D232+AGOSTO!D232+SEPTIEMBRE!D232+OCTUBRE!D232+NOVIEMBRE!D232+DICIEMBRE!D232</f>
        <v>403</v>
      </c>
      <c r="E232" s="166">
        <f>+ENERO!E232+FEBRERO!E232+MARZO!E232+ABRIL!E232+MAYO!E232+JUNIO!E232+JULIO!E232+AGOSTO!E232+SEPTIEMBRE!E232+OCTUBRE!E232+NOVIEMBRE!E232+DICIEMBRE!E232</f>
        <v>0</v>
      </c>
      <c r="F232" s="166">
        <f>+ENERO!F232+FEBRERO!F232+MARZO!F232+ABRIL!F232+MAYO!F232+JUNIO!F232+JULIO!F232+AGOSTO!F232+SEPTIEMBRE!F232+OCTUBRE!F232+NOVIEMBRE!F232+DICIEMBRE!F232</f>
        <v>0</v>
      </c>
      <c r="G232" s="166">
        <f>+ENERO!G232+FEBRERO!G232+MARZO!G232+ABRIL!G232+MAYO!G232+JUNIO!G232+JULIO!G232+AGOSTO!G232+SEPTIEMBRE!G232+OCTUBRE!G232+NOVIEMBRE!G232+DICIEMBRE!G232</f>
        <v>0</v>
      </c>
      <c r="H232" s="166">
        <f>+ENERO!H232+FEBRERO!H232+MARZO!H232+ABRIL!H232+MAYO!H232+JUNIO!H232+JULIO!H232+AGOSTO!H232+SEPTIEMBRE!H232+OCTUBRE!H232+NOVIEMBRE!H232+DICIEMBRE!H232</f>
        <v>0</v>
      </c>
      <c r="I232" s="228"/>
      <c r="J232" s="159"/>
      <c r="K232" s="159"/>
      <c r="L232" s="155"/>
      <c r="M232" s="155"/>
      <c r="N232" s="157"/>
      <c r="O232" s="160"/>
      <c r="P232" s="155"/>
      <c r="Q232" s="159"/>
    </row>
    <row r="233" spans="1:17" x14ac:dyDescent="0.25">
      <c r="A233" s="182" t="s">
        <v>432</v>
      </c>
      <c r="B233" s="201" t="s">
        <v>433</v>
      </c>
      <c r="C233" s="166">
        <f>+ENERO!C233+FEBRERO!C233+MARZO!C233+ABRIL!C233+MAYO!C233+JUNIO!C233+JULIO!C233+AGOSTO!C233+SEPTIEMBRE!C233+OCTUBRE!C233+NOVIEMBRE!C233+DICIEMBRE!C233</f>
        <v>0</v>
      </c>
      <c r="D233" s="166">
        <f>+ENERO!D233+FEBRERO!D233+MARZO!D233+ABRIL!D233+MAYO!D233+JUNIO!D233+JULIO!D233+AGOSTO!D233+SEPTIEMBRE!D233+OCTUBRE!D233+NOVIEMBRE!D233+DICIEMBRE!D233</f>
        <v>0</v>
      </c>
      <c r="E233" s="166">
        <f>+ENERO!E233+FEBRERO!E233+MARZO!E233+ABRIL!E233+MAYO!E233+JUNIO!E233+JULIO!E233+AGOSTO!E233+SEPTIEMBRE!E233+OCTUBRE!E233+NOVIEMBRE!E233+DICIEMBRE!E233</f>
        <v>0</v>
      </c>
      <c r="F233" s="166">
        <f>+ENERO!F233+FEBRERO!F233+MARZO!F233+ABRIL!F233+MAYO!F233+JUNIO!F233+JULIO!F233+AGOSTO!F233+SEPTIEMBRE!F233+OCTUBRE!F233+NOVIEMBRE!F233+DICIEMBRE!F233</f>
        <v>0</v>
      </c>
      <c r="G233" s="166">
        <f>+ENERO!G233+FEBRERO!G233+MARZO!G233+ABRIL!G233+MAYO!G233+JUNIO!G233+JULIO!G233+AGOSTO!G233+SEPTIEMBRE!G233+OCTUBRE!G233+NOVIEMBRE!G233+DICIEMBRE!G233</f>
        <v>0</v>
      </c>
      <c r="H233" s="166">
        <f>+ENERO!H233+FEBRERO!H233+MARZO!H233+ABRIL!H233+MAYO!H233+JUNIO!H233+JULIO!H233+AGOSTO!H233+SEPTIEMBRE!H233+OCTUBRE!H233+NOVIEMBRE!H233+DICIEMBRE!H233</f>
        <v>0</v>
      </c>
      <c r="I233" s="228"/>
      <c r="J233" s="159"/>
      <c r="K233" s="159"/>
      <c r="L233" s="155"/>
      <c r="M233" s="155"/>
      <c r="N233" s="157"/>
      <c r="O233" s="160"/>
      <c r="P233" s="155"/>
      <c r="Q233" s="159"/>
    </row>
    <row r="234" spans="1:17" x14ac:dyDescent="0.25">
      <c r="A234" s="182" t="s">
        <v>434</v>
      </c>
      <c r="B234" s="201" t="s">
        <v>435</v>
      </c>
      <c r="C234" s="166">
        <f>+ENERO!C234+FEBRERO!C234+MARZO!C234+ABRIL!C234+MAYO!C234+JUNIO!C234+JULIO!C234+AGOSTO!C234+SEPTIEMBRE!C234+OCTUBRE!C234+NOVIEMBRE!C234+DICIEMBRE!C234</f>
        <v>8918</v>
      </c>
      <c r="D234" s="166">
        <f>+ENERO!D234+FEBRERO!D234+MARZO!D234+ABRIL!D234+MAYO!D234+JUNIO!D234+JULIO!D234+AGOSTO!D234+SEPTIEMBRE!D234+OCTUBRE!D234+NOVIEMBRE!D234+DICIEMBRE!D234</f>
        <v>6517</v>
      </c>
      <c r="E234" s="166">
        <f>+ENERO!E234+FEBRERO!E234+MARZO!E234+ABRIL!E234+MAYO!E234+JUNIO!E234+JULIO!E234+AGOSTO!E234+SEPTIEMBRE!E234+OCTUBRE!E234+NOVIEMBRE!E234+DICIEMBRE!E234</f>
        <v>0</v>
      </c>
      <c r="F234" s="166">
        <f>+ENERO!F234+FEBRERO!F234+MARZO!F234+ABRIL!F234+MAYO!F234+JUNIO!F234+JULIO!F234+AGOSTO!F234+SEPTIEMBRE!F234+OCTUBRE!F234+NOVIEMBRE!F234+DICIEMBRE!F234</f>
        <v>2401</v>
      </c>
      <c r="G234" s="166">
        <f>+ENERO!G234+FEBRERO!G234+MARZO!G234+ABRIL!G234+MAYO!G234+JUNIO!G234+JULIO!G234+AGOSTO!G234+SEPTIEMBRE!G234+OCTUBRE!G234+NOVIEMBRE!G234+DICIEMBRE!G234</f>
        <v>0</v>
      </c>
      <c r="H234" s="166">
        <f>+ENERO!H234+FEBRERO!H234+MARZO!H234+ABRIL!H234+MAYO!H234+JUNIO!H234+JULIO!H234+AGOSTO!H234+SEPTIEMBRE!H234+OCTUBRE!H234+NOVIEMBRE!H234+DICIEMBRE!H234</f>
        <v>0</v>
      </c>
      <c r="I234" s="228"/>
      <c r="J234" s="159"/>
      <c r="K234" s="159"/>
      <c r="L234" s="155"/>
      <c r="M234" s="155"/>
      <c r="N234" s="157"/>
      <c r="O234" s="160"/>
      <c r="P234" s="155"/>
      <c r="Q234" s="159"/>
    </row>
    <row r="235" spans="1:17" x14ac:dyDescent="0.25">
      <c r="A235" s="182" t="s">
        <v>436</v>
      </c>
      <c r="B235" s="201" t="s">
        <v>437</v>
      </c>
      <c r="C235" s="166">
        <f>+ENERO!C235+FEBRERO!C235+MARZO!C235+ABRIL!C235+MAYO!C235+JUNIO!C235+JULIO!C235+AGOSTO!C235+SEPTIEMBRE!C235+OCTUBRE!C235+NOVIEMBRE!C235+DICIEMBRE!C235</f>
        <v>2395</v>
      </c>
      <c r="D235" s="166">
        <f>+ENERO!D235+FEBRERO!D235+MARZO!D235+ABRIL!D235+MAYO!D235+JUNIO!D235+JULIO!D235+AGOSTO!D235+SEPTIEMBRE!D235+OCTUBRE!D235+NOVIEMBRE!D235+DICIEMBRE!D235</f>
        <v>2261</v>
      </c>
      <c r="E235" s="166">
        <f>+ENERO!E235+FEBRERO!E235+MARZO!E235+ABRIL!E235+MAYO!E235+JUNIO!E235+JULIO!E235+AGOSTO!E235+SEPTIEMBRE!E235+OCTUBRE!E235+NOVIEMBRE!E235+DICIEMBRE!E235</f>
        <v>0</v>
      </c>
      <c r="F235" s="166">
        <f>+ENERO!F235+FEBRERO!F235+MARZO!F235+ABRIL!F235+MAYO!F235+JUNIO!F235+JULIO!F235+AGOSTO!F235+SEPTIEMBRE!F235+OCTUBRE!F235+NOVIEMBRE!F235+DICIEMBRE!F235</f>
        <v>134</v>
      </c>
      <c r="G235" s="166">
        <f>+ENERO!G235+FEBRERO!G235+MARZO!G235+ABRIL!G235+MAYO!G235+JUNIO!G235+JULIO!G235+AGOSTO!G235+SEPTIEMBRE!G235+OCTUBRE!G235+NOVIEMBRE!G235+DICIEMBRE!G235</f>
        <v>0</v>
      </c>
      <c r="H235" s="166">
        <f>+ENERO!H235+FEBRERO!H235+MARZO!H235+ABRIL!H235+MAYO!H235+JUNIO!H235+JULIO!H235+AGOSTO!H235+SEPTIEMBRE!H235+OCTUBRE!H235+NOVIEMBRE!H235+DICIEMBRE!H235</f>
        <v>0</v>
      </c>
      <c r="I235" s="228"/>
      <c r="J235" s="159"/>
      <c r="K235" s="159"/>
      <c r="L235" s="155"/>
      <c r="M235" s="155"/>
      <c r="N235" s="157"/>
      <c r="O235" s="160"/>
      <c r="P235" s="155"/>
      <c r="Q235" s="159"/>
    </row>
    <row r="236" spans="1:17" ht="24" x14ac:dyDescent="0.25">
      <c r="A236" s="182" t="s">
        <v>438</v>
      </c>
      <c r="B236" s="188" t="s">
        <v>439</v>
      </c>
      <c r="C236" s="166">
        <f>+ENERO!C236+FEBRERO!C236+MARZO!C236+ABRIL!C236+MAYO!C236+JUNIO!C236+JULIO!C236+AGOSTO!C236+SEPTIEMBRE!C236+OCTUBRE!C236+NOVIEMBRE!C236+DICIEMBRE!C236</f>
        <v>8</v>
      </c>
      <c r="D236" s="166">
        <f>+ENERO!D236+FEBRERO!D236+MARZO!D236+ABRIL!D236+MAYO!D236+JUNIO!D236+JULIO!D236+AGOSTO!D236+SEPTIEMBRE!D236+OCTUBRE!D236+NOVIEMBRE!D236+DICIEMBRE!D236</f>
        <v>0</v>
      </c>
      <c r="E236" s="166">
        <f>+ENERO!E236+FEBRERO!E236+MARZO!E236+ABRIL!E236+MAYO!E236+JUNIO!E236+JULIO!E236+AGOSTO!E236+SEPTIEMBRE!E236+OCTUBRE!E236+NOVIEMBRE!E236+DICIEMBRE!E236</f>
        <v>0</v>
      </c>
      <c r="F236" s="166">
        <f>+ENERO!F236+FEBRERO!F236+MARZO!F236+ABRIL!F236+MAYO!F236+JUNIO!F236+JULIO!F236+AGOSTO!F236+SEPTIEMBRE!F236+OCTUBRE!F236+NOVIEMBRE!F236+DICIEMBRE!F236</f>
        <v>8</v>
      </c>
      <c r="G236" s="166">
        <f>+ENERO!G236+FEBRERO!G236+MARZO!G236+ABRIL!G236+MAYO!G236+JUNIO!G236+JULIO!G236+AGOSTO!G236+SEPTIEMBRE!G236+OCTUBRE!G236+NOVIEMBRE!G236+DICIEMBRE!G236</f>
        <v>0</v>
      </c>
      <c r="H236" s="166">
        <f>+ENERO!H236+FEBRERO!H236+MARZO!H236+ABRIL!H236+MAYO!H236+JUNIO!H236+JULIO!H236+AGOSTO!H236+SEPTIEMBRE!H236+OCTUBRE!H236+NOVIEMBRE!H236+DICIEMBRE!H236</f>
        <v>0</v>
      </c>
      <c r="I236" s="228"/>
      <c r="J236" s="159"/>
      <c r="K236" s="159"/>
      <c r="L236" s="155"/>
      <c r="M236" s="155"/>
      <c r="N236" s="157"/>
      <c r="O236" s="160"/>
      <c r="P236" s="155"/>
      <c r="Q236" s="159"/>
    </row>
    <row r="237" spans="1:17" x14ac:dyDescent="0.25">
      <c r="A237" s="182" t="s">
        <v>440</v>
      </c>
      <c r="B237" s="201" t="s">
        <v>441</v>
      </c>
      <c r="C237" s="166">
        <f>+ENERO!C237+FEBRERO!C237+MARZO!C237+ABRIL!C237+MAYO!C237+JUNIO!C237+JULIO!C237+AGOSTO!C237+SEPTIEMBRE!C237+OCTUBRE!C237+NOVIEMBRE!C237+DICIEMBRE!C237</f>
        <v>30</v>
      </c>
      <c r="D237" s="166">
        <f>+ENERO!D237+FEBRERO!D237+MARZO!D237+ABRIL!D237+MAYO!D237+JUNIO!D237+JULIO!D237+AGOSTO!D237+SEPTIEMBRE!D237+OCTUBRE!D237+NOVIEMBRE!D237+DICIEMBRE!D237</f>
        <v>30</v>
      </c>
      <c r="E237" s="166">
        <f>+ENERO!E237+FEBRERO!E237+MARZO!E237+ABRIL!E237+MAYO!E237+JUNIO!E237+JULIO!E237+AGOSTO!E237+SEPTIEMBRE!E237+OCTUBRE!E237+NOVIEMBRE!E237+DICIEMBRE!E237</f>
        <v>0</v>
      </c>
      <c r="F237" s="166">
        <f>+ENERO!F237+FEBRERO!F237+MARZO!F237+ABRIL!F237+MAYO!F237+JUNIO!F237+JULIO!F237+AGOSTO!F237+SEPTIEMBRE!F237+OCTUBRE!F237+NOVIEMBRE!F237+DICIEMBRE!F237</f>
        <v>0</v>
      </c>
      <c r="G237" s="166">
        <f>+ENERO!G237+FEBRERO!G237+MARZO!G237+ABRIL!G237+MAYO!G237+JUNIO!G237+JULIO!G237+AGOSTO!G237+SEPTIEMBRE!G237+OCTUBRE!G237+NOVIEMBRE!G237+DICIEMBRE!G237</f>
        <v>0</v>
      </c>
      <c r="H237" s="166">
        <f>+ENERO!H237+FEBRERO!H237+MARZO!H237+ABRIL!H237+MAYO!H237+JUNIO!H237+JULIO!H237+AGOSTO!H237+SEPTIEMBRE!H237+OCTUBRE!H237+NOVIEMBRE!H237+DICIEMBRE!H237</f>
        <v>0</v>
      </c>
      <c r="I237" s="228"/>
      <c r="J237" s="159"/>
      <c r="K237" s="159"/>
      <c r="L237" s="155"/>
      <c r="M237" s="155"/>
      <c r="N237" s="157"/>
      <c r="O237" s="160"/>
      <c r="P237" s="155"/>
      <c r="Q237" s="159"/>
    </row>
    <row r="238" spans="1:17" ht="24" x14ac:dyDescent="0.25">
      <c r="A238" s="182" t="s">
        <v>442</v>
      </c>
      <c r="B238" s="188" t="s">
        <v>443</v>
      </c>
      <c r="C238" s="166">
        <f>+ENERO!C238+FEBRERO!C238+MARZO!C238+ABRIL!C238+MAYO!C238+JUNIO!C238+JULIO!C238+AGOSTO!C238+SEPTIEMBRE!C238+OCTUBRE!C238+NOVIEMBRE!C238+DICIEMBRE!C238</f>
        <v>6237</v>
      </c>
      <c r="D238" s="166">
        <f>+ENERO!D238+FEBRERO!D238+MARZO!D238+ABRIL!D238+MAYO!D238+JUNIO!D238+JULIO!D238+AGOSTO!D238+SEPTIEMBRE!D238+OCTUBRE!D238+NOVIEMBRE!D238+DICIEMBRE!D238</f>
        <v>1268</v>
      </c>
      <c r="E238" s="166">
        <f>+ENERO!E238+FEBRERO!E238+MARZO!E238+ABRIL!E238+MAYO!E238+JUNIO!E238+JULIO!E238+AGOSTO!E238+SEPTIEMBRE!E238+OCTUBRE!E238+NOVIEMBRE!E238+DICIEMBRE!E238</f>
        <v>0</v>
      </c>
      <c r="F238" s="166">
        <f>+ENERO!F238+FEBRERO!F238+MARZO!F238+ABRIL!F238+MAYO!F238+JUNIO!F238+JULIO!F238+AGOSTO!F238+SEPTIEMBRE!F238+OCTUBRE!F238+NOVIEMBRE!F238+DICIEMBRE!F238</f>
        <v>4969</v>
      </c>
      <c r="G238" s="166">
        <f>+ENERO!G238+FEBRERO!G238+MARZO!G238+ABRIL!G238+MAYO!G238+JUNIO!G238+JULIO!G238+AGOSTO!G238+SEPTIEMBRE!G238+OCTUBRE!G238+NOVIEMBRE!G238+DICIEMBRE!G238</f>
        <v>0</v>
      </c>
      <c r="H238" s="166">
        <f>+ENERO!H238+FEBRERO!H238+MARZO!H238+ABRIL!H238+MAYO!H238+JUNIO!H238+JULIO!H238+AGOSTO!H238+SEPTIEMBRE!H238+OCTUBRE!H238+NOVIEMBRE!H238+DICIEMBRE!H238</f>
        <v>0</v>
      </c>
      <c r="I238" s="228"/>
      <c r="J238" s="159"/>
      <c r="K238" s="159"/>
      <c r="L238" s="155"/>
      <c r="M238" s="155"/>
      <c r="N238" s="157"/>
      <c r="O238" s="160"/>
      <c r="P238" s="155"/>
      <c r="Q238" s="159"/>
    </row>
    <row r="239" spans="1:17" x14ac:dyDescent="0.25">
      <c r="A239" s="182" t="s">
        <v>444</v>
      </c>
      <c r="B239" s="201" t="s">
        <v>445</v>
      </c>
      <c r="C239" s="166">
        <f>+ENERO!C239+FEBRERO!C239+MARZO!C239+ABRIL!C239+MAYO!C239+JUNIO!C239+JULIO!C239+AGOSTO!C239+SEPTIEMBRE!C239+OCTUBRE!C239+NOVIEMBRE!C239+DICIEMBRE!C239</f>
        <v>0</v>
      </c>
      <c r="D239" s="166">
        <f>+ENERO!D239+FEBRERO!D239+MARZO!D239+ABRIL!D239+MAYO!D239+JUNIO!D239+JULIO!D239+AGOSTO!D239+SEPTIEMBRE!D239+OCTUBRE!D239+NOVIEMBRE!D239+DICIEMBRE!D239</f>
        <v>0</v>
      </c>
      <c r="E239" s="166">
        <f>+ENERO!E239+FEBRERO!E239+MARZO!E239+ABRIL!E239+MAYO!E239+JUNIO!E239+JULIO!E239+AGOSTO!E239+SEPTIEMBRE!E239+OCTUBRE!E239+NOVIEMBRE!E239+DICIEMBRE!E239</f>
        <v>0</v>
      </c>
      <c r="F239" s="166">
        <f>+ENERO!F239+FEBRERO!F239+MARZO!F239+ABRIL!F239+MAYO!F239+JUNIO!F239+JULIO!F239+AGOSTO!F239+SEPTIEMBRE!F239+OCTUBRE!F239+NOVIEMBRE!F239+DICIEMBRE!F239</f>
        <v>0</v>
      </c>
      <c r="G239" s="166">
        <f>+ENERO!G239+FEBRERO!G239+MARZO!G239+ABRIL!G239+MAYO!G239+JUNIO!G239+JULIO!G239+AGOSTO!G239+SEPTIEMBRE!G239+OCTUBRE!G239+NOVIEMBRE!G239+DICIEMBRE!G239</f>
        <v>0</v>
      </c>
      <c r="H239" s="166">
        <f>+ENERO!H239+FEBRERO!H239+MARZO!H239+ABRIL!H239+MAYO!H239+JUNIO!H239+JULIO!H239+AGOSTO!H239+SEPTIEMBRE!H239+OCTUBRE!H239+NOVIEMBRE!H239+DICIEMBRE!H239</f>
        <v>0</v>
      </c>
      <c r="I239" s="228"/>
      <c r="J239" s="159"/>
      <c r="K239" s="159"/>
      <c r="L239" s="155"/>
      <c r="M239" s="155"/>
      <c r="N239" s="157"/>
      <c r="O239" s="160"/>
      <c r="P239" s="155"/>
      <c r="Q239" s="159"/>
    </row>
    <row r="240" spans="1:17" x14ac:dyDescent="0.25">
      <c r="A240" s="182" t="s">
        <v>446</v>
      </c>
      <c r="B240" s="201" t="s">
        <v>447</v>
      </c>
      <c r="C240" s="166">
        <f>+ENERO!C240+FEBRERO!C240+MARZO!C240+ABRIL!C240+MAYO!C240+JUNIO!C240+JULIO!C240+AGOSTO!C240+SEPTIEMBRE!C240+OCTUBRE!C240+NOVIEMBRE!C240+DICIEMBRE!C240</f>
        <v>0</v>
      </c>
      <c r="D240" s="166">
        <f>+ENERO!D240+FEBRERO!D240+MARZO!D240+ABRIL!D240+MAYO!D240+JUNIO!D240+JULIO!D240+AGOSTO!D240+SEPTIEMBRE!D240+OCTUBRE!D240+NOVIEMBRE!D240+DICIEMBRE!D240</f>
        <v>0</v>
      </c>
      <c r="E240" s="166">
        <f>+ENERO!E240+FEBRERO!E240+MARZO!E240+ABRIL!E240+MAYO!E240+JUNIO!E240+JULIO!E240+AGOSTO!E240+SEPTIEMBRE!E240+OCTUBRE!E240+NOVIEMBRE!E240+DICIEMBRE!E240</f>
        <v>0</v>
      </c>
      <c r="F240" s="166">
        <f>+ENERO!F240+FEBRERO!F240+MARZO!F240+ABRIL!F240+MAYO!F240+JUNIO!F240+JULIO!F240+AGOSTO!F240+SEPTIEMBRE!F240+OCTUBRE!F240+NOVIEMBRE!F240+DICIEMBRE!F240</f>
        <v>0</v>
      </c>
      <c r="G240" s="166">
        <f>+ENERO!G240+FEBRERO!G240+MARZO!G240+ABRIL!G240+MAYO!G240+JUNIO!G240+JULIO!G240+AGOSTO!G240+SEPTIEMBRE!G240+OCTUBRE!G240+NOVIEMBRE!G240+DICIEMBRE!G240</f>
        <v>0</v>
      </c>
      <c r="H240" s="166">
        <f>+ENERO!H240+FEBRERO!H240+MARZO!H240+ABRIL!H240+MAYO!H240+JUNIO!H240+JULIO!H240+AGOSTO!H240+SEPTIEMBRE!H240+OCTUBRE!H240+NOVIEMBRE!H240+DICIEMBRE!H240</f>
        <v>0</v>
      </c>
      <c r="I240" s="228"/>
      <c r="J240" s="159"/>
      <c r="K240" s="159"/>
      <c r="L240" s="155"/>
      <c r="M240" s="155"/>
      <c r="N240" s="157"/>
      <c r="O240" s="160"/>
      <c r="P240" s="155"/>
      <c r="Q240" s="159"/>
    </row>
    <row r="241" spans="1:17" x14ac:dyDescent="0.25">
      <c r="A241" s="182" t="s">
        <v>448</v>
      </c>
      <c r="B241" s="201" t="s">
        <v>449</v>
      </c>
      <c r="C241" s="166">
        <f>+ENERO!C241+FEBRERO!C241+MARZO!C241+ABRIL!C241+MAYO!C241+JUNIO!C241+JULIO!C241+AGOSTO!C241+SEPTIEMBRE!C241+OCTUBRE!C241+NOVIEMBRE!C241+DICIEMBRE!C241</f>
        <v>2</v>
      </c>
      <c r="D241" s="166">
        <f>+ENERO!D241+FEBRERO!D241+MARZO!D241+ABRIL!D241+MAYO!D241+JUNIO!D241+JULIO!D241+AGOSTO!D241+SEPTIEMBRE!D241+OCTUBRE!D241+NOVIEMBRE!D241+DICIEMBRE!D241</f>
        <v>0</v>
      </c>
      <c r="E241" s="166">
        <f>+ENERO!E241+FEBRERO!E241+MARZO!E241+ABRIL!E241+MAYO!E241+JUNIO!E241+JULIO!E241+AGOSTO!E241+SEPTIEMBRE!E241+OCTUBRE!E241+NOVIEMBRE!E241+DICIEMBRE!E241</f>
        <v>0</v>
      </c>
      <c r="F241" s="166">
        <f>+ENERO!F241+FEBRERO!F241+MARZO!F241+ABRIL!F241+MAYO!F241+JUNIO!F241+JULIO!F241+AGOSTO!F241+SEPTIEMBRE!F241+OCTUBRE!F241+NOVIEMBRE!F241+DICIEMBRE!F241</f>
        <v>2</v>
      </c>
      <c r="G241" s="166">
        <f>+ENERO!G241+FEBRERO!G241+MARZO!G241+ABRIL!G241+MAYO!G241+JUNIO!G241+JULIO!G241+AGOSTO!G241+SEPTIEMBRE!G241+OCTUBRE!G241+NOVIEMBRE!G241+DICIEMBRE!G241</f>
        <v>0</v>
      </c>
      <c r="H241" s="166">
        <f>+ENERO!H241+FEBRERO!H241+MARZO!H241+ABRIL!H241+MAYO!H241+JUNIO!H241+JULIO!H241+AGOSTO!H241+SEPTIEMBRE!H241+OCTUBRE!H241+NOVIEMBRE!H241+DICIEMBRE!H241</f>
        <v>0</v>
      </c>
      <c r="I241" s="228"/>
      <c r="J241" s="159"/>
      <c r="K241" s="159"/>
      <c r="L241" s="155"/>
      <c r="M241" s="155"/>
      <c r="N241" s="157"/>
      <c r="O241" s="160"/>
      <c r="P241" s="155"/>
      <c r="Q241" s="159"/>
    </row>
    <row r="242" spans="1:17" x14ac:dyDescent="0.25">
      <c r="A242" s="182" t="s">
        <v>450</v>
      </c>
      <c r="B242" s="201" t="s">
        <v>451</v>
      </c>
      <c r="C242" s="166">
        <f>+ENERO!C242+FEBRERO!C242+MARZO!C242+ABRIL!C242+MAYO!C242+JUNIO!C242+JULIO!C242+AGOSTO!C242+SEPTIEMBRE!C242+OCTUBRE!C242+NOVIEMBRE!C242+DICIEMBRE!C242</f>
        <v>0</v>
      </c>
      <c r="D242" s="166">
        <f>+ENERO!D242+FEBRERO!D242+MARZO!D242+ABRIL!D242+MAYO!D242+JUNIO!D242+JULIO!D242+AGOSTO!D242+SEPTIEMBRE!D242+OCTUBRE!D242+NOVIEMBRE!D242+DICIEMBRE!D242</f>
        <v>0</v>
      </c>
      <c r="E242" s="166">
        <f>+ENERO!E242+FEBRERO!E242+MARZO!E242+ABRIL!E242+MAYO!E242+JUNIO!E242+JULIO!E242+AGOSTO!E242+SEPTIEMBRE!E242+OCTUBRE!E242+NOVIEMBRE!E242+DICIEMBRE!E242</f>
        <v>0</v>
      </c>
      <c r="F242" s="166">
        <f>+ENERO!F242+FEBRERO!F242+MARZO!F242+ABRIL!F242+MAYO!F242+JUNIO!F242+JULIO!F242+AGOSTO!F242+SEPTIEMBRE!F242+OCTUBRE!F242+NOVIEMBRE!F242+DICIEMBRE!F242</f>
        <v>0</v>
      </c>
      <c r="G242" s="166">
        <f>+ENERO!G242+FEBRERO!G242+MARZO!G242+ABRIL!G242+MAYO!G242+JUNIO!G242+JULIO!G242+AGOSTO!G242+SEPTIEMBRE!G242+OCTUBRE!G242+NOVIEMBRE!G242+DICIEMBRE!G242</f>
        <v>0</v>
      </c>
      <c r="H242" s="166">
        <f>+ENERO!H242+FEBRERO!H242+MARZO!H242+ABRIL!H242+MAYO!H242+JUNIO!H242+JULIO!H242+AGOSTO!H242+SEPTIEMBRE!H242+OCTUBRE!H242+NOVIEMBRE!H242+DICIEMBRE!H242</f>
        <v>0</v>
      </c>
      <c r="I242" s="228"/>
      <c r="J242" s="159"/>
      <c r="K242" s="159"/>
      <c r="L242" s="155"/>
      <c r="M242" s="155"/>
      <c r="N242" s="157"/>
      <c r="O242" s="160"/>
      <c r="P242" s="155"/>
      <c r="Q242" s="159"/>
    </row>
    <row r="243" spans="1:17" x14ac:dyDescent="0.25">
      <c r="A243" s="182" t="s">
        <v>452</v>
      </c>
      <c r="B243" s="201" t="s">
        <v>453</v>
      </c>
      <c r="C243" s="166">
        <f>+ENERO!C243+FEBRERO!C243+MARZO!C243+ABRIL!C243+MAYO!C243+JUNIO!C243+JULIO!C243+AGOSTO!C243+SEPTIEMBRE!C243+OCTUBRE!C243+NOVIEMBRE!C243+DICIEMBRE!C243</f>
        <v>0</v>
      </c>
      <c r="D243" s="166">
        <f>+ENERO!D243+FEBRERO!D243+MARZO!D243+ABRIL!D243+MAYO!D243+JUNIO!D243+JULIO!D243+AGOSTO!D243+SEPTIEMBRE!D243+OCTUBRE!D243+NOVIEMBRE!D243+DICIEMBRE!D243</f>
        <v>0</v>
      </c>
      <c r="E243" s="166">
        <f>+ENERO!E243+FEBRERO!E243+MARZO!E243+ABRIL!E243+MAYO!E243+JUNIO!E243+JULIO!E243+AGOSTO!E243+SEPTIEMBRE!E243+OCTUBRE!E243+NOVIEMBRE!E243+DICIEMBRE!E243</f>
        <v>0</v>
      </c>
      <c r="F243" s="166">
        <f>+ENERO!F243+FEBRERO!F243+MARZO!F243+ABRIL!F243+MAYO!F243+JUNIO!F243+JULIO!F243+AGOSTO!F243+SEPTIEMBRE!F243+OCTUBRE!F243+NOVIEMBRE!F243+DICIEMBRE!F243</f>
        <v>0</v>
      </c>
      <c r="G243" s="166">
        <f>+ENERO!G243+FEBRERO!G243+MARZO!G243+ABRIL!G243+MAYO!G243+JUNIO!G243+JULIO!G243+AGOSTO!G243+SEPTIEMBRE!G243+OCTUBRE!G243+NOVIEMBRE!G243+DICIEMBRE!G243</f>
        <v>0</v>
      </c>
      <c r="H243" s="166">
        <f>+ENERO!H243+FEBRERO!H243+MARZO!H243+ABRIL!H243+MAYO!H243+JUNIO!H243+JULIO!H243+AGOSTO!H243+SEPTIEMBRE!H243+OCTUBRE!H243+NOVIEMBRE!H243+DICIEMBRE!H243</f>
        <v>0</v>
      </c>
      <c r="I243" s="228"/>
      <c r="J243" s="159"/>
      <c r="K243" s="159"/>
      <c r="L243" s="155"/>
      <c r="M243" s="155"/>
      <c r="N243" s="157"/>
      <c r="O243" s="160"/>
      <c r="P243" s="155"/>
      <c r="Q243" s="159"/>
    </row>
    <row r="244" spans="1:17" x14ac:dyDescent="0.25">
      <c r="A244" s="182" t="s">
        <v>454</v>
      </c>
      <c r="B244" s="201" t="s">
        <v>455</v>
      </c>
      <c r="C244" s="166">
        <f>+ENERO!C244+FEBRERO!C244+MARZO!C244+ABRIL!C244+MAYO!C244+JUNIO!C244+JULIO!C244+AGOSTO!C244+SEPTIEMBRE!C244+OCTUBRE!C244+NOVIEMBRE!C244+DICIEMBRE!C244</f>
        <v>114</v>
      </c>
      <c r="D244" s="166">
        <f>+ENERO!D244+FEBRERO!D244+MARZO!D244+ABRIL!D244+MAYO!D244+JUNIO!D244+JULIO!D244+AGOSTO!D244+SEPTIEMBRE!D244+OCTUBRE!D244+NOVIEMBRE!D244+DICIEMBRE!D244</f>
        <v>55</v>
      </c>
      <c r="E244" s="166">
        <f>+ENERO!E244+FEBRERO!E244+MARZO!E244+ABRIL!E244+MAYO!E244+JUNIO!E244+JULIO!E244+AGOSTO!E244+SEPTIEMBRE!E244+OCTUBRE!E244+NOVIEMBRE!E244+DICIEMBRE!E244</f>
        <v>0</v>
      </c>
      <c r="F244" s="166">
        <f>+ENERO!F244+FEBRERO!F244+MARZO!F244+ABRIL!F244+MAYO!F244+JUNIO!F244+JULIO!F244+AGOSTO!F244+SEPTIEMBRE!F244+OCTUBRE!F244+NOVIEMBRE!F244+DICIEMBRE!F244</f>
        <v>59</v>
      </c>
      <c r="G244" s="166">
        <f>+ENERO!G244+FEBRERO!G244+MARZO!G244+ABRIL!G244+MAYO!G244+JUNIO!G244+JULIO!G244+AGOSTO!G244+SEPTIEMBRE!G244+OCTUBRE!G244+NOVIEMBRE!G244+DICIEMBRE!G244</f>
        <v>0</v>
      </c>
      <c r="H244" s="166">
        <f>+ENERO!H244+FEBRERO!H244+MARZO!H244+ABRIL!H244+MAYO!H244+JUNIO!H244+JULIO!H244+AGOSTO!H244+SEPTIEMBRE!H244+OCTUBRE!H244+NOVIEMBRE!H244+DICIEMBRE!H244</f>
        <v>0</v>
      </c>
      <c r="I244" s="228"/>
      <c r="J244" s="159"/>
      <c r="K244" s="159"/>
      <c r="L244" s="155"/>
      <c r="M244" s="155"/>
      <c r="N244" s="157"/>
      <c r="O244" s="160"/>
      <c r="P244" s="155"/>
      <c r="Q244" s="159"/>
    </row>
    <row r="245" spans="1:17" x14ac:dyDescent="0.25">
      <c r="A245" s="182" t="s">
        <v>456</v>
      </c>
      <c r="B245" s="201" t="s">
        <v>457</v>
      </c>
      <c r="C245" s="166">
        <f>+ENERO!C245+FEBRERO!C245+MARZO!C245+ABRIL!C245+MAYO!C245+JUNIO!C245+JULIO!C245+AGOSTO!C245+SEPTIEMBRE!C245+OCTUBRE!C245+NOVIEMBRE!C245+DICIEMBRE!C245</f>
        <v>0</v>
      </c>
      <c r="D245" s="166">
        <f>+ENERO!D245+FEBRERO!D245+MARZO!D245+ABRIL!D245+MAYO!D245+JUNIO!D245+JULIO!D245+AGOSTO!D245+SEPTIEMBRE!D245+OCTUBRE!D245+NOVIEMBRE!D245+DICIEMBRE!D245</f>
        <v>0</v>
      </c>
      <c r="E245" s="166">
        <f>+ENERO!E245+FEBRERO!E245+MARZO!E245+ABRIL!E245+MAYO!E245+JUNIO!E245+JULIO!E245+AGOSTO!E245+SEPTIEMBRE!E245+OCTUBRE!E245+NOVIEMBRE!E245+DICIEMBRE!E245</f>
        <v>0</v>
      </c>
      <c r="F245" s="166">
        <f>+ENERO!F245+FEBRERO!F245+MARZO!F245+ABRIL!F245+MAYO!F245+JUNIO!F245+JULIO!F245+AGOSTO!F245+SEPTIEMBRE!F245+OCTUBRE!F245+NOVIEMBRE!F245+DICIEMBRE!F245</f>
        <v>0</v>
      </c>
      <c r="G245" s="166">
        <f>+ENERO!G245+FEBRERO!G245+MARZO!G245+ABRIL!G245+MAYO!G245+JUNIO!G245+JULIO!G245+AGOSTO!G245+SEPTIEMBRE!G245+OCTUBRE!G245+NOVIEMBRE!G245+DICIEMBRE!G245</f>
        <v>0</v>
      </c>
      <c r="H245" s="166">
        <f>+ENERO!H245+FEBRERO!H245+MARZO!H245+ABRIL!H245+MAYO!H245+JUNIO!H245+JULIO!H245+AGOSTO!H245+SEPTIEMBRE!H245+OCTUBRE!H245+NOVIEMBRE!H245+DICIEMBRE!H245</f>
        <v>0</v>
      </c>
      <c r="I245" s="228"/>
      <c r="J245" s="159"/>
      <c r="K245" s="159"/>
      <c r="L245" s="155"/>
      <c r="M245" s="155"/>
      <c r="N245" s="157"/>
      <c r="O245" s="160"/>
      <c r="P245" s="155"/>
      <c r="Q245" s="159"/>
    </row>
    <row r="246" spans="1:17" x14ac:dyDescent="0.25">
      <c r="A246" s="182" t="s">
        <v>458</v>
      </c>
      <c r="B246" s="201" t="s">
        <v>459</v>
      </c>
      <c r="C246" s="166">
        <f>+ENERO!C246+FEBRERO!C246+MARZO!C246+ABRIL!C246+MAYO!C246+JUNIO!C246+JULIO!C246+AGOSTO!C246+SEPTIEMBRE!C246+OCTUBRE!C246+NOVIEMBRE!C246+DICIEMBRE!C246</f>
        <v>0</v>
      </c>
      <c r="D246" s="166">
        <f>+ENERO!D246+FEBRERO!D246+MARZO!D246+ABRIL!D246+MAYO!D246+JUNIO!D246+JULIO!D246+AGOSTO!D246+SEPTIEMBRE!D246+OCTUBRE!D246+NOVIEMBRE!D246+DICIEMBRE!D246</f>
        <v>0</v>
      </c>
      <c r="E246" s="166">
        <f>+ENERO!E246+FEBRERO!E246+MARZO!E246+ABRIL!E246+MAYO!E246+JUNIO!E246+JULIO!E246+AGOSTO!E246+SEPTIEMBRE!E246+OCTUBRE!E246+NOVIEMBRE!E246+DICIEMBRE!E246</f>
        <v>0</v>
      </c>
      <c r="F246" s="166">
        <f>+ENERO!F246+FEBRERO!F246+MARZO!F246+ABRIL!F246+MAYO!F246+JUNIO!F246+JULIO!F246+AGOSTO!F246+SEPTIEMBRE!F246+OCTUBRE!F246+NOVIEMBRE!F246+DICIEMBRE!F246</f>
        <v>0</v>
      </c>
      <c r="G246" s="166">
        <f>+ENERO!G246+FEBRERO!G246+MARZO!G246+ABRIL!G246+MAYO!G246+JUNIO!G246+JULIO!G246+AGOSTO!G246+SEPTIEMBRE!G246+OCTUBRE!G246+NOVIEMBRE!G246+DICIEMBRE!G246</f>
        <v>0</v>
      </c>
      <c r="H246" s="166">
        <f>+ENERO!H246+FEBRERO!H246+MARZO!H246+ABRIL!H246+MAYO!H246+JUNIO!H246+JULIO!H246+AGOSTO!H246+SEPTIEMBRE!H246+OCTUBRE!H246+NOVIEMBRE!H246+DICIEMBRE!H246</f>
        <v>0</v>
      </c>
      <c r="I246" s="228"/>
      <c r="J246" s="159"/>
      <c r="K246" s="159"/>
      <c r="L246" s="155"/>
      <c r="M246" s="155"/>
      <c r="N246" s="157"/>
      <c r="O246" s="160"/>
      <c r="P246" s="155"/>
      <c r="Q246" s="159"/>
    </row>
    <row r="247" spans="1:17" x14ac:dyDescent="0.25">
      <c r="A247" s="202" t="s">
        <v>460</v>
      </c>
      <c r="B247" s="203" t="s">
        <v>461</v>
      </c>
      <c r="C247" s="166">
        <f>+ENERO!C247+FEBRERO!C247+MARZO!C247+ABRIL!C247+MAYO!C247+JUNIO!C247+JULIO!C247+AGOSTO!C247+SEPTIEMBRE!C247+OCTUBRE!C247+NOVIEMBRE!C247+DICIEMBRE!C247</f>
        <v>0</v>
      </c>
      <c r="D247" s="166">
        <f>+ENERO!D247+FEBRERO!D247+MARZO!D247+ABRIL!D247+MAYO!D247+JUNIO!D247+JULIO!D247+AGOSTO!D247+SEPTIEMBRE!D247+OCTUBRE!D247+NOVIEMBRE!D247+DICIEMBRE!D247</f>
        <v>0</v>
      </c>
      <c r="E247" s="166">
        <f>+ENERO!E247+FEBRERO!E247+MARZO!E247+ABRIL!E247+MAYO!E247+JUNIO!E247+JULIO!E247+AGOSTO!E247+SEPTIEMBRE!E247+OCTUBRE!E247+NOVIEMBRE!E247+DICIEMBRE!E247</f>
        <v>0</v>
      </c>
      <c r="F247" s="166">
        <f>+ENERO!F247+FEBRERO!F247+MARZO!F247+ABRIL!F247+MAYO!F247+JUNIO!F247+JULIO!F247+AGOSTO!F247+SEPTIEMBRE!F247+OCTUBRE!F247+NOVIEMBRE!F247+DICIEMBRE!F247</f>
        <v>0</v>
      </c>
      <c r="G247" s="166">
        <f>+ENERO!G247+FEBRERO!G247+MARZO!G247+ABRIL!G247+MAYO!G247+JUNIO!G247+JULIO!G247+AGOSTO!G247+SEPTIEMBRE!G247+OCTUBRE!G247+NOVIEMBRE!G247+DICIEMBRE!G247</f>
        <v>0</v>
      </c>
      <c r="H247" s="166">
        <f>+ENERO!H247+FEBRERO!H247+MARZO!H247+ABRIL!H247+MAYO!H247+JUNIO!H247+JULIO!H247+AGOSTO!H247+SEPTIEMBRE!H247+OCTUBRE!H247+NOVIEMBRE!H247+DICIEMBRE!H247</f>
        <v>0</v>
      </c>
      <c r="I247" s="228"/>
      <c r="J247" s="159"/>
      <c r="K247" s="159"/>
      <c r="L247" s="155"/>
      <c r="M247" s="155"/>
      <c r="N247" s="157"/>
      <c r="O247" s="160"/>
      <c r="P247" s="155"/>
      <c r="Q247" s="159"/>
    </row>
    <row r="248" spans="1:17" x14ac:dyDescent="0.25">
      <c r="A248" s="250"/>
      <c r="B248" s="251"/>
      <c r="C248" s="162"/>
      <c r="D248" s="162"/>
      <c r="E248" s="162"/>
      <c r="F248" s="162"/>
      <c r="G248" s="162"/>
      <c r="H248" s="162"/>
      <c r="I248" s="228"/>
      <c r="J248" s="159"/>
      <c r="K248" s="159"/>
      <c r="L248" s="155"/>
      <c r="M248" s="155"/>
      <c r="N248" s="157"/>
      <c r="O248" s="160"/>
      <c r="P248" s="155"/>
      <c r="Q248" s="159"/>
    </row>
    <row r="249" spans="1:17" x14ac:dyDescent="0.25">
      <c r="A249" s="914" t="s">
        <v>462</v>
      </c>
      <c r="B249" s="915"/>
      <c r="C249" s="166">
        <f>+ENERO!C249+FEBRERO!C249+MARZO!C249+ABRIL!C249+MAYO!C249+JUNIO!C249+JULIO!C249+AGOSTO!C249+SEPTIEMBRE!C249+OCTUBRE!C249+NOVIEMBRE!C249+DICIEMBRE!C249</f>
        <v>527</v>
      </c>
      <c r="D249" s="166">
        <f>+ENERO!D249+FEBRERO!D249+MARZO!D249+ABRIL!D249+MAYO!D249+JUNIO!D249+JULIO!D249+AGOSTO!D249+SEPTIEMBRE!D249+OCTUBRE!D249+NOVIEMBRE!D249+DICIEMBRE!D249</f>
        <v>47</v>
      </c>
      <c r="E249" s="166">
        <f>+ENERO!E249+FEBRERO!E249+MARZO!E249+ABRIL!E249+MAYO!E249+JUNIO!E249+JULIO!E249+AGOSTO!E249+SEPTIEMBRE!E249+OCTUBRE!E249+NOVIEMBRE!E249+DICIEMBRE!E249</f>
        <v>229</v>
      </c>
      <c r="F249" s="166">
        <f>+ENERO!F249+FEBRERO!F249+MARZO!F249+ABRIL!F249+MAYO!F249+JUNIO!F249+JULIO!F249+AGOSTO!F249+SEPTIEMBRE!F249+OCTUBRE!F249+NOVIEMBRE!F249+DICIEMBRE!F249</f>
        <v>251</v>
      </c>
      <c r="G249" s="166">
        <f>+ENERO!G249+FEBRERO!G249+MARZO!G249+ABRIL!G249+MAYO!G249+JUNIO!G249+JULIO!G249+AGOSTO!G249+SEPTIEMBRE!G249+OCTUBRE!G249+NOVIEMBRE!G249+DICIEMBRE!G249</f>
        <v>0</v>
      </c>
      <c r="H249" s="166">
        <f>+ENERO!H249+FEBRERO!H249+MARZO!H249+ABRIL!H249+MAYO!H249+JUNIO!H249+JULIO!H249+AGOSTO!H249+SEPTIEMBRE!H249+OCTUBRE!H249+NOVIEMBRE!H249+DICIEMBRE!H249</f>
        <v>0</v>
      </c>
      <c r="I249" s="228"/>
      <c r="J249" s="159"/>
      <c r="K249" s="159"/>
      <c r="L249" s="155"/>
      <c r="M249" s="155"/>
      <c r="N249" s="157"/>
      <c r="O249" s="160"/>
      <c r="P249" s="155"/>
      <c r="Q249" s="159"/>
    </row>
    <row r="250" spans="1:17" x14ac:dyDescent="0.25">
      <c r="A250" s="181" t="s">
        <v>463</v>
      </c>
      <c r="B250" s="200" t="s">
        <v>464</v>
      </c>
      <c r="C250" s="166">
        <f>+ENERO!C250+FEBRERO!C250+MARZO!C250+ABRIL!C250+MAYO!C250+JUNIO!C250+JULIO!C250+AGOSTO!C250+SEPTIEMBRE!C250+OCTUBRE!C250+NOVIEMBRE!C250+DICIEMBRE!C250</f>
        <v>0</v>
      </c>
      <c r="D250" s="166">
        <f>+ENERO!D250+FEBRERO!D250+MARZO!D250+ABRIL!D250+MAYO!D250+JUNIO!D250+JULIO!D250+AGOSTO!D250+SEPTIEMBRE!D250+OCTUBRE!D250+NOVIEMBRE!D250+DICIEMBRE!D250</f>
        <v>0</v>
      </c>
      <c r="E250" s="166">
        <f>+ENERO!E250+FEBRERO!E250+MARZO!E250+ABRIL!E250+MAYO!E250+JUNIO!E250+JULIO!E250+AGOSTO!E250+SEPTIEMBRE!E250+OCTUBRE!E250+NOVIEMBRE!E250+DICIEMBRE!E250</f>
        <v>0</v>
      </c>
      <c r="F250" s="166">
        <f>+ENERO!F250+FEBRERO!F250+MARZO!F250+ABRIL!F250+MAYO!F250+JUNIO!F250+JULIO!F250+AGOSTO!F250+SEPTIEMBRE!F250+OCTUBRE!F250+NOVIEMBRE!F250+DICIEMBRE!F250</f>
        <v>0</v>
      </c>
      <c r="G250" s="166">
        <f>+ENERO!G250+FEBRERO!G250+MARZO!G250+ABRIL!G250+MAYO!G250+JUNIO!G250+JULIO!G250+AGOSTO!G250+SEPTIEMBRE!G250+OCTUBRE!G250+NOVIEMBRE!G250+DICIEMBRE!G250</f>
        <v>0</v>
      </c>
      <c r="H250" s="166">
        <f>+ENERO!H250+FEBRERO!H250+MARZO!H250+ABRIL!H250+MAYO!H250+JUNIO!H250+JULIO!H250+AGOSTO!H250+SEPTIEMBRE!H250+OCTUBRE!H250+NOVIEMBRE!H250+DICIEMBRE!H250</f>
        <v>0</v>
      </c>
      <c r="I250" s="228"/>
      <c r="J250" s="159"/>
      <c r="K250" s="159"/>
      <c r="L250" s="155"/>
      <c r="M250" s="155"/>
      <c r="N250" s="157"/>
      <c r="O250" s="160"/>
      <c r="P250" s="155"/>
      <c r="Q250" s="159"/>
    </row>
    <row r="251" spans="1:17" x14ac:dyDescent="0.25">
      <c r="A251" s="182" t="s">
        <v>465</v>
      </c>
      <c r="B251" s="201" t="s">
        <v>466</v>
      </c>
      <c r="C251" s="166">
        <f>+ENERO!C251+FEBRERO!C251+MARZO!C251+ABRIL!C251+MAYO!C251+JUNIO!C251+JULIO!C251+AGOSTO!C251+SEPTIEMBRE!C251+OCTUBRE!C251+NOVIEMBRE!C251+DICIEMBRE!C251</f>
        <v>0</v>
      </c>
      <c r="D251" s="166">
        <f>+ENERO!D251+FEBRERO!D251+MARZO!D251+ABRIL!D251+MAYO!D251+JUNIO!D251+JULIO!D251+AGOSTO!D251+SEPTIEMBRE!D251+OCTUBRE!D251+NOVIEMBRE!D251+DICIEMBRE!D251</f>
        <v>0</v>
      </c>
      <c r="E251" s="166">
        <f>+ENERO!E251+FEBRERO!E251+MARZO!E251+ABRIL!E251+MAYO!E251+JUNIO!E251+JULIO!E251+AGOSTO!E251+SEPTIEMBRE!E251+OCTUBRE!E251+NOVIEMBRE!E251+DICIEMBRE!E251</f>
        <v>0</v>
      </c>
      <c r="F251" s="166">
        <f>+ENERO!F251+FEBRERO!F251+MARZO!F251+ABRIL!F251+MAYO!F251+JUNIO!F251+JULIO!F251+AGOSTO!F251+SEPTIEMBRE!F251+OCTUBRE!F251+NOVIEMBRE!F251+DICIEMBRE!F251</f>
        <v>0</v>
      </c>
      <c r="G251" s="166">
        <f>+ENERO!G251+FEBRERO!G251+MARZO!G251+ABRIL!G251+MAYO!G251+JUNIO!G251+JULIO!G251+AGOSTO!G251+SEPTIEMBRE!G251+OCTUBRE!G251+NOVIEMBRE!G251+DICIEMBRE!G251</f>
        <v>0</v>
      </c>
      <c r="H251" s="166">
        <f>+ENERO!H251+FEBRERO!H251+MARZO!H251+ABRIL!H251+MAYO!H251+JUNIO!H251+JULIO!H251+AGOSTO!H251+SEPTIEMBRE!H251+OCTUBRE!H251+NOVIEMBRE!H251+DICIEMBRE!H251</f>
        <v>0</v>
      </c>
      <c r="I251" s="228"/>
      <c r="J251" s="159"/>
      <c r="K251" s="159"/>
      <c r="L251" s="155"/>
      <c r="M251" s="155"/>
      <c r="N251" s="157"/>
      <c r="O251" s="160"/>
      <c r="P251" s="155"/>
      <c r="Q251" s="159"/>
    </row>
    <row r="252" spans="1:17" x14ac:dyDescent="0.25">
      <c r="A252" s="182" t="s">
        <v>467</v>
      </c>
      <c r="B252" s="201" t="s">
        <v>468</v>
      </c>
      <c r="C252" s="166">
        <f>+ENERO!C252+FEBRERO!C252+MARZO!C252+ABRIL!C252+MAYO!C252+JUNIO!C252+JULIO!C252+AGOSTO!C252+SEPTIEMBRE!C252+OCTUBRE!C252+NOVIEMBRE!C252+DICIEMBRE!C252</f>
        <v>148</v>
      </c>
      <c r="D252" s="166">
        <f>+ENERO!D252+FEBRERO!D252+MARZO!D252+ABRIL!D252+MAYO!D252+JUNIO!D252+JULIO!D252+AGOSTO!D252+SEPTIEMBRE!D252+OCTUBRE!D252+NOVIEMBRE!D252+DICIEMBRE!D252</f>
        <v>1</v>
      </c>
      <c r="E252" s="166">
        <f>+ENERO!E252+FEBRERO!E252+MARZO!E252+ABRIL!E252+MAYO!E252+JUNIO!E252+JULIO!E252+AGOSTO!E252+SEPTIEMBRE!E252+OCTUBRE!E252+NOVIEMBRE!E252+DICIEMBRE!E252</f>
        <v>139</v>
      </c>
      <c r="F252" s="166">
        <f>+ENERO!F252+FEBRERO!F252+MARZO!F252+ABRIL!F252+MAYO!F252+JUNIO!F252+JULIO!F252+AGOSTO!F252+SEPTIEMBRE!F252+OCTUBRE!F252+NOVIEMBRE!F252+DICIEMBRE!F252</f>
        <v>8</v>
      </c>
      <c r="G252" s="166">
        <f>+ENERO!G252+FEBRERO!G252+MARZO!G252+ABRIL!G252+MAYO!G252+JUNIO!G252+JULIO!G252+AGOSTO!G252+SEPTIEMBRE!G252+OCTUBRE!G252+NOVIEMBRE!G252+DICIEMBRE!G252</f>
        <v>0</v>
      </c>
      <c r="H252" s="166">
        <f>+ENERO!H252+FEBRERO!H252+MARZO!H252+ABRIL!H252+MAYO!H252+JUNIO!H252+JULIO!H252+AGOSTO!H252+SEPTIEMBRE!H252+OCTUBRE!H252+NOVIEMBRE!H252+DICIEMBRE!H252</f>
        <v>0</v>
      </c>
      <c r="I252" s="228"/>
      <c r="J252" s="159"/>
      <c r="K252" s="159"/>
      <c r="L252" s="155"/>
      <c r="M252" s="155"/>
      <c r="N252" s="157"/>
      <c r="O252" s="160"/>
      <c r="P252" s="155"/>
      <c r="Q252" s="159"/>
    </row>
    <row r="253" spans="1:17" x14ac:dyDescent="0.25">
      <c r="A253" s="182" t="s">
        <v>469</v>
      </c>
      <c r="B253" s="201" t="s">
        <v>470</v>
      </c>
      <c r="C253" s="166">
        <f>+ENERO!C253+FEBRERO!C253+MARZO!C253+ABRIL!C253+MAYO!C253+JUNIO!C253+JULIO!C253+AGOSTO!C253+SEPTIEMBRE!C253+OCTUBRE!C253+NOVIEMBRE!C253+DICIEMBRE!C253</f>
        <v>15</v>
      </c>
      <c r="D253" s="166">
        <f>+ENERO!D253+FEBRERO!D253+MARZO!D253+ABRIL!D253+MAYO!D253+JUNIO!D253+JULIO!D253+AGOSTO!D253+SEPTIEMBRE!D253+OCTUBRE!D253+NOVIEMBRE!D253+DICIEMBRE!D253</f>
        <v>0</v>
      </c>
      <c r="E253" s="166">
        <f>+ENERO!E253+FEBRERO!E253+MARZO!E253+ABRIL!E253+MAYO!E253+JUNIO!E253+JULIO!E253+AGOSTO!E253+SEPTIEMBRE!E253+OCTUBRE!E253+NOVIEMBRE!E253+DICIEMBRE!E253</f>
        <v>13</v>
      </c>
      <c r="F253" s="166">
        <f>+ENERO!F253+FEBRERO!F253+MARZO!F253+ABRIL!F253+MAYO!F253+JUNIO!F253+JULIO!F253+AGOSTO!F253+SEPTIEMBRE!F253+OCTUBRE!F253+NOVIEMBRE!F253+DICIEMBRE!F253</f>
        <v>2</v>
      </c>
      <c r="G253" s="166">
        <f>+ENERO!G253+FEBRERO!G253+MARZO!G253+ABRIL!G253+MAYO!G253+JUNIO!G253+JULIO!G253+AGOSTO!G253+SEPTIEMBRE!G253+OCTUBRE!G253+NOVIEMBRE!G253+DICIEMBRE!G253</f>
        <v>0</v>
      </c>
      <c r="H253" s="166">
        <f>+ENERO!H253+FEBRERO!H253+MARZO!H253+ABRIL!H253+MAYO!H253+JUNIO!H253+JULIO!H253+AGOSTO!H253+SEPTIEMBRE!H253+OCTUBRE!H253+NOVIEMBRE!H253+DICIEMBRE!H253</f>
        <v>0</v>
      </c>
      <c r="I253" s="228"/>
      <c r="J253" s="159"/>
      <c r="K253" s="159"/>
      <c r="L253" s="155"/>
      <c r="M253" s="155"/>
      <c r="N253" s="157"/>
      <c r="O253" s="160"/>
      <c r="P253" s="155"/>
      <c r="Q253" s="159"/>
    </row>
    <row r="254" spans="1:17" x14ac:dyDescent="0.25">
      <c r="A254" s="182" t="s">
        <v>471</v>
      </c>
      <c r="B254" s="201" t="s">
        <v>472</v>
      </c>
      <c r="C254" s="166">
        <f>+ENERO!C254+FEBRERO!C254+MARZO!C254+ABRIL!C254+MAYO!C254+JUNIO!C254+JULIO!C254+AGOSTO!C254+SEPTIEMBRE!C254+OCTUBRE!C254+NOVIEMBRE!C254+DICIEMBRE!C254</f>
        <v>0</v>
      </c>
      <c r="D254" s="166">
        <f>+ENERO!D254+FEBRERO!D254+MARZO!D254+ABRIL!D254+MAYO!D254+JUNIO!D254+JULIO!D254+AGOSTO!D254+SEPTIEMBRE!D254+OCTUBRE!D254+NOVIEMBRE!D254+DICIEMBRE!D254</f>
        <v>0</v>
      </c>
      <c r="E254" s="166">
        <f>+ENERO!E254+FEBRERO!E254+MARZO!E254+ABRIL!E254+MAYO!E254+JUNIO!E254+JULIO!E254+AGOSTO!E254+SEPTIEMBRE!E254+OCTUBRE!E254+NOVIEMBRE!E254+DICIEMBRE!E254</f>
        <v>0</v>
      </c>
      <c r="F254" s="166">
        <f>+ENERO!F254+FEBRERO!F254+MARZO!F254+ABRIL!F254+MAYO!F254+JUNIO!F254+JULIO!F254+AGOSTO!F254+SEPTIEMBRE!F254+OCTUBRE!F254+NOVIEMBRE!F254+DICIEMBRE!F254</f>
        <v>0</v>
      </c>
      <c r="G254" s="166">
        <f>+ENERO!G254+FEBRERO!G254+MARZO!G254+ABRIL!G254+MAYO!G254+JUNIO!G254+JULIO!G254+AGOSTO!G254+SEPTIEMBRE!G254+OCTUBRE!G254+NOVIEMBRE!G254+DICIEMBRE!G254</f>
        <v>0</v>
      </c>
      <c r="H254" s="166">
        <f>+ENERO!H254+FEBRERO!H254+MARZO!H254+ABRIL!H254+MAYO!H254+JUNIO!H254+JULIO!H254+AGOSTO!H254+SEPTIEMBRE!H254+OCTUBRE!H254+NOVIEMBRE!H254+DICIEMBRE!H254</f>
        <v>0</v>
      </c>
      <c r="I254" s="228"/>
      <c r="J254" s="159"/>
      <c r="K254" s="159"/>
      <c r="L254" s="155"/>
      <c r="M254" s="155"/>
      <c r="N254" s="157"/>
      <c r="O254" s="160"/>
      <c r="P254" s="155"/>
      <c r="Q254" s="159"/>
    </row>
    <row r="255" spans="1:17" x14ac:dyDescent="0.25">
      <c r="A255" s="182" t="s">
        <v>473</v>
      </c>
      <c r="B255" s="201" t="s">
        <v>474</v>
      </c>
      <c r="C255" s="166">
        <f>+ENERO!C255+FEBRERO!C255+MARZO!C255+ABRIL!C255+MAYO!C255+JUNIO!C255+JULIO!C255+AGOSTO!C255+SEPTIEMBRE!C255+OCTUBRE!C255+NOVIEMBRE!C255+DICIEMBRE!C255</f>
        <v>0</v>
      </c>
      <c r="D255" s="166">
        <f>+ENERO!D255+FEBRERO!D255+MARZO!D255+ABRIL!D255+MAYO!D255+JUNIO!D255+JULIO!D255+AGOSTO!D255+SEPTIEMBRE!D255+OCTUBRE!D255+NOVIEMBRE!D255+DICIEMBRE!D255</f>
        <v>0</v>
      </c>
      <c r="E255" s="166">
        <f>+ENERO!E255+FEBRERO!E255+MARZO!E255+ABRIL!E255+MAYO!E255+JUNIO!E255+JULIO!E255+AGOSTO!E255+SEPTIEMBRE!E255+OCTUBRE!E255+NOVIEMBRE!E255+DICIEMBRE!E255</f>
        <v>0</v>
      </c>
      <c r="F255" s="166">
        <f>+ENERO!F255+FEBRERO!F255+MARZO!F255+ABRIL!F255+MAYO!F255+JUNIO!F255+JULIO!F255+AGOSTO!F255+SEPTIEMBRE!F255+OCTUBRE!F255+NOVIEMBRE!F255+DICIEMBRE!F255</f>
        <v>0</v>
      </c>
      <c r="G255" s="166">
        <f>+ENERO!G255+FEBRERO!G255+MARZO!G255+ABRIL!G255+MAYO!G255+JUNIO!G255+JULIO!G255+AGOSTO!G255+SEPTIEMBRE!G255+OCTUBRE!G255+NOVIEMBRE!G255+DICIEMBRE!G255</f>
        <v>0</v>
      </c>
      <c r="H255" s="166">
        <f>+ENERO!H255+FEBRERO!H255+MARZO!H255+ABRIL!H255+MAYO!H255+JUNIO!H255+JULIO!H255+AGOSTO!H255+SEPTIEMBRE!H255+OCTUBRE!H255+NOVIEMBRE!H255+DICIEMBRE!H255</f>
        <v>0</v>
      </c>
      <c r="I255" s="228"/>
      <c r="J255" s="159"/>
      <c r="K255" s="159"/>
      <c r="L255" s="155"/>
      <c r="M255" s="155"/>
      <c r="N255" s="157"/>
      <c r="O255" s="160"/>
      <c r="P255" s="155"/>
      <c r="Q255" s="159"/>
    </row>
    <row r="256" spans="1:17" x14ac:dyDescent="0.25">
      <c r="A256" s="182" t="s">
        <v>475</v>
      </c>
      <c r="B256" s="201" t="s">
        <v>476</v>
      </c>
      <c r="C256" s="166">
        <f>+ENERO!C256+FEBRERO!C256+MARZO!C256+ABRIL!C256+MAYO!C256+JUNIO!C256+JULIO!C256+AGOSTO!C256+SEPTIEMBRE!C256+OCTUBRE!C256+NOVIEMBRE!C256+DICIEMBRE!C256</f>
        <v>0</v>
      </c>
      <c r="D256" s="166">
        <f>+ENERO!D256+FEBRERO!D256+MARZO!D256+ABRIL!D256+MAYO!D256+JUNIO!D256+JULIO!D256+AGOSTO!D256+SEPTIEMBRE!D256+OCTUBRE!D256+NOVIEMBRE!D256+DICIEMBRE!D256</f>
        <v>0</v>
      </c>
      <c r="E256" s="166">
        <f>+ENERO!E256+FEBRERO!E256+MARZO!E256+ABRIL!E256+MAYO!E256+JUNIO!E256+JULIO!E256+AGOSTO!E256+SEPTIEMBRE!E256+OCTUBRE!E256+NOVIEMBRE!E256+DICIEMBRE!E256</f>
        <v>0</v>
      </c>
      <c r="F256" s="166">
        <f>+ENERO!F256+FEBRERO!F256+MARZO!F256+ABRIL!F256+MAYO!F256+JUNIO!F256+JULIO!F256+AGOSTO!F256+SEPTIEMBRE!F256+OCTUBRE!F256+NOVIEMBRE!F256+DICIEMBRE!F256</f>
        <v>0</v>
      </c>
      <c r="G256" s="166">
        <f>+ENERO!G256+FEBRERO!G256+MARZO!G256+ABRIL!G256+MAYO!G256+JUNIO!G256+JULIO!G256+AGOSTO!G256+SEPTIEMBRE!G256+OCTUBRE!G256+NOVIEMBRE!G256+DICIEMBRE!G256</f>
        <v>0</v>
      </c>
      <c r="H256" s="166">
        <f>+ENERO!H256+FEBRERO!H256+MARZO!H256+ABRIL!H256+MAYO!H256+JUNIO!H256+JULIO!H256+AGOSTO!H256+SEPTIEMBRE!H256+OCTUBRE!H256+NOVIEMBRE!H256+DICIEMBRE!H256</f>
        <v>0</v>
      </c>
      <c r="I256" s="228"/>
      <c r="J256" s="159"/>
      <c r="K256" s="159"/>
      <c r="L256" s="155"/>
      <c r="M256" s="155"/>
      <c r="N256" s="157"/>
      <c r="O256" s="160"/>
      <c r="P256" s="155"/>
      <c r="Q256" s="159"/>
    </row>
    <row r="257" spans="1:17" x14ac:dyDescent="0.25">
      <c r="A257" s="182" t="s">
        <v>477</v>
      </c>
      <c r="B257" s="201" t="s">
        <v>478</v>
      </c>
      <c r="C257" s="166">
        <f>+ENERO!C257+FEBRERO!C257+MARZO!C257+ABRIL!C257+MAYO!C257+JUNIO!C257+JULIO!C257+AGOSTO!C257+SEPTIEMBRE!C257+OCTUBRE!C257+NOVIEMBRE!C257+DICIEMBRE!C257</f>
        <v>0</v>
      </c>
      <c r="D257" s="166">
        <f>+ENERO!D257+FEBRERO!D257+MARZO!D257+ABRIL!D257+MAYO!D257+JUNIO!D257+JULIO!D257+AGOSTO!D257+SEPTIEMBRE!D257+OCTUBRE!D257+NOVIEMBRE!D257+DICIEMBRE!D257</f>
        <v>0</v>
      </c>
      <c r="E257" s="166">
        <f>+ENERO!E257+FEBRERO!E257+MARZO!E257+ABRIL!E257+MAYO!E257+JUNIO!E257+JULIO!E257+AGOSTO!E257+SEPTIEMBRE!E257+OCTUBRE!E257+NOVIEMBRE!E257+DICIEMBRE!E257</f>
        <v>0</v>
      </c>
      <c r="F257" s="166">
        <f>+ENERO!F257+FEBRERO!F257+MARZO!F257+ABRIL!F257+MAYO!F257+JUNIO!F257+JULIO!F257+AGOSTO!F257+SEPTIEMBRE!F257+OCTUBRE!F257+NOVIEMBRE!F257+DICIEMBRE!F257</f>
        <v>0</v>
      </c>
      <c r="G257" s="166">
        <f>+ENERO!G257+FEBRERO!G257+MARZO!G257+ABRIL!G257+MAYO!G257+JUNIO!G257+JULIO!G257+AGOSTO!G257+SEPTIEMBRE!G257+OCTUBRE!G257+NOVIEMBRE!G257+DICIEMBRE!G257</f>
        <v>0</v>
      </c>
      <c r="H257" s="166">
        <f>+ENERO!H257+FEBRERO!H257+MARZO!H257+ABRIL!H257+MAYO!H257+JUNIO!H257+JULIO!H257+AGOSTO!H257+SEPTIEMBRE!H257+OCTUBRE!H257+NOVIEMBRE!H257+DICIEMBRE!H257</f>
        <v>0</v>
      </c>
      <c r="I257" s="228"/>
      <c r="J257" s="159"/>
      <c r="K257" s="159"/>
      <c r="L257" s="155"/>
      <c r="M257" s="155"/>
      <c r="N257" s="157"/>
      <c r="O257" s="160"/>
      <c r="P257" s="155"/>
      <c r="Q257" s="159"/>
    </row>
    <row r="258" spans="1:17" x14ac:dyDescent="0.25">
      <c r="A258" s="182" t="s">
        <v>479</v>
      </c>
      <c r="B258" s="201" t="s">
        <v>480</v>
      </c>
      <c r="C258" s="166">
        <f>+ENERO!C258+FEBRERO!C258+MARZO!C258+ABRIL!C258+MAYO!C258+JUNIO!C258+JULIO!C258+AGOSTO!C258+SEPTIEMBRE!C258+OCTUBRE!C258+NOVIEMBRE!C258+DICIEMBRE!C258</f>
        <v>0</v>
      </c>
      <c r="D258" s="166">
        <f>+ENERO!D258+FEBRERO!D258+MARZO!D258+ABRIL!D258+MAYO!D258+JUNIO!D258+JULIO!D258+AGOSTO!D258+SEPTIEMBRE!D258+OCTUBRE!D258+NOVIEMBRE!D258+DICIEMBRE!D258</f>
        <v>0</v>
      </c>
      <c r="E258" s="166">
        <f>+ENERO!E258+FEBRERO!E258+MARZO!E258+ABRIL!E258+MAYO!E258+JUNIO!E258+JULIO!E258+AGOSTO!E258+SEPTIEMBRE!E258+OCTUBRE!E258+NOVIEMBRE!E258+DICIEMBRE!E258</f>
        <v>0</v>
      </c>
      <c r="F258" s="166">
        <f>+ENERO!F258+FEBRERO!F258+MARZO!F258+ABRIL!F258+MAYO!F258+JUNIO!F258+JULIO!F258+AGOSTO!F258+SEPTIEMBRE!F258+OCTUBRE!F258+NOVIEMBRE!F258+DICIEMBRE!F258</f>
        <v>0</v>
      </c>
      <c r="G258" s="166">
        <f>+ENERO!G258+FEBRERO!G258+MARZO!G258+ABRIL!G258+MAYO!G258+JUNIO!G258+JULIO!G258+AGOSTO!G258+SEPTIEMBRE!G258+OCTUBRE!G258+NOVIEMBRE!G258+DICIEMBRE!G258</f>
        <v>0</v>
      </c>
      <c r="H258" s="166">
        <f>+ENERO!H258+FEBRERO!H258+MARZO!H258+ABRIL!H258+MAYO!H258+JUNIO!H258+JULIO!H258+AGOSTO!H258+SEPTIEMBRE!H258+OCTUBRE!H258+NOVIEMBRE!H258+DICIEMBRE!H258</f>
        <v>0</v>
      </c>
      <c r="I258" s="228"/>
      <c r="J258" s="159"/>
      <c r="K258" s="159"/>
      <c r="L258" s="155"/>
      <c r="M258" s="155"/>
      <c r="N258" s="157"/>
      <c r="O258" s="160"/>
      <c r="P258" s="155"/>
      <c r="Q258" s="159"/>
    </row>
    <row r="259" spans="1:17" x14ac:dyDescent="0.25">
      <c r="A259" s="182" t="s">
        <v>481</v>
      </c>
      <c r="B259" s="201" t="s">
        <v>482</v>
      </c>
      <c r="C259" s="166">
        <f>+ENERO!C259+FEBRERO!C259+MARZO!C259+ABRIL!C259+MAYO!C259+JUNIO!C259+JULIO!C259+AGOSTO!C259+SEPTIEMBRE!C259+OCTUBRE!C259+NOVIEMBRE!C259+DICIEMBRE!C259</f>
        <v>0</v>
      </c>
      <c r="D259" s="166">
        <f>+ENERO!D259+FEBRERO!D259+MARZO!D259+ABRIL!D259+MAYO!D259+JUNIO!D259+JULIO!D259+AGOSTO!D259+SEPTIEMBRE!D259+OCTUBRE!D259+NOVIEMBRE!D259+DICIEMBRE!D259</f>
        <v>0</v>
      </c>
      <c r="E259" s="166">
        <f>+ENERO!E259+FEBRERO!E259+MARZO!E259+ABRIL!E259+MAYO!E259+JUNIO!E259+JULIO!E259+AGOSTO!E259+SEPTIEMBRE!E259+OCTUBRE!E259+NOVIEMBRE!E259+DICIEMBRE!E259</f>
        <v>0</v>
      </c>
      <c r="F259" s="166">
        <f>+ENERO!F259+FEBRERO!F259+MARZO!F259+ABRIL!F259+MAYO!F259+JUNIO!F259+JULIO!F259+AGOSTO!F259+SEPTIEMBRE!F259+OCTUBRE!F259+NOVIEMBRE!F259+DICIEMBRE!F259</f>
        <v>0</v>
      </c>
      <c r="G259" s="166">
        <f>+ENERO!G259+FEBRERO!G259+MARZO!G259+ABRIL!G259+MAYO!G259+JUNIO!G259+JULIO!G259+AGOSTO!G259+SEPTIEMBRE!G259+OCTUBRE!G259+NOVIEMBRE!G259+DICIEMBRE!G259</f>
        <v>0</v>
      </c>
      <c r="H259" s="166">
        <f>+ENERO!H259+FEBRERO!H259+MARZO!H259+ABRIL!H259+MAYO!H259+JUNIO!H259+JULIO!H259+AGOSTO!H259+SEPTIEMBRE!H259+OCTUBRE!H259+NOVIEMBRE!H259+DICIEMBRE!H259</f>
        <v>0</v>
      </c>
      <c r="I259" s="228"/>
      <c r="J259" s="159"/>
      <c r="K259" s="159"/>
      <c r="L259" s="155"/>
      <c r="M259" s="155"/>
      <c r="N259" s="157"/>
      <c r="O259" s="160"/>
      <c r="P259" s="155"/>
      <c r="Q259" s="159"/>
    </row>
    <row r="260" spans="1:17" x14ac:dyDescent="0.25">
      <c r="A260" s="182" t="s">
        <v>483</v>
      </c>
      <c r="B260" s="201" t="s">
        <v>484</v>
      </c>
      <c r="C260" s="166">
        <f>+ENERO!C260+FEBRERO!C260+MARZO!C260+ABRIL!C260+MAYO!C260+JUNIO!C260+JULIO!C260+AGOSTO!C260+SEPTIEMBRE!C260+OCTUBRE!C260+NOVIEMBRE!C260+DICIEMBRE!C260</f>
        <v>0</v>
      </c>
      <c r="D260" s="166">
        <f>+ENERO!D260+FEBRERO!D260+MARZO!D260+ABRIL!D260+MAYO!D260+JUNIO!D260+JULIO!D260+AGOSTO!D260+SEPTIEMBRE!D260+OCTUBRE!D260+NOVIEMBRE!D260+DICIEMBRE!D260</f>
        <v>0</v>
      </c>
      <c r="E260" s="166">
        <f>+ENERO!E260+FEBRERO!E260+MARZO!E260+ABRIL!E260+MAYO!E260+JUNIO!E260+JULIO!E260+AGOSTO!E260+SEPTIEMBRE!E260+OCTUBRE!E260+NOVIEMBRE!E260+DICIEMBRE!E260</f>
        <v>0</v>
      </c>
      <c r="F260" s="166">
        <f>+ENERO!F260+FEBRERO!F260+MARZO!F260+ABRIL!F260+MAYO!F260+JUNIO!F260+JULIO!F260+AGOSTO!F260+SEPTIEMBRE!F260+OCTUBRE!F260+NOVIEMBRE!F260+DICIEMBRE!F260</f>
        <v>0</v>
      </c>
      <c r="G260" s="166">
        <f>+ENERO!G260+FEBRERO!G260+MARZO!G260+ABRIL!G260+MAYO!G260+JUNIO!G260+JULIO!G260+AGOSTO!G260+SEPTIEMBRE!G260+OCTUBRE!G260+NOVIEMBRE!G260+DICIEMBRE!G260</f>
        <v>0</v>
      </c>
      <c r="H260" s="166">
        <f>+ENERO!H260+FEBRERO!H260+MARZO!H260+ABRIL!H260+MAYO!H260+JUNIO!H260+JULIO!H260+AGOSTO!H260+SEPTIEMBRE!H260+OCTUBRE!H260+NOVIEMBRE!H260+DICIEMBRE!H260</f>
        <v>0</v>
      </c>
      <c r="I260" s="228"/>
      <c r="J260" s="159"/>
      <c r="K260" s="159"/>
      <c r="L260" s="155"/>
      <c r="M260" s="155"/>
      <c r="N260" s="157"/>
      <c r="O260" s="160"/>
      <c r="P260" s="155"/>
      <c r="Q260" s="159"/>
    </row>
    <row r="261" spans="1:17" x14ac:dyDescent="0.25">
      <c r="A261" s="182" t="s">
        <v>485</v>
      </c>
      <c r="B261" s="201" t="s">
        <v>486</v>
      </c>
      <c r="C261" s="166">
        <f>+ENERO!C261+FEBRERO!C261+MARZO!C261+ABRIL!C261+MAYO!C261+JUNIO!C261+JULIO!C261+AGOSTO!C261+SEPTIEMBRE!C261+OCTUBRE!C261+NOVIEMBRE!C261+DICIEMBRE!C261</f>
        <v>2</v>
      </c>
      <c r="D261" s="166">
        <f>+ENERO!D261+FEBRERO!D261+MARZO!D261+ABRIL!D261+MAYO!D261+JUNIO!D261+JULIO!D261+AGOSTO!D261+SEPTIEMBRE!D261+OCTUBRE!D261+NOVIEMBRE!D261+DICIEMBRE!D261</f>
        <v>2</v>
      </c>
      <c r="E261" s="166">
        <f>+ENERO!E261+FEBRERO!E261+MARZO!E261+ABRIL!E261+MAYO!E261+JUNIO!E261+JULIO!E261+AGOSTO!E261+SEPTIEMBRE!E261+OCTUBRE!E261+NOVIEMBRE!E261+DICIEMBRE!E261</f>
        <v>0</v>
      </c>
      <c r="F261" s="166">
        <f>+ENERO!F261+FEBRERO!F261+MARZO!F261+ABRIL!F261+MAYO!F261+JUNIO!F261+JULIO!F261+AGOSTO!F261+SEPTIEMBRE!F261+OCTUBRE!F261+NOVIEMBRE!F261+DICIEMBRE!F261</f>
        <v>0</v>
      </c>
      <c r="G261" s="166">
        <f>+ENERO!G261+FEBRERO!G261+MARZO!G261+ABRIL!G261+MAYO!G261+JUNIO!G261+JULIO!G261+AGOSTO!G261+SEPTIEMBRE!G261+OCTUBRE!G261+NOVIEMBRE!G261+DICIEMBRE!G261</f>
        <v>0</v>
      </c>
      <c r="H261" s="166">
        <f>+ENERO!H261+FEBRERO!H261+MARZO!H261+ABRIL!H261+MAYO!H261+JUNIO!H261+JULIO!H261+AGOSTO!H261+SEPTIEMBRE!H261+OCTUBRE!H261+NOVIEMBRE!H261+DICIEMBRE!H261</f>
        <v>0</v>
      </c>
      <c r="I261" s="228"/>
      <c r="J261" s="159"/>
      <c r="K261" s="159"/>
      <c r="L261" s="155"/>
      <c r="M261" s="155"/>
      <c r="N261" s="157"/>
      <c r="O261" s="160"/>
      <c r="P261" s="155"/>
      <c r="Q261" s="159"/>
    </row>
    <row r="262" spans="1:17" x14ac:dyDescent="0.25">
      <c r="A262" s="182" t="s">
        <v>487</v>
      </c>
      <c r="B262" s="201" t="s">
        <v>488</v>
      </c>
      <c r="C262" s="166">
        <f>+ENERO!C262+FEBRERO!C262+MARZO!C262+ABRIL!C262+MAYO!C262+JUNIO!C262+JULIO!C262+AGOSTO!C262+SEPTIEMBRE!C262+OCTUBRE!C262+NOVIEMBRE!C262+DICIEMBRE!C262</f>
        <v>75</v>
      </c>
      <c r="D262" s="166">
        <f>+ENERO!D262+FEBRERO!D262+MARZO!D262+ABRIL!D262+MAYO!D262+JUNIO!D262+JULIO!D262+AGOSTO!D262+SEPTIEMBRE!D262+OCTUBRE!D262+NOVIEMBRE!D262+DICIEMBRE!D262</f>
        <v>2</v>
      </c>
      <c r="E262" s="166">
        <f>+ENERO!E262+FEBRERO!E262+MARZO!E262+ABRIL!E262+MAYO!E262+JUNIO!E262+JULIO!E262+AGOSTO!E262+SEPTIEMBRE!E262+OCTUBRE!E262+NOVIEMBRE!E262+DICIEMBRE!E262</f>
        <v>73</v>
      </c>
      <c r="F262" s="166">
        <f>+ENERO!F262+FEBRERO!F262+MARZO!F262+ABRIL!F262+MAYO!F262+JUNIO!F262+JULIO!F262+AGOSTO!F262+SEPTIEMBRE!F262+OCTUBRE!F262+NOVIEMBRE!F262+DICIEMBRE!F262</f>
        <v>0</v>
      </c>
      <c r="G262" s="166">
        <f>+ENERO!G262+FEBRERO!G262+MARZO!G262+ABRIL!G262+MAYO!G262+JUNIO!G262+JULIO!G262+AGOSTO!G262+SEPTIEMBRE!G262+OCTUBRE!G262+NOVIEMBRE!G262+DICIEMBRE!G262</f>
        <v>0</v>
      </c>
      <c r="H262" s="166">
        <f>+ENERO!H262+FEBRERO!H262+MARZO!H262+ABRIL!H262+MAYO!H262+JUNIO!H262+JULIO!H262+AGOSTO!H262+SEPTIEMBRE!H262+OCTUBRE!H262+NOVIEMBRE!H262+DICIEMBRE!H262</f>
        <v>0</v>
      </c>
      <c r="I262" s="228"/>
      <c r="J262" s="159"/>
      <c r="K262" s="159"/>
      <c r="L262" s="155"/>
      <c r="M262" s="155"/>
      <c r="N262" s="157"/>
      <c r="O262" s="160"/>
      <c r="P262" s="155"/>
      <c r="Q262" s="159"/>
    </row>
    <row r="263" spans="1:17" x14ac:dyDescent="0.25">
      <c r="A263" s="182" t="s">
        <v>489</v>
      </c>
      <c r="B263" s="201" t="s">
        <v>490</v>
      </c>
      <c r="C263" s="166">
        <f>+ENERO!C263+FEBRERO!C263+MARZO!C263+ABRIL!C263+MAYO!C263+JUNIO!C263+JULIO!C263+AGOSTO!C263+SEPTIEMBRE!C263+OCTUBRE!C263+NOVIEMBRE!C263+DICIEMBRE!C263</f>
        <v>0</v>
      </c>
      <c r="D263" s="166">
        <f>+ENERO!D263+FEBRERO!D263+MARZO!D263+ABRIL!D263+MAYO!D263+JUNIO!D263+JULIO!D263+AGOSTO!D263+SEPTIEMBRE!D263+OCTUBRE!D263+NOVIEMBRE!D263+DICIEMBRE!D263</f>
        <v>0</v>
      </c>
      <c r="E263" s="166">
        <f>+ENERO!E263+FEBRERO!E263+MARZO!E263+ABRIL!E263+MAYO!E263+JUNIO!E263+JULIO!E263+AGOSTO!E263+SEPTIEMBRE!E263+OCTUBRE!E263+NOVIEMBRE!E263+DICIEMBRE!E263</f>
        <v>0</v>
      </c>
      <c r="F263" s="166">
        <f>+ENERO!F263+FEBRERO!F263+MARZO!F263+ABRIL!F263+MAYO!F263+JUNIO!F263+JULIO!F263+AGOSTO!F263+SEPTIEMBRE!F263+OCTUBRE!F263+NOVIEMBRE!F263+DICIEMBRE!F263</f>
        <v>0</v>
      </c>
      <c r="G263" s="166">
        <f>+ENERO!G263+FEBRERO!G263+MARZO!G263+ABRIL!G263+MAYO!G263+JUNIO!G263+JULIO!G263+AGOSTO!G263+SEPTIEMBRE!G263+OCTUBRE!G263+NOVIEMBRE!G263+DICIEMBRE!G263</f>
        <v>0</v>
      </c>
      <c r="H263" s="166">
        <f>+ENERO!H263+FEBRERO!H263+MARZO!H263+ABRIL!H263+MAYO!H263+JUNIO!H263+JULIO!H263+AGOSTO!H263+SEPTIEMBRE!H263+OCTUBRE!H263+NOVIEMBRE!H263+DICIEMBRE!H263</f>
        <v>0</v>
      </c>
      <c r="I263" s="228"/>
      <c r="J263" s="159"/>
      <c r="K263" s="159"/>
      <c r="L263" s="155"/>
      <c r="M263" s="155"/>
      <c r="N263" s="157"/>
      <c r="O263" s="160"/>
      <c r="P263" s="155"/>
      <c r="Q263" s="159"/>
    </row>
    <row r="264" spans="1:17" ht="24" x14ac:dyDescent="0.25">
      <c r="A264" s="182" t="s">
        <v>491</v>
      </c>
      <c r="B264" s="188" t="s">
        <v>492</v>
      </c>
      <c r="C264" s="166">
        <f>+ENERO!C264+FEBRERO!C264+MARZO!C264+ABRIL!C264+MAYO!C264+JUNIO!C264+JULIO!C264+AGOSTO!C264+SEPTIEMBRE!C264+OCTUBRE!C264+NOVIEMBRE!C264+DICIEMBRE!C264</f>
        <v>0</v>
      </c>
      <c r="D264" s="166">
        <f>+ENERO!D264+FEBRERO!D264+MARZO!D264+ABRIL!D264+MAYO!D264+JUNIO!D264+JULIO!D264+AGOSTO!D264+SEPTIEMBRE!D264+OCTUBRE!D264+NOVIEMBRE!D264+DICIEMBRE!D264</f>
        <v>0</v>
      </c>
      <c r="E264" s="166">
        <f>+ENERO!E264+FEBRERO!E264+MARZO!E264+ABRIL!E264+MAYO!E264+JUNIO!E264+JULIO!E264+AGOSTO!E264+SEPTIEMBRE!E264+OCTUBRE!E264+NOVIEMBRE!E264+DICIEMBRE!E264</f>
        <v>0</v>
      </c>
      <c r="F264" s="166">
        <f>+ENERO!F264+FEBRERO!F264+MARZO!F264+ABRIL!F264+MAYO!F264+JUNIO!F264+JULIO!F264+AGOSTO!F264+SEPTIEMBRE!F264+OCTUBRE!F264+NOVIEMBRE!F264+DICIEMBRE!F264</f>
        <v>0</v>
      </c>
      <c r="G264" s="166">
        <f>+ENERO!G264+FEBRERO!G264+MARZO!G264+ABRIL!G264+MAYO!G264+JUNIO!G264+JULIO!G264+AGOSTO!G264+SEPTIEMBRE!G264+OCTUBRE!G264+NOVIEMBRE!G264+DICIEMBRE!G264</f>
        <v>0</v>
      </c>
      <c r="H264" s="166">
        <f>+ENERO!H264+FEBRERO!H264+MARZO!H264+ABRIL!H264+MAYO!H264+JUNIO!H264+JULIO!H264+AGOSTO!H264+SEPTIEMBRE!H264+OCTUBRE!H264+NOVIEMBRE!H264+DICIEMBRE!H264</f>
        <v>0</v>
      </c>
      <c r="I264" s="228"/>
      <c r="J264" s="159"/>
      <c r="K264" s="159"/>
      <c r="L264" s="155"/>
      <c r="M264" s="155"/>
      <c r="N264" s="157"/>
      <c r="O264" s="160"/>
      <c r="P264" s="155"/>
      <c r="Q264" s="159"/>
    </row>
    <row r="265" spans="1:17" x14ac:dyDescent="0.25">
      <c r="A265" s="182" t="s">
        <v>493</v>
      </c>
      <c r="B265" s="201" t="s">
        <v>494</v>
      </c>
      <c r="C265" s="166">
        <f>+ENERO!C265+FEBRERO!C265+MARZO!C265+ABRIL!C265+MAYO!C265+JUNIO!C265+JULIO!C265+AGOSTO!C265+SEPTIEMBRE!C265+OCTUBRE!C265+NOVIEMBRE!C265+DICIEMBRE!C265</f>
        <v>0</v>
      </c>
      <c r="D265" s="166">
        <f>+ENERO!D265+FEBRERO!D265+MARZO!D265+ABRIL!D265+MAYO!D265+JUNIO!D265+JULIO!D265+AGOSTO!D265+SEPTIEMBRE!D265+OCTUBRE!D265+NOVIEMBRE!D265+DICIEMBRE!D265</f>
        <v>0</v>
      </c>
      <c r="E265" s="166">
        <f>+ENERO!E265+FEBRERO!E265+MARZO!E265+ABRIL!E265+MAYO!E265+JUNIO!E265+JULIO!E265+AGOSTO!E265+SEPTIEMBRE!E265+OCTUBRE!E265+NOVIEMBRE!E265+DICIEMBRE!E265</f>
        <v>0</v>
      </c>
      <c r="F265" s="166">
        <f>+ENERO!F265+FEBRERO!F265+MARZO!F265+ABRIL!F265+MAYO!F265+JUNIO!F265+JULIO!F265+AGOSTO!F265+SEPTIEMBRE!F265+OCTUBRE!F265+NOVIEMBRE!F265+DICIEMBRE!F265</f>
        <v>0</v>
      </c>
      <c r="G265" s="166">
        <f>+ENERO!G265+FEBRERO!G265+MARZO!G265+ABRIL!G265+MAYO!G265+JUNIO!G265+JULIO!G265+AGOSTO!G265+SEPTIEMBRE!G265+OCTUBRE!G265+NOVIEMBRE!G265+DICIEMBRE!G265</f>
        <v>0</v>
      </c>
      <c r="H265" s="166">
        <f>+ENERO!H265+FEBRERO!H265+MARZO!H265+ABRIL!H265+MAYO!H265+JUNIO!H265+JULIO!H265+AGOSTO!H265+SEPTIEMBRE!H265+OCTUBRE!H265+NOVIEMBRE!H265+DICIEMBRE!H265</f>
        <v>0</v>
      </c>
      <c r="I265" s="228"/>
      <c r="J265" s="159"/>
      <c r="K265" s="159"/>
      <c r="L265" s="155"/>
      <c r="M265" s="155"/>
      <c r="N265" s="157"/>
      <c r="O265" s="160"/>
      <c r="P265" s="155"/>
      <c r="Q265" s="159"/>
    </row>
    <row r="266" spans="1:17" x14ac:dyDescent="0.25">
      <c r="A266" s="182" t="s">
        <v>495</v>
      </c>
      <c r="B266" s="201" t="s">
        <v>496</v>
      </c>
      <c r="C266" s="166">
        <f>+ENERO!C266+FEBRERO!C266+MARZO!C266+ABRIL!C266+MAYO!C266+JUNIO!C266+JULIO!C266+AGOSTO!C266+SEPTIEMBRE!C266+OCTUBRE!C266+NOVIEMBRE!C266+DICIEMBRE!C266</f>
        <v>0</v>
      </c>
      <c r="D266" s="166">
        <f>+ENERO!D266+FEBRERO!D266+MARZO!D266+ABRIL!D266+MAYO!D266+JUNIO!D266+JULIO!D266+AGOSTO!D266+SEPTIEMBRE!D266+OCTUBRE!D266+NOVIEMBRE!D266+DICIEMBRE!D266</f>
        <v>0</v>
      </c>
      <c r="E266" s="166">
        <f>+ENERO!E266+FEBRERO!E266+MARZO!E266+ABRIL!E266+MAYO!E266+JUNIO!E266+JULIO!E266+AGOSTO!E266+SEPTIEMBRE!E266+OCTUBRE!E266+NOVIEMBRE!E266+DICIEMBRE!E266</f>
        <v>0</v>
      </c>
      <c r="F266" s="166">
        <f>+ENERO!F266+FEBRERO!F266+MARZO!F266+ABRIL!F266+MAYO!F266+JUNIO!F266+JULIO!F266+AGOSTO!F266+SEPTIEMBRE!F266+OCTUBRE!F266+NOVIEMBRE!F266+DICIEMBRE!F266</f>
        <v>0</v>
      </c>
      <c r="G266" s="166">
        <f>+ENERO!G266+FEBRERO!G266+MARZO!G266+ABRIL!G266+MAYO!G266+JUNIO!G266+JULIO!G266+AGOSTO!G266+SEPTIEMBRE!G266+OCTUBRE!G266+NOVIEMBRE!G266+DICIEMBRE!G266</f>
        <v>0</v>
      </c>
      <c r="H266" s="166">
        <f>+ENERO!H266+FEBRERO!H266+MARZO!H266+ABRIL!H266+MAYO!H266+JUNIO!H266+JULIO!H266+AGOSTO!H266+SEPTIEMBRE!H266+OCTUBRE!H266+NOVIEMBRE!H266+DICIEMBRE!H266</f>
        <v>0</v>
      </c>
      <c r="I266" s="228"/>
      <c r="J266" s="159"/>
      <c r="K266" s="159"/>
      <c r="L266" s="155"/>
      <c r="M266" s="155"/>
      <c r="N266" s="157"/>
      <c r="O266" s="160"/>
      <c r="P266" s="155"/>
      <c r="Q266" s="159"/>
    </row>
    <row r="267" spans="1:17" x14ac:dyDescent="0.25">
      <c r="A267" s="182" t="s">
        <v>497</v>
      </c>
      <c r="B267" s="201" t="s">
        <v>498</v>
      </c>
      <c r="C267" s="166">
        <f>+ENERO!C267+FEBRERO!C267+MARZO!C267+ABRIL!C267+MAYO!C267+JUNIO!C267+JULIO!C267+AGOSTO!C267+SEPTIEMBRE!C267+OCTUBRE!C267+NOVIEMBRE!C267+DICIEMBRE!C267</f>
        <v>0</v>
      </c>
      <c r="D267" s="166">
        <f>+ENERO!D267+FEBRERO!D267+MARZO!D267+ABRIL!D267+MAYO!D267+JUNIO!D267+JULIO!D267+AGOSTO!D267+SEPTIEMBRE!D267+OCTUBRE!D267+NOVIEMBRE!D267+DICIEMBRE!D267</f>
        <v>0</v>
      </c>
      <c r="E267" s="166">
        <f>+ENERO!E267+FEBRERO!E267+MARZO!E267+ABRIL!E267+MAYO!E267+JUNIO!E267+JULIO!E267+AGOSTO!E267+SEPTIEMBRE!E267+OCTUBRE!E267+NOVIEMBRE!E267+DICIEMBRE!E267</f>
        <v>0</v>
      </c>
      <c r="F267" s="166">
        <f>+ENERO!F267+FEBRERO!F267+MARZO!F267+ABRIL!F267+MAYO!F267+JUNIO!F267+JULIO!F267+AGOSTO!F267+SEPTIEMBRE!F267+OCTUBRE!F267+NOVIEMBRE!F267+DICIEMBRE!F267</f>
        <v>0</v>
      </c>
      <c r="G267" s="166">
        <f>+ENERO!G267+FEBRERO!G267+MARZO!G267+ABRIL!G267+MAYO!G267+JUNIO!G267+JULIO!G267+AGOSTO!G267+SEPTIEMBRE!G267+OCTUBRE!G267+NOVIEMBRE!G267+DICIEMBRE!G267</f>
        <v>0</v>
      </c>
      <c r="H267" s="166">
        <f>+ENERO!H267+FEBRERO!H267+MARZO!H267+ABRIL!H267+MAYO!H267+JUNIO!H267+JULIO!H267+AGOSTO!H267+SEPTIEMBRE!H267+OCTUBRE!H267+NOVIEMBRE!H267+DICIEMBRE!H267</f>
        <v>0</v>
      </c>
      <c r="I267" s="228"/>
      <c r="J267" s="159"/>
      <c r="K267" s="159"/>
      <c r="L267" s="155"/>
      <c r="M267" s="155"/>
      <c r="N267" s="157"/>
      <c r="O267" s="160"/>
      <c r="P267" s="155"/>
      <c r="Q267" s="159"/>
    </row>
    <row r="268" spans="1:17" x14ac:dyDescent="0.25">
      <c r="A268" s="182" t="s">
        <v>499</v>
      </c>
      <c r="B268" s="201" t="s">
        <v>500</v>
      </c>
      <c r="C268" s="166">
        <f>+ENERO!C268+FEBRERO!C268+MARZO!C268+ABRIL!C268+MAYO!C268+JUNIO!C268+JULIO!C268+AGOSTO!C268+SEPTIEMBRE!C268+OCTUBRE!C268+NOVIEMBRE!C268+DICIEMBRE!C268</f>
        <v>16</v>
      </c>
      <c r="D268" s="166">
        <f>+ENERO!D268+FEBRERO!D268+MARZO!D268+ABRIL!D268+MAYO!D268+JUNIO!D268+JULIO!D268+AGOSTO!D268+SEPTIEMBRE!D268+OCTUBRE!D268+NOVIEMBRE!D268+DICIEMBRE!D268</f>
        <v>2</v>
      </c>
      <c r="E268" s="166">
        <f>+ENERO!E268+FEBRERO!E268+MARZO!E268+ABRIL!E268+MAYO!E268+JUNIO!E268+JULIO!E268+AGOSTO!E268+SEPTIEMBRE!E268+OCTUBRE!E268+NOVIEMBRE!E268+DICIEMBRE!E268</f>
        <v>0</v>
      </c>
      <c r="F268" s="166">
        <f>+ENERO!F268+FEBRERO!F268+MARZO!F268+ABRIL!F268+MAYO!F268+JUNIO!F268+JULIO!F268+AGOSTO!F268+SEPTIEMBRE!F268+OCTUBRE!F268+NOVIEMBRE!F268+DICIEMBRE!F268</f>
        <v>14</v>
      </c>
      <c r="G268" s="166">
        <f>+ENERO!G268+FEBRERO!G268+MARZO!G268+ABRIL!G268+MAYO!G268+JUNIO!G268+JULIO!G268+AGOSTO!G268+SEPTIEMBRE!G268+OCTUBRE!G268+NOVIEMBRE!G268+DICIEMBRE!G268</f>
        <v>0</v>
      </c>
      <c r="H268" s="166">
        <f>+ENERO!H268+FEBRERO!H268+MARZO!H268+ABRIL!H268+MAYO!H268+JUNIO!H268+JULIO!H268+AGOSTO!H268+SEPTIEMBRE!H268+OCTUBRE!H268+NOVIEMBRE!H268+DICIEMBRE!H268</f>
        <v>0</v>
      </c>
      <c r="I268" s="228"/>
      <c r="J268" s="159"/>
      <c r="K268" s="159"/>
      <c r="L268" s="155"/>
      <c r="M268" s="155"/>
      <c r="N268" s="157"/>
      <c r="O268" s="160"/>
      <c r="P268" s="155"/>
      <c r="Q268" s="159"/>
    </row>
    <row r="269" spans="1:17" x14ac:dyDescent="0.25">
      <c r="A269" s="182" t="s">
        <v>501</v>
      </c>
      <c r="B269" s="201" t="s">
        <v>502</v>
      </c>
      <c r="C269" s="166">
        <f>+ENERO!C269+FEBRERO!C269+MARZO!C269+ABRIL!C269+MAYO!C269+JUNIO!C269+JULIO!C269+AGOSTO!C269+SEPTIEMBRE!C269+OCTUBRE!C269+NOVIEMBRE!C269+DICIEMBRE!C269</f>
        <v>254</v>
      </c>
      <c r="D269" s="166">
        <f>+ENERO!D269+FEBRERO!D269+MARZO!D269+ABRIL!D269+MAYO!D269+JUNIO!D269+JULIO!D269+AGOSTO!D269+SEPTIEMBRE!D269+OCTUBRE!D269+NOVIEMBRE!D269+DICIEMBRE!D269</f>
        <v>32</v>
      </c>
      <c r="E269" s="166">
        <f>+ENERO!E269+FEBRERO!E269+MARZO!E269+ABRIL!E269+MAYO!E269+JUNIO!E269+JULIO!E269+AGOSTO!E269+SEPTIEMBRE!E269+OCTUBRE!E269+NOVIEMBRE!E269+DICIEMBRE!E269</f>
        <v>0</v>
      </c>
      <c r="F269" s="166">
        <f>+ENERO!F269+FEBRERO!F269+MARZO!F269+ABRIL!F269+MAYO!F269+JUNIO!F269+JULIO!F269+AGOSTO!F269+SEPTIEMBRE!F269+OCTUBRE!F269+NOVIEMBRE!F269+DICIEMBRE!F269</f>
        <v>222</v>
      </c>
      <c r="G269" s="166">
        <f>+ENERO!G269+FEBRERO!G269+MARZO!G269+ABRIL!G269+MAYO!G269+JUNIO!G269+JULIO!G269+AGOSTO!G269+SEPTIEMBRE!G269+OCTUBRE!G269+NOVIEMBRE!G269+DICIEMBRE!G269</f>
        <v>0</v>
      </c>
      <c r="H269" s="166">
        <f>+ENERO!H269+FEBRERO!H269+MARZO!H269+ABRIL!H269+MAYO!H269+JUNIO!H269+JULIO!H269+AGOSTO!H269+SEPTIEMBRE!H269+OCTUBRE!H269+NOVIEMBRE!H269+DICIEMBRE!H269</f>
        <v>0</v>
      </c>
      <c r="I269" s="228"/>
      <c r="J269" s="159"/>
      <c r="K269" s="159"/>
      <c r="L269" s="155"/>
      <c r="M269" s="155"/>
      <c r="N269" s="157"/>
      <c r="O269" s="160"/>
      <c r="P269" s="155"/>
      <c r="Q269" s="159"/>
    </row>
    <row r="270" spans="1:17" x14ac:dyDescent="0.25">
      <c r="A270" s="182" t="s">
        <v>503</v>
      </c>
      <c r="B270" s="201" t="s">
        <v>504</v>
      </c>
      <c r="C270" s="166">
        <f>+ENERO!C270+FEBRERO!C270+MARZO!C270+ABRIL!C270+MAYO!C270+JUNIO!C270+JULIO!C270+AGOSTO!C270+SEPTIEMBRE!C270+OCTUBRE!C270+NOVIEMBRE!C270+DICIEMBRE!C270</f>
        <v>1</v>
      </c>
      <c r="D270" s="166">
        <f>+ENERO!D270+FEBRERO!D270+MARZO!D270+ABRIL!D270+MAYO!D270+JUNIO!D270+JULIO!D270+AGOSTO!D270+SEPTIEMBRE!D270+OCTUBRE!D270+NOVIEMBRE!D270+DICIEMBRE!D270</f>
        <v>1</v>
      </c>
      <c r="E270" s="166">
        <f>+ENERO!E270+FEBRERO!E270+MARZO!E270+ABRIL!E270+MAYO!E270+JUNIO!E270+JULIO!E270+AGOSTO!E270+SEPTIEMBRE!E270+OCTUBRE!E270+NOVIEMBRE!E270+DICIEMBRE!E270</f>
        <v>0</v>
      </c>
      <c r="F270" s="166">
        <f>+ENERO!F270+FEBRERO!F270+MARZO!F270+ABRIL!F270+MAYO!F270+JUNIO!F270+JULIO!F270+AGOSTO!F270+SEPTIEMBRE!F270+OCTUBRE!F270+NOVIEMBRE!F270+DICIEMBRE!F270</f>
        <v>0</v>
      </c>
      <c r="G270" s="166">
        <f>+ENERO!G270+FEBRERO!G270+MARZO!G270+ABRIL!G270+MAYO!G270+JUNIO!G270+JULIO!G270+AGOSTO!G270+SEPTIEMBRE!G270+OCTUBRE!G270+NOVIEMBRE!G270+DICIEMBRE!G270</f>
        <v>0</v>
      </c>
      <c r="H270" s="166">
        <f>+ENERO!H270+FEBRERO!H270+MARZO!H270+ABRIL!H270+MAYO!H270+JUNIO!H270+JULIO!H270+AGOSTO!H270+SEPTIEMBRE!H270+OCTUBRE!H270+NOVIEMBRE!H270+DICIEMBRE!H270</f>
        <v>0</v>
      </c>
      <c r="I270" s="228"/>
      <c r="J270" s="159"/>
      <c r="K270" s="159"/>
      <c r="L270" s="155"/>
      <c r="M270" s="155"/>
      <c r="N270" s="157"/>
      <c r="O270" s="160"/>
      <c r="P270" s="155"/>
      <c r="Q270" s="159"/>
    </row>
    <row r="271" spans="1:17" x14ac:dyDescent="0.25">
      <c r="A271" s="182" t="s">
        <v>505</v>
      </c>
      <c r="B271" s="201" t="s">
        <v>506</v>
      </c>
      <c r="C271" s="166">
        <f>+ENERO!C271+FEBRERO!C271+MARZO!C271+ABRIL!C271+MAYO!C271+JUNIO!C271+JULIO!C271+AGOSTO!C271+SEPTIEMBRE!C271+OCTUBRE!C271+NOVIEMBRE!C271+DICIEMBRE!C271</f>
        <v>0</v>
      </c>
      <c r="D271" s="166">
        <f>+ENERO!D271+FEBRERO!D271+MARZO!D271+ABRIL!D271+MAYO!D271+JUNIO!D271+JULIO!D271+AGOSTO!D271+SEPTIEMBRE!D271+OCTUBRE!D271+NOVIEMBRE!D271+DICIEMBRE!D271</f>
        <v>0</v>
      </c>
      <c r="E271" s="166">
        <f>+ENERO!E271+FEBRERO!E271+MARZO!E271+ABRIL!E271+MAYO!E271+JUNIO!E271+JULIO!E271+AGOSTO!E271+SEPTIEMBRE!E271+OCTUBRE!E271+NOVIEMBRE!E271+DICIEMBRE!E271</f>
        <v>0</v>
      </c>
      <c r="F271" s="166">
        <f>+ENERO!F271+FEBRERO!F271+MARZO!F271+ABRIL!F271+MAYO!F271+JUNIO!F271+JULIO!F271+AGOSTO!F271+SEPTIEMBRE!F271+OCTUBRE!F271+NOVIEMBRE!F271+DICIEMBRE!F271</f>
        <v>0</v>
      </c>
      <c r="G271" s="166">
        <f>+ENERO!G271+FEBRERO!G271+MARZO!G271+ABRIL!G271+MAYO!G271+JUNIO!G271+JULIO!G271+AGOSTO!G271+SEPTIEMBRE!G271+OCTUBRE!G271+NOVIEMBRE!G271+DICIEMBRE!G271</f>
        <v>0</v>
      </c>
      <c r="H271" s="166">
        <f>+ENERO!H271+FEBRERO!H271+MARZO!H271+ABRIL!H271+MAYO!H271+JUNIO!H271+JULIO!H271+AGOSTO!H271+SEPTIEMBRE!H271+OCTUBRE!H271+NOVIEMBRE!H271+DICIEMBRE!H271</f>
        <v>0</v>
      </c>
      <c r="I271" s="228"/>
      <c r="J271" s="159"/>
      <c r="K271" s="159"/>
      <c r="L271" s="155"/>
      <c r="M271" s="155"/>
      <c r="N271" s="157"/>
      <c r="O271" s="160"/>
      <c r="P271" s="155"/>
      <c r="Q271" s="159"/>
    </row>
    <row r="272" spans="1:17" x14ac:dyDescent="0.25">
      <c r="A272" s="182" t="s">
        <v>507</v>
      </c>
      <c r="B272" s="201" t="s">
        <v>508</v>
      </c>
      <c r="C272" s="166">
        <f>+ENERO!C272+FEBRERO!C272+MARZO!C272+ABRIL!C272+MAYO!C272+JUNIO!C272+JULIO!C272+AGOSTO!C272+SEPTIEMBRE!C272+OCTUBRE!C272+NOVIEMBRE!C272+DICIEMBRE!C272</f>
        <v>0</v>
      </c>
      <c r="D272" s="166">
        <f>+ENERO!D272+FEBRERO!D272+MARZO!D272+ABRIL!D272+MAYO!D272+JUNIO!D272+JULIO!D272+AGOSTO!D272+SEPTIEMBRE!D272+OCTUBRE!D272+NOVIEMBRE!D272+DICIEMBRE!D272</f>
        <v>0</v>
      </c>
      <c r="E272" s="166">
        <f>+ENERO!E272+FEBRERO!E272+MARZO!E272+ABRIL!E272+MAYO!E272+JUNIO!E272+JULIO!E272+AGOSTO!E272+SEPTIEMBRE!E272+OCTUBRE!E272+NOVIEMBRE!E272+DICIEMBRE!E272</f>
        <v>0</v>
      </c>
      <c r="F272" s="166">
        <f>+ENERO!F272+FEBRERO!F272+MARZO!F272+ABRIL!F272+MAYO!F272+JUNIO!F272+JULIO!F272+AGOSTO!F272+SEPTIEMBRE!F272+OCTUBRE!F272+NOVIEMBRE!F272+DICIEMBRE!F272</f>
        <v>0</v>
      </c>
      <c r="G272" s="166">
        <f>+ENERO!G272+FEBRERO!G272+MARZO!G272+ABRIL!G272+MAYO!G272+JUNIO!G272+JULIO!G272+AGOSTO!G272+SEPTIEMBRE!G272+OCTUBRE!G272+NOVIEMBRE!G272+DICIEMBRE!G272</f>
        <v>0</v>
      </c>
      <c r="H272" s="166">
        <f>+ENERO!H272+FEBRERO!H272+MARZO!H272+ABRIL!H272+MAYO!H272+JUNIO!H272+JULIO!H272+AGOSTO!H272+SEPTIEMBRE!H272+OCTUBRE!H272+NOVIEMBRE!H272+DICIEMBRE!H272</f>
        <v>0</v>
      </c>
      <c r="I272" s="228"/>
      <c r="J272" s="159"/>
      <c r="K272" s="159"/>
      <c r="L272" s="155"/>
      <c r="M272" s="155"/>
      <c r="N272" s="157"/>
      <c r="O272" s="160"/>
      <c r="P272" s="155"/>
      <c r="Q272" s="159"/>
    </row>
    <row r="273" spans="1:17" x14ac:dyDescent="0.25">
      <c r="A273" s="182" t="s">
        <v>509</v>
      </c>
      <c r="B273" s="201" t="s">
        <v>510</v>
      </c>
      <c r="C273" s="166">
        <f>+ENERO!C273+FEBRERO!C273+MARZO!C273+ABRIL!C273+MAYO!C273+JUNIO!C273+JULIO!C273+AGOSTO!C273+SEPTIEMBRE!C273+OCTUBRE!C273+NOVIEMBRE!C273+DICIEMBRE!C273</f>
        <v>0</v>
      </c>
      <c r="D273" s="166">
        <f>+ENERO!D273+FEBRERO!D273+MARZO!D273+ABRIL!D273+MAYO!D273+JUNIO!D273+JULIO!D273+AGOSTO!D273+SEPTIEMBRE!D273+OCTUBRE!D273+NOVIEMBRE!D273+DICIEMBRE!D273</f>
        <v>0</v>
      </c>
      <c r="E273" s="166">
        <f>+ENERO!E273+FEBRERO!E273+MARZO!E273+ABRIL!E273+MAYO!E273+JUNIO!E273+JULIO!E273+AGOSTO!E273+SEPTIEMBRE!E273+OCTUBRE!E273+NOVIEMBRE!E273+DICIEMBRE!E273</f>
        <v>0</v>
      </c>
      <c r="F273" s="166">
        <f>+ENERO!F273+FEBRERO!F273+MARZO!F273+ABRIL!F273+MAYO!F273+JUNIO!F273+JULIO!F273+AGOSTO!F273+SEPTIEMBRE!F273+OCTUBRE!F273+NOVIEMBRE!F273+DICIEMBRE!F273</f>
        <v>0</v>
      </c>
      <c r="G273" s="166">
        <f>+ENERO!G273+FEBRERO!G273+MARZO!G273+ABRIL!G273+MAYO!G273+JUNIO!G273+JULIO!G273+AGOSTO!G273+SEPTIEMBRE!G273+OCTUBRE!G273+NOVIEMBRE!G273+DICIEMBRE!G273</f>
        <v>0</v>
      </c>
      <c r="H273" s="166">
        <f>+ENERO!H273+FEBRERO!H273+MARZO!H273+ABRIL!H273+MAYO!H273+JUNIO!H273+JULIO!H273+AGOSTO!H273+SEPTIEMBRE!H273+OCTUBRE!H273+NOVIEMBRE!H273+DICIEMBRE!H273</f>
        <v>0</v>
      </c>
      <c r="I273" s="228"/>
      <c r="J273" s="159"/>
      <c r="K273" s="159"/>
      <c r="L273" s="155"/>
      <c r="M273" s="155"/>
      <c r="N273" s="157"/>
      <c r="O273" s="160"/>
      <c r="P273" s="155"/>
      <c r="Q273" s="159"/>
    </row>
    <row r="274" spans="1:17" x14ac:dyDescent="0.25">
      <c r="A274" s="182" t="s">
        <v>511</v>
      </c>
      <c r="B274" s="201" t="s">
        <v>512</v>
      </c>
      <c r="C274" s="166">
        <f>+ENERO!C274+FEBRERO!C274+MARZO!C274+ABRIL!C274+MAYO!C274+JUNIO!C274+JULIO!C274+AGOSTO!C274+SEPTIEMBRE!C274+OCTUBRE!C274+NOVIEMBRE!C274+DICIEMBRE!C274</f>
        <v>0</v>
      </c>
      <c r="D274" s="166">
        <f>+ENERO!D274+FEBRERO!D274+MARZO!D274+ABRIL!D274+MAYO!D274+JUNIO!D274+JULIO!D274+AGOSTO!D274+SEPTIEMBRE!D274+OCTUBRE!D274+NOVIEMBRE!D274+DICIEMBRE!D274</f>
        <v>0</v>
      </c>
      <c r="E274" s="166">
        <f>+ENERO!E274+FEBRERO!E274+MARZO!E274+ABRIL!E274+MAYO!E274+JUNIO!E274+JULIO!E274+AGOSTO!E274+SEPTIEMBRE!E274+OCTUBRE!E274+NOVIEMBRE!E274+DICIEMBRE!E274</f>
        <v>0</v>
      </c>
      <c r="F274" s="166">
        <f>+ENERO!F274+FEBRERO!F274+MARZO!F274+ABRIL!F274+MAYO!F274+JUNIO!F274+JULIO!F274+AGOSTO!F274+SEPTIEMBRE!F274+OCTUBRE!F274+NOVIEMBRE!F274+DICIEMBRE!F274</f>
        <v>0</v>
      </c>
      <c r="G274" s="166">
        <f>+ENERO!G274+FEBRERO!G274+MARZO!G274+ABRIL!G274+MAYO!G274+JUNIO!G274+JULIO!G274+AGOSTO!G274+SEPTIEMBRE!G274+OCTUBRE!G274+NOVIEMBRE!G274+DICIEMBRE!G274</f>
        <v>0</v>
      </c>
      <c r="H274" s="166">
        <f>+ENERO!H274+FEBRERO!H274+MARZO!H274+ABRIL!H274+MAYO!H274+JUNIO!H274+JULIO!H274+AGOSTO!H274+SEPTIEMBRE!H274+OCTUBRE!H274+NOVIEMBRE!H274+DICIEMBRE!H274</f>
        <v>0</v>
      </c>
      <c r="I274" s="228"/>
      <c r="J274" s="159"/>
      <c r="K274" s="159"/>
      <c r="L274" s="155"/>
      <c r="M274" s="155"/>
      <c r="N274" s="157"/>
      <c r="O274" s="160"/>
      <c r="P274" s="155"/>
      <c r="Q274" s="159"/>
    </row>
    <row r="275" spans="1:17" ht="24" x14ac:dyDescent="0.25">
      <c r="A275" s="182" t="s">
        <v>513</v>
      </c>
      <c r="B275" s="188" t="s">
        <v>514</v>
      </c>
      <c r="C275" s="166">
        <f>+ENERO!C275+FEBRERO!C275+MARZO!C275+ABRIL!C275+MAYO!C275+JUNIO!C275+JULIO!C275+AGOSTO!C275+SEPTIEMBRE!C275+OCTUBRE!C275+NOVIEMBRE!C275+DICIEMBRE!C275</f>
        <v>0</v>
      </c>
      <c r="D275" s="166">
        <f>+ENERO!D275+FEBRERO!D275+MARZO!D275+ABRIL!D275+MAYO!D275+JUNIO!D275+JULIO!D275+AGOSTO!D275+SEPTIEMBRE!D275+OCTUBRE!D275+NOVIEMBRE!D275+DICIEMBRE!D275</f>
        <v>0</v>
      </c>
      <c r="E275" s="166">
        <f>+ENERO!E275+FEBRERO!E275+MARZO!E275+ABRIL!E275+MAYO!E275+JUNIO!E275+JULIO!E275+AGOSTO!E275+SEPTIEMBRE!E275+OCTUBRE!E275+NOVIEMBRE!E275+DICIEMBRE!E275</f>
        <v>0</v>
      </c>
      <c r="F275" s="166">
        <f>+ENERO!F275+FEBRERO!F275+MARZO!F275+ABRIL!F275+MAYO!F275+JUNIO!F275+JULIO!F275+AGOSTO!F275+SEPTIEMBRE!F275+OCTUBRE!F275+NOVIEMBRE!F275+DICIEMBRE!F275</f>
        <v>0</v>
      </c>
      <c r="G275" s="166">
        <f>+ENERO!G275+FEBRERO!G275+MARZO!G275+ABRIL!G275+MAYO!G275+JUNIO!G275+JULIO!G275+AGOSTO!G275+SEPTIEMBRE!G275+OCTUBRE!G275+NOVIEMBRE!G275+DICIEMBRE!G275</f>
        <v>0</v>
      </c>
      <c r="H275" s="166">
        <f>+ENERO!H275+FEBRERO!H275+MARZO!H275+ABRIL!H275+MAYO!H275+JUNIO!H275+JULIO!H275+AGOSTO!H275+SEPTIEMBRE!H275+OCTUBRE!H275+NOVIEMBRE!H275+DICIEMBRE!H275</f>
        <v>0</v>
      </c>
      <c r="I275" s="228"/>
      <c r="J275" s="159"/>
      <c r="K275" s="159"/>
      <c r="L275" s="155"/>
      <c r="M275" s="155"/>
      <c r="N275" s="157"/>
      <c r="O275" s="160"/>
      <c r="P275" s="155"/>
      <c r="Q275" s="159"/>
    </row>
    <row r="276" spans="1:17" x14ac:dyDescent="0.25">
      <c r="A276" s="182" t="s">
        <v>515</v>
      </c>
      <c r="B276" s="201" t="s">
        <v>516</v>
      </c>
      <c r="C276" s="166">
        <f>+ENERO!C276+FEBRERO!C276+MARZO!C276+ABRIL!C276+MAYO!C276+JUNIO!C276+JULIO!C276+AGOSTO!C276+SEPTIEMBRE!C276+OCTUBRE!C276+NOVIEMBRE!C276+DICIEMBRE!C276</f>
        <v>0</v>
      </c>
      <c r="D276" s="166">
        <f>+ENERO!D276+FEBRERO!D276+MARZO!D276+ABRIL!D276+MAYO!D276+JUNIO!D276+JULIO!D276+AGOSTO!D276+SEPTIEMBRE!D276+OCTUBRE!D276+NOVIEMBRE!D276+DICIEMBRE!D276</f>
        <v>0</v>
      </c>
      <c r="E276" s="166">
        <f>+ENERO!E276+FEBRERO!E276+MARZO!E276+ABRIL!E276+MAYO!E276+JUNIO!E276+JULIO!E276+AGOSTO!E276+SEPTIEMBRE!E276+OCTUBRE!E276+NOVIEMBRE!E276+DICIEMBRE!E276</f>
        <v>0</v>
      </c>
      <c r="F276" s="166">
        <f>+ENERO!F276+FEBRERO!F276+MARZO!F276+ABRIL!F276+MAYO!F276+JUNIO!F276+JULIO!F276+AGOSTO!F276+SEPTIEMBRE!F276+OCTUBRE!F276+NOVIEMBRE!F276+DICIEMBRE!F276</f>
        <v>0</v>
      </c>
      <c r="G276" s="166">
        <f>+ENERO!G276+FEBRERO!G276+MARZO!G276+ABRIL!G276+MAYO!G276+JUNIO!G276+JULIO!G276+AGOSTO!G276+SEPTIEMBRE!G276+OCTUBRE!G276+NOVIEMBRE!G276+DICIEMBRE!G276</f>
        <v>0</v>
      </c>
      <c r="H276" s="166">
        <f>+ENERO!H276+FEBRERO!H276+MARZO!H276+ABRIL!H276+MAYO!H276+JUNIO!H276+JULIO!H276+AGOSTO!H276+SEPTIEMBRE!H276+OCTUBRE!H276+NOVIEMBRE!H276+DICIEMBRE!H276</f>
        <v>0</v>
      </c>
      <c r="I276" s="228"/>
      <c r="J276" s="159"/>
      <c r="K276" s="159"/>
      <c r="L276" s="155"/>
      <c r="M276" s="155"/>
      <c r="N276" s="157"/>
      <c r="O276" s="160"/>
      <c r="P276" s="155"/>
      <c r="Q276" s="159"/>
    </row>
    <row r="277" spans="1:17" x14ac:dyDescent="0.25">
      <c r="A277" s="182" t="s">
        <v>517</v>
      </c>
      <c r="B277" s="201" t="s">
        <v>518</v>
      </c>
      <c r="C277" s="166">
        <f>+ENERO!C277+FEBRERO!C277+MARZO!C277+ABRIL!C277+MAYO!C277+JUNIO!C277+JULIO!C277+AGOSTO!C277+SEPTIEMBRE!C277+OCTUBRE!C277+NOVIEMBRE!C277+DICIEMBRE!C277</f>
        <v>2</v>
      </c>
      <c r="D277" s="166">
        <f>+ENERO!D277+FEBRERO!D277+MARZO!D277+ABRIL!D277+MAYO!D277+JUNIO!D277+JULIO!D277+AGOSTO!D277+SEPTIEMBRE!D277+OCTUBRE!D277+NOVIEMBRE!D277+DICIEMBRE!D277</f>
        <v>0</v>
      </c>
      <c r="E277" s="166">
        <f>+ENERO!E277+FEBRERO!E277+MARZO!E277+ABRIL!E277+MAYO!E277+JUNIO!E277+JULIO!E277+AGOSTO!E277+SEPTIEMBRE!E277+OCTUBRE!E277+NOVIEMBRE!E277+DICIEMBRE!E277</f>
        <v>0</v>
      </c>
      <c r="F277" s="166">
        <f>+ENERO!F277+FEBRERO!F277+MARZO!F277+ABRIL!F277+MAYO!F277+JUNIO!F277+JULIO!F277+AGOSTO!F277+SEPTIEMBRE!F277+OCTUBRE!F277+NOVIEMBRE!F277+DICIEMBRE!F277</f>
        <v>2</v>
      </c>
      <c r="G277" s="166">
        <f>+ENERO!G277+FEBRERO!G277+MARZO!G277+ABRIL!G277+MAYO!G277+JUNIO!G277+JULIO!G277+AGOSTO!G277+SEPTIEMBRE!G277+OCTUBRE!G277+NOVIEMBRE!G277+DICIEMBRE!G277</f>
        <v>0</v>
      </c>
      <c r="H277" s="166">
        <f>+ENERO!H277+FEBRERO!H277+MARZO!H277+ABRIL!H277+MAYO!H277+JUNIO!H277+JULIO!H277+AGOSTO!H277+SEPTIEMBRE!H277+OCTUBRE!H277+NOVIEMBRE!H277+DICIEMBRE!H277</f>
        <v>0</v>
      </c>
      <c r="I277" s="228"/>
      <c r="J277" s="159"/>
      <c r="K277" s="159"/>
      <c r="L277" s="155"/>
      <c r="M277" s="155"/>
      <c r="N277" s="157"/>
      <c r="O277" s="160"/>
      <c r="P277" s="155"/>
      <c r="Q277" s="159"/>
    </row>
    <row r="278" spans="1:17" x14ac:dyDescent="0.25">
      <c r="A278" s="182" t="s">
        <v>519</v>
      </c>
      <c r="B278" s="201" t="s">
        <v>520</v>
      </c>
      <c r="C278" s="166">
        <f>+ENERO!C278+FEBRERO!C278+MARZO!C278+ABRIL!C278+MAYO!C278+JUNIO!C278+JULIO!C278+AGOSTO!C278+SEPTIEMBRE!C278+OCTUBRE!C278+NOVIEMBRE!C278+DICIEMBRE!C278</f>
        <v>0</v>
      </c>
      <c r="D278" s="166">
        <f>+ENERO!D278+FEBRERO!D278+MARZO!D278+ABRIL!D278+MAYO!D278+JUNIO!D278+JULIO!D278+AGOSTO!D278+SEPTIEMBRE!D278+OCTUBRE!D278+NOVIEMBRE!D278+DICIEMBRE!D278</f>
        <v>0</v>
      </c>
      <c r="E278" s="166">
        <f>+ENERO!E278+FEBRERO!E278+MARZO!E278+ABRIL!E278+MAYO!E278+JUNIO!E278+JULIO!E278+AGOSTO!E278+SEPTIEMBRE!E278+OCTUBRE!E278+NOVIEMBRE!E278+DICIEMBRE!E278</f>
        <v>0</v>
      </c>
      <c r="F278" s="166">
        <f>+ENERO!F278+FEBRERO!F278+MARZO!F278+ABRIL!F278+MAYO!F278+JUNIO!F278+JULIO!F278+AGOSTO!F278+SEPTIEMBRE!F278+OCTUBRE!F278+NOVIEMBRE!F278+DICIEMBRE!F278</f>
        <v>0</v>
      </c>
      <c r="G278" s="166">
        <f>+ENERO!G278+FEBRERO!G278+MARZO!G278+ABRIL!G278+MAYO!G278+JUNIO!G278+JULIO!G278+AGOSTO!G278+SEPTIEMBRE!G278+OCTUBRE!G278+NOVIEMBRE!G278+DICIEMBRE!G278</f>
        <v>0</v>
      </c>
      <c r="H278" s="166">
        <f>+ENERO!H278+FEBRERO!H278+MARZO!H278+ABRIL!H278+MAYO!H278+JUNIO!H278+JULIO!H278+AGOSTO!H278+SEPTIEMBRE!H278+OCTUBRE!H278+NOVIEMBRE!H278+DICIEMBRE!H278</f>
        <v>0</v>
      </c>
      <c r="I278" s="228"/>
      <c r="J278" s="159"/>
      <c r="K278" s="159"/>
      <c r="L278" s="155"/>
      <c r="M278" s="155"/>
      <c r="N278" s="157"/>
      <c r="O278" s="160"/>
      <c r="P278" s="155"/>
      <c r="Q278" s="159"/>
    </row>
    <row r="279" spans="1:17" ht="24" x14ac:dyDescent="0.25">
      <c r="A279" s="182" t="s">
        <v>521</v>
      </c>
      <c r="B279" s="188" t="s">
        <v>522</v>
      </c>
      <c r="C279" s="166">
        <f>+ENERO!C279+FEBRERO!C279+MARZO!C279+ABRIL!C279+MAYO!C279+JUNIO!C279+JULIO!C279+AGOSTO!C279+SEPTIEMBRE!C279+OCTUBRE!C279+NOVIEMBRE!C279+DICIEMBRE!C279</f>
        <v>0</v>
      </c>
      <c r="D279" s="166">
        <f>+ENERO!D279+FEBRERO!D279+MARZO!D279+ABRIL!D279+MAYO!D279+JUNIO!D279+JULIO!D279+AGOSTO!D279+SEPTIEMBRE!D279+OCTUBRE!D279+NOVIEMBRE!D279+DICIEMBRE!D279</f>
        <v>0</v>
      </c>
      <c r="E279" s="166">
        <f>+ENERO!E279+FEBRERO!E279+MARZO!E279+ABRIL!E279+MAYO!E279+JUNIO!E279+JULIO!E279+AGOSTO!E279+SEPTIEMBRE!E279+OCTUBRE!E279+NOVIEMBRE!E279+DICIEMBRE!E279</f>
        <v>0</v>
      </c>
      <c r="F279" s="166">
        <f>+ENERO!F279+FEBRERO!F279+MARZO!F279+ABRIL!F279+MAYO!F279+JUNIO!F279+JULIO!F279+AGOSTO!F279+SEPTIEMBRE!F279+OCTUBRE!F279+NOVIEMBRE!F279+DICIEMBRE!F279</f>
        <v>0</v>
      </c>
      <c r="G279" s="166">
        <f>+ENERO!G279+FEBRERO!G279+MARZO!G279+ABRIL!G279+MAYO!G279+JUNIO!G279+JULIO!G279+AGOSTO!G279+SEPTIEMBRE!G279+OCTUBRE!G279+NOVIEMBRE!G279+DICIEMBRE!G279</f>
        <v>0</v>
      </c>
      <c r="H279" s="166">
        <f>+ENERO!H279+FEBRERO!H279+MARZO!H279+ABRIL!H279+MAYO!H279+JUNIO!H279+JULIO!H279+AGOSTO!H279+SEPTIEMBRE!H279+OCTUBRE!H279+NOVIEMBRE!H279+DICIEMBRE!H279</f>
        <v>0</v>
      </c>
      <c r="I279" s="228"/>
      <c r="J279" s="159"/>
      <c r="K279" s="159"/>
      <c r="L279" s="155"/>
      <c r="M279" s="155"/>
      <c r="N279" s="157"/>
      <c r="O279" s="160"/>
      <c r="P279" s="155"/>
      <c r="Q279" s="159"/>
    </row>
    <row r="280" spans="1:17" x14ac:dyDescent="0.25">
      <c r="A280" s="182" t="s">
        <v>523</v>
      </c>
      <c r="B280" s="201" t="s">
        <v>524</v>
      </c>
      <c r="C280" s="166">
        <f>+ENERO!C280+FEBRERO!C280+MARZO!C280+ABRIL!C280+MAYO!C280+JUNIO!C280+JULIO!C280+AGOSTO!C280+SEPTIEMBRE!C280+OCTUBRE!C280+NOVIEMBRE!C280+DICIEMBRE!C280</f>
        <v>0</v>
      </c>
      <c r="D280" s="166">
        <f>+ENERO!D280+FEBRERO!D280+MARZO!D280+ABRIL!D280+MAYO!D280+JUNIO!D280+JULIO!D280+AGOSTO!D280+SEPTIEMBRE!D280+OCTUBRE!D280+NOVIEMBRE!D280+DICIEMBRE!D280</f>
        <v>0</v>
      </c>
      <c r="E280" s="166">
        <f>+ENERO!E280+FEBRERO!E280+MARZO!E280+ABRIL!E280+MAYO!E280+JUNIO!E280+JULIO!E280+AGOSTO!E280+SEPTIEMBRE!E280+OCTUBRE!E280+NOVIEMBRE!E280+DICIEMBRE!E280</f>
        <v>0</v>
      </c>
      <c r="F280" s="166">
        <f>+ENERO!F280+FEBRERO!F280+MARZO!F280+ABRIL!F280+MAYO!F280+JUNIO!F280+JULIO!F280+AGOSTO!F280+SEPTIEMBRE!F280+OCTUBRE!F280+NOVIEMBRE!F280+DICIEMBRE!F280</f>
        <v>0</v>
      </c>
      <c r="G280" s="166">
        <f>+ENERO!G280+FEBRERO!G280+MARZO!G280+ABRIL!G280+MAYO!G280+JUNIO!G280+JULIO!G280+AGOSTO!G280+SEPTIEMBRE!G280+OCTUBRE!G280+NOVIEMBRE!G280+DICIEMBRE!G280</f>
        <v>0</v>
      </c>
      <c r="H280" s="166">
        <f>+ENERO!H280+FEBRERO!H280+MARZO!H280+ABRIL!H280+MAYO!H280+JUNIO!H280+JULIO!H280+AGOSTO!H280+SEPTIEMBRE!H280+OCTUBRE!H280+NOVIEMBRE!H280+DICIEMBRE!H280</f>
        <v>0</v>
      </c>
      <c r="I280" s="228"/>
      <c r="J280" s="159"/>
      <c r="K280" s="159"/>
      <c r="L280" s="155"/>
      <c r="M280" s="155"/>
      <c r="N280" s="157"/>
      <c r="O280" s="160"/>
      <c r="P280" s="155"/>
      <c r="Q280" s="159"/>
    </row>
    <row r="281" spans="1:17" x14ac:dyDescent="0.25">
      <c r="A281" s="182" t="s">
        <v>525</v>
      </c>
      <c r="B281" s="201" t="s">
        <v>526</v>
      </c>
      <c r="C281" s="166">
        <f>+ENERO!C281+FEBRERO!C281+MARZO!C281+ABRIL!C281+MAYO!C281+JUNIO!C281+JULIO!C281+AGOSTO!C281+SEPTIEMBRE!C281+OCTUBRE!C281+NOVIEMBRE!C281+DICIEMBRE!C281</f>
        <v>1</v>
      </c>
      <c r="D281" s="166">
        <f>+ENERO!D281+FEBRERO!D281+MARZO!D281+ABRIL!D281+MAYO!D281+JUNIO!D281+JULIO!D281+AGOSTO!D281+SEPTIEMBRE!D281+OCTUBRE!D281+NOVIEMBRE!D281+DICIEMBRE!D281</f>
        <v>1</v>
      </c>
      <c r="E281" s="166">
        <f>+ENERO!E281+FEBRERO!E281+MARZO!E281+ABRIL!E281+MAYO!E281+JUNIO!E281+JULIO!E281+AGOSTO!E281+SEPTIEMBRE!E281+OCTUBRE!E281+NOVIEMBRE!E281+DICIEMBRE!E281</f>
        <v>0</v>
      </c>
      <c r="F281" s="166">
        <f>+ENERO!F281+FEBRERO!F281+MARZO!F281+ABRIL!F281+MAYO!F281+JUNIO!F281+JULIO!F281+AGOSTO!F281+SEPTIEMBRE!F281+OCTUBRE!F281+NOVIEMBRE!F281+DICIEMBRE!F281</f>
        <v>0</v>
      </c>
      <c r="G281" s="166">
        <f>+ENERO!G281+FEBRERO!G281+MARZO!G281+ABRIL!G281+MAYO!G281+JUNIO!G281+JULIO!G281+AGOSTO!G281+SEPTIEMBRE!G281+OCTUBRE!G281+NOVIEMBRE!G281+DICIEMBRE!G281</f>
        <v>0</v>
      </c>
      <c r="H281" s="166">
        <f>+ENERO!H281+FEBRERO!H281+MARZO!H281+ABRIL!H281+MAYO!H281+JUNIO!H281+JULIO!H281+AGOSTO!H281+SEPTIEMBRE!H281+OCTUBRE!H281+NOVIEMBRE!H281+DICIEMBRE!H281</f>
        <v>0</v>
      </c>
      <c r="I281" s="228"/>
      <c r="J281" s="159"/>
      <c r="K281" s="159"/>
      <c r="L281" s="155"/>
      <c r="M281" s="155"/>
      <c r="N281" s="157"/>
      <c r="O281" s="160"/>
      <c r="P281" s="155"/>
      <c r="Q281" s="159"/>
    </row>
    <row r="282" spans="1:17" x14ac:dyDescent="0.25">
      <c r="A282" s="182" t="s">
        <v>527</v>
      </c>
      <c r="B282" s="201" t="s">
        <v>528</v>
      </c>
      <c r="C282" s="166">
        <f>+ENERO!C282+FEBRERO!C282+MARZO!C282+ABRIL!C282+MAYO!C282+JUNIO!C282+JULIO!C282+AGOSTO!C282+SEPTIEMBRE!C282+OCTUBRE!C282+NOVIEMBRE!C282+DICIEMBRE!C282</f>
        <v>0</v>
      </c>
      <c r="D282" s="166">
        <f>+ENERO!D282+FEBRERO!D282+MARZO!D282+ABRIL!D282+MAYO!D282+JUNIO!D282+JULIO!D282+AGOSTO!D282+SEPTIEMBRE!D282+OCTUBRE!D282+NOVIEMBRE!D282+DICIEMBRE!D282</f>
        <v>0</v>
      </c>
      <c r="E282" s="166">
        <f>+ENERO!E282+FEBRERO!E282+MARZO!E282+ABRIL!E282+MAYO!E282+JUNIO!E282+JULIO!E282+AGOSTO!E282+SEPTIEMBRE!E282+OCTUBRE!E282+NOVIEMBRE!E282+DICIEMBRE!E282</f>
        <v>0</v>
      </c>
      <c r="F282" s="166">
        <f>+ENERO!F282+FEBRERO!F282+MARZO!F282+ABRIL!F282+MAYO!F282+JUNIO!F282+JULIO!F282+AGOSTO!F282+SEPTIEMBRE!F282+OCTUBRE!F282+NOVIEMBRE!F282+DICIEMBRE!F282</f>
        <v>0</v>
      </c>
      <c r="G282" s="166">
        <f>+ENERO!G282+FEBRERO!G282+MARZO!G282+ABRIL!G282+MAYO!G282+JUNIO!G282+JULIO!G282+AGOSTO!G282+SEPTIEMBRE!G282+OCTUBRE!G282+NOVIEMBRE!G282+DICIEMBRE!G282</f>
        <v>0</v>
      </c>
      <c r="H282" s="166">
        <f>+ENERO!H282+FEBRERO!H282+MARZO!H282+ABRIL!H282+MAYO!H282+JUNIO!H282+JULIO!H282+AGOSTO!H282+SEPTIEMBRE!H282+OCTUBRE!H282+NOVIEMBRE!H282+DICIEMBRE!H282</f>
        <v>0</v>
      </c>
      <c r="I282" s="228"/>
      <c r="J282" s="159"/>
      <c r="K282" s="159"/>
      <c r="L282" s="155"/>
      <c r="M282" s="155"/>
      <c r="N282" s="157"/>
      <c r="O282" s="160"/>
      <c r="P282" s="155"/>
      <c r="Q282" s="159"/>
    </row>
    <row r="283" spans="1:17" x14ac:dyDescent="0.25">
      <c r="A283" s="182" t="s">
        <v>529</v>
      </c>
      <c r="B283" s="201" t="s">
        <v>530</v>
      </c>
      <c r="C283" s="166">
        <f>+ENERO!C283+FEBRERO!C283+MARZO!C283+ABRIL!C283+MAYO!C283+JUNIO!C283+JULIO!C283+AGOSTO!C283+SEPTIEMBRE!C283+OCTUBRE!C283+NOVIEMBRE!C283+DICIEMBRE!C283</f>
        <v>0</v>
      </c>
      <c r="D283" s="166">
        <f>+ENERO!D283+FEBRERO!D283+MARZO!D283+ABRIL!D283+MAYO!D283+JUNIO!D283+JULIO!D283+AGOSTO!D283+SEPTIEMBRE!D283+OCTUBRE!D283+NOVIEMBRE!D283+DICIEMBRE!D283</f>
        <v>0</v>
      </c>
      <c r="E283" s="166">
        <f>+ENERO!E283+FEBRERO!E283+MARZO!E283+ABRIL!E283+MAYO!E283+JUNIO!E283+JULIO!E283+AGOSTO!E283+SEPTIEMBRE!E283+OCTUBRE!E283+NOVIEMBRE!E283+DICIEMBRE!E283</f>
        <v>0</v>
      </c>
      <c r="F283" s="166">
        <f>+ENERO!F283+FEBRERO!F283+MARZO!F283+ABRIL!F283+MAYO!F283+JUNIO!F283+JULIO!F283+AGOSTO!F283+SEPTIEMBRE!F283+OCTUBRE!F283+NOVIEMBRE!F283+DICIEMBRE!F283</f>
        <v>0</v>
      </c>
      <c r="G283" s="166">
        <f>+ENERO!G283+FEBRERO!G283+MARZO!G283+ABRIL!G283+MAYO!G283+JUNIO!G283+JULIO!G283+AGOSTO!G283+SEPTIEMBRE!G283+OCTUBRE!G283+NOVIEMBRE!G283+DICIEMBRE!G283</f>
        <v>0</v>
      </c>
      <c r="H283" s="166">
        <f>+ENERO!H283+FEBRERO!H283+MARZO!H283+ABRIL!H283+MAYO!H283+JUNIO!H283+JULIO!H283+AGOSTO!H283+SEPTIEMBRE!H283+OCTUBRE!H283+NOVIEMBRE!H283+DICIEMBRE!H283</f>
        <v>0</v>
      </c>
      <c r="I283" s="228"/>
      <c r="J283" s="159"/>
      <c r="K283" s="159"/>
      <c r="L283" s="155"/>
      <c r="M283" s="155"/>
      <c r="N283" s="157"/>
      <c r="O283" s="160"/>
      <c r="P283" s="155"/>
      <c r="Q283" s="159"/>
    </row>
    <row r="284" spans="1:17" ht="24" x14ac:dyDescent="0.25">
      <c r="A284" s="182" t="s">
        <v>531</v>
      </c>
      <c r="B284" s="188" t="s">
        <v>532</v>
      </c>
      <c r="C284" s="166">
        <f>+ENERO!C284+FEBRERO!C284+MARZO!C284+ABRIL!C284+MAYO!C284+JUNIO!C284+JULIO!C284+AGOSTO!C284+SEPTIEMBRE!C284+OCTUBRE!C284+NOVIEMBRE!C284+DICIEMBRE!C284</f>
        <v>1</v>
      </c>
      <c r="D284" s="166">
        <f>+ENERO!D284+FEBRERO!D284+MARZO!D284+ABRIL!D284+MAYO!D284+JUNIO!D284+JULIO!D284+AGOSTO!D284+SEPTIEMBRE!D284+OCTUBRE!D284+NOVIEMBRE!D284+DICIEMBRE!D284</f>
        <v>1</v>
      </c>
      <c r="E284" s="166">
        <f>+ENERO!E284+FEBRERO!E284+MARZO!E284+ABRIL!E284+MAYO!E284+JUNIO!E284+JULIO!E284+AGOSTO!E284+SEPTIEMBRE!E284+OCTUBRE!E284+NOVIEMBRE!E284+DICIEMBRE!E284</f>
        <v>0</v>
      </c>
      <c r="F284" s="166">
        <f>+ENERO!F284+FEBRERO!F284+MARZO!F284+ABRIL!F284+MAYO!F284+JUNIO!F284+JULIO!F284+AGOSTO!F284+SEPTIEMBRE!F284+OCTUBRE!F284+NOVIEMBRE!F284+DICIEMBRE!F284</f>
        <v>0</v>
      </c>
      <c r="G284" s="166">
        <f>+ENERO!G284+FEBRERO!G284+MARZO!G284+ABRIL!G284+MAYO!G284+JUNIO!G284+JULIO!G284+AGOSTO!G284+SEPTIEMBRE!G284+OCTUBRE!G284+NOVIEMBRE!G284+DICIEMBRE!G284</f>
        <v>0</v>
      </c>
      <c r="H284" s="166">
        <f>+ENERO!H284+FEBRERO!H284+MARZO!H284+ABRIL!H284+MAYO!H284+JUNIO!H284+JULIO!H284+AGOSTO!H284+SEPTIEMBRE!H284+OCTUBRE!H284+NOVIEMBRE!H284+DICIEMBRE!H284</f>
        <v>0</v>
      </c>
      <c r="I284" s="228"/>
      <c r="J284" s="159"/>
      <c r="K284" s="159"/>
      <c r="L284" s="155"/>
      <c r="M284" s="155"/>
      <c r="N284" s="157"/>
      <c r="O284" s="160"/>
      <c r="P284" s="155"/>
      <c r="Q284" s="159"/>
    </row>
    <row r="285" spans="1:17" ht="35.25" x14ac:dyDescent="0.25">
      <c r="A285" s="182" t="s">
        <v>533</v>
      </c>
      <c r="B285" s="188" t="s">
        <v>534</v>
      </c>
      <c r="C285" s="166">
        <f>+ENERO!C285+FEBRERO!C285+MARZO!C285+ABRIL!C285+MAYO!C285+JUNIO!C285+JULIO!C285+AGOSTO!C285+SEPTIEMBRE!C285+OCTUBRE!C285+NOVIEMBRE!C285+DICIEMBRE!C285</f>
        <v>10</v>
      </c>
      <c r="D285" s="166">
        <f>+ENERO!D285+FEBRERO!D285+MARZO!D285+ABRIL!D285+MAYO!D285+JUNIO!D285+JULIO!D285+AGOSTO!D285+SEPTIEMBRE!D285+OCTUBRE!D285+NOVIEMBRE!D285+DICIEMBRE!D285</f>
        <v>5</v>
      </c>
      <c r="E285" s="166">
        <f>+ENERO!E285+FEBRERO!E285+MARZO!E285+ABRIL!E285+MAYO!E285+JUNIO!E285+JULIO!E285+AGOSTO!E285+SEPTIEMBRE!E285+OCTUBRE!E285+NOVIEMBRE!E285+DICIEMBRE!E285</f>
        <v>4</v>
      </c>
      <c r="F285" s="166">
        <f>+ENERO!F285+FEBRERO!F285+MARZO!F285+ABRIL!F285+MAYO!F285+JUNIO!F285+JULIO!F285+AGOSTO!F285+SEPTIEMBRE!F285+OCTUBRE!F285+NOVIEMBRE!F285+DICIEMBRE!F285</f>
        <v>1</v>
      </c>
      <c r="G285" s="166">
        <f>+ENERO!G285+FEBRERO!G285+MARZO!G285+ABRIL!G285+MAYO!G285+JUNIO!G285+JULIO!G285+AGOSTO!G285+SEPTIEMBRE!G285+OCTUBRE!G285+NOVIEMBRE!G285+DICIEMBRE!G285</f>
        <v>0</v>
      </c>
      <c r="H285" s="166">
        <f>+ENERO!H285+FEBRERO!H285+MARZO!H285+ABRIL!H285+MAYO!H285+JUNIO!H285+JULIO!H285+AGOSTO!H285+SEPTIEMBRE!H285+OCTUBRE!H285+NOVIEMBRE!H285+DICIEMBRE!H285</f>
        <v>0</v>
      </c>
      <c r="I285" s="228"/>
      <c r="J285" s="159"/>
      <c r="K285" s="159"/>
      <c r="L285" s="155"/>
      <c r="M285" s="155"/>
      <c r="N285" s="157"/>
      <c r="O285" s="160"/>
      <c r="P285" s="155"/>
      <c r="Q285" s="159"/>
    </row>
    <row r="286" spans="1:17" x14ac:dyDescent="0.25">
      <c r="A286" s="182" t="s">
        <v>535</v>
      </c>
      <c r="B286" s="201" t="s">
        <v>536</v>
      </c>
      <c r="C286" s="166">
        <f>+ENERO!C286+FEBRERO!C286+MARZO!C286+ABRIL!C286+MAYO!C286+JUNIO!C286+JULIO!C286+AGOSTO!C286+SEPTIEMBRE!C286+OCTUBRE!C286+NOVIEMBRE!C286+DICIEMBRE!C286</f>
        <v>2</v>
      </c>
      <c r="D286" s="166">
        <f>+ENERO!D286+FEBRERO!D286+MARZO!D286+ABRIL!D286+MAYO!D286+JUNIO!D286+JULIO!D286+AGOSTO!D286+SEPTIEMBRE!D286+OCTUBRE!D286+NOVIEMBRE!D286+DICIEMBRE!D286</f>
        <v>0</v>
      </c>
      <c r="E286" s="166">
        <f>+ENERO!E286+FEBRERO!E286+MARZO!E286+ABRIL!E286+MAYO!E286+JUNIO!E286+JULIO!E286+AGOSTO!E286+SEPTIEMBRE!E286+OCTUBRE!E286+NOVIEMBRE!E286+DICIEMBRE!E286</f>
        <v>0</v>
      </c>
      <c r="F286" s="166">
        <f>+ENERO!F286+FEBRERO!F286+MARZO!F286+ABRIL!F286+MAYO!F286+JUNIO!F286+JULIO!F286+AGOSTO!F286+SEPTIEMBRE!F286+OCTUBRE!F286+NOVIEMBRE!F286+DICIEMBRE!F286</f>
        <v>2</v>
      </c>
      <c r="G286" s="166">
        <f>+ENERO!G286+FEBRERO!G286+MARZO!G286+ABRIL!G286+MAYO!G286+JUNIO!G286+JULIO!G286+AGOSTO!G286+SEPTIEMBRE!G286+OCTUBRE!G286+NOVIEMBRE!G286+DICIEMBRE!G286</f>
        <v>0</v>
      </c>
      <c r="H286" s="166">
        <f>+ENERO!H286+FEBRERO!H286+MARZO!H286+ABRIL!H286+MAYO!H286+JUNIO!H286+JULIO!H286+AGOSTO!H286+SEPTIEMBRE!H286+OCTUBRE!H286+NOVIEMBRE!H286+DICIEMBRE!H286</f>
        <v>0</v>
      </c>
      <c r="I286" s="228"/>
      <c r="J286" s="159"/>
      <c r="K286" s="159"/>
      <c r="L286" s="155"/>
      <c r="M286" s="155"/>
      <c r="N286" s="157"/>
      <c r="O286" s="160"/>
      <c r="P286" s="155"/>
      <c r="Q286" s="159"/>
    </row>
    <row r="287" spans="1:17" x14ac:dyDescent="0.25">
      <c r="A287" s="202" t="s">
        <v>537</v>
      </c>
      <c r="B287" s="207" t="s">
        <v>538</v>
      </c>
      <c r="C287" s="166">
        <f>+ENERO!C287+FEBRERO!C287+MARZO!C287+ABRIL!C287+MAYO!C287+JUNIO!C287+JULIO!C287+AGOSTO!C287+SEPTIEMBRE!C287+OCTUBRE!C287+NOVIEMBRE!C287+DICIEMBRE!C287</f>
        <v>0</v>
      </c>
      <c r="D287" s="166">
        <f>+ENERO!D287+FEBRERO!D287+MARZO!D287+ABRIL!D287+MAYO!D287+JUNIO!D287+JULIO!D287+AGOSTO!D287+SEPTIEMBRE!D287+OCTUBRE!D287+NOVIEMBRE!D287+DICIEMBRE!D287</f>
        <v>0</v>
      </c>
      <c r="E287" s="166">
        <f>+ENERO!E287+FEBRERO!E287+MARZO!E287+ABRIL!E287+MAYO!E287+JUNIO!E287+JULIO!E287+AGOSTO!E287+SEPTIEMBRE!E287+OCTUBRE!E287+NOVIEMBRE!E287+DICIEMBRE!E287</f>
        <v>0</v>
      </c>
      <c r="F287" s="166">
        <f>+ENERO!F287+FEBRERO!F287+MARZO!F287+ABRIL!F287+MAYO!F287+JUNIO!F287+JULIO!F287+AGOSTO!F287+SEPTIEMBRE!F287+OCTUBRE!F287+NOVIEMBRE!F287+DICIEMBRE!F287</f>
        <v>0</v>
      </c>
      <c r="G287" s="166">
        <f>+ENERO!G287+FEBRERO!G287+MARZO!G287+ABRIL!G287+MAYO!G287+JUNIO!G287+JULIO!G287+AGOSTO!G287+SEPTIEMBRE!G287+OCTUBRE!G287+NOVIEMBRE!G287+DICIEMBRE!G287</f>
        <v>0</v>
      </c>
      <c r="H287" s="166">
        <f>+ENERO!H287+FEBRERO!H287+MARZO!H287+ABRIL!H287+MAYO!H287+JUNIO!H287+JULIO!H287+AGOSTO!H287+SEPTIEMBRE!H287+OCTUBRE!H287+NOVIEMBRE!H287+DICIEMBRE!H287</f>
        <v>0</v>
      </c>
      <c r="I287" s="228"/>
      <c r="J287" s="159"/>
      <c r="K287" s="159"/>
      <c r="L287" s="155"/>
      <c r="M287" s="155"/>
      <c r="N287" s="157"/>
      <c r="O287" s="160"/>
      <c r="P287" s="155"/>
      <c r="Q287" s="159"/>
    </row>
    <row r="288" spans="1:17" x14ac:dyDescent="0.25">
      <c r="A288" s="164"/>
      <c r="B288" s="167"/>
      <c r="C288" s="248"/>
      <c r="D288" s="230"/>
      <c r="E288" s="230"/>
      <c r="F288" s="230"/>
      <c r="G288" s="230"/>
      <c r="H288" s="230"/>
      <c r="I288" s="228"/>
      <c r="J288" s="159"/>
      <c r="K288" s="159"/>
      <c r="L288" s="155"/>
      <c r="M288" s="155"/>
      <c r="N288" s="157"/>
      <c r="O288" s="160"/>
      <c r="P288" s="155"/>
      <c r="Q288" s="159"/>
    </row>
    <row r="289" spans="1:17" x14ac:dyDescent="0.25">
      <c r="A289" s="903" t="s">
        <v>539</v>
      </c>
      <c r="B289" s="904"/>
      <c r="C289" s="166">
        <f>+ENERO!C289+FEBRERO!C289+MARZO!C289+ABRIL!C289+MAYO!C289+JUNIO!C289+JULIO!C289+AGOSTO!C289+SEPTIEMBRE!C289+OCTUBRE!C289+NOVIEMBRE!C289+DICIEMBRE!C289</f>
        <v>652</v>
      </c>
      <c r="D289" s="166">
        <f>+ENERO!D289+FEBRERO!D289+MARZO!D289+ABRIL!D289+MAYO!D289+JUNIO!D289+JULIO!D289+AGOSTO!D289+SEPTIEMBRE!D289+OCTUBRE!D289+NOVIEMBRE!D289+DICIEMBRE!D289</f>
        <v>134</v>
      </c>
      <c r="E289" s="166">
        <f>+ENERO!E289+FEBRERO!E289+MARZO!E289+ABRIL!E289+MAYO!E289+JUNIO!E289+JULIO!E289+AGOSTO!E289+SEPTIEMBRE!E289+OCTUBRE!E289+NOVIEMBRE!E289+DICIEMBRE!E289</f>
        <v>136</v>
      </c>
      <c r="F289" s="166">
        <f>+ENERO!F289+FEBRERO!F289+MARZO!F289+ABRIL!F289+MAYO!F289+JUNIO!F289+JULIO!F289+AGOSTO!F289+SEPTIEMBRE!F289+OCTUBRE!F289+NOVIEMBRE!F289+DICIEMBRE!F289</f>
        <v>382</v>
      </c>
      <c r="G289" s="166">
        <f>+ENERO!G289+FEBRERO!G289+MARZO!G289+ABRIL!G289+MAYO!G289+JUNIO!G289+JULIO!G289+AGOSTO!G289+SEPTIEMBRE!G289+OCTUBRE!G289+NOVIEMBRE!G289+DICIEMBRE!G289</f>
        <v>0</v>
      </c>
      <c r="H289" s="166">
        <f>+ENERO!H289+FEBRERO!H289+MARZO!H289+ABRIL!H289+MAYO!H289+JUNIO!H289+JULIO!H289+AGOSTO!H289+SEPTIEMBRE!H289+OCTUBRE!H289+NOVIEMBRE!H289+DICIEMBRE!H289</f>
        <v>0</v>
      </c>
      <c r="I289" s="228"/>
      <c r="J289" s="159"/>
      <c r="K289" s="159"/>
      <c r="L289" s="155"/>
      <c r="M289" s="155"/>
      <c r="N289" s="157"/>
      <c r="O289" s="160"/>
      <c r="P289" s="155"/>
      <c r="Q289" s="159"/>
    </row>
    <row r="290" spans="1:17" x14ac:dyDescent="0.25">
      <c r="A290" s="181" t="s">
        <v>540</v>
      </c>
      <c r="B290" s="200" t="s">
        <v>541</v>
      </c>
      <c r="C290" s="166">
        <f>+ENERO!C290+FEBRERO!C290+MARZO!C290+ABRIL!C290+MAYO!C290+JUNIO!C290+JULIO!C290+AGOSTO!C290+SEPTIEMBRE!C290+OCTUBRE!C290+NOVIEMBRE!C290+DICIEMBRE!C290</f>
        <v>13</v>
      </c>
      <c r="D290" s="166">
        <f>+ENERO!D290+FEBRERO!D290+MARZO!D290+ABRIL!D290+MAYO!D290+JUNIO!D290+JULIO!D290+AGOSTO!D290+SEPTIEMBRE!D290+OCTUBRE!D290+NOVIEMBRE!D290+DICIEMBRE!D290</f>
        <v>0</v>
      </c>
      <c r="E290" s="166">
        <f>+ENERO!E290+FEBRERO!E290+MARZO!E290+ABRIL!E290+MAYO!E290+JUNIO!E290+JULIO!E290+AGOSTO!E290+SEPTIEMBRE!E290+OCTUBRE!E290+NOVIEMBRE!E290+DICIEMBRE!E290</f>
        <v>13</v>
      </c>
      <c r="F290" s="166">
        <f>+ENERO!F290+FEBRERO!F290+MARZO!F290+ABRIL!F290+MAYO!F290+JUNIO!F290+JULIO!F290+AGOSTO!F290+SEPTIEMBRE!F290+OCTUBRE!F290+NOVIEMBRE!F290+DICIEMBRE!F290</f>
        <v>0</v>
      </c>
      <c r="G290" s="166">
        <f>+ENERO!G290+FEBRERO!G290+MARZO!G290+ABRIL!G290+MAYO!G290+JUNIO!G290+JULIO!G290+AGOSTO!G290+SEPTIEMBRE!G290+OCTUBRE!G290+NOVIEMBRE!G290+DICIEMBRE!G290</f>
        <v>0</v>
      </c>
      <c r="H290" s="166">
        <f>+ENERO!H290+FEBRERO!H290+MARZO!H290+ABRIL!H290+MAYO!H290+JUNIO!H290+JULIO!H290+AGOSTO!H290+SEPTIEMBRE!H290+OCTUBRE!H290+NOVIEMBRE!H290+DICIEMBRE!H290</f>
        <v>0</v>
      </c>
      <c r="I290" s="228"/>
      <c r="J290" s="159"/>
      <c r="K290" s="159"/>
      <c r="L290" s="155"/>
      <c r="M290" s="155"/>
      <c r="N290" s="157"/>
      <c r="O290" s="160"/>
      <c r="P290" s="155"/>
      <c r="Q290" s="159"/>
    </row>
    <row r="291" spans="1:17" x14ac:dyDescent="0.25">
      <c r="A291" s="182" t="s">
        <v>542</v>
      </c>
      <c r="B291" s="201" t="s">
        <v>543</v>
      </c>
      <c r="C291" s="166">
        <f>+ENERO!C291+FEBRERO!C291+MARZO!C291+ABRIL!C291+MAYO!C291+JUNIO!C291+JULIO!C291+AGOSTO!C291+SEPTIEMBRE!C291+OCTUBRE!C291+NOVIEMBRE!C291+DICIEMBRE!C291</f>
        <v>0</v>
      </c>
      <c r="D291" s="166">
        <f>+ENERO!D291+FEBRERO!D291+MARZO!D291+ABRIL!D291+MAYO!D291+JUNIO!D291+JULIO!D291+AGOSTO!D291+SEPTIEMBRE!D291+OCTUBRE!D291+NOVIEMBRE!D291+DICIEMBRE!D291</f>
        <v>0</v>
      </c>
      <c r="E291" s="166">
        <f>+ENERO!E291+FEBRERO!E291+MARZO!E291+ABRIL!E291+MAYO!E291+JUNIO!E291+JULIO!E291+AGOSTO!E291+SEPTIEMBRE!E291+OCTUBRE!E291+NOVIEMBRE!E291+DICIEMBRE!E291</f>
        <v>0</v>
      </c>
      <c r="F291" s="166">
        <f>+ENERO!F291+FEBRERO!F291+MARZO!F291+ABRIL!F291+MAYO!F291+JUNIO!F291+JULIO!F291+AGOSTO!F291+SEPTIEMBRE!F291+OCTUBRE!F291+NOVIEMBRE!F291+DICIEMBRE!F291</f>
        <v>0</v>
      </c>
      <c r="G291" s="166">
        <f>+ENERO!G291+FEBRERO!G291+MARZO!G291+ABRIL!G291+MAYO!G291+JUNIO!G291+JULIO!G291+AGOSTO!G291+SEPTIEMBRE!G291+OCTUBRE!G291+NOVIEMBRE!G291+DICIEMBRE!G291</f>
        <v>0</v>
      </c>
      <c r="H291" s="166">
        <f>+ENERO!H291+FEBRERO!H291+MARZO!H291+ABRIL!H291+MAYO!H291+JUNIO!H291+JULIO!H291+AGOSTO!H291+SEPTIEMBRE!H291+OCTUBRE!H291+NOVIEMBRE!H291+DICIEMBRE!H291</f>
        <v>0</v>
      </c>
      <c r="I291" s="228"/>
      <c r="J291" s="159"/>
      <c r="K291" s="159"/>
      <c r="L291" s="155"/>
      <c r="M291" s="155"/>
      <c r="N291" s="157"/>
      <c r="O291" s="160"/>
      <c r="P291" s="155"/>
      <c r="Q291" s="159"/>
    </row>
    <row r="292" spans="1:17" x14ac:dyDescent="0.25">
      <c r="A292" s="182" t="s">
        <v>544</v>
      </c>
      <c r="B292" s="201" t="s">
        <v>545</v>
      </c>
      <c r="C292" s="166">
        <f>+ENERO!C292+FEBRERO!C292+MARZO!C292+ABRIL!C292+MAYO!C292+JUNIO!C292+JULIO!C292+AGOSTO!C292+SEPTIEMBRE!C292+OCTUBRE!C292+NOVIEMBRE!C292+DICIEMBRE!C292</f>
        <v>99</v>
      </c>
      <c r="D292" s="166">
        <f>+ENERO!D292+FEBRERO!D292+MARZO!D292+ABRIL!D292+MAYO!D292+JUNIO!D292+JULIO!D292+AGOSTO!D292+SEPTIEMBRE!D292+OCTUBRE!D292+NOVIEMBRE!D292+DICIEMBRE!D292</f>
        <v>14</v>
      </c>
      <c r="E292" s="166">
        <f>+ENERO!E292+FEBRERO!E292+MARZO!E292+ABRIL!E292+MAYO!E292+JUNIO!E292+JULIO!E292+AGOSTO!E292+SEPTIEMBRE!E292+OCTUBRE!E292+NOVIEMBRE!E292+DICIEMBRE!E292</f>
        <v>85</v>
      </c>
      <c r="F292" s="166">
        <f>+ENERO!F292+FEBRERO!F292+MARZO!F292+ABRIL!F292+MAYO!F292+JUNIO!F292+JULIO!F292+AGOSTO!F292+SEPTIEMBRE!F292+OCTUBRE!F292+NOVIEMBRE!F292+DICIEMBRE!F292</f>
        <v>0</v>
      </c>
      <c r="G292" s="166">
        <f>+ENERO!G292+FEBRERO!G292+MARZO!G292+ABRIL!G292+MAYO!G292+JUNIO!G292+JULIO!G292+AGOSTO!G292+SEPTIEMBRE!G292+OCTUBRE!G292+NOVIEMBRE!G292+DICIEMBRE!G292</f>
        <v>0</v>
      </c>
      <c r="H292" s="166">
        <f>+ENERO!H292+FEBRERO!H292+MARZO!H292+ABRIL!H292+MAYO!H292+JUNIO!H292+JULIO!H292+AGOSTO!H292+SEPTIEMBRE!H292+OCTUBRE!H292+NOVIEMBRE!H292+DICIEMBRE!H292</f>
        <v>0</v>
      </c>
      <c r="I292" s="228"/>
      <c r="J292" s="159"/>
      <c r="K292" s="159"/>
      <c r="L292" s="155"/>
      <c r="M292" s="155"/>
      <c r="N292" s="157"/>
      <c r="O292" s="160"/>
      <c r="P292" s="155"/>
      <c r="Q292" s="159"/>
    </row>
    <row r="293" spans="1:17" x14ac:dyDescent="0.25">
      <c r="A293" s="182" t="s">
        <v>546</v>
      </c>
      <c r="B293" s="201" t="s">
        <v>547</v>
      </c>
      <c r="C293" s="166">
        <f>+ENERO!C293+FEBRERO!C293+MARZO!C293+ABRIL!C293+MAYO!C293+JUNIO!C293+JULIO!C293+AGOSTO!C293+SEPTIEMBRE!C293+OCTUBRE!C293+NOVIEMBRE!C293+DICIEMBRE!C293</f>
        <v>1</v>
      </c>
      <c r="D293" s="166">
        <f>+ENERO!D293+FEBRERO!D293+MARZO!D293+ABRIL!D293+MAYO!D293+JUNIO!D293+JULIO!D293+AGOSTO!D293+SEPTIEMBRE!D293+OCTUBRE!D293+NOVIEMBRE!D293+DICIEMBRE!D293</f>
        <v>0</v>
      </c>
      <c r="E293" s="166">
        <f>+ENERO!E293+FEBRERO!E293+MARZO!E293+ABRIL!E293+MAYO!E293+JUNIO!E293+JULIO!E293+AGOSTO!E293+SEPTIEMBRE!E293+OCTUBRE!E293+NOVIEMBRE!E293+DICIEMBRE!E293</f>
        <v>1</v>
      </c>
      <c r="F293" s="166">
        <f>+ENERO!F293+FEBRERO!F293+MARZO!F293+ABRIL!F293+MAYO!F293+JUNIO!F293+JULIO!F293+AGOSTO!F293+SEPTIEMBRE!F293+OCTUBRE!F293+NOVIEMBRE!F293+DICIEMBRE!F293</f>
        <v>0</v>
      </c>
      <c r="G293" s="166">
        <f>+ENERO!G293+FEBRERO!G293+MARZO!G293+ABRIL!G293+MAYO!G293+JUNIO!G293+JULIO!G293+AGOSTO!G293+SEPTIEMBRE!G293+OCTUBRE!G293+NOVIEMBRE!G293+DICIEMBRE!G293</f>
        <v>0</v>
      </c>
      <c r="H293" s="166">
        <f>+ENERO!H293+FEBRERO!H293+MARZO!H293+ABRIL!H293+MAYO!H293+JUNIO!H293+JULIO!H293+AGOSTO!H293+SEPTIEMBRE!H293+OCTUBRE!H293+NOVIEMBRE!H293+DICIEMBRE!H293</f>
        <v>0</v>
      </c>
      <c r="I293" s="228"/>
      <c r="J293" s="159"/>
      <c r="K293" s="159"/>
      <c r="L293" s="155"/>
      <c r="M293" s="155"/>
      <c r="N293" s="157"/>
      <c r="O293" s="160"/>
      <c r="P293" s="155"/>
      <c r="Q293" s="159"/>
    </row>
    <row r="294" spans="1:17" x14ac:dyDescent="0.25">
      <c r="A294" s="182" t="s">
        <v>548</v>
      </c>
      <c r="B294" s="201" t="s">
        <v>549</v>
      </c>
      <c r="C294" s="166">
        <f>+ENERO!C294+FEBRERO!C294+MARZO!C294+ABRIL!C294+MAYO!C294+JUNIO!C294+JULIO!C294+AGOSTO!C294+SEPTIEMBRE!C294+OCTUBRE!C294+NOVIEMBRE!C294+DICIEMBRE!C294</f>
        <v>39</v>
      </c>
      <c r="D294" s="166">
        <f>+ENERO!D294+FEBRERO!D294+MARZO!D294+ABRIL!D294+MAYO!D294+JUNIO!D294+JULIO!D294+AGOSTO!D294+SEPTIEMBRE!D294+OCTUBRE!D294+NOVIEMBRE!D294+DICIEMBRE!D294</f>
        <v>3</v>
      </c>
      <c r="E294" s="166">
        <f>+ENERO!E294+FEBRERO!E294+MARZO!E294+ABRIL!E294+MAYO!E294+JUNIO!E294+JULIO!E294+AGOSTO!E294+SEPTIEMBRE!E294+OCTUBRE!E294+NOVIEMBRE!E294+DICIEMBRE!E294</f>
        <v>36</v>
      </c>
      <c r="F294" s="166">
        <f>+ENERO!F294+FEBRERO!F294+MARZO!F294+ABRIL!F294+MAYO!F294+JUNIO!F294+JULIO!F294+AGOSTO!F294+SEPTIEMBRE!F294+OCTUBRE!F294+NOVIEMBRE!F294+DICIEMBRE!F294</f>
        <v>0</v>
      </c>
      <c r="G294" s="166">
        <f>+ENERO!G294+FEBRERO!G294+MARZO!G294+ABRIL!G294+MAYO!G294+JUNIO!G294+JULIO!G294+AGOSTO!G294+SEPTIEMBRE!G294+OCTUBRE!G294+NOVIEMBRE!G294+DICIEMBRE!G294</f>
        <v>0</v>
      </c>
      <c r="H294" s="166">
        <f>+ENERO!H294+FEBRERO!H294+MARZO!H294+ABRIL!H294+MAYO!H294+JUNIO!H294+JULIO!H294+AGOSTO!H294+SEPTIEMBRE!H294+OCTUBRE!H294+NOVIEMBRE!H294+DICIEMBRE!H294</f>
        <v>0</v>
      </c>
      <c r="I294" s="228"/>
      <c r="J294" s="159"/>
      <c r="K294" s="159"/>
      <c r="L294" s="155"/>
      <c r="M294" s="155"/>
      <c r="N294" s="157"/>
      <c r="O294" s="160"/>
      <c r="P294" s="155"/>
      <c r="Q294" s="159"/>
    </row>
    <row r="295" spans="1:17" x14ac:dyDescent="0.25">
      <c r="A295" s="182" t="s">
        <v>550</v>
      </c>
      <c r="B295" s="201" t="s">
        <v>551</v>
      </c>
      <c r="C295" s="166">
        <f>+ENERO!C295+FEBRERO!C295+MARZO!C295+ABRIL!C295+MAYO!C295+JUNIO!C295+JULIO!C295+AGOSTO!C295+SEPTIEMBRE!C295+OCTUBRE!C295+NOVIEMBRE!C295+DICIEMBRE!C295</f>
        <v>0</v>
      </c>
      <c r="D295" s="166">
        <f>+ENERO!D295+FEBRERO!D295+MARZO!D295+ABRIL!D295+MAYO!D295+JUNIO!D295+JULIO!D295+AGOSTO!D295+SEPTIEMBRE!D295+OCTUBRE!D295+NOVIEMBRE!D295+DICIEMBRE!D295</f>
        <v>0</v>
      </c>
      <c r="E295" s="166">
        <f>+ENERO!E295+FEBRERO!E295+MARZO!E295+ABRIL!E295+MAYO!E295+JUNIO!E295+JULIO!E295+AGOSTO!E295+SEPTIEMBRE!E295+OCTUBRE!E295+NOVIEMBRE!E295+DICIEMBRE!E295</f>
        <v>0</v>
      </c>
      <c r="F295" s="166">
        <f>+ENERO!F295+FEBRERO!F295+MARZO!F295+ABRIL!F295+MAYO!F295+JUNIO!F295+JULIO!F295+AGOSTO!F295+SEPTIEMBRE!F295+OCTUBRE!F295+NOVIEMBRE!F295+DICIEMBRE!F295</f>
        <v>0</v>
      </c>
      <c r="G295" s="166">
        <f>+ENERO!G295+FEBRERO!G295+MARZO!G295+ABRIL!G295+MAYO!G295+JUNIO!G295+JULIO!G295+AGOSTO!G295+SEPTIEMBRE!G295+OCTUBRE!G295+NOVIEMBRE!G295+DICIEMBRE!G295</f>
        <v>0</v>
      </c>
      <c r="H295" s="166">
        <f>+ENERO!H295+FEBRERO!H295+MARZO!H295+ABRIL!H295+MAYO!H295+JUNIO!H295+JULIO!H295+AGOSTO!H295+SEPTIEMBRE!H295+OCTUBRE!H295+NOVIEMBRE!H295+DICIEMBRE!H295</f>
        <v>0</v>
      </c>
      <c r="I295" s="228"/>
      <c r="J295" s="159"/>
      <c r="K295" s="159"/>
      <c r="L295" s="155"/>
      <c r="M295" s="155"/>
      <c r="N295" s="157"/>
      <c r="O295" s="160"/>
      <c r="P295" s="155"/>
      <c r="Q295" s="159"/>
    </row>
    <row r="296" spans="1:17" x14ac:dyDescent="0.25">
      <c r="A296" s="182" t="s">
        <v>552</v>
      </c>
      <c r="B296" s="201" t="s">
        <v>553</v>
      </c>
      <c r="C296" s="166">
        <f>+ENERO!C296+FEBRERO!C296+MARZO!C296+ABRIL!C296+MAYO!C296+JUNIO!C296+JULIO!C296+AGOSTO!C296+SEPTIEMBRE!C296+OCTUBRE!C296+NOVIEMBRE!C296+DICIEMBRE!C296</f>
        <v>0</v>
      </c>
      <c r="D296" s="166">
        <f>+ENERO!D296+FEBRERO!D296+MARZO!D296+ABRIL!D296+MAYO!D296+JUNIO!D296+JULIO!D296+AGOSTO!D296+SEPTIEMBRE!D296+OCTUBRE!D296+NOVIEMBRE!D296+DICIEMBRE!D296</f>
        <v>0</v>
      </c>
      <c r="E296" s="166">
        <f>+ENERO!E296+FEBRERO!E296+MARZO!E296+ABRIL!E296+MAYO!E296+JUNIO!E296+JULIO!E296+AGOSTO!E296+SEPTIEMBRE!E296+OCTUBRE!E296+NOVIEMBRE!E296+DICIEMBRE!E296</f>
        <v>0</v>
      </c>
      <c r="F296" s="166">
        <f>+ENERO!F296+FEBRERO!F296+MARZO!F296+ABRIL!F296+MAYO!F296+JUNIO!F296+JULIO!F296+AGOSTO!F296+SEPTIEMBRE!F296+OCTUBRE!F296+NOVIEMBRE!F296+DICIEMBRE!F296</f>
        <v>0</v>
      </c>
      <c r="G296" s="166">
        <f>+ENERO!G296+FEBRERO!G296+MARZO!G296+ABRIL!G296+MAYO!G296+JUNIO!G296+JULIO!G296+AGOSTO!G296+SEPTIEMBRE!G296+OCTUBRE!G296+NOVIEMBRE!G296+DICIEMBRE!G296</f>
        <v>0</v>
      </c>
      <c r="H296" s="166">
        <f>+ENERO!H296+FEBRERO!H296+MARZO!H296+ABRIL!H296+MAYO!H296+JUNIO!H296+JULIO!H296+AGOSTO!H296+SEPTIEMBRE!H296+OCTUBRE!H296+NOVIEMBRE!H296+DICIEMBRE!H296</f>
        <v>0</v>
      </c>
      <c r="I296" s="228"/>
      <c r="J296" s="159"/>
      <c r="K296" s="159"/>
      <c r="L296" s="155"/>
      <c r="M296" s="155"/>
      <c r="N296" s="157"/>
      <c r="O296" s="160"/>
      <c r="P296" s="155"/>
      <c r="Q296" s="159"/>
    </row>
    <row r="297" spans="1:17" x14ac:dyDescent="0.25">
      <c r="A297" s="182" t="s">
        <v>554</v>
      </c>
      <c r="B297" s="201" t="s">
        <v>555</v>
      </c>
      <c r="C297" s="166">
        <f>+ENERO!C297+FEBRERO!C297+MARZO!C297+ABRIL!C297+MAYO!C297+JUNIO!C297+JULIO!C297+AGOSTO!C297+SEPTIEMBRE!C297+OCTUBRE!C297+NOVIEMBRE!C297+DICIEMBRE!C297</f>
        <v>0</v>
      </c>
      <c r="D297" s="166">
        <f>+ENERO!D297+FEBRERO!D297+MARZO!D297+ABRIL!D297+MAYO!D297+JUNIO!D297+JULIO!D297+AGOSTO!D297+SEPTIEMBRE!D297+OCTUBRE!D297+NOVIEMBRE!D297+DICIEMBRE!D297</f>
        <v>0</v>
      </c>
      <c r="E297" s="166">
        <f>+ENERO!E297+FEBRERO!E297+MARZO!E297+ABRIL!E297+MAYO!E297+JUNIO!E297+JULIO!E297+AGOSTO!E297+SEPTIEMBRE!E297+OCTUBRE!E297+NOVIEMBRE!E297+DICIEMBRE!E297</f>
        <v>0</v>
      </c>
      <c r="F297" s="166">
        <f>+ENERO!F297+FEBRERO!F297+MARZO!F297+ABRIL!F297+MAYO!F297+JUNIO!F297+JULIO!F297+AGOSTO!F297+SEPTIEMBRE!F297+OCTUBRE!F297+NOVIEMBRE!F297+DICIEMBRE!F297</f>
        <v>0</v>
      </c>
      <c r="G297" s="166">
        <f>+ENERO!G297+FEBRERO!G297+MARZO!G297+ABRIL!G297+MAYO!G297+JUNIO!G297+JULIO!G297+AGOSTO!G297+SEPTIEMBRE!G297+OCTUBRE!G297+NOVIEMBRE!G297+DICIEMBRE!G297</f>
        <v>0</v>
      </c>
      <c r="H297" s="166">
        <f>+ENERO!H297+FEBRERO!H297+MARZO!H297+ABRIL!H297+MAYO!H297+JUNIO!H297+JULIO!H297+AGOSTO!H297+SEPTIEMBRE!H297+OCTUBRE!H297+NOVIEMBRE!H297+DICIEMBRE!H297</f>
        <v>0</v>
      </c>
      <c r="I297" s="228"/>
      <c r="J297" s="159"/>
      <c r="K297" s="159"/>
      <c r="L297" s="155"/>
      <c r="M297" s="155"/>
      <c r="N297" s="157"/>
      <c r="O297" s="160"/>
      <c r="P297" s="155"/>
      <c r="Q297" s="159"/>
    </row>
    <row r="298" spans="1:17" x14ac:dyDescent="0.25">
      <c r="A298" s="182" t="s">
        <v>556</v>
      </c>
      <c r="B298" s="201" t="s">
        <v>557</v>
      </c>
      <c r="C298" s="166">
        <f>+ENERO!C298+FEBRERO!C298+MARZO!C298+ABRIL!C298+MAYO!C298+JUNIO!C298+JULIO!C298+AGOSTO!C298+SEPTIEMBRE!C298+OCTUBRE!C298+NOVIEMBRE!C298+DICIEMBRE!C298</f>
        <v>0</v>
      </c>
      <c r="D298" s="166">
        <f>+ENERO!D298+FEBRERO!D298+MARZO!D298+ABRIL!D298+MAYO!D298+JUNIO!D298+JULIO!D298+AGOSTO!D298+SEPTIEMBRE!D298+OCTUBRE!D298+NOVIEMBRE!D298+DICIEMBRE!D298</f>
        <v>0</v>
      </c>
      <c r="E298" s="166">
        <f>+ENERO!E298+FEBRERO!E298+MARZO!E298+ABRIL!E298+MAYO!E298+JUNIO!E298+JULIO!E298+AGOSTO!E298+SEPTIEMBRE!E298+OCTUBRE!E298+NOVIEMBRE!E298+DICIEMBRE!E298</f>
        <v>0</v>
      </c>
      <c r="F298" s="166">
        <f>+ENERO!F298+FEBRERO!F298+MARZO!F298+ABRIL!F298+MAYO!F298+JUNIO!F298+JULIO!F298+AGOSTO!F298+SEPTIEMBRE!F298+OCTUBRE!F298+NOVIEMBRE!F298+DICIEMBRE!F298</f>
        <v>0</v>
      </c>
      <c r="G298" s="166">
        <f>+ENERO!G298+FEBRERO!G298+MARZO!G298+ABRIL!G298+MAYO!G298+JUNIO!G298+JULIO!G298+AGOSTO!G298+SEPTIEMBRE!G298+OCTUBRE!G298+NOVIEMBRE!G298+DICIEMBRE!G298</f>
        <v>0</v>
      </c>
      <c r="H298" s="166">
        <f>+ENERO!H298+FEBRERO!H298+MARZO!H298+ABRIL!H298+MAYO!H298+JUNIO!H298+JULIO!H298+AGOSTO!H298+SEPTIEMBRE!H298+OCTUBRE!H298+NOVIEMBRE!H298+DICIEMBRE!H298</f>
        <v>0</v>
      </c>
      <c r="I298" s="228"/>
      <c r="J298" s="159"/>
      <c r="K298" s="159"/>
      <c r="L298" s="155"/>
      <c r="M298" s="155"/>
      <c r="N298" s="157"/>
      <c r="O298" s="160"/>
      <c r="P298" s="155"/>
      <c r="Q298" s="159"/>
    </row>
    <row r="299" spans="1:17" x14ac:dyDescent="0.25">
      <c r="A299" s="182" t="s">
        <v>558</v>
      </c>
      <c r="B299" s="201" t="s">
        <v>559</v>
      </c>
      <c r="C299" s="166">
        <f>+ENERO!C299+FEBRERO!C299+MARZO!C299+ABRIL!C299+MAYO!C299+JUNIO!C299+JULIO!C299+AGOSTO!C299+SEPTIEMBRE!C299+OCTUBRE!C299+NOVIEMBRE!C299+DICIEMBRE!C299</f>
        <v>0</v>
      </c>
      <c r="D299" s="166">
        <f>+ENERO!D299+FEBRERO!D299+MARZO!D299+ABRIL!D299+MAYO!D299+JUNIO!D299+JULIO!D299+AGOSTO!D299+SEPTIEMBRE!D299+OCTUBRE!D299+NOVIEMBRE!D299+DICIEMBRE!D299</f>
        <v>0</v>
      </c>
      <c r="E299" s="166">
        <f>+ENERO!E299+FEBRERO!E299+MARZO!E299+ABRIL!E299+MAYO!E299+JUNIO!E299+JULIO!E299+AGOSTO!E299+SEPTIEMBRE!E299+OCTUBRE!E299+NOVIEMBRE!E299+DICIEMBRE!E299</f>
        <v>0</v>
      </c>
      <c r="F299" s="166">
        <f>+ENERO!F299+FEBRERO!F299+MARZO!F299+ABRIL!F299+MAYO!F299+JUNIO!F299+JULIO!F299+AGOSTO!F299+SEPTIEMBRE!F299+OCTUBRE!F299+NOVIEMBRE!F299+DICIEMBRE!F299</f>
        <v>0</v>
      </c>
      <c r="G299" s="166">
        <f>+ENERO!G299+FEBRERO!G299+MARZO!G299+ABRIL!G299+MAYO!G299+JUNIO!G299+JULIO!G299+AGOSTO!G299+SEPTIEMBRE!G299+OCTUBRE!G299+NOVIEMBRE!G299+DICIEMBRE!G299</f>
        <v>0</v>
      </c>
      <c r="H299" s="166">
        <f>+ENERO!H299+FEBRERO!H299+MARZO!H299+ABRIL!H299+MAYO!H299+JUNIO!H299+JULIO!H299+AGOSTO!H299+SEPTIEMBRE!H299+OCTUBRE!H299+NOVIEMBRE!H299+DICIEMBRE!H299</f>
        <v>0</v>
      </c>
      <c r="I299" s="228"/>
      <c r="J299" s="159"/>
      <c r="K299" s="159"/>
      <c r="L299" s="155"/>
      <c r="M299" s="155"/>
      <c r="N299" s="157"/>
      <c r="O299" s="160"/>
      <c r="P299" s="155"/>
      <c r="Q299" s="159"/>
    </row>
    <row r="300" spans="1:17" x14ac:dyDescent="0.25">
      <c r="A300" s="182" t="s">
        <v>560</v>
      </c>
      <c r="B300" s="201" t="s">
        <v>561</v>
      </c>
      <c r="C300" s="166">
        <f>+ENERO!C300+FEBRERO!C300+MARZO!C300+ABRIL!C300+MAYO!C300+JUNIO!C300+JULIO!C300+AGOSTO!C300+SEPTIEMBRE!C300+OCTUBRE!C300+NOVIEMBRE!C300+DICIEMBRE!C300</f>
        <v>0</v>
      </c>
      <c r="D300" s="166">
        <f>+ENERO!D300+FEBRERO!D300+MARZO!D300+ABRIL!D300+MAYO!D300+JUNIO!D300+JULIO!D300+AGOSTO!D300+SEPTIEMBRE!D300+OCTUBRE!D300+NOVIEMBRE!D300+DICIEMBRE!D300</f>
        <v>0</v>
      </c>
      <c r="E300" s="166">
        <f>+ENERO!E300+FEBRERO!E300+MARZO!E300+ABRIL!E300+MAYO!E300+JUNIO!E300+JULIO!E300+AGOSTO!E300+SEPTIEMBRE!E300+OCTUBRE!E300+NOVIEMBRE!E300+DICIEMBRE!E300</f>
        <v>0</v>
      </c>
      <c r="F300" s="166">
        <f>+ENERO!F300+FEBRERO!F300+MARZO!F300+ABRIL!F300+MAYO!F300+JUNIO!F300+JULIO!F300+AGOSTO!F300+SEPTIEMBRE!F300+OCTUBRE!F300+NOVIEMBRE!F300+DICIEMBRE!F300</f>
        <v>0</v>
      </c>
      <c r="G300" s="166">
        <f>+ENERO!G300+FEBRERO!G300+MARZO!G300+ABRIL!G300+MAYO!G300+JUNIO!G300+JULIO!G300+AGOSTO!G300+SEPTIEMBRE!G300+OCTUBRE!G300+NOVIEMBRE!G300+DICIEMBRE!G300</f>
        <v>0</v>
      </c>
      <c r="H300" s="166">
        <f>+ENERO!H300+FEBRERO!H300+MARZO!H300+ABRIL!H300+MAYO!H300+JUNIO!H300+JULIO!H300+AGOSTO!H300+SEPTIEMBRE!H300+OCTUBRE!H300+NOVIEMBRE!H300+DICIEMBRE!H300</f>
        <v>0</v>
      </c>
      <c r="I300" s="228"/>
      <c r="J300" s="159"/>
      <c r="K300" s="159"/>
      <c r="L300" s="155"/>
      <c r="M300" s="155"/>
      <c r="N300" s="157"/>
      <c r="O300" s="160"/>
      <c r="P300" s="155"/>
      <c r="Q300" s="159"/>
    </row>
    <row r="301" spans="1:17" x14ac:dyDescent="0.25">
      <c r="A301" s="182" t="s">
        <v>562</v>
      </c>
      <c r="B301" s="201" t="s">
        <v>563</v>
      </c>
      <c r="C301" s="166">
        <f>+ENERO!C301+FEBRERO!C301+MARZO!C301+ABRIL!C301+MAYO!C301+JUNIO!C301+JULIO!C301+AGOSTO!C301+SEPTIEMBRE!C301+OCTUBRE!C301+NOVIEMBRE!C301+DICIEMBRE!C301</f>
        <v>1</v>
      </c>
      <c r="D301" s="166">
        <f>+ENERO!D301+FEBRERO!D301+MARZO!D301+ABRIL!D301+MAYO!D301+JUNIO!D301+JULIO!D301+AGOSTO!D301+SEPTIEMBRE!D301+OCTUBRE!D301+NOVIEMBRE!D301+DICIEMBRE!D301</f>
        <v>1</v>
      </c>
      <c r="E301" s="166">
        <f>+ENERO!E301+FEBRERO!E301+MARZO!E301+ABRIL!E301+MAYO!E301+JUNIO!E301+JULIO!E301+AGOSTO!E301+SEPTIEMBRE!E301+OCTUBRE!E301+NOVIEMBRE!E301+DICIEMBRE!E301</f>
        <v>0</v>
      </c>
      <c r="F301" s="166">
        <f>+ENERO!F301+FEBRERO!F301+MARZO!F301+ABRIL!F301+MAYO!F301+JUNIO!F301+JULIO!F301+AGOSTO!F301+SEPTIEMBRE!F301+OCTUBRE!F301+NOVIEMBRE!F301+DICIEMBRE!F301</f>
        <v>0</v>
      </c>
      <c r="G301" s="166">
        <f>+ENERO!G301+FEBRERO!G301+MARZO!G301+ABRIL!G301+MAYO!G301+JUNIO!G301+JULIO!G301+AGOSTO!G301+SEPTIEMBRE!G301+OCTUBRE!G301+NOVIEMBRE!G301+DICIEMBRE!G301</f>
        <v>0</v>
      </c>
      <c r="H301" s="166">
        <f>+ENERO!H301+FEBRERO!H301+MARZO!H301+ABRIL!H301+MAYO!H301+JUNIO!H301+JULIO!H301+AGOSTO!H301+SEPTIEMBRE!H301+OCTUBRE!H301+NOVIEMBRE!H301+DICIEMBRE!H301</f>
        <v>0</v>
      </c>
      <c r="I301" s="228"/>
      <c r="J301" s="159"/>
      <c r="K301" s="159"/>
      <c r="L301" s="155"/>
      <c r="M301" s="155"/>
      <c r="N301" s="157"/>
      <c r="O301" s="160"/>
      <c r="P301" s="155"/>
      <c r="Q301" s="159"/>
    </row>
    <row r="302" spans="1:17" x14ac:dyDescent="0.25">
      <c r="A302" s="182" t="s">
        <v>564</v>
      </c>
      <c r="B302" s="201" t="s">
        <v>565</v>
      </c>
      <c r="C302" s="166">
        <f>+ENERO!C302+FEBRERO!C302+MARZO!C302+ABRIL!C302+MAYO!C302+JUNIO!C302+JULIO!C302+AGOSTO!C302+SEPTIEMBRE!C302+OCTUBRE!C302+NOVIEMBRE!C302+DICIEMBRE!C302</f>
        <v>0</v>
      </c>
      <c r="D302" s="166">
        <f>+ENERO!D302+FEBRERO!D302+MARZO!D302+ABRIL!D302+MAYO!D302+JUNIO!D302+JULIO!D302+AGOSTO!D302+SEPTIEMBRE!D302+OCTUBRE!D302+NOVIEMBRE!D302+DICIEMBRE!D302</f>
        <v>0</v>
      </c>
      <c r="E302" s="166">
        <f>+ENERO!E302+FEBRERO!E302+MARZO!E302+ABRIL!E302+MAYO!E302+JUNIO!E302+JULIO!E302+AGOSTO!E302+SEPTIEMBRE!E302+OCTUBRE!E302+NOVIEMBRE!E302+DICIEMBRE!E302</f>
        <v>0</v>
      </c>
      <c r="F302" s="166">
        <f>+ENERO!F302+FEBRERO!F302+MARZO!F302+ABRIL!F302+MAYO!F302+JUNIO!F302+JULIO!F302+AGOSTO!F302+SEPTIEMBRE!F302+OCTUBRE!F302+NOVIEMBRE!F302+DICIEMBRE!F302</f>
        <v>0</v>
      </c>
      <c r="G302" s="166">
        <f>+ENERO!G302+FEBRERO!G302+MARZO!G302+ABRIL!G302+MAYO!G302+JUNIO!G302+JULIO!G302+AGOSTO!G302+SEPTIEMBRE!G302+OCTUBRE!G302+NOVIEMBRE!G302+DICIEMBRE!G302</f>
        <v>0</v>
      </c>
      <c r="H302" s="166">
        <f>+ENERO!H302+FEBRERO!H302+MARZO!H302+ABRIL!H302+MAYO!H302+JUNIO!H302+JULIO!H302+AGOSTO!H302+SEPTIEMBRE!H302+OCTUBRE!H302+NOVIEMBRE!H302+DICIEMBRE!H302</f>
        <v>0</v>
      </c>
      <c r="I302" s="228"/>
      <c r="J302" s="159"/>
      <c r="K302" s="159"/>
      <c r="L302" s="155"/>
      <c r="M302" s="155"/>
      <c r="N302" s="157"/>
      <c r="O302" s="160"/>
      <c r="P302" s="155"/>
      <c r="Q302" s="159"/>
    </row>
    <row r="303" spans="1:17" x14ac:dyDescent="0.25">
      <c r="A303" s="182" t="s">
        <v>566</v>
      </c>
      <c r="B303" s="201" t="s">
        <v>567</v>
      </c>
      <c r="C303" s="166">
        <f>+ENERO!C303+FEBRERO!C303+MARZO!C303+ABRIL!C303+MAYO!C303+JUNIO!C303+JULIO!C303+AGOSTO!C303+SEPTIEMBRE!C303+OCTUBRE!C303+NOVIEMBRE!C303+DICIEMBRE!C303</f>
        <v>0</v>
      </c>
      <c r="D303" s="166">
        <f>+ENERO!D303+FEBRERO!D303+MARZO!D303+ABRIL!D303+MAYO!D303+JUNIO!D303+JULIO!D303+AGOSTO!D303+SEPTIEMBRE!D303+OCTUBRE!D303+NOVIEMBRE!D303+DICIEMBRE!D303</f>
        <v>0</v>
      </c>
      <c r="E303" s="166">
        <f>+ENERO!E303+FEBRERO!E303+MARZO!E303+ABRIL!E303+MAYO!E303+JUNIO!E303+JULIO!E303+AGOSTO!E303+SEPTIEMBRE!E303+OCTUBRE!E303+NOVIEMBRE!E303+DICIEMBRE!E303</f>
        <v>0</v>
      </c>
      <c r="F303" s="166">
        <f>+ENERO!F303+FEBRERO!F303+MARZO!F303+ABRIL!F303+MAYO!F303+JUNIO!F303+JULIO!F303+AGOSTO!F303+SEPTIEMBRE!F303+OCTUBRE!F303+NOVIEMBRE!F303+DICIEMBRE!F303</f>
        <v>0</v>
      </c>
      <c r="G303" s="166">
        <f>+ENERO!G303+FEBRERO!G303+MARZO!G303+ABRIL!G303+MAYO!G303+JUNIO!G303+JULIO!G303+AGOSTO!G303+SEPTIEMBRE!G303+OCTUBRE!G303+NOVIEMBRE!G303+DICIEMBRE!G303</f>
        <v>0</v>
      </c>
      <c r="H303" s="166">
        <f>+ENERO!H303+FEBRERO!H303+MARZO!H303+ABRIL!H303+MAYO!H303+JUNIO!H303+JULIO!H303+AGOSTO!H303+SEPTIEMBRE!H303+OCTUBRE!H303+NOVIEMBRE!H303+DICIEMBRE!H303</f>
        <v>0</v>
      </c>
      <c r="I303" s="228"/>
      <c r="J303" s="159"/>
      <c r="K303" s="159"/>
      <c r="L303" s="155"/>
      <c r="M303" s="155"/>
      <c r="N303" s="157"/>
      <c r="O303" s="160"/>
      <c r="P303" s="155"/>
      <c r="Q303" s="159"/>
    </row>
    <row r="304" spans="1:17" x14ac:dyDescent="0.25">
      <c r="A304" s="182" t="s">
        <v>568</v>
      </c>
      <c r="B304" s="201" t="s">
        <v>569</v>
      </c>
      <c r="C304" s="166">
        <f>+ENERO!C304+FEBRERO!C304+MARZO!C304+ABRIL!C304+MAYO!C304+JUNIO!C304+JULIO!C304+AGOSTO!C304+SEPTIEMBRE!C304+OCTUBRE!C304+NOVIEMBRE!C304+DICIEMBRE!C304</f>
        <v>0</v>
      </c>
      <c r="D304" s="166">
        <f>+ENERO!D304+FEBRERO!D304+MARZO!D304+ABRIL!D304+MAYO!D304+JUNIO!D304+JULIO!D304+AGOSTO!D304+SEPTIEMBRE!D304+OCTUBRE!D304+NOVIEMBRE!D304+DICIEMBRE!D304</f>
        <v>0</v>
      </c>
      <c r="E304" s="166">
        <f>+ENERO!E304+FEBRERO!E304+MARZO!E304+ABRIL!E304+MAYO!E304+JUNIO!E304+JULIO!E304+AGOSTO!E304+SEPTIEMBRE!E304+OCTUBRE!E304+NOVIEMBRE!E304+DICIEMBRE!E304</f>
        <v>0</v>
      </c>
      <c r="F304" s="166">
        <f>+ENERO!F304+FEBRERO!F304+MARZO!F304+ABRIL!F304+MAYO!F304+JUNIO!F304+JULIO!F304+AGOSTO!F304+SEPTIEMBRE!F304+OCTUBRE!F304+NOVIEMBRE!F304+DICIEMBRE!F304</f>
        <v>0</v>
      </c>
      <c r="G304" s="166">
        <f>+ENERO!G304+FEBRERO!G304+MARZO!G304+ABRIL!G304+MAYO!G304+JUNIO!G304+JULIO!G304+AGOSTO!G304+SEPTIEMBRE!G304+OCTUBRE!G304+NOVIEMBRE!G304+DICIEMBRE!G304</f>
        <v>0</v>
      </c>
      <c r="H304" s="166">
        <f>+ENERO!H304+FEBRERO!H304+MARZO!H304+ABRIL!H304+MAYO!H304+JUNIO!H304+JULIO!H304+AGOSTO!H304+SEPTIEMBRE!H304+OCTUBRE!H304+NOVIEMBRE!H304+DICIEMBRE!H304</f>
        <v>0</v>
      </c>
      <c r="I304" s="228"/>
      <c r="J304" s="159"/>
      <c r="K304" s="159"/>
      <c r="L304" s="155"/>
      <c r="M304" s="155"/>
      <c r="N304" s="157"/>
      <c r="O304" s="160"/>
      <c r="P304" s="155"/>
      <c r="Q304" s="159"/>
    </row>
    <row r="305" spans="1:17" x14ac:dyDescent="0.25">
      <c r="A305" s="182" t="s">
        <v>570</v>
      </c>
      <c r="B305" s="201" t="s">
        <v>571</v>
      </c>
      <c r="C305" s="166">
        <f>+ENERO!C305+FEBRERO!C305+MARZO!C305+ABRIL!C305+MAYO!C305+JUNIO!C305+JULIO!C305+AGOSTO!C305+SEPTIEMBRE!C305+OCTUBRE!C305+NOVIEMBRE!C305+DICIEMBRE!C305</f>
        <v>0</v>
      </c>
      <c r="D305" s="166">
        <f>+ENERO!D305+FEBRERO!D305+MARZO!D305+ABRIL!D305+MAYO!D305+JUNIO!D305+JULIO!D305+AGOSTO!D305+SEPTIEMBRE!D305+OCTUBRE!D305+NOVIEMBRE!D305+DICIEMBRE!D305</f>
        <v>0</v>
      </c>
      <c r="E305" s="166">
        <f>+ENERO!E305+FEBRERO!E305+MARZO!E305+ABRIL!E305+MAYO!E305+JUNIO!E305+JULIO!E305+AGOSTO!E305+SEPTIEMBRE!E305+OCTUBRE!E305+NOVIEMBRE!E305+DICIEMBRE!E305</f>
        <v>0</v>
      </c>
      <c r="F305" s="166">
        <f>+ENERO!F305+FEBRERO!F305+MARZO!F305+ABRIL!F305+MAYO!F305+JUNIO!F305+JULIO!F305+AGOSTO!F305+SEPTIEMBRE!F305+OCTUBRE!F305+NOVIEMBRE!F305+DICIEMBRE!F305</f>
        <v>0</v>
      </c>
      <c r="G305" s="166">
        <f>+ENERO!G305+FEBRERO!G305+MARZO!G305+ABRIL!G305+MAYO!G305+JUNIO!G305+JULIO!G305+AGOSTO!G305+SEPTIEMBRE!G305+OCTUBRE!G305+NOVIEMBRE!G305+DICIEMBRE!G305</f>
        <v>0</v>
      </c>
      <c r="H305" s="166">
        <f>+ENERO!H305+FEBRERO!H305+MARZO!H305+ABRIL!H305+MAYO!H305+JUNIO!H305+JULIO!H305+AGOSTO!H305+SEPTIEMBRE!H305+OCTUBRE!H305+NOVIEMBRE!H305+DICIEMBRE!H305</f>
        <v>0</v>
      </c>
      <c r="I305" s="228"/>
      <c r="J305" s="159"/>
      <c r="K305" s="159"/>
      <c r="L305" s="155"/>
      <c r="M305" s="155"/>
      <c r="N305" s="157"/>
      <c r="O305" s="160"/>
      <c r="P305" s="155"/>
      <c r="Q305" s="159"/>
    </row>
    <row r="306" spans="1:17" x14ac:dyDescent="0.25">
      <c r="A306" s="182" t="s">
        <v>572</v>
      </c>
      <c r="B306" s="201" t="s">
        <v>573</v>
      </c>
      <c r="C306" s="166">
        <f>+ENERO!C306+FEBRERO!C306+MARZO!C306+ABRIL!C306+MAYO!C306+JUNIO!C306+JULIO!C306+AGOSTO!C306+SEPTIEMBRE!C306+OCTUBRE!C306+NOVIEMBRE!C306+DICIEMBRE!C306</f>
        <v>1</v>
      </c>
      <c r="D306" s="166">
        <f>+ENERO!D306+FEBRERO!D306+MARZO!D306+ABRIL!D306+MAYO!D306+JUNIO!D306+JULIO!D306+AGOSTO!D306+SEPTIEMBRE!D306+OCTUBRE!D306+NOVIEMBRE!D306+DICIEMBRE!D306</f>
        <v>0</v>
      </c>
      <c r="E306" s="166">
        <f>+ENERO!E306+FEBRERO!E306+MARZO!E306+ABRIL!E306+MAYO!E306+JUNIO!E306+JULIO!E306+AGOSTO!E306+SEPTIEMBRE!E306+OCTUBRE!E306+NOVIEMBRE!E306+DICIEMBRE!E306</f>
        <v>1</v>
      </c>
      <c r="F306" s="166">
        <f>+ENERO!F306+FEBRERO!F306+MARZO!F306+ABRIL!F306+MAYO!F306+JUNIO!F306+JULIO!F306+AGOSTO!F306+SEPTIEMBRE!F306+OCTUBRE!F306+NOVIEMBRE!F306+DICIEMBRE!F306</f>
        <v>0</v>
      </c>
      <c r="G306" s="166">
        <f>+ENERO!G306+FEBRERO!G306+MARZO!G306+ABRIL!G306+MAYO!G306+JUNIO!G306+JULIO!G306+AGOSTO!G306+SEPTIEMBRE!G306+OCTUBRE!G306+NOVIEMBRE!G306+DICIEMBRE!G306</f>
        <v>0</v>
      </c>
      <c r="H306" s="166">
        <f>+ENERO!H306+FEBRERO!H306+MARZO!H306+ABRIL!H306+MAYO!H306+JUNIO!H306+JULIO!H306+AGOSTO!H306+SEPTIEMBRE!H306+OCTUBRE!H306+NOVIEMBRE!H306+DICIEMBRE!H306</f>
        <v>0</v>
      </c>
      <c r="I306" s="228"/>
      <c r="J306" s="159"/>
      <c r="K306" s="159"/>
      <c r="L306" s="155"/>
      <c r="M306" s="155"/>
      <c r="N306" s="157"/>
      <c r="O306" s="160"/>
      <c r="P306" s="155"/>
      <c r="Q306" s="159"/>
    </row>
    <row r="307" spans="1:17" x14ac:dyDescent="0.25">
      <c r="A307" s="182" t="s">
        <v>574</v>
      </c>
      <c r="B307" s="201" t="s">
        <v>575</v>
      </c>
      <c r="C307" s="166">
        <f>+ENERO!C307+FEBRERO!C307+MARZO!C307+ABRIL!C307+MAYO!C307+JUNIO!C307+JULIO!C307+AGOSTO!C307+SEPTIEMBRE!C307+OCTUBRE!C307+NOVIEMBRE!C307+DICIEMBRE!C307</f>
        <v>99</v>
      </c>
      <c r="D307" s="166">
        <f>+ENERO!D307+FEBRERO!D307+MARZO!D307+ABRIL!D307+MAYO!D307+JUNIO!D307+JULIO!D307+AGOSTO!D307+SEPTIEMBRE!D307+OCTUBRE!D307+NOVIEMBRE!D307+DICIEMBRE!D307</f>
        <v>99</v>
      </c>
      <c r="E307" s="166">
        <f>+ENERO!E307+FEBRERO!E307+MARZO!E307+ABRIL!E307+MAYO!E307+JUNIO!E307+JULIO!E307+AGOSTO!E307+SEPTIEMBRE!E307+OCTUBRE!E307+NOVIEMBRE!E307+DICIEMBRE!E307</f>
        <v>0</v>
      </c>
      <c r="F307" s="166">
        <f>+ENERO!F307+FEBRERO!F307+MARZO!F307+ABRIL!F307+MAYO!F307+JUNIO!F307+JULIO!F307+AGOSTO!F307+SEPTIEMBRE!F307+OCTUBRE!F307+NOVIEMBRE!F307+DICIEMBRE!F307</f>
        <v>0</v>
      </c>
      <c r="G307" s="166">
        <f>+ENERO!G307+FEBRERO!G307+MARZO!G307+ABRIL!G307+MAYO!G307+JUNIO!G307+JULIO!G307+AGOSTO!G307+SEPTIEMBRE!G307+OCTUBRE!G307+NOVIEMBRE!G307+DICIEMBRE!G307</f>
        <v>0</v>
      </c>
      <c r="H307" s="166">
        <f>+ENERO!H307+FEBRERO!H307+MARZO!H307+ABRIL!H307+MAYO!H307+JUNIO!H307+JULIO!H307+AGOSTO!H307+SEPTIEMBRE!H307+OCTUBRE!H307+NOVIEMBRE!H307+DICIEMBRE!H307</f>
        <v>0</v>
      </c>
      <c r="I307" s="228"/>
      <c r="J307" s="159"/>
      <c r="K307" s="159"/>
      <c r="L307" s="155"/>
      <c r="M307" s="155"/>
      <c r="N307" s="157"/>
      <c r="O307" s="160"/>
      <c r="P307" s="155"/>
      <c r="Q307" s="159"/>
    </row>
    <row r="308" spans="1:17" x14ac:dyDescent="0.25">
      <c r="A308" s="182" t="s">
        <v>576</v>
      </c>
      <c r="B308" s="201" t="s">
        <v>577</v>
      </c>
      <c r="C308" s="166">
        <f>+ENERO!C308+FEBRERO!C308+MARZO!C308+ABRIL!C308+MAYO!C308+JUNIO!C308+JULIO!C308+AGOSTO!C308+SEPTIEMBRE!C308+OCTUBRE!C308+NOVIEMBRE!C308+DICIEMBRE!C308</f>
        <v>0</v>
      </c>
      <c r="D308" s="166">
        <f>+ENERO!D308+FEBRERO!D308+MARZO!D308+ABRIL!D308+MAYO!D308+JUNIO!D308+JULIO!D308+AGOSTO!D308+SEPTIEMBRE!D308+OCTUBRE!D308+NOVIEMBRE!D308+DICIEMBRE!D308</f>
        <v>0</v>
      </c>
      <c r="E308" s="166">
        <f>+ENERO!E308+FEBRERO!E308+MARZO!E308+ABRIL!E308+MAYO!E308+JUNIO!E308+JULIO!E308+AGOSTO!E308+SEPTIEMBRE!E308+OCTUBRE!E308+NOVIEMBRE!E308+DICIEMBRE!E308</f>
        <v>0</v>
      </c>
      <c r="F308" s="166">
        <f>+ENERO!F308+FEBRERO!F308+MARZO!F308+ABRIL!F308+MAYO!F308+JUNIO!F308+JULIO!F308+AGOSTO!F308+SEPTIEMBRE!F308+OCTUBRE!F308+NOVIEMBRE!F308+DICIEMBRE!F308</f>
        <v>0</v>
      </c>
      <c r="G308" s="166">
        <f>+ENERO!G308+FEBRERO!G308+MARZO!G308+ABRIL!G308+MAYO!G308+JUNIO!G308+JULIO!G308+AGOSTO!G308+SEPTIEMBRE!G308+OCTUBRE!G308+NOVIEMBRE!G308+DICIEMBRE!G308</f>
        <v>0</v>
      </c>
      <c r="H308" s="166">
        <f>+ENERO!H308+FEBRERO!H308+MARZO!H308+ABRIL!H308+MAYO!H308+JUNIO!H308+JULIO!H308+AGOSTO!H308+SEPTIEMBRE!H308+OCTUBRE!H308+NOVIEMBRE!H308+DICIEMBRE!H308</f>
        <v>0</v>
      </c>
      <c r="I308" s="228"/>
      <c r="J308" s="159"/>
      <c r="K308" s="159"/>
      <c r="L308" s="155"/>
      <c r="M308" s="155"/>
      <c r="N308" s="157"/>
      <c r="O308" s="160"/>
      <c r="P308" s="155"/>
      <c r="Q308" s="159"/>
    </row>
    <row r="309" spans="1:17" x14ac:dyDescent="0.25">
      <c r="A309" s="182" t="s">
        <v>578</v>
      </c>
      <c r="B309" s="201" t="s">
        <v>579</v>
      </c>
      <c r="C309" s="166">
        <f>+ENERO!C309+FEBRERO!C309+MARZO!C309+ABRIL!C309+MAYO!C309+JUNIO!C309+JULIO!C309+AGOSTO!C309+SEPTIEMBRE!C309+OCTUBRE!C309+NOVIEMBRE!C309+DICIEMBRE!C309</f>
        <v>18</v>
      </c>
      <c r="D309" s="166">
        <f>+ENERO!D309+FEBRERO!D309+MARZO!D309+ABRIL!D309+MAYO!D309+JUNIO!D309+JULIO!D309+AGOSTO!D309+SEPTIEMBRE!D309+OCTUBRE!D309+NOVIEMBRE!D309+DICIEMBRE!D309</f>
        <v>3</v>
      </c>
      <c r="E309" s="166">
        <f>+ENERO!E309+FEBRERO!E309+MARZO!E309+ABRIL!E309+MAYO!E309+JUNIO!E309+JULIO!E309+AGOSTO!E309+SEPTIEMBRE!E309+OCTUBRE!E309+NOVIEMBRE!E309+DICIEMBRE!E309</f>
        <v>0</v>
      </c>
      <c r="F309" s="166">
        <f>+ENERO!F309+FEBRERO!F309+MARZO!F309+ABRIL!F309+MAYO!F309+JUNIO!F309+JULIO!F309+AGOSTO!F309+SEPTIEMBRE!F309+OCTUBRE!F309+NOVIEMBRE!F309+DICIEMBRE!F309</f>
        <v>15</v>
      </c>
      <c r="G309" s="166">
        <f>+ENERO!G309+FEBRERO!G309+MARZO!G309+ABRIL!G309+MAYO!G309+JUNIO!G309+JULIO!G309+AGOSTO!G309+SEPTIEMBRE!G309+OCTUBRE!G309+NOVIEMBRE!G309+DICIEMBRE!G309</f>
        <v>0</v>
      </c>
      <c r="H309" s="166">
        <f>+ENERO!H309+FEBRERO!H309+MARZO!H309+ABRIL!H309+MAYO!H309+JUNIO!H309+JULIO!H309+AGOSTO!H309+SEPTIEMBRE!H309+OCTUBRE!H309+NOVIEMBRE!H309+DICIEMBRE!H309</f>
        <v>0</v>
      </c>
      <c r="I309" s="228"/>
      <c r="J309" s="159"/>
      <c r="K309" s="159"/>
      <c r="L309" s="155"/>
      <c r="M309" s="155"/>
      <c r="N309" s="157"/>
      <c r="O309" s="160"/>
      <c r="P309" s="155"/>
      <c r="Q309" s="159"/>
    </row>
    <row r="310" spans="1:17" x14ac:dyDescent="0.25">
      <c r="A310" s="202" t="s">
        <v>580</v>
      </c>
      <c r="B310" s="207" t="s">
        <v>581</v>
      </c>
      <c r="C310" s="166">
        <f>+ENERO!C310+FEBRERO!C310+MARZO!C310+ABRIL!C310+MAYO!C310+JUNIO!C310+JULIO!C310+AGOSTO!C310+SEPTIEMBRE!C310+OCTUBRE!C310+NOVIEMBRE!C310+DICIEMBRE!C310</f>
        <v>381</v>
      </c>
      <c r="D310" s="166">
        <f>+ENERO!D310+FEBRERO!D310+MARZO!D310+ABRIL!D310+MAYO!D310+JUNIO!D310+JULIO!D310+AGOSTO!D310+SEPTIEMBRE!D310+OCTUBRE!D310+NOVIEMBRE!D310+DICIEMBRE!D310</f>
        <v>14</v>
      </c>
      <c r="E310" s="166">
        <f>+ENERO!E310+FEBRERO!E310+MARZO!E310+ABRIL!E310+MAYO!E310+JUNIO!E310+JULIO!E310+AGOSTO!E310+SEPTIEMBRE!E310+OCTUBRE!E310+NOVIEMBRE!E310+DICIEMBRE!E310</f>
        <v>0</v>
      </c>
      <c r="F310" s="166">
        <f>+ENERO!F310+FEBRERO!F310+MARZO!F310+ABRIL!F310+MAYO!F310+JUNIO!F310+JULIO!F310+AGOSTO!F310+SEPTIEMBRE!F310+OCTUBRE!F310+NOVIEMBRE!F310+DICIEMBRE!F310</f>
        <v>367</v>
      </c>
      <c r="G310" s="166">
        <f>+ENERO!G310+FEBRERO!G310+MARZO!G310+ABRIL!G310+MAYO!G310+JUNIO!G310+JULIO!G310+AGOSTO!G310+SEPTIEMBRE!G310+OCTUBRE!G310+NOVIEMBRE!G310+DICIEMBRE!G310</f>
        <v>0</v>
      </c>
      <c r="H310" s="166">
        <f>+ENERO!H310+FEBRERO!H310+MARZO!H310+ABRIL!H310+MAYO!H310+JUNIO!H310+JULIO!H310+AGOSTO!H310+SEPTIEMBRE!H310+OCTUBRE!H310+NOVIEMBRE!H310+DICIEMBRE!H310</f>
        <v>0</v>
      </c>
      <c r="I310" s="228"/>
      <c r="J310" s="159"/>
      <c r="K310" s="159"/>
      <c r="L310" s="155"/>
      <c r="M310" s="155"/>
      <c r="N310" s="157"/>
      <c r="O310" s="160"/>
      <c r="P310" s="155"/>
      <c r="Q310" s="159"/>
    </row>
    <row r="311" spans="1:17" x14ac:dyDescent="0.25">
      <c r="A311" s="170"/>
      <c r="B311" s="167"/>
      <c r="C311" s="166">
        <f>+ENERO!C311+FEBRERO!C311+MARZO!C311+ABRIL!C311+MAYO!C311+JUNIO!C311+JULIO!C311+AGOSTO!C311+SEPTIEMBRE!C311+OCTUBRE!C311+NOVIEMBRE!C311+DICIEMBRE!C311</f>
        <v>0</v>
      </c>
      <c r="D311" s="166">
        <f>+ENERO!D311+FEBRERO!D311+MARZO!D311+ABRIL!D311+MAYO!D311+JUNIO!D311+JULIO!D311+AGOSTO!D311+SEPTIEMBRE!D311+OCTUBRE!D311+NOVIEMBRE!D311+DICIEMBRE!D311</f>
        <v>0</v>
      </c>
      <c r="E311" s="166">
        <f>+ENERO!E311+FEBRERO!E311+MARZO!E311+ABRIL!E311+MAYO!E311+JUNIO!E311+JULIO!E311+AGOSTO!E311+SEPTIEMBRE!E311+OCTUBRE!E311+NOVIEMBRE!E311+DICIEMBRE!E311</f>
        <v>0</v>
      </c>
      <c r="F311" s="166">
        <f>+ENERO!F311+FEBRERO!F311+MARZO!F311+ABRIL!F311+MAYO!F311+JUNIO!F311+JULIO!F311+AGOSTO!F311+SEPTIEMBRE!F311+OCTUBRE!F311+NOVIEMBRE!F311+DICIEMBRE!F311</f>
        <v>0</v>
      </c>
      <c r="G311" s="166">
        <f>+ENERO!G311+FEBRERO!G311+MARZO!G311+ABRIL!G311+MAYO!G311+JUNIO!G311+JULIO!G311+AGOSTO!G311+SEPTIEMBRE!G311+OCTUBRE!G311+NOVIEMBRE!G311+DICIEMBRE!G311</f>
        <v>0</v>
      </c>
      <c r="H311" s="166">
        <f>+ENERO!H311+FEBRERO!H311+MARZO!H311+ABRIL!H311+MAYO!H311+JUNIO!H311+JULIO!H311+AGOSTO!H311+SEPTIEMBRE!H311+OCTUBRE!H311+NOVIEMBRE!H311+DICIEMBRE!H311</f>
        <v>0</v>
      </c>
      <c r="I311" s="228"/>
      <c r="J311" s="159"/>
      <c r="K311" s="159"/>
      <c r="L311" s="155"/>
      <c r="M311" s="155"/>
      <c r="N311" s="157"/>
      <c r="O311" s="160"/>
      <c r="P311" s="155"/>
      <c r="Q311" s="159"/>
    </row>
    <row r="312" spans="1:17" x14ac:dyDescent="0.25">
      <c r="A312" s="903" t="s">
        <v>582</v>
      </c>
      <c r="B312" s="904"/>
      <c r="C312" s="166">
        <f>+ENERO!C312+FEBRERO!C312+MARZO!C312+ABRIL!C312+MAYO!C312+JUNIO!C312+JULIO!C312+AGOSTO!C312+SEPTIEMBRE!C312+OCTUBRE!C312+NOVIEMBRE!C312+DICIEMBRE!C312</f>
        <v>661</v>
      </c>
      <c r="D312" s="166">
        <f>+ENERO!D312+FEBRERO!D312+MARZO!D312+ABRIL!D312+MAYO!D312+JUNIO!D312+JULIO!D312+AGOSTO!D312+SEPTIEMBRE!D312+OCTUBRE!D312+NOVIEMBRE!D312+DICIEMBRE!D312</f>
        <v>0</v>
      </c>
      <c r="E312" s="166">
        <f>+ENERO!E312+FEBRERO!E312+MARZO!E312+ABRIL!E312+MAYO!E312+JUNIO!E312+JULIO!E312+AGOSTO!E312+SEPTIEMBRE!E312+OCTUBRE!E312+NOVIEMBRE!E312+DICIEMBRE!E312</f>
        <v>657</v>
      </c>
      <c r="F312" s="166">
        <f>+ENERO!F312+FEBRERO!F312+MARZO!F312+ABRIL!F312+MAYO!F312+JUNIO!F312+JULIO!F312+AGOSTO!F312+SEPTIEMBRE!F312+OCTUBRE!F312+NOVIEMBRE!F312+DICIEMBRE!F312</f>
        <v>4</v>
      </c>
      <c r="G312" s="166">
        <f>+ENERO!G312+FEBRERO!G312+MARZO!G312+ABRIL!G312+MAYO!G312+JUNIO!G312+JULIO!G312+AGOSTO!G312+SEPTIEMBRE!G312+OCTUBRE!G312+NOVIEMBRE!G312+DICIEMBRE!G312</f>
        <v>0</v>
      </c>
      <c r="H312" s="166">
        <f>+ENERO!H312+FEBRERO!H312+MARZO!H312+ABRIL!H312+MAYO!H312+JUNIO!H312+JULIO!H312+AGOSTO!H312+SEPTIEMBRE!H312+OCTUBRE!H312+NOVIEMBRE!H312+DICIEMBRE!H312</f>
        <v>0</v>
      </c>
      <c r="I312" s="228"/>
      <c r="J312" s="159"/>
      <c r="K312" s="159"/>
      <c r="L312" s="155"/>
      <c r="M312" s="155"/>
      <c r="N312" s="157"/>
      <c r="O312" s="160"/>
      <c r="P312" s="155"/>
      <c r="Q312" s="159"/>
    </row>
    <row r="313" spans="1:17" x14ac:dyDescent="0.25">
      <c r="A313" s="210" t="s">
        <v>583</v>
      </c>
      <c r="B313" s="211" t="s">
        <v>584</v>
      </c>
      <c r="C313" s="166">
        <f>+ENERO!C313+FEBRERO!C313+MARZO!C313+ABRIL!C313+MAYO!C313+JUNIO!C313+JULIO!C313+AGOSTO!C313+SEPTIEMBRE!C313+OCTUBRE!C313+NOVIEMBRE!C313+DICIEMBRE!C313</f>
        <v>59</v>
      </c>
      <c r="D313" s="166">
        <f>+ENERO!D313+FEBRERO!D313+MARZO!D313+ABRIL!D313+MAYO!D313+JUNIO!D313+JULIO!D313+AGOSTO!D313+SEPTIEMBRE!D313+OCTUBRE!D313+NOVIEMBRE!D313+DICIEMBRE!D313</f>
        <v>0</v>
      </c>
      <c r="E313" s="166">
        <f>+ENERO!E313+FEBRERO!E313+MARZO!E313+ABRIL!E313+MAYO!E313+JUNIO!E313+JULIO!E313+AGOSTO!E313+SEPTIEMBRE!E313+OCTUBRE!E313+NOVIEMBRE!E313+DICIEMBRE!E313</f>
        <v>55</v>
      </c>
      <c r="F313" s="166">
        <f>+ENERO!F313+FEBRERO!F313+MARZO!F313+ABRIL!F313+MAYO!F313+JUNIO!F313+JULIO!F313+AGOSTO!F313+SEPTIEMBRE!F313+OCTUBRE!F313+NOVIEMBRE!F313+DICIEMBRE!F313</f>
        <v>4</v>
      </c>
      <c r="G313" s="166">
        <f>+ENERO!G313+FEBRERO!G313+MARZO!G313+ABRIL!G313+MAYO!G313+JUNIO!G313+JULIO!G313+AGOSTO!G313+SEPTIEMBRE!G313+OCTUBRE!G313+NOVIEMBRE!G313+DICIEMBRE!G313</f>
        <v>0</v>
      </c>
      <c r="H313" s="166">
        <f>+ENERO!H313+FEBRERO!H313+MARZO!H313+ABRIL!H313+MAYO!H313+JUNIO!H313+JULIO!H313+AGOSTO!H313+SEPTIEMBRE!H313+OCTUBRE!H313+NOVIEMBRE!H313+DICIEMBRE!H313</f>
        <v>0</v>
      </c>
      <c r="I313" s="228"/>
      <c r="J313" s="159"/>
      <c r="K313" s="159"/>
      <c r="L313" s="155"/>
      <c r="M313" s="155"/>
      <c r="N313" s="157"/>
      <c r="O313" s="160"/>
      <c r="P313" s="155"/>
      <c r="Q313" s="159"/>
    </row>
    <row r="314" spans="1:17" ht="24" x14ac:dyDescent="0.25">
      <c r="A314" s="182" t="s">
        <v>585</v>
      </c>
      <c r="B314" s="188" t="s">
        <v>586</v>
      </c>
      <c r="C314" s="166">
        <f>+ENERO!C314+FEBRERO!C314+MARZO!C314+ABRIL!C314+MAYO!C314+JUNIO!C314+JULIO!C314+AGOSTO!C314+SEPTIEMBRE!C314+OCTUBRE!C314+NOVIEMBRE!C314+DICIEMBRE!C314</f>
        <v>0</v>
      </c>
      <c r="D314" s="166">
        <f>+ENERO!D314+FEBRERO!D314+MARZO!D314+ABRIL!D314+MAYO!D314+JUNIO!D314+JULIO!D314+AGOSTO!D314+SEPTIEMBRE!D314+OCTUBRE!D314+NOVIEMBRE!D314+DICIEMBRE!D314</f>
        <v>0</v>
      </c>
      <c r="E314" s="166">
        <f>+ENERO!E314+FEBRERO!E314+MARZO!E314+ABRIL!E314+MAYO!E314+JUNIO!E314+JULIO!E314+AGOSTO!E314+SEPTIEMBRE!E314+OCTUBRE!E314+NOVIEMBRE!E314+DICIEMBRE!E314</f>
        <v>0</v>
      </c>
      <c r="F314" s="166">
        <f>+ENERO!F314+FEBRERO!F314+MARZO!F314+ABRIL!F314+MAYO!F314+JUNIO!F314+JULIO!F314+AGOSTO!F314+SEPTIEMBRE!F314+OCTUBRE!F314+NOVIEMBRE!F314+DICIEMBRE!F314</f>
        <v>0</v>
      </c>
      <c r="G314" s="166">
        <f>+ENERO!G314+FEBRERO!G314+MARZO!G314+ABRIL!G314+MAYO!G314+JUNIO!G314+JULIO!G314+AGOSTO!G314+SEPTIEMBRE!G314+OCTUBRE!G314+NOVIEMBRE!G314+DICIEMBRE!G314</f>
        <v>0</v>
      </c>
      <c r="H314" s="166">
        <f>+ENERO!H314+FEBRERO!H314+MARZO!H314+ABRIL!H314+MAYO!H314+JUNIO!H314+JULIO!H314+AGOSTO!H314+SEPTIEMBRE!H314+OCTUBRE!H314+NOVIEMBRE!H314+DICIEMBRE!H314</f>
        <v>0</v>
      </c>
      <c r="I314" s="228"/>
      <c r="J314" s="159"/>
      <c r="K314" s="159"/>
      <c r="L314" s="155"/>
      <c r="M314" s="155"/>
      <c r="N314" s="157"/>
      <c r="O314" s="160"/>
      <c r="P314" s="155"/>
      <c r="Q314" s="159"/>
    </row>
    <row r="315" spans="1:17" x14ac:dyDescent="0.25">
      <c r="A315" s="182" t="s">
        <v>587</v>
      </c>
      <c r="B315" s="201" t="s">
        <v>588</v>
      </c>
      <c r="C315" s="166">
        <f>+ENERO!C315+FEBRERO!C315+MARZO!C315+ABRIL!C315+MAYO!C315+JUNIO!C315+JULIO!C315+AGOSTO!C315+SEPTIEMBRE!C315+OCTUBRE!C315+NOVIEMBRE!C315+DICIEMBRE!C315</f>
        <v>2</v>
      </c>
      <c r="D315" s="166">
        <f>+ENERO!D315+FEBRERO!D315+MARZO!D315+ABRIL!D315+MAYO!D315+JUNIO!D315+JULIO!D315+AGOSTO!D315+SEPTIEMBRE!D315+OCTUBRE!D315+NOVIEMBRE!D315+DICIEMBRE!D315</f>
        <v>0</v>
      </c>
      <c r="E315" s="166">
        <f>+ENERO!E315+FEBRERO!E315+MARZO!E315+ABRIL!E315+MAYO!E315+JUNIO!E315+JULIO!E315+AGOSTO!E315+SEPTIEMBRE!E315+OCTUBRE!E315+NOVIEMBRE!E315+DICIEMBRE!E315</f>
        <v>2</v>
      </c>
      <c r="F315" s="166">
        <f>+ENERO!F315+FEBRERO!F315+MARZO!F315+ABRIL!F315+MAYO!F315+JUNIO!F315+JULIO!F315+AGOSTO!F315+SEPTIEMBRE!F315+OCTUBRE!F315+NOVIEMBRE!F315+DICIEMBRE!F315</f>
        <v>0</v>
      </c>
      <c r="G315" s="166">
        <f>+ENERO!G315+FEBRERO!G315+MARZO!G315+ABRIL!G315+MAYO!G315+JUNIO!G315+JULIO!G315+AGOSTO!G315+SEPTIEMBRE!G315+OCTUBRE!G315+NOVIEMBRE!G315+DICIEMBRE!G315</f>
        <v>0</v>
      </c>
      <c r="H315" s="166">
        <f>+ENERO!H315+FEBRERO!H315+MARZO!H315+ABRIL!H315+MAYO!H315+JUNIO!H315+JULIO!H315+AGOSTO!H315+SEPTIEMBRE!H315+OCTUBRE!H315+NOVIEMBRE!H315+DICIEMBRE!H315</f>
        <v>0</v>
      </c>
      <c r="I315" s="228"/>
      <c r="J315" s="159"/>
      <c r="K315" s="159"/>
      <c r="L315" s="155"/>
      <c r="M315" s="155"/>
      <c r="N315" s="157"/>
      <c r="O315" s="160"/>
      <c r="P315" s="155"/>
      <c r="Q315" s="159"/>
    </row>
    <row r="316" spans="1:17" x14ac:dyDescent="0.25">
      <c r="A316" s="182" t="s">
        <v>589</v>
      </c>
      <c r="B316" s="201" t="s">
        <v>590</v>
      </c>
      <c r="C316" s="166">
        <f>+ENERO!C316+FEBRERO!C316+MARZO!C316+ABRIL!C316+MAYO!C316+JUNIO!C316+JULIO!C316+AGOSTO!C316+SEPTIEMBRE!C316+OCTUBRE!C316+NOVIEMBRE!C316+DICIEMBRE!C316</f>
        <v>1</v>
      </c>
      <c r="D316" s="166">
        <f>+ENERO!D316+FEBRERO!D316+MARZO!D316+ABRIL!D316+MAYO!D316+JUNIO!D316+JULIO!D316+AGOSTO!D316+SEPTIEMBRE!D316+OCTUBRE!D316+NOVIEMBRE!D316+DICIEMBRE!D316</f>
        <v>0</v>
      </c>
      <c r="E316" s="166">
        <f>+ENERO!E316+FEBRERO!E316+MARZO!E316+ABRIL!E316+MAYO!E316+JUNIO!E316+JULIO!E316+AGOSTO!E316+SEPTIEMBRE!E316+OCTUBRE!E316+NOVIEMBRE!E316+DICIEMBRE!E316</f>
        <v>1</v>
      </c>
      <c r="F316" s="166">
        <f>+ENERO!F316+FEBRERO!F316+MARZO!F316+ABRIL!F316+MAYO!F316+JUNIO!F316+JULIO!F316+AGOSTO!F316+SEPTIEMBRE!F316+OCTUBRE!F316+NOVIEMBRE!F316+DICIEMBRE!F316</f>
        <v>0</v>
      </c>
      <c r="G316" s="166">
        <f>+ENERO!G316+FEBRERO!G316+MARZO!G316+ABRIL!G316+MAYO!G316+JUNIO!G316+JULIO!G316+AGOSTO!G316+SEPTIEMBRE!G316+OCTUBRE!G316+NOVIEMBRE!G316+DICIEMBRE!G316</f>
        <v>0</v>
      </c>
      <c r="H316" s="166">
        <f>+ENERO!H316+FEBRERO!H316+MARZO!H316+ABRIL!H316+MAYO!H316+JUNIO!H316+JULIO!H316+AGOSTO!H316+SEPTIEMBRE!H316+OCTUBRE!H316+NOVIEMBRE!H316+DICIEMBRE!H316</f>
        <v>0</v>
      </c>
      <c r="I316" s="228"/>
      <c r="J316" s="159"/>
      <c r="K316" s="159"/>
      <c r="L316" s="155"/>
      <c r="M316" s="155"/>
      <c r="N316" s="157"/>
      <c r="O316" s="160"/>
      <c r="P316" s="155"/>
      <c r="Q316" s="159"/>
    </row>
    <row r="317" spans="1:17" x14ac:dyDescent="0.25">
      <c r="A317" s="182" t="s">
        <v>591</v>
      </c>
      <c r="B317" s="201" t="s">
        <v>592</v>
      </c>
      <c r="C317" s="166">
        <f>+ENERO!C317+FEBRERO!C317+MARZO!C317+ABRIL!C317+MAYO!C317+JUNIO!C317+JULIO!C317+AGOSTO!C317+SEPTIEMBRE!C317+OCTUBRE!C317+NOVIEMBRE!C317+DICIEMBRE!C317</f>
        <v>0</v>
      </c>
      <c r="D317" s="166">
        <f>+ENERO!D317+FEBRERO!D317+MARZO!D317+ABRIL!D317+MAYO!D317+JUNIO!D317+JULIO!D317+AGOSTO!D317+SEPTIEMBRE!D317+OCTUBRE!D317+NOVIEMBRE!D317+DICIEMBRE!D317</f>
        <v>0</v>
      </c>
      <c r="E317" s="166">
        <f>+ENERO!E317+FEBRERO!E317+MARZO!E317+ABRIL!E317+MAYO!E317+JUNIO!E317+JULIO!E317+AGOSTO!E317+SEPTIEMBRE!E317+OCTUBRE!E317+NOVIEMBRE!E317+DICIEMBRE!E317</f>
        <v>0</v>
      </c>
      <c r="F317" s="166">
        <f>+ENERO!F317+FEBRERO!F317+MARZO!F317+ABRIL!F317+MAYO!F317+JUNIO!F317+JULIO!F317+AGOSTO!F317+SEPTIEMBRE!F317+OCTUBRE!F317+NOVIEMBRE!F317+DICIEMBRE!F317</f>
        <v>0</v>
      </c>
      <c r="G317" s="166">
        <f>+ENERO!G317+FEBRERO!G317+MARZO!G317+ABRIL!G317+MAYO!G317+JUNIO!G317+JULIO!G317+AGOSTO!G317+SEPTIEMBRE!G317+OCTUBRE!G317+NOVIEMBRE!G317+DICIEMBRE!G317</f>
        <v>0</v>
      </c>
      <c r="H317" s="166">
        <f>+ENERO!H317+FEBRERO!H317+MARZO!H317+ABRIL!H317+MAYO!H317+JUNIO!H317+JULIO!H317+AGOSTO!H317+SEPTIEMBRE!H317+OCTUBRE!H317+NOVIEMBRE!H317+DICIEMBRE!H317</f>
        <v>0</v>
      </c>
      <c r="I317" s="228"/>
      <c r="J317" s="159"/>
      <c r="K317" s="159"/>
      <c r="L317" s="155"/>
      <c r="M317" s="155"/>
      <c r="N317" s="157"/>
      <c r="O317" s="160"/>
      <c r="P317" s="155"/>
      <c r="Q317" s="159"/>
    </row>
    <row r="318" spans="1:17" x14ac:dyDescent="0.25">
      <c r="A318" s="182" t="s">
        <v>593</v>
      </c>
      <c r="B318" s="201" t="s">
        <v>594</v>
      </c>
      <c r="C318" s="166">
        <f>+ENERO!C318+FEBRERO!C318+MARZO!C318+ABRIL!C318+MAYO!C318+JUNIO!C318+JULIO!C318+AGOSTO!C318+SEPTIEMBRE!C318+OCTUBRE!C318+NOVIEMBRE!C318+DICIEMBRE!C318</f>
        <v>8</v>
      </c>
      <c r="D318" s="166">
        <f>+ENERO!D318+FEBRERO!D318+MARZO!D318+ABRIL!D318+MAYO!D318+JUNIO!D318+JULIO!D318+AGOSTO!D318+SEPTIEMBRE!D318+OCTUBRE!D318+NOVIEMBRE!D318+DICIEMBRE!D318</f>
        <v>0</v>
      </c>
      <c r="E318" s="166">
        <f>+ENERO!E318+FEBRERO!E318+MARZO!E318+ABRIL!E318+MAYO!E318+JUNIO!E318+JULIO!E318+AGOSTO!E318+SEPTIEMBRE!E318+OCTUBRE!E318+NOVIEMBRE!E318+DICIEMBRE!E318</f>
        <v>8</v>
      </c>
      <c r="F318" s="166">
        <f>+ENERO!F318+FEBRERO!F318+MARZO!F318+ABRIL!F318+MAYO!F318+JUNIO!F318+JULIO!F318+AGOSTO!F318+SEPTIEMBRE!F318+OCTUBRE!F318+NOVIEMBRE!F318+DICIEMBRE!F318</f>
        <v>0</v>
      </c>
      <c r="G318" s="166">
        <f>+ENERO!G318+FEBRERO!G318+MARZO!G318+ABRIL!G318+MAYO!G318+JUNIO!G318+JULIO!G318+AGOSTO!G318+SEPTIEMBRE!G318+OCTUBRE!G318+NOVIEMBRE!G318+DICIEMBRE!G318</f>
        <v>0</v>
      </c>
      <c r="H318" s="166">
        <f>+ENERO!H318+FEBRERO!H318+MARZO!H318+ABRIL!H318+MAYO!H318+JUNIO!H318+JULIO!H318+AGOSTO!H318+SEPTIEMBRE!H318+OCTUBRE!H318+NOVIEMBRE!H318+DICIEMBRE!H318</f>
        <v>0</v>
      </c>
      <c r="I318" s="228"/>
      <c r="J318" s="159"/>
      <c r="K318" s="159"/>
      <c r="L318" s="155"/>
      <c r="M318" s="155"/>
      <c r="N318" s="157"/>
      <c r="O318" s="160"/>
      <c r="P318" s="155"/>
      <c r="Q318" s="159"/>
    </row>
    <row r="319" spans="1:17" x14ac:dyDescent="0.25">
      <c r="A319" s="182" t="s">
        <v>595</v>
      </c>
      <c r="B319" s="201" t="s">
        <v>596</v>
      </c>
      <c r="C319" s="166">
        <f>+ENERO!C319+FEBRERO!C319+MARZO!C319+ABRIL!C319+MAYO!C319+JUNIO!C319+JULIO!C319+AGOSTO!C319+SEPTIEMBRE!C319+OCTUBRE!C319+NOVIEMBRE!C319+DICIEMBRE!C319</f>
        <v>246</v>
      </c>
      <c r="D319" s="166">
        <f>+ENERO!D319+FEBRERO!D319+MARZO!D319+ABRIL!D319+MAYO!D319+JUNIO!D319+JULIO!D319+AGOSTO!D319+SEPTIEMBRE!D319+OCTUBRE!D319+NOVIEMBRE!D319+DICIEMBRE!D319</f>
        <v>0</v>
      </c>
      <c r="E319" s="166">
        <f>+ENERO!E319+FEBRERO!E319+MARZO!E319+ABRIL!E319+MAYO!E319+JUNIO!E319+JULIO!E319+AGOSTO!E319+SEPTIEMBRE!E319+OCTUBRE!E319+NOVIEMBRE!E319+DICIEMBRE!E319</f>
        <v>246</v>
      </c>
      <c r="F319" s="166">
        <f>+ENERO!F319+FEBRERO!F319+MARZO!F319+ABRIL!F319+MAYO!F319+JUNIO!F319+JULIO!F319+AGOSTO!F319+SEPTIEMBRE!F319+OCTUBRE!F319+NOVIEMBRE!F319+DICIEMBRE!F319</f>
        <v>0</v>
      </c>
      <c r="G319" s="166">
        <f>+ENERO!G319+FEBRERO!G319+MARZO!G319+ABRIL!G319+MAYO!G319+JUNIO!G319+JULIO!G319+AGOSTO!G319+SEPTIEMBRE!G319+OCTUBRE!G319+NOVIEMBRE!G319+DICIEMBRE!G319</f>
        <v>0</v>
      </c>
      <c r="H319" s="166">
        <f>+ENERO!H319+FEBRERO!H319+MARZO!H319+ABRIL!H319+MAYO!H319+JUNIO!H319+JULIO!H319+AGOSTO!H319+SEPTIEMBRE!H319+OCTUBRE!H319+NOVIEMBRE!H319+DICIEMBRE!H319</f>
        <v>0</v>
      </c>
      <c r="I319" s="228"/>
      <c r="J319" s="159"/>
      <c r="K319" s="159"/>
      <c r="L319" s="155"/>
      <c r="M319" s="155"/>
      <c r="N319" s="157"/>
      <c r="O319" s="160"/>
      <c r="P319" s="155"/>
      <c r="Q319" s="159"/>
    </row>
    <row r="320" spans="1:17" x14ac:dyDescent="0.25">
      <c r="A320" s="182" t="s">
        <v>597</v>
      </c>
      <c r="B320" s="201" t="s">
        <v>598</v>
      </c>
      <c r="C320" s="166">
        <f>+ENERO!C320+FEBRERO!C320+MARZO!C320+ABRIL!C320+MAYO!C320+JUNIO!C320+JULIO!C320+AGOSTO!C320+SEPTIEMBRE!C320+OCTUBRE!C320+NOVIEMBRE!C320+DICIEMBRE!C320</f>
        <v>5</v>
      </c>
      <c r="D320" s="166">
        <f>+ENERO!D320+FEBRERO!D320+MARZO!D320+ABRIL!D320+MAYO!D320+JUNIO!D320+JULIO!D320+AGOSTO!D320+SEPTIEMBRE!D320+OCTUBRE!D320+NOVIEMBRE!D320+DICIEMBRE!D320</f>
        <v>0</v>
      </c>
      <c r="E320" s="166">
        <f>+ENERO!E320+FEBRERO!E320+MARZO!E320+ABRIL!E320+MAYO!E320+JUNIO!E320+JULIO!E320+AGOSTO!E320+SEPTIEMBRE!E320+OCTUBRE!E320+NOVIEMBRE!E320+DICIEMBRE!E320</f>
        <v>5</v>
      </c>
      <c r="F320" s="166">
        <f>+ENERO!F320+FEBRERO!F320+MARZO!F320+ABRIL!F320+MAYO!F320+JUNIO!F320+JULIO!F320+AGOSTO!F320+SEPTIEMBRE!F320+OCTUBRE!F320+NOVIEMBRE!F320+DICIEMBRE!F320</f>
        <v>0</v>
      </c>
      <c r="G320" s="166">
        <f>+ENERO!G320+FEBRERO!G320+MARZO!G320+ABRIL!G320+MAYO!G320+JUNIO!G320+JULIO!G320+AGOSTO!G320+SEPTIEMBRE!G320+OCTUBRE!G320+NOVIEMBRE!G320+DICIEMBRE!G320</f>
        <v>0</v>
      </c>
      <c r="H320" s="166">
        <f>+ENERO!H320+FEBRERO!H320+MARZO!H320+ABRIL!H320+MAYO!H320+JUNIO!H320+JULIO!H320+AGOSTO!H320+SEPTIEMBRE!H320+OCTUBRE!H320+NOVIEMBRE!H320+DICIEMBRE!H320</f>
        <v>0</v>
      </c>
      <c r="I320" s="228"/>
      <c r="J320" s="159"/>
      <c r="K320" s="159"/>
      <c r="L320" s="155"/>
      <c r="M320" s="155"/>
      <c r="N320" s="157"/>
      <c r="O320" s="160"/>
      <c r="P320" s="155"/>
      <c r="Q320" s="159"/>
    </row>
    <row r="321" spans="1:17" x14ac:dyDescent="0.25">
      <c r="A321" s="182" t="s">
        <v>599</v>
      </c>
      <c r="B321" s="201" t="s">
        <v>600</v>
      </c>
      <c r="C321" s="166">
        <f>+ENERO!C321+FEBRERO!C321+MARZO!C321+ABRIL!C321+MAYO!C321+JUNIO!C321+JULIO!C321+AGOSTO!C321+SEPTIEMBRE!C321+OCTUBRE!C321+NOVIEMBRE!C321+DICIEMBRE!C321</f>
        <v>220</v>
      </c>
      <c r="D321" s="166">
        <f>+ENERO!D321+FEBRERO!D321+MARZO!D321+ABRIL!D321+MAYO!D321+JUNIO!D321+JULIO!D321+AGOSTO!D321+SEPTIEMBRE!D321+OCTUBRE!D321+NOVIEMBRE!D321+DICIEMBRE!D321</f>
        <v>0</v>
      </c>
      <c r="E321" s="166">
        <f>+ENERO!E321+FEBRERO!E321+MARZO!E321+ABRIL!E321+MAYO!E321+JUNIO!E321+JULIO!E321+AGOSTO!E321+SEPTIEMBRE!E321+OCTUBRE!E321+NOVIEMBRE!E321+DICIEMBRE!E321</f>
        <v>220</v>
      </c>
      <c r="F321" s="166">
        <f>+ENERO!F321+FEBRERO!F321+MARZO!F321+ABRIL!F321+MAYO!F321+JUNIO!F321+JULIO!F321+AGOSTO!F321+SEPTIEMBRE!F321+OCTUBRE!F321+NOVIEMBRE!F321+DICIEMBRE!F321</f>
        <v>0</v>
      </c>
      <c r="G321" s="166">
        <f>+ENERO!G321+FEBRERO!G321+MARZO!G321+ABRIL!G321+MAYO!G321+JUNIO!G321+JULIO!G321+AGOSTO!G321+SEPTIEMBRE!G321+OCTUBRE!G321+NOVIEMBRE!G321+DICIEMBRE!G321</f>
        <v>0</v>
      </c>
      <c r="H321" s="166">
        <f>+ENERO!H321+FEBRERO!H321+MARZO!H321+ABRIL!H321+MAYO!H321+JUNIO!H321+JULIO!H321+AGOSTO!H321+SEPTIEMBRE!H321+OCTUBRE!H321+NOVIEMBRE!H321+DICIEMBRE!H321</f>
        <v>0</v>
      </c>
      <c r="I321" s="228"/>
      <c r="J321" s="159"/>
      <c r="K321" s="159"/>
      <c r="L321" s="155"/>
      <c r="M321" s="155"/>
      <c r="N321" s="157"/>
      <c r="O321" s="160"/>
      <c r="P321" s="155"/>
      <c r="Q321" s="159"/>
    </row>
    <row r="322" spans="1:17" x14ac:dyDescent="0.25">
      <c r="A322" s="182" t="s">
        <v>601</v>
      </c>
      <c r="B322" s="201" t="s">
        <v>602</v>
      </c>
      <c r="C322" s="166">
        <f>+ENERO!C322+FEBRERO!C322+MARZO!C322+ABRIL!C322+MAYO!C322+JUNIO!C322+JULIO!C322+AGOSTO!C322+SEPTIEMBRE!C322+OCTUBRE!C322+NOVIEMBRE!C322+DICIEMBRE!C322</f>
        <v>99</v>
      </c>
      <c r="D322" s="166">
        <f>+ENERO!D322+FEBRERO!D322+MARZO!D322+ABRIL!D322+MAYO!D322+JUNIO!D322+JULIO!D322+AGOSTO!D322+SEPTIEMBRE!D322+OCTUBRE!D322+NOVIEMBRE!D322+DICIEMBRE!D322</f>
        <v>0</v>
      </c>
      <c r="E322" s="166">
        <f>+ENERO!E322+FEBRERO!E322+MARZO!E322+ABRIL!E322+MAYO!E322+JUNIO!E322+JULIO!E322+AGOSTO!E322+SEPTIEMBRE!E322+OCTUBRE!E322+NOVIEMBRE!E322+DICIEMBRE!E322</f>
        <v>99</v>
      </c>
      <c r="F322" s="166">
        <f>+ENERO!F322+FEBRERO!F322+MARZO!F322+ABRIL!F322+MAYO!F322+JUNIO!F322+JULIO!F322+AGOSTO!F322+SEPTIEMBRE!F322+OCTUBRE!F322+NOVIEMBRE!F322+DICIEMBRE!F322</f>
        <v>0</v>
      </c>
      <c r="G322" s="166">
        <f>+ENERO!G322+FEBRERO!G322+MARZO!G322+ABRIL!G322+MAYO!G322+JUNIO!G322+JULIO!G322+AGOSTO!G322+SEPTIEMBRE!G322+OCTUBRE!G322+NOVIEMBRE!G322+DICIEMBRE!G322</f>
        <v>0</v>
      </c>
      <c r="H322" s="166">
        <f>+ENERO!H322+FEBRERO!H322+MARZO!H322+ABRIL!H322+MAYO!H322+JUNIO!H322+JULIO!H322+AGOSTO!H322+SEPTIEMBRE!H322+OCTUBRE!H322+NOVIEMBRE!H322+DICIEMBRE!H322</f>
        <v>0</v>
      </c>
      <c r="I322" s="228"/>
      <c r="J322" s="159"/>
      <c r="K322" s="159"/>
      <c r="L322" s="155"/>
      <c r="M322" s="155"/>
      <c r="N322" s="157"/>
      <c r="O322" s="160"/>
      <c r="P322" s="155"/>
      <c r="Q322" s="159"/>
    </row>
    <row r="323" spans="1:17" x14ac:dyDescent="0.25">
      <c r="A323" s="182" t="s">
        <v>603</v>
      </c>
      <c r="B323" s="201" t="s">
        <v>604</v>
      </c>
      <c r="C323" s="166">
        <f>+ENERO!C323+FEBRERO!C323+MARZO!C323+ABRIL!C323+MAYO!C323+JUNIO!C323+JULIO!C323+AGOSTO!C323+SEPTIEMBRE!C323+OCTUBRE!C323+NOVIEMBRE!C323+DICIEMBRE!C323</f>
        <v>4</v>
      </c>
      <c r="D323" s="166">
        <f>+ENERO!D323+FEBRERO!D323+MARZO!D323+ABRIL!D323+MAYO!D323+JUNIO!D323+JULIO!D323+AGOSTO!D323+SEPTIEMBRE!D323+OCTUBRE!D323+NOVIEMBRE!D323+DICIEMBRE!D323</f>
        <v>0</v>
      </c>
      <c r="E323" s="166">
        <f>+ENERO!E323+FEBRERO!E323+MARZO!E323+ABRIL!E323+MAYO!E323+JUNIO!E323+JULIO!E323+AGOSTO!E323+SEPTIEMBRE!E323+OCTUBRE!E323+NOVIEMBRE!E323+DICIEMBRE!E323</f>
        <v>4</v>
      </c>
      <c r="F323" s="166">
        <f>+ENERO!F323+FEBRERO!F323+MARZO!F323+ABRIL!F323+MAYO!F323+JUNIO!F323+JULIO!F323+AGOSTO!F323+SEPTIEMBRE!F323+OCTUBRE!F323+NOVIEMBRE!F323+DICIEMBRE!F323</f>
        <v>0</v>
      </c>
      <c r="G323" s="166">
        <f>+ENERO!G323+FEBRERO!G323+MARZO!G323+ABRIL!G323+MAYO!G323+JUNIO!G323+JULIO!G323+AGOSTO!G323+SEPTIEMBRE!G323+OCTUBRE!G323+NOVIEMBRE!G323+DICIEMBRE!G323</f>
        <v>0</v>
      </c>
      <c r="H323" s="166">
        <f>+ENERO!H323+FEBRERO!H323+MARZO!H323+ABRIL!H323+MAYO!H323+JUNIO!H323+JULIO!H323+AGOSTO!H323+SEPTIEMBRE!H323+OCTUBRE!H323+NOVIEMBRE!H323+DICIEMBRE!H323</f>
        <v>0</v>
      </c>
      <c r="I323" s="228"/>
      <c r="J323" s="159"/>
      <c r="K323" s="159"/>
      <c r="L323" s="155"/>
      <c r="M323" s="155"/>
      <c r="N323" s="157"/>
      <c r="O323" s="160"/>
      <c r="P323" s="155"/>
      <c r="Q323" s="159"/>
    </row>
    <row r="324" spans="1:17" x14ac:dyDescent="0.25">
      <c r="A324" s="182" t="s">
        <v>605</v>
      </c>
      <c r="B324" s="201" t="s">
        <v>606</v>
      </c>
      <c r="C324" s="166">
        <f>+ENERO!C324+FEBRERO!C324+MARZO!C324+ABRIL!C324+MAYO!C324+JUNIO!C324+JULIO!C324+AGOSTO!C324+SEPTIEMBRE!C324+OCTUBRE!C324+NOVIEMBRE!C324+DICIEMBRE!C324</f>
        <v>2</v>
      </c>
      <c r="D324" s="166">
        <f>+ENERO!D324+FEBRERO!D324+MARZO!D324+ABRIL!D324+MAYO!D324+JUNIO!D324+JULIO!D324+AGOSTO!D324+SEPTIEMBRE!D324+OCTUBRE!D324+NOVIEMBRE!D324+DICIEMBRE!D324</f>
        <v>0</v>
      </c>
      <c r="E324" s="166">
        <f>+ENERO!E324+FEBRERO!E324+MARZO!E324+ABRIL!E324+MAYO!E324+JUNIO!E324+JULIO!E324+AGOSTO!E324+SEPTIEMBRE!E324+OCTUBRE!E324+NOVIEMBRE!E324+DICIEMBRE!E324</f>
        <v>2</v>
      </c>
      <c r="F324" s="166">
        <f>+ENERO!F324+FEBRERO!F324+MARZO!F324+ABRIL!F324+MAYO!F324+JUNIO!F324+JULIO!F324+AGOSTO!F324+SEPTIEMBRE!F324+OCTUBRE!F324+NOVIEMBRE!F324+DICIEMBRE!F324</f>
        <v>0</v>
      </c>
      <c r="G324" s="166">
        <f>+ENERO!G324+FEBRERO!G324+MARZO!G324+ABRIL!G324+MAYO!G324+JUNIO!G324+JULIO!G324+AGOSTO!G324+SEPTIEMBRE!G324+OCTUBRE!G324+NOVIEMBRE!G324+DICIEMBRE!G324</f>
        <v>0</v>
      </c>
      <c r="H324" s="166">
        <f>+ENERO!H324+FEBRERO!H324+MARZO!H324+ABRIL!H324+MAYO!H324+JUNIO!H324+JULIO!H324+AGOSTO!H324+SEPTIEMBRE!H324+OCTUBRE!H324+NOVIEMBRE!H324+DICIEMBRE!H324</f>
        <v>0</v>
      </c>
      <c r="I324" s="228"/>
      <c r="J324" s="159"/>
      <c r="K324" s="159"/>
      <c r="L324" s="155"/>
      <c r="M324" s="155"/>
      <c r="N324" s="157"/>
      <c r="O324" s="160"/>
      <c r="P324" s="155"/>
      <c r="Q324" s="159"/>
    </row>
    <row r="325" spans="1:17" x14ac:dyDescent="0.25">
      <c r="A325" s="182" t="s">
        <v>607</v>
      </c>
      <c r="B325" s="201" t="s">
        <v>608</v>
      </c>
      <c r="C325" s="166">
        <f>+ENERO!C325+FEBRERO!C325+MARZO!C325+ABRIL!C325+MAYO!C325+JUNIO!C325+JULIO!C325+AGOSTO!C325+SEPTIEMBRE!C325+OCTUBRE!C325+NOVIEMBRE!C325+DICIEMBRE!C325</f>
        <v>7</v>
      </c>
      <c r="D325" s="166">
        <f>+ENERO!D325+FEBRERO!D325+MARZO!D325+ABRIL!D325+MAYO!D325+JUNIO!D325+JULIO!D325+AGOSTO!D325+SEPTIEMBRE!D325+OCTUBRE!D325+NOVIEMBRE!D325+DICIEMBRE!D325</f>
        <v>0</v>
      </c>
      <c r="E325" s="166">
        <f>+ENERO!E325+FEBRERO!E325+MARZO!E325+ABRIL!E325+MAYO!E325+JUNIO!E325+JULIO!E325+AGOSTO!E325+SEPTIEMBRE!E325+OCTUBRE!E325+NOVIEMBRE!E325+DICIEMBRE!E325</f>
        <v>7</v>
      </c>
      <c r="F325" s="166">
        <f>+ENERO!F325+FEBRERO!F325+MARZO!F325+ABRIL!F325+MAYO!F325+JUNIO!F325+JULIO!F325+AGOSTO!F325+SEPTIEMBRE!F325+OCTUBRE!F325+NOVIEMBRE!F325+DICIEMBRE!F325</f>
        <v>0</v>
      </c>
      <c r="G325" s="166">
        <f>+ENERO!G325+FEBRERO!G325+MARZO!G325+ABRIL!G325+MAYO!G325+JUNIO!G325+JULIO!G325+AGOSTO!G325+SEPTIEMBRE!G325+OCTUBRE!G325+NOVIEMBRE!G325+DICIEMBRE!G325</f>
        <v>0</v>
      </c>
      <c r="H325" s="166">
        <f>+ENERO!H325+FEBRERO!H325+MARZO!H325+ABRIL!H325+MAYO!H325+JUNIO!H325+JULIO!H325+AGOSTO!H325+SEPTIEMBRE!H325+OCTUBRE!H325+NOVIEMBRE!H325+DICIEMBRE!H325</f>
        <v>0</v>
      </c>
      <c r="I325" s="228"/>
      <c r="J325" s="159"/>
      <c r="K325" s="159"/>
      <c r="L325" s="155"/>
      <c r="M325" s="155"/>
      <c r="N325" s="157"/>
      <c r="O325" s="160"/>
      <c r="P325" s="155"/>
      <c r="Q325" s="159"/>
    </row>
    <row r="326" spans="1:17" x14ac:dyDescent="0.25">
      <c r="A326" s="182" t="s">
        <v>609</v>
      </c>
      <c r="B326" s="201" t="s">
        <v>610</v>
      </c>
      <c r="C326" s="166">
        <f>+ENERO!C326+FEBRERO!C326+MARZO!C326+ABRIL!C326+MAYO!C326+JUNIO!C326+JULIO!C326+AGOSTO!C326+SEPTIEMBRE!C326+OCTUBRE!C326+NOVIEMBRE!C326+DICIEMBRE!C326</f>
        <v>2</v>
      </c>
      <c r="D326" s="166">
        <f>+ENERO!D326+FEBRERO!D326+MARZO!D326+ABRIL!D326+MAYO!D326+JUNIO!D326+JULIO!D326+AGOSTO!D326+SEPTIEMBRE!D326+OCTUBRE!D326+NOVIEMBRE!D326+DICIEMBRE!D326</f>
        <v>0</v>
      </c>
      <c r="E326" s="166">
        <f>+ENERO!E326+FEBRERO!E326+MARZO!E326+ABRIL!E326+MAYO!E326+JUNIO!E326+JULIO!E326+AGOSTO!E326+SEPTIEMBRE!E326+OCTUBRE!E326+NOVIEMBRE!E326+DICIEMBRE!E326</f>
        <v>2</v>
      </c>
      <c r="F326" s="166">
        <f>+ENERO!F326+FEBRERO!F326+MARZO!F326+ABRIL!F326+MAYO!F326+JUNIO!F326+JULIO!F326+AGOSTO!F326+SEPTIEMBRE!F326+OCTUBRE!F326+NOVIEMBRE!F326+DICIEMBRE!F326</f>
        <v>0</v>
      </c>
      <c r="G326" s="166">
        <f>+ENERO!G326+FEBRERO!G326+MARZO!G326+ABRIL!G326+MAYO!G326+JUNIO!G326+JULIO!G326+AGOSTO!G326+SEPTIEMBRE!G326+OCTUBRE!G326+NOVIEMBRE!G326+DICIEMBRE!G326</f>
        <v>0</v>
      </c>
      <c r="H326" s="166">
        <f>+ENERO!H326+FEBRERO!H326+MARZO!H326+ABRIL!H326+MAYO!H326+JUNIO!H326+JULIO!H326+AGOSTO!H326+SEPTIEMBRE!H326+OCTUBRE!H326+NOVIEMBRE!H326+DICIEMBRE!H326</f>
        <v>0</v>
      </c>
      <c r="I326" s="228"/>
      <c r="J326" s="159"/>
      <c r="K326" s="159"/>
      <c r="L326" s="155"/>
      <c r="M326" s="155"/>
      <c r="N326" s="157"/>
      <c r="O326" s="160"/>
      <c r="P326" s="155"/>
      <c r="Q326" s="159"/>
    </row>
    <row r="327" spans="1:17" x14ac:dyDescent="0.25">
      <c r="A327" s="182" t="s">
        <v>611</v>
      </c>
      <c r="B327" s="201" t="s">
        <v>612</v>
      </c>
      <c r="C327" s="166">
        <f>+ENERO!C327+FEBRERO!C327+MARZO!C327+ABRIL!C327+MAYO!C327+JUNIO!C327+JULIO!C327+AGOSTO!C327+SEPTIEMBRE!C327+OCTUBRE!C327+NOVIEMBRE!C327+DICIEMBRE!C327</f>
        <v>4</v>
      </c>
      <c r="D327" s="166">
        <f>+ENERO!D327+FEBRERO!D327+MARZO!D327+ABRIL!D327+MAYO!D327+JUNIO!D327+JULIO!D327+AGOSTO!D327+SEPTIEMBRE!D327+OCTUBRE!D327+NOVIEMBRE!D327+DICIEMBRE!D327</f>
        <v>0</v>
      </c>
      <c r="E327" s="166">
        <f>+ENERO!E327+FEBRERO!E327+MARZO!E327+ABRIL!E327+MAYO!E327+JUNIO!E327+JULIO!E327+AGOSTO!E327+SEPTIEMBRE!E327+OCTUBRE!E327+NOVIEMBRE!E327+DICIEMBRE!E327</f>
        <v>4</v>
      </c>
      <c r="F327" s="166">
        <f>+ENERO!F327+FEBRERO!F327+MARZO!F327+ABRIL!F327+MAYO!F327+JUNIO!F327+JULIO!F327+AGOSTO!F327+SEPTIEMBRE!F327+OCTUBRE!F327+NOVIEMBRE!F327+DICIEMBRE!F327</f>
        <v>0</v>
      </c>
      <c r="G327" s="166">
        <f>+ENERO!G327+FEBRERO!G327+MARZO!G327+ABRIL!G327+MAYO!G327+JUNIO!G327+JULIO!G327+AGOSTO!G327+SEPTIEMBRE!G327+OCTUBRE!G327+NOVIEMBRE!G327+DICIEMBRE!G327</f>
        <v>0</v>
      </c>
      <c r="H327" s="166">
        <f>+ENERO!H327+FEBRERO!H327+MARZO!H327+ABRIL!H327+MAYO!H327+JUNIO!H327+JULIO!H327+AGOSTO!H327+SEPTIEMBRE!H327+OCTUBRE!H327+NOVIEMBRE!H327+DICIEMBRE!H327</f>
        <v>0</v>
      </c>
      <c r="I327" s="228"/>
      <c r="J327" s="159"/>
      <c r="K327" s="159"/>
      <c r="L327" s="155"/>
      <c r="M327" s="155"/>
      <c r="N327" s="157"/>
      <c r="O327" s="160"/>
      <c r="P327" s="155"/>
      <c r="Q327" s="159"/>
    </row>
    <row r="328" spans="1:17" x14ac:dyDescent="0.25">
      <c r="A328" s="183" t="s">
        <v>613</v>
      </c>
      <c r="B328" s="206" t="s">
        <v>614</v>
      </c>
      <c r="C328" s="166">
        <f>+ENERO!C328+FEBRERO!C328+MARZO!C328+ABRIL!C328+MAYO!C328+JUNIO!C328+JULIO!C328+AGOSTO!C328+SEPTIEMBRE!C328+OCTUBRE!C328+NOVIEMBRE!C328+DICIEMBRE!C328</f>
        <v>2</v>
      </c>
      <c r="D328" s="166">
        <f>+ENERO!D328+FEBRERO!D328+MARZO!D328+ABRIL!D328+MAYO!D328+JUNIO!D328+JULIO!D328+AGOSTO!D328+SEPTIEMBRE!D328+OCTUBRE!D328+NOVIEMBRE!D328+DICIEMBRE!D328</f>
        <v>0</v>
      </c>
      <c r="E328" s="166">
        <f>+ENERO!E328+FEBRERO!E328+MARZO!E328+ABRIL!E328+MAYO!E328+JUNIO!E328+JULIO!E328+AGOSTO!E328+SEPTIEMBRE!E328+OCTUBRE!E328+NOVIEMBRE!E328+DICIEMBRE!E328</f>
        <v>2</v>
      </c>
      <c r="F328" s="166">
        <f>+ENERO!F328+FEBRERO!F328+MARZO!F328+ABRIL!F328+MAYO!F328+JUNIO!F328+JULIO!F328+AGOSTO!F328+SEPTIEMBRE!F328+OCTUBRE!F328+NOVIEMBRE!F328+DICIEMBRE!F328</f>
        <v>0</v>
      </c>
      <c r="G328" s="166">
        <f>+ENERO!G328+FEBRERO!G328+MARZO!G328+ABRIL!G328+MAYO!G328+JUNIO!G328+JULIO!G328+AGOSTO!G328+SEPTIEMBRE!G328+OCTUBRE!G328+NOVIEMBRE!G328+DICIEMBRE!G328</f>
        <v>0</v>
      </c>
      <c r="H328" s="166">
        <f>+ENERO!H328+FEBRERO!H328+MARZO!H328+ABRIL!H328+MAYO!H328+JUNIO!H328+JULIO!H328+AGOSTO!H328+SEPTIEMBRE!H328+OCTUBRE!H328+NOVIEMBRE!H328+DICIEMBRE!H328</f>
        <v>0</v>
      </c>
      <c r="I328" s="228"/>
      <c r="J328" s="159"/>
      <c r="K328" s="159"/>
      <c r="L328" s="155"/>
      <c r="M328" s="155"/>
      <c r="N328" s="157"/>
      <c r="O328" s="160"/>
      <c r="P328" s="155"/>
      <c r="Q328" s="159"/>
    </row>
    <row r="329" spans="1:17" x14ac:dyDescent="0.25">
      <c r="A329" s="252"/>
      <c r="B329" s="253"/>
      <c r="C329" s="162"/>
      <c r="D329" s="162"/>
      <c r="E329" s="162"/>
      <c r="F329" s="162"/>
      <c r="G329" s="162"/>
      <c r="H329" s="162"/>
      <c r="I329" s="228"/>
      <c r="J329" s="157"/>
      <c r="K329" s="157"/>
      <c r="L329" s="157"/>
      <c r="M329" s="157"/>
      <c r="N329" s="157"/>
      <c r="O329" s="160"/>
      <c r="P329" s="155"/>
      <c r="Q329" s="159"/>
    </row>
    <row r="330" spans="1:17" x14ac:dyDescent="0.25">
      <c r="A330" s="254" t="s">
        <v>615</v>
      </c>
      <c r="B330" s="255"/>
      <c r="C330" s="166">
        <f>+ENERO!C330+FEBRERO!C330+MARZO!C330+ABRIL!C330+MAYO!C330+JUNIO!C330+JULIO!C330+AGOSTO!C330+SEPTIEMBRE!C330+OCTUBRE!C330+NOVIEMBRE!C330+DICIEMBRE!C330</f>
        <v>16159</v>
      </c>
      <c r="D330" s="166">
        <f>+ENERO!D330+FEBRERO!D330+MARZO!D330+ABRIL!D330+MAYO!D330+JUNIO!D330+JULIO!D330+AGOSTO!D330+SEPTIEMBRE!D330+OCTUBRE!D330+NOVIEMBRE!D330+DICIEMBRE!D330</f>
        <v>1520</v>
      </c>
      <c r="E330" s="166">
        <f>+ENERO!E330+FEBRERO!E330+MARZO!E330+ABRIL!E330+MAYO!E330+JUNIO!E330+JULIO!E330+AGOSTO!E330+SEPTIEMBRE!E330+OCTUBRE!E330+NOVIEMBRE!E330+DICIEMBRE!E330</f>
        <v>12834</v>
      </c>
      <c r="F330" s="166">
        <f>+ENERO!F330+FEBRERO!F330+MARZO!F330+ABRIL!F330+MAYO!F330+JUNIO!F330+JULIO!F330+AGOSTO!F330+SEPTIEMBRE!F330+OCTUBRE!F330+NOVIEMBRE!F330+DICIEMBRE!F330</f>
        <v>1805</v>
      </c>
      <c r="G330" s="166">
        <f>+ENERO!G330+FEBRERO!G330+MARZO!G330+ABRIL!G330+MAYO!G330+JUNIO!G330+JULIO!G330+AGOSTO!G330+SEPTIEMBRE!G330+OCTUBRE!G330+NOVIEMBRE!G330+DICIEMBRE!G330</f>
        <v>0</v>
      </c>
      <c r="H330" s="166">
        <f>+ENERO!H330+FEBRERO!H330+MARZO!H330+ABRIL!H330+MAYO!H330+JUNIO!H330+JULIO!H330+AGOSTO!H330+SEPTIEMBRE!H330+OCTUBRE!H330+NOVIEMBRE!H330+DICIEMBRE!H330</f>
        <v>0</v>
      </c>
      <c r="I330" s="228"/>
      <c r="J330" s="159"/>
      <c r="K330" s="159"/>
      <c r="L330" s="155"/>
      <c r="M330" s="155"/>
      <c r="N330" s="157"/>
      <c r="O330" s="160"/>
      <c r="P330" s="155"/>
      <c r="Q330" s="159"/>
    </row>
    <row r="331" spans="1:17" x14ac:dyDescent="0.25">
      <c r="A331" s="210" t="s">
        <v>616</v>
      </c>
      <c r="B331" s="236" t="s">
        <v>617</v>
      </c>
      <c r="C331" s="166">
        <f>+ENERO!C331+FEBRERO!C331+MARZO!C331+ABRIL!C331+MAYO!C331+JUNIO!C331+JULIO!C331+AGOSTO!C331+SEPTIEMBRE!C331+OCTUBRE!C331+NOVIEMBRE!C331+DICIEMBRE!C331</f>
        <v>10001</v>
      </c>
      <c r="D331" s="166">
        <f>+ENERO!D331+FEBRERO!D331+MARZO!D331+ABRIL!D331+MAYO!D331+JUNIO!D331+JULIO!D331+AGOSTO!D331+SEPTIEMBRE!D331+OCTUBRE!D331+NOVIEMBRE!D331+DICIEMBRE!D331</f>
        <v>1502</v>
      </c>
      <c r="E331" s="166">
        <f>+ENERO!E331+FEBRERO!E331+MARZO!E331+ABRIL!E331+MAYO!E331+JUNIO!E331+JULIO!E331+AGOSTO!E331+SEPTIEMBRE!E331+OCTUBRE!E331+NOVIEMBRE!E331+DICIEMBRE!E331</f>
        <v>8497</v>
      </c>
      <c r="F331" s="166">
        <f>+ENERO!F331+FEBRERO!F331+MARZO!F331+ABRIL!F331+MAYO!F331+JUNIO!F331+JULIO!F331+AGOSTO!F331+SEPTIEMBRE!F331+OCTUBRE!F331+NOVIEMBRE!F331+DICIEMBRE!F331</f>
        <v>2</v>
      </c>
      <c r="G331" s="166">
        <f>+ENERO!G331+FEBRERO!G331+MARZO!G331+ABRIL!G331+MAYO!G331+JUNIO!G331+JULIO!G331+AGOSTO!G331+SEPTIEMBRE!G331+OCTUBRE!G331+NOVIEMBRE!G331+DICIEMBRE!G331</f>
        <v>0</v>
      </c>
      <c r="H331" s="166">
        <f>+ENERO!H331+FEBRERO!H331+MARZO!H331+ABRIL!H331+MAYO!H331+JUNIO!H331+JULIO!H331+AGOSTO!H331+SEPTIEMBRE!H331+OCTUBRE!H331+NOVIEMBRE!H331+DICIEMBRE!H331</f>
        <v>0</v>
      </c>
      <c r="I331" s="228"/>
      <c r="J331" s="159"/>
      <c r="K331" s="159"/>
      <c r="L331" s="155"/>
      <c r="M331" s="155"/>
      <c r="N331" s="157"/>
      <c r="O331" s="160"/>
      <c r="P331" s="155"/>
      <c r="Q331" s="159"/>
    </row>
    <row r="332" spans="1:17" x14ac:dyDescent="0.25">
      <c r="A332" s="186" t="s">
        <v>618</v>
      </c>
      <c r="B332" s="236" t="s">
        <v>619</v>
      </c>
      <c r="C332" s="166">
        <f>+ENERO!C332+FEBRERO!C332+MARZO!C332+ABRIL!C332+MAYO!C332+JUNIO!C332+JULIO!C332+AGOSTO!C332+SEPTIEMBRE!C332+OCTUBRE!C332+NOVIEMBRE!C332+DICIEMBRE!C332</f>
        <v>1581</v>
      </c>
      <c r="D332" s="166">
        <f>+ENERO!D332+FEBRERO!D332+MARZO!D332+ABRIL!D332+MAYO!D332+JUNIO!D332+JULIO!D332+AGOSTO!D332+SEPTIEMBRE!D332+OCTUBRE!D332+NOVIEMBRE!D332+DICIEMBRE!D332</f>
        <v>17</v>
      </c>
      <c r="E332" s="166">
        <f>+ENERO!E332+FEBRERO!E332+MARZO!E332+ABRIL!E332+MAYO!E332+JUNIO!E332+JULIO!E332+AGOSTO!E332+SEPTIEMBRE!E332+OCTUBRE!E332+NOVIEMBRE!E332+DICIEMBRE!E332</f>
        <v>1564</v>
      </c>
      <c r="F332" s="166">
        <f>+ENERO!F332+FEBRERO!F332+MARZO!F332+ABRIL!F332+MAYO!F332+JUNIO!F332+JULIO!F332+AGOSTO!F332+SEPTIEMBRE!F332+OCTUBRE!F332+NOVIEMBRE!F332+DICIEMBRE!F332</f>
        <v>0</v>
      </c>
      <c r="G332" s="166">
        <f>+ENERO!G332+FEBRERO!G332+MARZO!G332+ABRIL!G332+MAYO!G332+JUNIO!G332+JULIO!G332+AGOSTO!G332+SEPTIEMBRE!G332+OCTUBRE!G332+NOVIEMBRE!G332+DICIEMBRE!G332</f>
        <v>0</v>
      </c>
      <c r="H332" s="166">
        <f>+ENERO!H332+FEBRERO!H332+MARZO!H332+ABRIL!H332+MAYO!H332+JUNIO!H332+JULIO!H332+AGOSTO!H332+SEPTIEMBRE!H332+OCTUBRE!H332+NOVIEMBRE!H332+DICIEMBRE!H332</f>
        <v>0</v>
      </c>
      <c r="I332" s="228"/>
      <c r="J332" s="159"/>
      <c r="K332" s="159"/>
      <c r="L332" s="155"/>
      <c r="M332" s="155"/>
      <c r="N332" s="157"/>
      <c r="O332" s="160"/>
      <c r="P332" s="155"/>
      <c r="Q332" s="159"/>
    </row>
    <row r="333" spans="1:17" x14ac:dyDescent="0.25">
      <c r="A333" s="186" t="s">
        <v>620</v>
      </c>
      <c r="B333" s="236" t="s">
        <v>621</v>
      </c>
      <c r="C333" s="166">
        <f>+ENERO!C333+FEBRERO!C333+MARZO!C333+ABRIL!C333+MAYO!C333+JUNIO!C333+JULIO!C333+AGOSTO!C333+SEPTIEMBRE!C333+OCTUBRE!C333+NOVIEMBRE!C333+DICIEMBRE!C333</f>
        <v>70</v>
      </c>
      <c r="D333" s="166">
        <f>+ENERO!D333+FEBRERO!D333+MARZO!D333+ABRIL!D333+MAYO!D333+JUNIO!D333+JULIO!D333+AGOSTO!D333+SEPTIEMBRE!D333+OCTUBRE!D333+NOVIEMBRE!D333+DICIEMBRE!D333</f>
        <v>0</v>
      </c>
      <c r="E333" s="166">
        <f>+ENERO!E333+FEBRERO!E333+MARZO!E333+ABRIL!E333+MAYO!E333+JUNIO!E333+JULIO!E333+AGOSTO!E333+SEPTIEMBRE!E333+OCTUBRE!E333+NOVIEMBRE!E333+DICIEMBRE!E333</f>
        <v>70</v>
      </c>
      <c r="F333" s="166">
        <f>+ENERO!F333+FEBRERO!F333+MARZO!F333+ABRIL!F333+MAYO!F333+JUNIO!F333+JULIO!F333+AGOSTO!F333+SEPTIEMBRE!F333+OCTUBRE!F333+NOVIEMBRE!F333+DICIEMBRE!F333</f>
        <v>0</v>
      </c>
      <c r="G333" s="166">
        <f>+ENERO!G333+FEBRERO!G333+MARZO!G333+ABRIL!G333+MAYO!G333+JUNIO!G333+JULIO!G333+AGOSTO!G333+SEPTIEMBRE!G333+OCTUBRE!G333+NOVIEMBRE!G333+DICIEMBRE!G333</f>
        <v>0</v>
      </c>
      <c r="H333" s="166">
        <f>+ENERO!H333+FEBRERO!H333+MARZO!H333+ABRIL!H333+MAYO!H333+JUNIO!H333+JULIO!H333+AGOSTO!H333+SEPTIEMBRE!H333+OCTUBRE!H333+NOVIEMBRE!H333+DICIEMBRE!H333</f>
        <v>0</v>
      </c>
      <c r="I333" s="228"/>
      <c r="J333" s="159"/>
      <c r="K333" s="159"/>
      <c r="L333" s="155"/>
      <c r="M333" s="155"/>
      <c r="N333" s="157"/>
      <c r="O333" s="160"/>
      <c r="P333" s="155"/>
      <c r="Q333" s="159"/>
    </row>
    <row r="334" spans="1:17" x14ac:dyDescent="0.25">
      <c r="A334" s="182" t="s">
        <v>622</v>
      </c>
      <c r="B334" s="201" t="s">
        <v>623</v>
      </c>
      <c r="C334" s="166">
        <f>+ENERO!C334+FEBRERO!C334+MARZO!C334+ABRIL!C334+MAYO!C334+JUNIO!C334+JULIO!C334+AGOSTO!C334+SEPTIEMBRE!C334+OCTUBRE!C334+NOVIEMBRE!C334+DICIEMBRE!C334</f>
        <v>0</v>
      </c>
      <c r="D334" s="166">
        <f>+ENERO!D334+FEBRERO!D334+MARZO!D334+ABRIL!D334+MAYO!D334+JUNIO!D334+JULIO!D334+AGOSTO!D334+SEPTIEMBRE!D334+OCTUBRE!D334+NOVIEMBRE!D334+DICIEMBRE!D334</f>
        <v>0</v>
      </c>
      <c r="E334" s="166">
        <f>+ENERO!E334+FEBRERO!E334+MARZO!E334+ABRIL!E334+MAYO!E334+JUNIO!E334+JULIO!E334+AGOSTO!E334+SEPTIEMBRE!E334+OCTUBRE!E334+NOVIEMBRE!E334+DICIEMBRE!E334</f>
        <v>0</v>
      </c>
      <c r="F334" s="166">
        <f>+ENERO!F334+FEBRERO!F334+MARZO!F334+ABRIL!F334+MAYO!F334+JUNIO!F334+JULIO!F334+AGOSTO!F334+SEPTIEMBRE!F334+OCTUBRE!F334+NOVIEMBRE!F334+DICIEMBRE!F334</f>
        <v>0</v>
      </c>
      <c r="G334" s="166">
        <f>+ENERO!G334+FEBRERO!G334+MARZO!G334+ABRIL!G334+MAYO!G334+JUNIO!G334+JULIO!G334+AGOSTO!G334+SEPTIEMBRE!G334+OCTUBRE!G334+NOVIEMBRE!G334+DICIEMBRE!G334</f>
        <v>0</v>
      </c>
      <c r="H334" s="166">
        <f>+ENERO!H334+FEBRERO!H334+MARZO!H334+ABRIL!H334+MAYO!H334+JUNIO!H334+JULIO!H334+AGOSTO!H334+SEPTIEMBRE!H334+OCTUBRE!H334+NOVIEMBRE!H334+DICIEMBRE!H334</f>
        <v>0</v>
      </c>
      <c r="I334" s="228"/>
      <c r="J334" s="159"/>
      <c r="K334" s="159"/>
      <c r="L334" s="155"/>
      <c r="M334" s="155"/>
      <c r="N334" s="157"/>
      <c r="O334" s="160"/>
      <c r="P334" s="155"/>
      <c r="Q334" s="159"/>
    </row>
    <row r="335" spans="1:17" x14ac:dyDescent="0.25">
      <c r="A335" s="182" t="s">
        <v>624</v>
      </c>
      <c r="B335" s="201" t="s">
        <v>625</v>
      </c>
      <c r="C335" s="166">
        <f>+ENERO!C335+FEBRERO!C335+MARZO!C335+ABRIL!C335+MAYO!C335+JUNIO!C335+JULIO!C335+AGOSTO!C335+SEPTIEMBRE!C335+OCTUBRE!C335+NOVIEMBRE!C335+DICIEMBRE!C335</f>
        <v>0</v>
      </c>
      <c r="D335" s="166">
        <f>+ENERO!D335+FEBRERO!D335+MARZO!D335+ABRIL!D335+MAYO!D335+JUNIO!D335+JULIO!D335+AGOSTO!D335+SEPTIEMBRE!D335+OCTUBRE!D335+NOVIEMBRE!D335+DICIEMBRE!D335</f>
        <v>0</v>
      </c>
      <c r="E335" s="166">
        <f>+ENERO!E335+FEBRERO!E335+MARZO!E335+ABRIL!E335+MAYO!E335+JUNIO!E335+JULIO!E335+AGOSTO!E335+SEPTIEMBRE!E335+OCTUBRE!E335+NOVIEMBRE!E335+DICIEMBRE!E335</f>
        <v>0</v>
      </c>
      <c r="F335" s="166">
        <f>+ENERO!F335+FEBRERO!F335+MARZO!F335+ABRIL!F335+MAYO!F335+JUNIO!F335+JULIO!F335+AGOSTO!F335+SEPTIEMBRE!F335+OCTUBRE!F335+NOVIEMBRE!F335+DICIEMBRE!F335</f>
        <v>0</v>
      </c>
      <c r="G335" s="166">
        <f>+ENERO!G335+FEBRERO!G335+MARZO!G335+ABRIL!G335+MAYO!G335+JUNIO!G335+JULIO!G335+AGOSTO!G335+SEPTIEMBRE!G335+OCTUBRE!G335+NOVIEMBRE!G335+DICIEMBRE!G335</f>
        <v>0</v>
      </c>
      <c r="H335" s="166">
        <f>+ENERO!H335+FEBRERO!H335+MARZO!H335+ABRIL!H335+MAYO!H335+JUNIO!H335+JULIO!H335+AGOSTO!H335+SEPTIEMBRE!H335+OCTUBRE!H335+NOVIEMBRE!H335+DICIEMBRE!H335</f>
        <v>0</v>
      </c>
      <c r="I335" s="228"/>
      <c r="J335" s="159"/>
      <c r="K335" s="159"/>
      <c r="L335" s="155"/>
      <c r="M335" s="155"/>
      <c r="N335" s="157"/>
      <c r="O335" s="160"/>
      <c r="P335" s="155"/>
      <c r="Q335" s="159"/>
    </row>
    <row r="336" spans="1:17" x14ac:dyDescent="0.25">
      <c r="A336" s="182" t="s">
        <v>626</v>
      </c>
      <c r="B336" s="201" t="s">
        <v>627</v>
      </c>
      <c r="C336" s="166">
        <f>+ENERO!C336+FEBRERO!C336+MARZO!C336+ABRIL!C336+MAYO!C336+JUNIO!C336+JULIO!C336+AGOSTO!C336+SEPTIEMBRE!C336+OCTUBRE!C336+NOVIEMBRE!C336+DICIEMBRE!C336</f>
        <v>0</v>
      </c>
      <c r="D336" s="166">
        <f>+ENERO!D336+FEBRERO!D336+MARZO!D336+ABRIL!D336+MAYO!D336+JUNIO!D336+JULIO!D336+AGOSTO!D336+SEPTIEMBRE!D336+OCTUBRE!D336+NOVIEMBRE!D336+DICIEMBRE!D336</f>
        <v>0</v>
      </c>
      <c r="E336" s="166">
        <f>+ENERO!E336+FEBRERO!E336+MARZO!E336+ABRIL!E336+MAYO!E336+JUNIO!E336+JULIO!E336+AGOSTO!E336+SEPTIEMBRE!E336+OCTUBRE!E336+NOVIEMBRE!E336+DICIEMBRE!E336</f>
        <v>0</v>
      </c>
      <c r="F336" s="166">
        <f>+ENERO!F336+FEBRERO!F336+MARZO!F336+ABRIL!F336+MAYO!F336+JUNIO!F336+JULIO!F336+AGOSTO!F336+SEPTIEMBRE!F336+OCTUBRE!F336+NOVIEMBRE!F336+DICIEMBRE!F336</f>
        <v>0</v>
      </c>
      <c r="G336" s="166">
        <f>+ENERO!G336+FEBRERO!G336+MARZO!G336+ABRIL!G336+MAYO!G336+JUNIO!G336+JULIO!G336+AGOSTO!G336+SEPTIEMBRE!G336+OCTUBRE!G336+NOVIEMBRE!G336+DICIEMBRE!G336</f>
        <v>0</v>
      </c>
      <c r="H336" s="166">
        <f>+ENERO!H336+FEBRERO!H336+MARZO!H336+ABRIL!H336+MAYO!H336+JUNIO!H336+JULIO!H336+AGOSTO!H336+SEPTIEMBRE!H336+OCTUBRE!H336+NOVIEMBRE!H336+DICIEMBRE!H336</f>
        <v>0</v>
      </c>
      <c r="I336" s="228"/>
      <c r="J336" s="159"/>
      <c r="K336" s="159"/>
      <c r="L336" s="155"/>
      <c r="M336" s="155"/>
      <c r="N336" s="157"/>
      <c r="O336" s="160"/>
      <c r="P336" s="155"/>
      <c r="Q336" s="159"/>
    </row>
    <row r="337" spans="1:17" x14ac:dyDescent="0.25">
      <c r="A337" s="182" t="s">
        <v>628</v>
      </c>
      <c r="B337" s="201" t="s">
        <v>629</v>
      </c>
      <c r="C337" s="166">
        <f>+ENERO!C337+FEBRERO!C337+MARZO!C337+ABRIL!C337+MAYO!C337+JUNIO!C337+JULIO!C337+AGOSTO!C337+SEPTIEMBRE!C337+OCTUBRE!C337+NOVIEMBRE!C337+DICIEMBRE!C337</f>
        <v>0</v>
      </c>
      <c r="D337" s="166">
        <f>+ENERO!D337+FEBRERO!D337+MARZO!D337+ABRIL!D337+MAYO!D337+JUNIO!D337+JULIO!D337+AGOSTO!D337+SEPTIEMBRE!D337+OCTUBRE!D337+NOVIEMBRE!D337+DICIEMBRE!D337</f>
        <v>0</v>
      </c>
      <c r="E337" s="166">
        <f>+ENERO!E337+FEBRERO!E337+MARZO!E337+ABRIL!E337+MAYO!E337+JUNIO!E337+JULIO!E337+AGOSTO!E337+SEPTIEMBRE!E337+OCTUBRE!E337+NOVIEMBRE!E337+DICIEMBRE!E337</f>
        <v>0</v>
      </c>
      <c r="F337" s="166">
        <f>+ENERO!F337+FEBRERO!F337+MARZO!F337+ABRIL!F337+MAYO!F337+JUNIO!F337+JULIO!F337+AGOSTO!F337+SEPTIEMBRE!F337+OCTUBRE!F337+NOVIEMBRE!F337+DICIEMBRE!F337</f>
        <v>0</v>
      </c>
      <c r="G337" s="166">
        <f>+ENERO!G337+FEBRERO!G337+MARZO!G337+ABRIL!G337+MAYO!G337+JUNIO!G337+JULIO!G337+AGOSTO!G337+SEPTIEMBRE!G337+OCTUBRE!G337+NOVIEMBRE!G337+DICIEMBRE!G337</f>
        <v>0</v>
      </c>
      <c r="H337" s="166">
        <f>+ENERO!H337+FEBRERO!H337+MARZO!H337+ABRIL!H337+MAYO!H337+JUNIO!H337+JULIO!H337+AGOSTO!H337+SEPTIEMBRE!H337+OCTUBRE!H337+NOVIEMBRE!H337+DICIEMBRE!H337</f>
        <v>0</v>
      </c>
      <c r="I337" s="228"/>
      <c r="J337" s="159"/>
      <c r="K337" s="159"/>
      <c r="L337" s="155"/>
      <c r="M337" s="155"/>
      <c r="N337" s="157"/>
      <c r="O337" s="160"/>
      <c r="P337" s="155"/>
      <c r="Q337" s="159"/>
    </row>
    <row r="338" spans="1:17" x14ac:dyDescent="0.25">
      <c r="A338" s="182" t="s">
        <v>630</v>
      </c>
      <c r="B338" s="201" t="s">
        <v>631</v>
      </c>
      <c r="C338" s="166">
        <f>+ENERO!C338+FEBRERO!C338+MARZO!C338+ABRIL!C338+MAYO!C338+JUNIO!C338+JULIO!C338+AGOSTO!C338+SEPTIEMBRE!C338+OCTUBRE!C338+NOVIEMBRE!C338+DICIEMBRE!C338</f>
        <v>0</v>
      </c>
      <c r="D338" s="166">
        <f>+ENERO!D338+FEBRERO!D338+MARZO!D338+ABRIL!D338+MAYO!D338+JUNIO!D338+JULIO!D338+AGOSTO!D338+SEPTIEMBRE!D338+OCTUBRE!D338+NOVIEMBRE!D338+DICIEMBRE!D338</f>
        <v>0</v>
      </c>
      <c r="E338" s="166">
        <f>+ENERO!E338+FEBRERO!E338+MARZO!E338+ABRIL!E338+MAYO!E338+JUNIO!E338+JULIO!E338+AGOSTO!E338+SEPTIEMBRE!E338+OCTUBRE!E338+NOVIEMBRE!E338+DICIEMBRE!E338</f>
        <v>0</v>
      </c>
      <c r="F338" s="166">
        <f>+ENERO!F338+FEBRERO!F338+MARZO!F338+ABRIL!F338+MAYO!F338+JUNIO!F338+JULIO!F338+AGOSTO!F338+SEPTIEMBRE!F338+OCTUBRE!F338+NOVIEMBRE!F338+DICIEMBRE!F338</f>
        <v>0</v>
      </c>
      <c r="G338" s="166">
        <f>+ENERO!G338+FEBRERO!G338+MARZO!G338+ABRIL!G338+MAYO!G338+JUNIO!G338+JULIO!G338+AGOSTO!G338+SEPTIEMBRE!G338+OCTUBRE!G338+NOVIEMBRE!G338+DICIEMBRE!G338</f>
        <v>0</v>
      </c>
      <c r="H338" s="166">
        <f>+ENERO!H338+FEBRERO!H338+MARZO!H338+ABRIL!H338+MAYO!H338+JUNIO!H338+JULIO!H338+AGOSTO!H338+SEPTIEMBRE!H338+OCTUBRE!H338+NOVIEMBRE!H338+DICIEMBRE!H338</f>
        <v>0</v>
      </c>
      <c r="I338" s="228"/>
      <c r="J338" s="159"/>
      <c r="K338" s="159"/>
      <c r="L338" s="155"/>
      <c r="M338" s="155"/>
      <c r="N338" s="157"/>
      <c r="O338" s="160"/>
      <c r="P338" s="155"/>
      <c r="Q338" s="159"/>
    </row>
    <row r="339" spans="1:17" x14ac:dyDescent="0.25">
      <c r="A339" s="187" t="s">
        <v>632</v>
      </c>
      <c r="B339" s="212" t="s">
        <v>633</v>
      </c>
      <c r="C339" s="166">
        <f>+ENERO!C339+FEBRERO!C339+MARZO!C339+ABRIL!C339+MAYO!C339+JUNIO!C339+JULIO!C339+AGOSTO!C339+SEPTIEMBRE!C339+OCTUBRE!C339+NOVIEMBRE!C339+DICIEMBRE!C339</f>
        <v>0</v>
      </c>
      <c r="D339" s="166">
        <f>+ENERO!D339+FEBRERO!D339+MARZO!D339+ABRIL!D339+MAYO!D339+JUNIO!D339+JULIO!D339+AGOSTO!D339+SEPTIEMBRE!D339+OCTUBRE!D339+NOVIEMBRE!D339+DICIEMBRE!D339</f>
        <v>0</v>
      </c>
      <c r="E339" s="166">
        <f>+ENERO!E339+FEBRERO!E339+MARZO!E339+ABRIL!E339+MAYO!E339+JUNIO!E339+JULIO!E339+AGOSTO!E339+SEPTIEMBRE!E339+OCTUBRE!E339+NOVIEMBRE!E339+DICIEMBRE!E339</f>
        <v>0</v>
      </c>
      <c r="F339" s="166">
        <f>+ENERO!F339+FEBRERO!F339+MARZO!F339+ABRIL!F339+MAYO!F339+JUNIO!F339+JULIO!F339+AGOSTO!F339+SEPTIEMBRE!F339+OCTUBRE!F339+NOVIEMBRE!F339+DICIEMBRE!F339</f>
        <v>0</v>
      </c>
      <c r="G339" s="166">
        <f>+ENERO!G339+FEBRERO!G339+MARZO!G339+ABRIL!G339+MAYO!G339+JUNIO!G339+JULIO!G339+AGOSTO!G339+SEPTIEMBRE!G339+OCTUBRE!G339+NOVIEMBRE!G339+DICIEMBRE!G339</f>
        <v>0</v>
      </c>
      <c r="H339" s="166">
        <f>+ENERO!H339+FEBRERO!H339+MARZO!H339+ABRIL!H339+MAYO!H339+JUNIO!H339+JULIO!H339+AGOSTO!H339+SEPTIEMBRE!H339+OCTUBRE!H339+NOVIEMBRE!H339+DICIEMBRE!H339</f>
        <v>0</v>
      </c>
      <c r="I339" s="228"/>
      <c r="J339" s="159"/>
      <c r="K339" s="159"/>
      <c r="L339" s="155"/>
      <c r="M339" s="155"/>
      <c r="N339" s="157"/>
      <c r="O339" s="160"/>
      <c r="P339" s="155"/>
      <c r="Q339" s="159"/>
    </row>
    <row r="340" spans="1:17" x14ac:dyDescent="0.25">
      <c r="A340" s="182" t="s">
        <v>634</v>
      </c>
      <c r="B340" s="201" t="s">
        <v>635</v>
      </c>
      <c r="C340" s="166">
        <f>+ENERO!C340+FEBRERO!C340+MARZO!C340+ABRIL!C340+MAYO!C340+JUNIO!C340+JULIO!C340+AGOSTO!C340+SEPTIEMBRE!C340+OCTUBRE!C340+NOVIEMBRE!C340+DICIEMBRE!C340</f>
        <v>0</v>
      </c>
      <c r="D340" s="166">
        <f>+ENERO!D340+FEBRERO!D340+MARZO!D340+ABRIL!D340+MAYO!D340+JUNIO!D340+JULIO!D340+AGOSTO!D340+SEPTIEMBRE!D340+OCTUBRE!D340+NOVIEMBRE!D340+DICIEMBRE!D340</f>
        <v>0</v>
      </c>
      <c r="E340" s="166">
        <f>+ENERO!E340+FEBRERO!E340+MARZO!E340+ABRIL!E340+MAYO!E340+JUNIO!E340+JULIO!E340+AGOSTO!E340+SEPTIEMBRE!E340+OCTUBRE!E340+NOVIEMBRE!E340+DICIEMBRE!E340</f>
        <v>0</v>
      </c>
      <c r="F340" s="166">
        <f>+ENERO!F340+FEBRERO!F340+MARZO!F340+ABRIL!F340+MAYO!F340+JUNIO!F340+JULIO!F340+AGOSTO!F340+SEPTIEMBRE!F340+OCTUBRE!F340+NOVIEMBRE!F340+DICIEMBRE!F340</f>
        <v>0</v>
      </c>
      <c r="G340" s="166">
        <f>+ENERO!G340+FEBRERO!G340+MARZO!G340+ABRIL!G340+MAYO!G340+JUNIO!G340+JULIO!G340+AGOSTO!G340+SEPTIEMBRE!G340+OCTUBRE!G340+NOVIEMBRE!G340+DICIEMBRE!G340</f>
        <v>0</v>
      </c>
      <c r="H340" s="166">
        <f>+ENERO!H340+FEBRERO!H340+MARZO!H340+ABRIL!H340+MAYO!H340+JUNIO!H340+JULIO!H340+AGOSTO!H340+SEPTIEMBRE!H340+OCTUBRE!H340+NOVIEMBRE!H340+DICIEMBRE!H340</f>
        <v>0</v>
      </c>
      <c r="I340" s="229"/>
      <c r="J340" s="160"/>
      <c r="K340" s="160"/>
      <c r="L340" s="160"/>
      <c r="M340" s="160"/>
      <c r="N340" s="162"/>
      <c r="O340" s="160"/>
      <c r="P340" s="160"/>
      <c r="Q340" s="160"/>
    </row>
    <row r="341" spans="1:17" x14ac:dyDescent="0.25">
      <c r="A341" s="187" t="s">
        <v>636</v>
      </c>
      <c r="B341" s="201" t="s">
        <v>637</v>
      </c>
      <c r="C341" s="166">
        <f>+ENERO!C341+FEBRERO!C341+MARZO!C341+ABRIL!C341+MAYO!C341+JUNIO!C341+JULIO!C341+AGOSTO!C341+SEPTIEMBRE!C341+OCTUBRE!C341+NOVIEMBRE!C341+DICIEMBRE!C341</f>
        <v>0</v>
      </c>
      <c r="D341" s="166">
        <f>+ENERO!D341+FEBRERO!D341+MARZO!D341+ABRIL!D341+MAYO!D341+JUNIO!D341+JULIO!D341+AGOSTO!D341+SEPTIEMBRE!D341+OCTUBRE!D341+NOVIEMBRE!D341+DICIEMBRE!D341</f>
        <v>0</v>
      </c>
      <c r="E341" s="166">
        <f>+ENERO!E341+FEBRERO!E341+MARZO!E341+ABRIL!E341+MAYO!E341+JUNIO!E341+JULIO!E341+AGOSTO!E341+SEPTIEMBRE!E341+OCTUBRE!E341+NOVIEMBRE!E341+DICIEMBRE!E341</f>
        <v>0</v>
      </c>
      <c r="F341" s="166">
        <f>+ENERO!F341+FEBRERO!F341+MARZO!F341+ABRIL!F341+MAYO!F341+JUNIO!F341+JULIO!F341+AGOSTO!F341+SEPTIEMBRE!F341+OCTUBRE!F341+NOVIEMBRE!F341+DICIEMBRE!F341</f>
        <v>0</v>
      </c>
      <c r="G341" s="166">
        <f>+ENERO!G341+FEBRERO!G341+MARZO!G341+ABRIL!G341+MAYO!G341+JUNIO!G341+JULIO!G341+AGOSTO!G341+SEPTIEMBRE!G341+OCTUBRE!G341+NOVIEMBRE!G341+DICIEMBRE!G341</f>
        <v>0</v>
      </c>
      <c r="H341" s="166">
        <f>+ENERO!H341+FEBRERO!H341+MARZO!H341+ABRIL!H341+MAYO!H341+JUNIO!H341+JULIO!H341+AGOSTO!H341+SEPTIEMBRE!H341+OCTUBRE!H341+NOVIEMBRE!H341+DICIEMBRE!H341</f>
        <v>0</v>
      </c>
      <c r="I341" s="228"/>
      <c r="J341" s="159"/>
      <c r="K341" s="159"/>
      <c r="L341" s="155"/>
      <c r="M341" s="155"/>
      <c r="N341" s="157"/>
      <c r="O341" s="160"/>
      <c r="P341" s="155"/>
      <c r="Q341" s="159"/>
    </row>
    <row r="342" spans="1:17" x14ac:dyDescent="0.25">
      <c r="A342" s="182" t="s">
        <v>638</v>
      </c>
      <c r="B342" s="201" t="s">
        <v>639</v>
      </c>
      <c r="C342" s="166">
        <f>+ENERO!C342+FEBRERO!C342+MARZO!C342+ABRIL!C342+MAYO!C342+JUNIO!C342+JULIO!C342+AGOSTO!C342+SEPTIEMBRE!C342+OCTUBRE!C342+NOVIEMBRE!C342+DICIEMBRE!C342</f>
        <v>0</v>
      </c>
      <c r="D342" s="166">
        <f>+ENERO!D342+FEBRERO!D342+MARZO!D342+ABRIL!D342+MAYO!D342+JUNIO!D342+JULIO!D342+AGOSTO!D342+SEPTIEMBRE!D342+OCTUBRE!D342+NOVIEMBRE!D342+DICIEMBRE!D342</f>
        <v>0</v>
      </c>
      <c r="E342" s="166">
        <f>+ENERO!E342+FEBRERO!E342+MARZO!E342+ABRIL!E342+MAYO!E342+JUNIO!E342+JULIO!E342+AGOSTO!E342+SEPTIEMBRE!E342+OCTUBRE!E342+NOVIEMBRE!E342+DICIEMBRE!E342</f>
        <v>0</v>
      </c>
      <c r="F342" s="166">
        <f>+ENERO!F342+FEBRERO!F342+MARZO!F342+ABRIL!F342+MAYO!F342+JUNIO!F342+JULIO!F342+AGOSTO!F342+SEPTIEMBRE!F342+OCTUBRE!F342+NOVIEMBRE!F342+DICIEMBRE!F342</f>
        <v>0</v>
      </c>
      <c r="G342" s="166">
        <f>+ENERO!G342+FEBRERO!G342+MARZO!G342+ABRIL!G342+MAYO!G342+JUNIO!G342+JULIO!G342+AGOSTO!G342+SEPTIEMBRE!G342+OCTUBRE!G342+NOVIEMBRE!G342+DICIEMBRE!G342</f>
        <v>0</v>
      </c>
      <c r="H342" s="166">
        <f>+ENERO!H342+FEBRERO!H342+MARZO!H342+ABRIL!H342+MAYO!H342+JUNIO!H342+JULIO!H342+AGOSTO!H342+SEPTIEMBRE!H342+OCTUBRE!H342+NOVIEMBRE!H342+DICIEMBRE!H342</f>
        <v>0</v>
      </c>
      <c r="I342" s="228"/>
      <c r="J342" s="159"/>
      <c r="K342" s="159"/>
      <c r="L342" s="155"/>
      <c r="M342" s="155"/>
      <c r="N342" s="157"/>
      <c r="O342" s="160"/>
      <c r="P342" s="155"/>
      <c r="Q342" s="159"/>
    </row>
    <row r="343" spans="1:17" x14ac:dyDescent="0.25">
      <c r="A343" s="187" t="s">
        <v>640</v>
      </c>
      <c r="B343" s="201" t="s">
        <v>641</v>
      </c>
      <c r="C343" s="166">
        <f>+ENERO!C343+FEBRERO!C343+MARZO!C343+ABRIL!C343+MAYO!C343+JUNIO!C343+JULIO!C343+AGOSTO!C343+SEPTIEMBRE!C343+OCTUBRE!C343+NOVIEMBRE!C343+DICIEMBRE!C343</f>
        <v>0</v>
      </c>
      <c r="D343" s="166">
        <f>+ENERO!D343+FEBRERO!D343+MARZO!D343+ABRIL!D343+MAYO!D343+JUNIO!D343+JULIO!D343+AGOSTO!D343+SEPTIEMBRE!D343+OCTUBRE!D343+NOVIEMBRE!D343+DICIEMBRE!D343</f>
        <v>0</v>
      </c>
      <c r="E343" s="166">
        <f>+ENERO!E343+FEBRERO!E343+MARZO!E343+ABRIL!E343+MAYO!E343+JUNIO!E343+JULIO!E343+AGOSTO!E343+SEPTIEMBRE!E343+OCTUBRE!E343+NOVIEMBRE!E343+DICIEMBRE!E343</f>
        <v>0</v>
      </c>
      <c r="F343" s="166">
        <f>+ENERO!F343+FEBRERO!F343+MARZO!F343+ABRIL!F343+MAYO!F343+JUNIO!F343+JULIO!F343+AGOSTO!F343+SEPTIEMBRE!F343+OCTUBRE!F343+NOVIEMBRE!F343+DICIEMBRE!F343</f>
        <v>0</v>
      </c>
      <c r="G343" s="166">
        <f>+ENERO!G343+FEBRERO!G343+MARZO!G343+ABRIL!G343+MAYO!G343+JUNIO!G343+JULIO!G343+AGOSTO!G343+SEPTIEMBRE!G343+OCTUBRE!G343+NOVIEMBRE!G343+DICIEMBRE!G343</f>
        <v>0</v>
      </c>
      <c r="H343" s="166">
        <f>+ENERO!H343+FEBRERO!H343+MARZO!H343+ABRIL!H343+MAYO!H343+JUNIO!H343+JULIO!H343+AGOSTO!H343+SEPTIEMBRE!H343+OCTUBRE!H343+NOVIEMBRE!H343+DICIEMBRE!H343</f>
        <v>0</v>
      </c>
      <c r="I343" s="228"/>
      <c r="J343" s="159"/>
      <c r="K343" s="159"/>
      <c r="L343" s="155"/>
      <c r="M343" s="155"/>
      <c r="N343" s="157"/>
      <c r="O343" s="160"/>
      <c r="P343" s="155"/>
      <c r="Q343" s="159"/>
    </row>
    <row r="344" spans="1:17" x14ac:dyDescent="0.25">
      <c r="A344" s="182" t="s">
        <v>642</v>
      </c>
      <c r="B344" s="201" t="s">
        <v>643</v>
      </c>
      <c r="C344" s="166">
        <f>+ENERO!C344+FEBRERO!C344+MARZO!C344+ABRIL!C344+MAYO!C344+JUNIO!C344+JULIO!C344+AGOSTO!C344+SEPTIEMBRE!C344+OCTUBRE!C344+NOVIEMBRE!C344+DICIEMBRE!C344</f>
        <v>0</v>
      </c>
      <c r="D344" s="166">
        <f>+ENERO!D344+FEBRERO!D344+MARZO!D344+ABRIL!D344+MAYO!D344+JUNIO!D344+JULIO!D344+AGOSTO!D344+SEPTIEMBRE!D344+OCTUBRE!D344+NOVIEMBRE!D344+DICIEMBRE!D344</f>
        <v>0</v>
      </c>
      <c r="E344" s="166">
        <f>+ENERO!E344+FEBRERO!E344+MARZO!E344+ABRIL!E344+MAYO!E344+JUNIO!E344+JULIO!E344+AGOSTO!E344+SEPTIEMBRE!E344+OCTUBRE!E344+NOVIEMBRE!E344+DICIEMBRE!E344</f>
        <v>0</v>
      </c>
      <c r="F344" s="166">
        <f>+ENERO!F344+FEBRERO!F344+MARZO!F344+ABRIL!F344+MAYO!F344+JUNIO!F344+JULIO!F344+AGOSTO!F344+SEPTIEMBRE!F344+OCTUBRE!F344+NOVIEMBRE!F344+DICIEMBRE!F344</f>
        <v>0</v>
      </c>
      <c r="G344" s="166">
        <f>+ENERO!G344+FEBRERO!G344+MARZO!G344+ABRIL!G344+MAYO!G344+JUNIO!G344+JULIO!G344+AGOSTO!G344+SEPTIEMBRE!G344+OCTUBRE!G344+NOVIEMBRE!G344+DICIEMBRE!G344</f>
        <v>0</v>
      </c>
      <c r="H344" s="166">
        <f>+ENERO!H344+FEBRERO!H344+MARZO!H344+ABRIL!H344+MAYO!H344+JUNIO!H344+JULIO!H344+AGOSTO!H344+SEPTIEMBRE!H344+OCTUBRE!H344+NOVIEMBRE!H344+DICIEMBRE!H344</f>
        <v>0</v>
      </c>
      <c r="I344" s="228"/>
      <c r="J344" s="159"/>
      <c r="K344" s="159"/>
      <c r="L344" s="155"/>
      <c r="M344" s="155"/>
      <c r="N344" s="157"/>
      <c r="O344" s="160"/>
      <c r="P344" s="155"/>
      <c r="Q344" s="159"/>
    </row>
    <row r="345" spans="1:17" x14ac:dyDescent="0.25">
      <c r="A345" s="187" t="s">
        <v>644</v>
      </c>
      <c r="B345" s="201" t="s">
        <v>645</v>
      </c>
      <c r="C345" s="166">
        <f>+ENERO!C345+FEBRERO!C345+MARZO!C345+ABRIL!C345+MAYO!C345+JUNIO!C345+JULIO!C345+AGOSTO!C345+SEPTIEMBRE!C345+OCTUBRE!C345+NOVIEMBRE!C345+DICIEMBRE!C345</f>
        <v>0</v>
      </c>
      <c r="D345" s="166">
        <f>+ENERO!D345+FEBRERO!D345+MARZO!D345+ABRIL!D345+MAYO!D345+JUNIO!D345+JULIO!D345+AGOSTO!D345+SEPTIEMBRE!D345+OCTUBRE!D345+NOVIEMBRE!D345+DICIEMBRE!D345</f>
        <v>0</v>
      </c>
      <c r="E345" s="166">
        <f>+ENERO!E345+FEBRERO!E345+MARZO!E345+ABRIL!E345+MAYO!E345+JUNIO!E345+JULIO!E345+AGOSTO!E345+SEPTIEMBRE!E345+OCTUBRE!E345+NOVIEMBRE!E345+DICIEMBRE!E345</f>
        <v>0</v>
      </c>
      <c r="F345" s="166">
        <f>+ENERO!F345+FEBRERO!F345+MARZO!F345+ABRIL!F345+MAYO!F345+JUNIO!F345+JULIO!F345+AGOSTO!F345+SEPTIEMBRE!F345+OCTUBRE!F345+NOVIEMBRE!F345+DICIEMBRE!F345</f>
        <v>0</v>
      </c>
      <c r="G345" s="166">
        <f>+ENERO!G345+FEBRERO!G345+MARZO!G345+ABRIL!G345+MAYO!G345+JUNIO!G345+JULIO!G345+AGOSTO!G345+SEPTIEMBRE!G345+OCTUBRE!G345+NOVIEMBRE!G345+DICIEMBRE!G345</f>
        <v>0</v>
      </c>
      <c r="H345" s="166">
        <f>+ENERO!H345+FEBRERO!H345+MARZO!H345+ABRIL!H345+MAYO!H345+JUNIO!H345+JULIO!H345+AGOSTO!H345+SEPTIEMBRE!H345+OCTUBRE!H345+NOVIEMBRE!H345+DICIEMBRE!H345</f>
        <v>0</v>
      </c>
      <c r="I345" s="228"/>
      <c r="J345" s="159"/>
      <c r="K345" s="159"/>
      <c r="L345" s="155"/>
      <c r="M345" s="155"/>
      <c r="N345" s="157"/>
      <c r="O345" s="160"/>
      <c r="P345" s="155"/>
      <c r="Q345" s="159"/>
    </row>
    <row r="346" spans="1:17" x14ac:dyDescent="0.25">
      <c r="A346" s="182" t="s">
        <v>646</v>
      </c>
      <c r="B346" s="201" t="s">
        <v>647</v>
      </c>
      <c r="C346" s="166">
        <f>+ENERO!C346+FEBRERO!C346+MARZO!C346+ABRIL!C346+MAYO!C346+JUNIO!C346+JULIO!C346+AGOSTO!C346+SEPTIEMBRE!C346+OCTUBRE!C346+NOVIEMBRE!C346+DICIEMBRE!C346</f>
        <v>1064</v>
      </c>
      <c r="D346" s="166">
        <f>+ENERO!D346+FEBRERO!D346+MARZO!D346+ABRIL!D346+MAYO!D346+JUNIO!D346+JULIO!D346+AGOSTO!D346+SEPTIEMBRE!D346+OCTUBRE!D346+NOVIEMBRE!D346+DICIEMBRE!D346</f>
        <v>0</v>
      </c>
      <c r="E346" s="166">
        <f>+ENERO!E346+FEBRERO!E346+MARZO!E346+ABRIL!E346+MAYO!E346+JUNIO!E346+JULIO!E346+AGOSTO!E346+SEPTIEMBRE!E346+OCTUBRE!E346+NOVIEMBRE!E346+DICIEMBRE!E346</f>
        <v>1064</v>
      </c>
      <c r="F346" s="166">
        <f>+ENERO!F346+FEBRERO!F346+MARZO!F346+ABRIL!F346+MAYO!F346+JUNIO!F346+JULIO!F346+AGOSTO!F346+SEPTIEMBRE!F346+OCTUBRE!F346+NOVIEMBRE!F346+DICIEMBRE!F346</f>
        <v>0</v>
      </c>
      <c r="G346" s="166">
        <f>+ENERO!G346+FEBRERO!G346+MARZO!G346+ABRIL!G346+MAYO!G346+JUNIO!G346+JULIO!G346+AGOSTO!G346+SEPTIEMBRE!G346+OCTUBRE!G346+NOVIEMBRE!G346+DICIEMBRE!G346</f>
        <v>0</v>
      </c>
      <c r="H346" s="166">
        <f>+ENERO!H346+FEBRERO!H346+MARZO!H346+ABRIL!H346+MAYO!H346+JUNIO!H346+JULIO!H346+AGOSTO!H346+SEPTIEMBRE!H346+OCTUBRE!H346+NOVIEMBRE!H346+DICIEMBRE!H346</f>
        <v>0</v>
      </c>
      <c r="I346" s="228"/>
      <c r="J346" s="159"/>
      <c r="K346" s="159"/>
      <c r="L346" s="155"/>
      <c r="M346" s="155"/>
      <c r="N346" s="157"/>
      <c r="O346" s="160"/>
      <c r="P346" s="155"/>
      <c r="Q346" s="159"/>
    </row>
    <row r="347" spans="1:17" x14ac:dyDescent="0.25">
      <c r="A347" s="187" t="s">
        <v>648</v>
      </c>
      <c r="B347" s="201" t="s">
        <v>649</v>
      </c>
      <c r="C347" s="166">
        <f>+ENERO!C347+FEBRERO!C347+MARZO!C347+ABRIL!C347+MAYO!C347+JUNIO!C347+JULIO!C347+AGOSTO!C347+SEPTIEMBRE!C347+OCTUBRE!C347+NOVIEMBRE!C347+DICIEMBRE!C347</f>
        <v>1043</v>
      </c>
      <c r="D347" s="166">
        <f>+ENERO!D347+FEBRERO!D347+MARZO!D347+ABRIL!D347+MAYO!D347+JUNIO!D347+JULIO!D347+AGOSTO!D347+SEPTIEMBRE!D347+OCTUBRE!D347+NOVIEMBRE!D347+DICIEMBRE!D347</f>
        <v>0</v>
      </c>
      <c r="E347" s="166">
        <f>+ENERO!E347+FEBRERO!E347+MARZO!E347+ABRIL!E347+MAYO!E347+JUNIO!E347+JULIO!E347+AGOSTO!E347+SEPTIEMBRE!E347+OCTUBRE!E347+NOVIEMBRE!E347+DICIEMBRE!E347</f>
        <v>1043</v>
      </c>
      <c r="F347" s="166">
        <f>+ENERO!F347+FEBRERO!F347+MARZO!F347+ABRIL!F347+MAYO!F347+JUNIO!F347+JULIO!F347+AGOSTO!F347+SEPTIEMBRE!F347+OCTUBRE!F347+NOVIEMBRE!F347+DICIEMBRE!F347</f>
        <v>0</v>
      </c>
      <c r="G347" s="166">
        <f>+ENERO!G347+FEBRERO!G347+MARZO!G347+ABRIL!G347+MAYO!G347+JUNIO!G347+JULIO!G347+AGOSTO!G347+SEPTIEMBRE!G347+OCTUBRE!G347+NOVIEMBRE!G347+DICIEMBRE!G347</f>
        <v>0</v>
      </c>
      <c r="H347" s="166">
        <f>+ENERO!H347+FEBRERO!H347+MARZO!H347+ABRIL!H347+MAYO!H347+JUNIO!H347+JULIO!H347+AGOSTO!H347+SEPTIEMBRE!H347+OCTUBRE!H347+NOVIEMBRE!H347+DICIEMBRE!H347</f>
        <v>0</v>
      </c>
      <c r="I347" s="228"/>
      <c r="J347" s="159"/>
      <c r="K347" s="159"/>
      <c r="L347" s="155"/>
      <c r="M347" s="155"/>
      <c r="N347" s="157"/>
      <c r="O347" s="160"/>
      <c r="P347" s="155"/>
      <c r="Q347" s="159"/>
    </row>
    <row r="348" spans="1:17" x14ac:dyDescent="0.25">
      <c r="A348" s="182" t="s">
        <v>650</v>
      </c>
      <c r="B348" s="201" t="s">
        <v>651</v>
      </c>
      <c r="C348" s="166">
        <f>+ENERO!C348+FEBRERO!C348+MARZO!C348+ABRIL!C348+MAYO!C348+JUNIO!C348+JULIO!C348+AGOSTO!C348+SEPTIEMBRE!C348+OCTUBRE!C348+NOVIEMBRE!C348+DICIEMBRE!C348</f>
        <v>0</v>
      </c>
      <c r="D348" s="166">
        <f>+ENERO!D348+FEBRERO!D348+MARZO!D348+ABRIL!D348+MAYO!D348+JUNIO!D348+JULIO!D348+AGOSTO!D348+SEPTIEMBRE!D348+OCTUBRE!D348+NOVIEMBRE!D348+DICIEMBRE!D348</f>
        <v>0</v>
      </c>
      <c r="E348" s="166">
        <f>+ENERO!E348+FEBRERO!E348+MARZO!E348+ABRIL!E348+MAYO!E348+JUNIO!E348+JULIO!E348+AGOSTO!E348+SEPTIEMBRE!E348+OCTUBRE!E348+NOVIEMBRE!E348+DICIEMBRE!E348</f>
        <v>0</v>
      </c>
      <c r="F348" s="166">
        <f>+ENERO!F348+FEBRERO!F348+MARZO!F348+ABRIL!F348+MAYO!F348+JUNIO!F348+JULIO!F348+AGOSTO!F348+SEPTIEMBRE!F348+OCTUBRE!F348+NOVIEMBRE!F348+DICIEMBRE!F348</f>
        <v>0</v>
      </c>
      <c r="G348" s="166">
        <f>+ENERO!G348+FEBRERO!G348+MARZO!G348+ABRIL!G348+MAYO!G348+JUNIO!G348+JULIO!G348+AGOSTO!G348+SEPTIEMBRE!G348+OCTUBRE!G348+NOVIEMBRE!G348+DICIEMBRE!G348</f>
        <v>0</v>
      </c>
      <c r="H348" s="166">
        <f>+ENERO!H348+FEBRERO!H348+MARZO!H348+ABRIL!H348+MAYO!H348+JUNIO!H348+JULIO!H348+AGOSTO!H348+SEPTIEMBRE!H348+OCTUBRE!H348+NOVIEMBRE!H348+DICIEMBRE!H348</f>
        <v>0</v>
      </c>
      <c r="I348" s="228"/>
      <c r="J348" s="159"/>
      <c r="K348" s="159"/>
      <c r="L348" s="155"/>
      <c r="M348" s="155"/>
      <c r="N348" s="157"/>
      <c r="O348" s="160"/>
      <c r="P348" s="155"/>
      <c r="Q348" s="159"/>
    </row>
    <row r="349" spans="1:17" x14ac:dyDescent="0.25">
      <c r="A349" s="187" t="s">
        <v>652</v>
      </c>
      <c r="B349" s="201" t="s">
        <v>653</v>
      </c>
      <c r="C349" s="166">
        <f>+ENERO!C349+FEBRERO!C349+MARZO!C349+ABRIL!C349+MAYO!C349+JUNIO!C349+JULIO!C349+AGOSTO!C349+SEPTIEMBRE!C349+OCTUBRE!C349+NOVIEMBRE!C349+DICIEMBRE!C349</f>
        <v>0</v>
      </c>
      <c r="D349" s="166">
        <f>+ENERO!D349+FEBRERO!D349+MARZO!D349+ABRIL!D349+MAYO!D349+JUNIO!D349+JULIO!D349+AGOSTO!D349+SEPTIEMBRE!D349+OCTUBRE!D349+NOVIEMBRE!D349+DICIEMBRE!D349</f>
        <v>0</v>
      </c>
      <c r="E349" s="166">
        <f>+ENERO!E349+FEBRERO!E349+MARZO!E349+ABRIL!E349+MAYO!E349+JUNIO!E349+JULIO!E349+AGOSTO!E349+SEPTIEMBRE!E349+OCTUBRE!E349+NOVIEMBRE!E349+DICIEMBRE!E349</f>
        <v>0</v>
      </c>
      <c r="F349" s="166">
        <f>+ENERO!F349+FEBRERO!F349+MARZO!F349+ABRIL!F349+MAYO!F349+JUNIO!F349+JULIO!F349+AGOSTO!F349+SEPTIEMBRE!F349+OCTUBRE!F349+NOVIEMBRE!F349+DICIEMBRE!F349</f>
        <v>0</v>
      </c>
      <c r="G349" s="166">
        <f>+ENERO!G349+FEBRERO!G349+MARZO!G349+ABRIL!G349+MAYO!G349+JUNIO!G349+JULIO!G349+AGOSTO!G349+SEPTIEMBRE!G349+OCTUBRE!G349+NOVIEMBRE!G349+DICIEMBRE!G349</f>
        <v>0</v>
      </c>
      <c r="H349" s="166">
        <f>+ENERO!H349+FEBRERO!H349+MARZO!H349+ABRIL!H349+MAYO!H349+JUNIO!H349+JULIO!H349+AGOSTO!H349+SEPTIEMBRE!H349+OCTUBRE!H349+NOVIEMBRE!H349+DICIEMBRE!H349</f>
        <v>0</v>
      </c>
      <c r="I349" s="228"/>
      <c r="J349" s="159"/>
      <c r="K349" s="159"/>
      <c r="L349" s="155"/>
      <c r="M349" s="155"/>
      <c r="N349" s="157"/>
      <c r="O349" s="160"/>
      <c r="P349" s="155"/>
      <c r="Q349" s="159"/>
    </row>
    <row r="350" spans="1:17" x14ac:dyDescent="0.25">
      <c r="A350" s="182" t="s">
        <v>654</v>
      </c>
      <c r="B350" s="212" t="s">
        <v>655</v>
      </c>
      <c r="C350" s="166">
        <f>+ENERO!C350+FEBRERO!C350+MARZO!C350+ABRIL!C350+MAYO!C350+JUNIO!C350+JULIO!C350+AGOSTO!C350+SEPTIEMBRE!C350+OCTUBRE!C350+NOVIEMBRE!C350+DICIEMBRE!C350</f>
        <v>0</v>
      </c>
      <c r="D350" s="166">
        <f>+ENERO!D350+FEBRERO!D350+MARZO!D350+ABRIL!D350+MAYO!D350+JUNIO!D350+JULIO!D350+AGOSTO!D350+SEPTIEMBRE!D350+OCTUBRE!D350+NOVIEMBRE!D350+DICIEMBRE!D350</f>
        <v>0</v>
      </c>
      <c r="E350" s="166">
        <f>+ENERO!E350+FEBRERO!E350+MARZO!E350+ABRIL!E350+MAYO!E350+JUNIO!E350+JULIO!E350+AGOSTO!E350+SEPTIEMBRE!E350+OCTUBRE!E350+NOVIEMBRE!E350+DICIEMBRE!E350</f>
        <v>0</v>
      </c>
      <c r="F350" s="166">
        <f>+ENERO!F350+FEBRERO!F350+MARZO!F350+ABRIL!F350+MAYO!F350+JUNIO!F350+JULIO!F350+AGOSTO!F350+SEPTIEMBRE!F350+OCTUBRE!F350+NOVIEMBRE!F350+DICIEMBRE!F350</f>
        <v>0</v>
      </c>
      <c r="G350" s="166">
        <f>+ENERO!G350+FEBRERO!G350+MARZO!G350+ABRIL!G350+MAYO!G350+JUNIO!G350+JULIO!G350+AGOSTO!G350+SEPTIEMBRE!G350+OCTUBRE!G350+NOVIEMBRE!G350+DICIEMBRE!G350</f>
        <v>0</v>
      </c>
      <c r="H350" s="166">
        <f>+ENERO!H350+FEBRERO!H350+MARZO!H350+ABRIL!H350+MAYO!H350+JUNIO!H350+JULIO!H350+AGOSTO!H350+SEPTIEMBRE!H350+OCTUBRE!H350+NOVIEMBRE!H350+DICIEMBRE!H350</f>
        <v>0</v>
      </c>
      <c r="I350" s="228"/>
      <c r="J350" s="159"/>
      <c r="K350" s="159"/>
      <c r="L350" s="155"/>
      <c r="M350" s="155"/>
      <c r="N350" s="157"/>
      <c r="O350" s="160"/>
      <c r="P350" s="155"/>
      <c r="Q350" s="159"/>
    </row>
    <row r="351" spans="1:17" x14ac:dyDescent="0.25">
      <c r="A351" s="187" t="s">
        <v>656</v>
      </c>
      <c r="B351" s="212" t="s">
        <v>657</v>
      </c>
      <c r="C351" s="166">
        <f>+ENERO!C351+FEBRERO!C351+MARZO!C351+ABRIL!C351+MAYO!C351+JUNIO!C351+JULIO!C351+AGOSTO!C351+SEPTIEMBRE!C351+OCTUBRE!C351+NOVIEMBRE!C351+DICIEMBRE!C351</f>
        <v>0</v>
      </c>
      <c r="D351" s="166">
        <f>+ENERO!D351+FEBRERO!D351+MARZO!D351+ABRIL!D351+MAYO!D351+JUNIO!D351+JULIO!D351+AGOSTO!D351+SEPTIEMBRE!D351+OCTUBRE!D351+NOVIEMBRE!D351+DICIEMBRE!D351</f>
        <v>0</v>
      </c>
      <c r="E351" s="166">
        <f>+ENERO!E351+FEBRERO!E351+MARZO!E351+ABRIL!E351+MAYO!E351+JUNIO!E351+JULIO!E351+AGOSTO!E351+SEPTIEMBRE!E351+OCTUBRE!E351+NOVIEMBRE!E351+DICIEMBRE!E351</f>
        <v>0</v>
      </c>
      <c r="F351" s="166">
        <f>+ENERO!F351+FEBRERO!F351+MARZO!F351+ABRIL!F351+MAYO!F351+JUNIO!F351+JULIO!F351+AGOSTO!F351+SEPTIEMBRE!F351+OCTUBRE!F351+NOVIEMBRE!F351+DICIEMBRE!F351</f>
        <v>0</v>
      </c>
      <c r="G351" s="166">
        <f>+ENERO!G351+FEBRERO!G351+MARZO!G351+ABRIL!G351+MAYO!G351+JUNIO!G351+JULIO!G351+AGOSTO!G351+SEPTIEMBRE!G351+OCTUBRE!G351+NOVIEMBRE!G351+DICIEMBRE!G351</f>
        <v>0</v>
      </c>
      <c r="H351" s="166">
        <f>+ENERO!H351+FEBRERO!H351+MARZO!H351+ABRIL!H351+MAYO!H351+JUNIO!H351+JULIO!H351+AGOSTO!H351+SEPTIEMBRE!H351+OCTUBRE!H351+NOVIEMBRE!H351+DICIEMBRE!H351</f>
        <v>0</v>
      </c>
      <c r="I351" s="228"/>
      <c r="J351" s="159"/>
      <c r="K351" s="159"/>
      <c r="L351" s="155"/>
      <c r="M351" s="155"/>
      <c r="N351" s="157"/>
      <c r="O351" s="160"/>
      <c r="P351" s="155"/>
      <c r="Q351" s="159"/>
    </row>
    <row r="352" spans="1:17" x14ac:dyDescent="0.25">
      <c r="A352" s="182" t="s">
        <v>658</v>
      </c>
      <c r="B352" s="212" t="s">
        <v>659</v>
      </c>
      <c r="C352" s="166">
        <f>+ENERO!C352+FEBRERO!C352+MARZO!C352+ABRIL!C352+MAYO!C352+JUNIO!C352+JULIO!C352+AGOSTO!C352+SEPTIEMBRE!C352+OCTUBRE!C352+NOVIEMBRE!C352+DICIEMBRE!C352</f>
        <v>0</v>
      </c>
      <c r="D352" s="166">
        <f>+ENERO!D352+FEBRERO!D352+MARZO!D352+ABRIL!D352+MAYO!D352+JUNIO!D352+JULIO!D352+AGOSTO!D352+SEPTIEMBRE!D352+OCTUBRE!D352+NOVIEMBRE!D352+DICIEMBRE!D352</f>
        <v>0</v>
      </c>
      <c r="E352" s="166">
        <f>+ENERO!E352+FEBRERO!E352+MARZO!E352+ABRIL!E352+MAYO!E352+JUNIO!E352+JULIO!E352+AGOSTO!E352+SEPTIEMBRE!E352+OCTUBRE!E352+NOVIEMBRE!E352+DICIEMBRE!E352</f>
        <v>0</v>
      </c>
      <c r="F352" s="166">
        <f>+ENERO!F352+FEBRERO!F352+MARZO!F352+ABRIL!F352+MAYO!F352+JUNIO!F352+JULIO!F352+AGOSTO!F352+SEPTIEMBRE!F352+OCTUBRE!F352+NOVIEMBRE!F352+DICIEMBRE!F352</f>
        <v>0</v>
      </c>
      <c r="G352" s="166">
        <f>+ENERO!G352+FEBRERO!G352+MARZO!G352+ABRIL!G352+MAYO!G352+JUNIO!G352+JULIO!G352+AGOSTO!G352+SEPTIEMBRE!G352+OCTUBRE!G352+NOVIEMBRE!G352+DICIEMBRE!G352</f>
        <v>0</v>
      </c>
      <c r="H352" s="166">
        <f>+ENERO!H352+FEBRERO!H352+MARZO!H352+ABRIL!H352+MAYO!H352+JUNIO!H352+JULIO!H352+AGOSTO!H352+SEPTIEMBRE!H352+OCTUBRE!H352+NOVIEMBRE!H352+DICIEMBRE!H352</f>
        <v>0</v>
      </c>
      <c r="I352" s="228"/>
      <c r="J352" s="159"/>
      <c r="K352" s="159"/>
      <c r="L352" s="155"/>
      <c r="M352" s="155"/>
      <c r="N352" s="157"/>
      <c r="O352" s="160"/>
      <c r="P352" s="155"/>
      <c r="Q352" s="159"/>
    </row>
    <row r="353" spans="1:17" x14ac:dyDescent="0.25">
      <c r="A353" s="187" t="s">
        <v>660</v>
      </c>
      <c r="B353" s="212" t="s">
        <v>661</v>
      </c>
      <c r="C353" s="166">
        <f>+ENERO!C353+FEBRERO!C353+MARZO!C353+ABRIL!C353+MAYO!C353+JUNIO!C353+JULIO!C353+AGOSTO!C353+SEPTIEMBRE!C353+OCTUBRE!C353+NOVIEMBRE!C353+DICIEMBRE!C353</f>
        <v>0</v>
      </c>
      <c r="D353" s="166">
        <f>+ENERO!D353+FEBRERO!D353+MARZO!D353+ABRIL!D353+MAYO!D353+JUNIO!D353+JULIO!D353+AGOSTO!D353+SEPTIEMBRE!D353+OCTUBRE!D353+NOVIEMBRE!D353+DICIEMBRE!D353</f>
        <v>0</v>
      </c>
      <c r="E353" s="166">
        <f>+ENERO!E353+FEBRERO!E353+MARZO!E353+ABRIL!E353+MAYO!E353+JUNIO!E353+JULIO!E353+AGOSTO!E353+SEPTIEMBRE!E353+OCTUBRE!E353+NOVIEMBRE!E353+DICIEMBRE!E353</f>
        <v>0</v>
      </c>
      <c r="F353" s="166">
        <f>+ENERO!F353+FEBRERO!F353+MARZO!F353+ABRIL!F353+MAYO!F353+JUNIO!F353+JULIO!F353+AGOSTO!F353+SEPTIEMBRE!F353+OCTUBRE!F353+NOVIEMBRE!F353+DICIEMBRE!F353</f>
        <v>0</v>
      </c>
      <c r="G353" s="166">
        <f>+ENERO!G353+FEBRERO!G353+MARZO!G353+ABRIL!G353+MAYO!G353+JUNIO!G353+JULIO!G353+AGOSTO!G353+SEPTIEMBRE!G353+OCTUBRE!G353+NOVIEMBRE!G353+DICIEMBRE!G353</f>
        <v>0</v>
      </c>
      <c r="H353" s="166">
        <f>+ENERO!H353+FEBRERO!H353+MARZO!H353+ABRIL!H353+MAYO!H353+JUNIO!H353+JULIO!H353+AGOSTO!H353+SEPTIEMBRE!H353+OCTUBRE!H353+NOVIEMBRE!H353+DICIEMBRE!H353</f>
        <v>0</v>
      </c>
      <c r="I353" s="228"/>
      <c r="J353" s="159"/>
      <c r="K353" s="159"/>
      <c r="L353" s="155"/>
      <c r="M353" s="155"/>
      <c r="N353" s="157"/>
      <c r="O353" s="160"/>
      <c r="P353" s="155"/>
      <c r="Q353" s="159"/>
    </row>
    <row r="354" spans="1:17" x14ac:dyDescent="0.25">
      <c r="A354" s="182" t="s">
        <v>662</v>
      </c>
      <c r="B354" s="212" t="s">
        <v>663</v>
      </c>
      <c r="C354" s="166">
        <f>+ENERO!C354+FEBRERO!C354+MARZO!C354+ABRIL!C354+MAYO!C354+JUNIO!C354+JULIO!C354+AGOSTO!C354+SEPTIEMBRE!C354+OCTUBRE!C354+NOVIEMBRE!C354+DICIEMBRE!C354</f>
        <v>16</v>
      </c>
      <c r="D354" s="166">
        <f>+ENERO!D354+FEBRERO!D354+MARZO!D354+ABRIL!D354+MAYO!D354+JUNIO!D354+JULIO!D354+AGOSTO!D354+SEPTIEMBRE!D354+OCTUBRE!D354+NOVIEMBRE!D354+DICIEMBRE!D354</f>
        <v>1</v>
      </c>
      <c r="E354" s="166">
        <f>+ENERO!E354+FEBRERO!E354+MARZO!E354+ABRIL!E354+MAYO!E354+JUNIO!E354+JULIO!E354+AGOSTO!E354+SEPTIEMBRE!E354+OCTUBRE!E354+NOVIEMBRE!E354+DICIEMBRE!E354</f>
        <v>15</v>
      </c>
      <c r="F354" s="166">
        <f>+ENERO!F354+FEBRERO!F354+MARZO!F354+ABRIL!F354+MAYO!F354+JUNIO!F354+JULIO!F354+AGOSTO!F354+SEPTIEMBRE!F354+OCTUBRE!F354+NOVIEMBRE!F354+DICIEMBRE!F354</f>
        <v>0</v>
      </c>
      <c r="G354" s="166">
        <f>+ENERO!G354+FEBRERO!G354+MARZO!G354+ABRIL!G354+MAYO!G354+JUNIO!G354+JULIO!G354+AGOSTO!G354+SEPTIEMBRE!G354+OCTUBRE!G354+NOVIEMBRE!G354+DICIEMBRE!G354</f>
        <v>0</v>
      </c>
      <c r="H354" s="166">
        <f>+ENERO!H354+FEBRERO!H354+MARZO!H354+ABRIL!H354+MAYO!H354+JUNIO!H354+JULIO!H354+AGOSTO!H354+SEPTIEMBRE!H354+OCTUBRE!H354+NOVIEMBRE!H354+DICIEMBRE!H354</f>
        <v>0</v>
      </c>
      <c r="I354" s="228"/>
      <c r="J354" s="159"/>
      <c r="K354" s="159"/>
      <c r="L354" s="155"/>
      <c r="M354" s="155"/>
      <c r="N354" s="157"/>
      <c r="O354" s="160"/>
      <c r="P354" s="155"/>
      <c r="Q354" s="159"/>
    </row>
    <row r="355" spans="1:17" x14ac:dyDescent="0.25">
      <c r="A355" s="187" t="s">
        <v>664</v>
      </c>
      <c r="B355" s="212" t="s">
        <v>665</v>
      </c>
      <c r="C355" s="166">
        <f>+ENERO!C355+FEBRERO!C355+MARZO!C355+ABRIL!C355+MAYO!C355+JUNIO!C355+JULIO!C355+AGOSTO!C355+SEPTIEMBRE!C355+OCTUBRE!C355+NOVIEMBRE!C355+DICIEMBRE!C355</f>
        <v>0</v>
      </c>
      <c r="D355" s="166">
        <f>+ENERO!D355+FEBRERO!D355+MARZO!D355+ABRIL!D355+MAYO!D355+JUNIO!D355+JULIO!D355+AGOSTO!D355+SEPTIEMBRE!D355+OCTUBRE!D355+NOVIEMBRE!D355+DICIEMBRE!D355</f>
        <v>0</v>
      </c>
      <c r="E355" s="166">
        <f>+ENERO!E355+FEBRERO!E355+MARZO!E355+ABRIL!E355+MAYO!E355+JUNIO!E355+JULIO!E355+AGOSTO!E355+SEPTIEMBRE!E355+OCTUBRE!E355+NOVIEMBRE!E355+DICIEMBRE!E355</f>
        <v>0</v>
      </c>
      <c r="F355" s="166">
        <f>+ENERO!F355+FEBRERO!F355+MARZO!F355+ABRIL!F355+MAYO!F355+JUNIO!F355+JULIO!F355+AGOSTO!F355+SEPTIEMBRE!F355+OCTUBRE!F355+NOVIEMBRE!F355+DICIEMBRE!F355</f>
        <v>0</v>
      </c>
      <c r="G355" s="166">
        <f>+ENERO!G355+FEBRERO!G355+MARZO!G355+ABRIL!G355+MAYO!G355+JUNIO!G355+JULIO!G355+AGOSTO!G355+SEPTIEMBRE!G355+OCTUBRE!G355+NOVIEMBRE!G355+DICIEMBRE!G355</f>
        <v>0</v>
      </c>
      <c r="H355" s="166">
        <f>+ENERO!H355+FEBRERO!H355+MARZO!H355+ABRIL!H355+MAYO!H355+JUNIO!H355+JULIO!H355+AGOSTO!H355+SEPTIEMBRE!H355+OCTUBRE!H355+NOVIEMBRE!H355+DICIEMBRE!H355</f>
        <v>0</v>
      </c>
      <c r="I355" s="228"/>
      <c r="J355" s="159"/>
      <c r="K355" s="159"/>
      <c r="L355" s="155"/>
      <c r="M355" s="155"/>
      <c r="N355" s="157"/>
      <c r="O355" s="160"/>
      <c r="P355" s="155"/>
      <c r="Q355" s="159"/>
    </row>
    <row r="356" spans="1:17" x14ac:dyDescent="0.25">
      <c r="A356" s="182" t="s">
        <v>666</v>
      </c>
      <c r="B356" s="212" t="s">
        <v>667</v>
      </c>
      <c r="C356" s="166">
        <f>+ENERO!C356+FEBRERO!C356+MARZO!C356+ABRIL!C356+MAYO!C356+JUNIO!C356+JULIO!C356+AGOSTO!C356+SEPTIEMBRE!C356+OCTUBRE!C356+NOVIEMBRE!C356+DICIEMBRE!C356</f>
        <v>4</v>
      </c>
      <c r="D356" s="166">
        <f>+ENERO!D356+FEBRERO!D356+MARZO!D356+ABRIL!D356+MAYO!D356+JUNIO!D356+JULIO!D356+AGOSTO!D356+SEPTIEMBRE!D356+OCTUBRE!D356+NOVIEMBRE!D356+DICIEMBRE!D356</f>
        <v>0</v>
      </c>
      <c r="E356" s="166">
        <f>+ENERO!E356+FEBRERO!E356+MARZO!E356+ABRIL!E356+MAYO!E356+JUNIO!E356+JULIO!E356+AGOSTO!E356+SEPTIEMBRE!E356+OCTUBRE!E356+NOVIEMBRE!E356+DICIEMBRE!E356</f>
        <v>4</v>
      </c>
      <c r="F356" s="166">
        <f>+ENERO!F356+FEBRERO!F356+MARZO!F356+ABRIL!F356+MAYO!F356+JUNIO!F356+JULIO!F356+AGOSTO!F356+SEPTIEMBRE!F356+OCTUBRE!F356+NOVIEMBRE!F356+DICIEMBRE!F356</f>
        <v>0</v>
      </c>
      <c r="G356" s="166">
        <f>+ENERO!G356+FEBRERO!G356+MARZO!G356+ABRIL!G356+MAYO!G356+JUNIO!G356+JULIO!G356+AGOSTO!G356+SEPTIEMBRE!G356+OCTUBRE!G356+NOVIEMBRE!G356+DICIEMBRE!G356</f>
        <v>0</v>
      </c>
      <c r="H356" s="166">
        <f>+ENERO!H356+FEBRERO!H356+MARZO!H356+ABRIL!H356+MAYO!H356+JUNIO!H356+JULIO!H356+AGOSTO!H356+SEPTIEMBRE!H356+OCTUBRE!H356+NOVIEMBRE!H356+DICIEMBRE!H356</f>
        <v>0</v>
      </c>
      <c r="I356" s="228"/>
      <c r="J356" s="159"/>
      <c r="K356" s="159"/>
      <c r="L356" s="155"/>
      <c r="M356" s="155"/>
      <c r="N356" s="157"/>
      <c r="O356" s="160"/>
      <c r="P356" s="155"/>
      <c r="Q356" s="159"/>
    </row>
    <row r="357" spans="1:17" x14ac:dyDescent="0.25">
      <c r="A357" s="187" t="s">
        <v>668</v>
      </c>
      <c r="B357" s="212" t="s">
        <v>669</v>
      </c>
      <c r="C357" s="166">
        <f>+ENERO!C357+FEBRERO!C357+MARZO!C357+ABRIL!C357+MAYO!C357+JUNIO!C357+JULIO!C357+AGOSTO!C357+SEPTIEMBRE!C357+OCTUBRE!C357+NOVIEMBRE!C357+DICIEMBRE!C357</f>
        <v>1</v>
      </c>
      <c r="D357" s="166">
        <f>+ENERO!D357+FEBRERO!D357+MARZO!D357+ABRIL!D357+MAYO!D357+JUNIO!D357+JULIO!D357+AGOSTO!D357+SEPTIEMBRE!D357+OCTUBRE!D357+NOVIEMBRE!D357+DICIEMBRE!D357</f>
        <v>0</v>
      </c>
      <c r="E357" s="166">
        <f>+ENERO!E357+FEBRERO!E357+MARZO!E357+ABRIL!E357+MAYO!E357+JUNIO!E357+JULIO!E357+AGOSTO!E357+SEPTIEMBRE!E357+OCTUBRE!E357+NOVIEMBRE!E357+DICIEMBRE!E357</f>
        <v>1</v>
      </c>
      <c r="F357" s="166">
        <f>+ENERO!F357+FEBRERO!F357+MARZO!F357+ABRIL!F357+MAYO!F357+JUNIO!F357+JULIO!F357+AGOSTO!F357+SEPTIEMBRE!F357+OCTUBRE!F357+NOVIEMBRE!F357+DICIEMBRE!F357</f>
        <v>0</v>
      </c>
      <c r="G357" s="166">
        <f>+ENERO!G357+FEBRERO!G357+MARZO!G357+ABRIL!G357+MAYO!G357+JUNIO!G357+JULIO!G357+AGOSTO!G357+SEPTIEMBRE!G357+OCTUBRE!G357+NOVIEMBRE!G357+DICIEMBRE!G357</f>
        <v>0</v>
      </c>
      <c r="H357" s="166">
        <f>+ENERO!H357+FEBRERO!H357+MARZO!H357+ABRIL!H357+MAYO!H357+JUNIO!H357+JULIO!H357+AGOSTO!H357+SEPTIEMBRE!H357+OCTUBRE!H357+NOVIEMBRE!H357+DICIEMBRE!H357</f>
        <v>0</v>
      </c>
      <c r="I357" s="228"/>
      <c r="J357" s="159"/>
      <c r="K357" s="159"/>
      <c r="L357" s="155"/>
      <c r="M357" s="155"/>
      <c r="N357" s="157"/>
      <c r="O357" s="160"/>
      <c r="P357" s="155"/>
      <c r="Q357" s="159"/>
    </row>
    <row r="358" spans="1:17" x14ac:dyDescent="0.25">
      <c r="A358" s="182" t="s">
        <v>670</v>
      </c>
      <c r="B358" s="212" t="s">
        <v>671</v>
      </c>
      <c r="C358" s="166">
        <f>+ENERO!C358+FEBRERO!C358+MARZO!C358+ABRIL!C358+MAYO!C358+JUNIO!C358+JULIO!C358+AGOSTO!C358+SEPTIEMBRE!C358+OCTUBRE!C358+NOVIEMBRE!C358+DICIEMBRE!C358</f>
        <v>0</v>
      </c>
      <c r="D358" s="166">
        <f>+ENERO!D358+FEBRERO!D358+MARZO!D358+ABRIL!D358+MAYO!D358+JUNIO!D358+JULIO!D358+AGOSTO!D358+SEPTIEMBRE!D358+OCTUBRE!D358+NOVIEMBRE!D358+DICIEMBRE!D358</f>
        <v>0</v>
      </c>
      <c r="E358" s="166">
        <f>+ENERO!E358+FEBRERO!E358+MARZO!E358+ABRIL!E358+MAYO!E358+JUNIO!E358+JULIO!E358+AGOSTO!E358+SEPTIEMBRE!E358+OCTUBRE!E358+NOVIEMBRE!E358+DICIEMBRE!E358</f>
        <v>0</v>
      </c>
      <c r="F358" s="166">
        <f>+ENERO!F358+FEBRERO!F358+MARZO!F358+ABRIL!F358+MAYO!F358+JUNIO!F358+JULIO!F358+AGOSTO!F358+SEPTIEMBRE!F358+OCTUBRE!F358+NOVIEMBRE!F358+DICIEMBRE!F358</f>
        <v>0</v>
      </c>
      <c r="G358" s="166">
        <f>+ENERO!G358+FEBRERO!G358+MARZO!G358+ABRIL!G358+MAYO!G358+JUNIO!G358+JULIO!G358+AGOSTO!G358+SEPTIEMBRE!G358+OCTUBRE!G358+NOVIEMBRE!G358+DICIEMBRE!G358</f>
        <v>0</v>
      </c>
      <c r="H358" s="166">
        <f>+ENERO!H358+FEBRERO!H358+MARZO!H358+ABRIL!H358+MAYO!H358+JUNIO!H358+JULIO!H358+AGOSTO!H358+SEPTIEMBRE!H358+OCTUBRE!H358+NOVIEMBRE!H358+DICIEMBRE!H358</f>
        <v>0</v>
      </c>
      <c r="I358" s="228"/>
      <c r="J358" s="159"/>
      <c r="K358" s="159"/>
      <c r="L358" s="155"/>
      <c r="M358" s="155"/>
      <c r="N358" s="157"/>
      <c r="O358" s="160"/>
      <c r="P358" s="155"/>
      <c r="Q358" s="159"/>
    </row>
    <row r="359" spans="1:17" x14ac:dyDescent="0.25">
      <c r="A359" s="187" t="s">
        <v>672</v>
      </c>
      <c r="B359" s="212" t="s">
        <v>673</v>
      </c>
      <c r="C359" s="166">
        <f>+ENERO!C359+FEBRERO!C359+MARZO!C359+ABRIL!C359+MAYO!C359+JUNIO!C359+JULIO!C359+AGOSTO!C359+SEPTIEMBRE!C359+OCTUBRE!C359+NOVIEMBRE!C359+DICIEMBRE!C359</f>
        <v>0</v>
      </c>
      <c r="D359" s="166">
        <f>+ENERO!D359+FEBRERO!D359+MARZO!D359+ABRIL!D359+MAYO!D359+JUNIO!D359+JULIO!D359+AGOSTO!D359+SEPTIEMBRE!D359+OCTUBRE!D359+NOVIEMBRE!D359+DICIEMBRE!D359</f>
        <v>0</v>
      </c>
      <c r="E359" s="166">
        <f>+ENERO!E359+FEBRERO!E359+MARZO!E359+ABRIL!E359+MAYO!E359+JUNIO!E359+JULIO!E359+AGOSTO!E359+SEPTIEMBRE!E359+OCTUBRE!E359+NOVIEMBRE!E359+DICIEMBRE!E359</f>
        <v>0</v>
      </c>
      <c r="F359" s="166">
        <f>+ENERO!F359+FEBRERO!F359+MARZO!F359+ABRIL!F359+MAYO!F359+JUNIO!F359+JULIO!F359+AGOSTO!F359+SEPTIEMBRE!F359+OCTUBRE!F359+NOVIEMBRE!F359+DICIEMBRE!F359</f>
        <v>0</v>
      </c>
      <c r="G359" s="166">
        <f>+ENERO!G359+FEBRERO!G359+MARZO!G359+ABRIL!G359+MAYO!G359+JUNIO!G359+JULIO!G359+AGOSTO!G359+SEPTIEMBRE!G359+OCTUBRE!G359+NOVIEMBRE!G359+DICIEMBRE!G359</f>
        <v>0</v>
      </c>
      <c r="H359" s="166">
        <f>+ENERO!H359+FEBRERO!H359+MARZO!H359+ABRIL!H359+MAYO!H359+JUNIO!H359+JULIO!H359+AGOSTO!H359+SEPTIEMBRE!H359+OCTUBRE!H359+NOVIEMBRE!H359+DICIEMBRE!H359</f>
        <v>0</v>
      </c>
      <c r="I359" s="228"/>
      <c r="J359" s="159"/>
      <c r="K359" s="159"/>
      <c r="L359" s="155"/>
      <c r="M359" s="155"/>
      <c r="N359" s="157"/>
      <c r="O359" s="160"/>
      <c r="P359" s="155"/>
      <c r="Q359" s="159"/>
    </row>
    <row r="360" spans="1:17" x14ac:dyDescent="0.25">
      <c r="A360" s="182" t="s">
        <v>674</v>
      </c>
      <c r="B360" s="190" t="s">
        <v>675</v>
      </c>
      <c r="C360" s="166">
        <f>+ENERO!C360+FEBRERO!C360+MARZO!C360+ABRIL!C360+MAYO!C360+JUNIO!C360+JULIO!C360+AGOSTO!C360+SEPTIEMBRE!C360+OCTUBRE!C360+NOVIEMBRE!C360+DICIEMBRE!C360</f>
        <v>0</v>
      </c>
      <c r="D360" s="166">
        <f>+ENERO!D360+FEBRERO!D360+MARZO!D360+ABRIL!D360+MAYO!D360+JUNIO!D360+JULIO!D360+AGOSTO!D360+SEPTIEMBRE!D360+OCTUBRE!D360+NOVIEMBRE!D360+DICIEMBRE!D360</f>
        <v>0</v>
      </c>
      <c r="E360" s="166">
        <f>+ENERO!E360+FEBRERO!E360+MARZO!E360+ABRIL!E360+MAYO!E360+JUNIO!E360+JULIO!E360+AGOSTO!E360+SEPTIEMBRE!E360+OCTUBRE!E360+NOVIEMBRE!E360+DICIEMBRE!E360</f>
        <v>0</v>
      </c>
      <c r="F360" s="166">
        <f>+ENERO!F360+FEBRERO!F360+MARZO!F360+ABRIL!F360+MAYO!F360+JUNIO!F360+JULIO!F360+AGOSTO!F360+SEPTIEMBRE!F360+OCTUBRE!F360+NOVIEMBRE!F360+DICIEMBRE!F360</f>
        <v>0</v>
      </c>
      <c r="G360" s="166">
        <f>+ENERO!G360+FEBRERO!G360+MARZO!G360+ABRIL!G360+MAYO!G360+JUNIO!G360+JULIO!G360+AGOSTO!G360+SEPTIEMBRE!G360+OCTUBRE!G360+NOVIEMBRE!G360+DICIEMBRE!G360</f>
        <v>0</v>
      </c>
      <c r="H360" s="166">
        <f>+ENERO!H360+FEBRERO!H360+MARZO!H360+ABRIL!H360+MAYO!H360+JUNIO!H360+JULIO!H360+AGOSTO!H360+SEPTIEMBRE!H360+OCTUBRE!H360+NOVIEMBRE!H360+DICIEMBRE!H360</f>
        <v>0</v>
      </c>
      <c r="I360" s="228"/>
      <c r="J360" s="159"/>
      <c r="K360" s="159"/>
      <c r="L360" s="155"/>
      <c r="M360" s="155"/>
      <c r="N360" s="157"/>
      <c r="O360" s="160"/>
      <c r="P360" s="155"/>
      <c r="Q360" s="159"/>
    </row>
    <row r="361" spans="1:17" ht="24" x14ac:dyDescent="0.25">
      <c r="A361" s="187" t="s">
        <v>676</v>
      </c>
      <c r="B361" s="190" t="s">
        <v>677</v>
      </c>
      <c r="C361" s="166">
        <f>+ENERO!C361+FEBRERO!C361+MARZO!C361+ABRIL!C361+MAYO!C361+JUNIO!C361+JULIO!C361+AGOSTO!C361+SEPTIEMBRE!C361+OCTUBRE!C361+NOVIEMBRE!C361+DICIEMBRE!C361</f>
        <v>0</v>
      </c>
      <c r="D361" s="166">
        <f>+ENERO!D361+FEBRERO!D361+MARZO!D361+ABRIL!D361+MAYO!D361+JUNIO!D361+JULIO!D361+AGOSTO!D361+SEPTIEMBRE!D361+OCTUBRE!D361+NOVIEMBRE!D361+DICIEMBRE!D361</f>
        <v>0</v>
      </c>
      <c r="E361" s="166">
        <f>+ENERO!E361+FEBRERO!E361+MARZO!E361+ABRIL!E361+MAYO!E361+JUNIO!E361+JULIO!E361+AGOSTO!E361+SEPTIEMBRE!E361+OCTUBRE!E361+NOVIEMBRE!E361+DICIEMBRE!E361</f>
        <v>0</v>
      </c>
      <c r="F361" s="166">
        <f>+ENERO!F361+FEBRERO!F361+MARZO!F361+ABRIL!F361+MAYO!F361+JUNIO!F361+JULIO!F361+AGOSTO!F361+SEPTIEMBRE!F361+OCTUBRE!F361+NOVIEMBRE!F361+DICIEMBRE!F361</f>
        <v>0</v>
      </c>
      <c r="G361" s="166">
        <f>+ENERO!G361+FEBRERO!G361+MARZO!G361+ABRIL!G361+MAYO!G361+JUNIO!G361+JULIO!G361+AGOSTO!G361+SEPTIEMBRE!G361+OCTUBRE!G361+NOVIEMBRE!G361+DICIEMBRE!G361</f>
        <v>0</v>
      </c>
      <c r="H361" s="166">
        <f>+ENERO!H361+FEBRERO!H361+MARZO!H361+ABRIL!H361+MAYO!H361+JUNIO!H361+JULIO!H361+AGOSTO!H361+SEPTIEMBRE!H361+OCTUBRE!H361+NOVIEMBRE!H361+DICIEMBRE!H361</f>
        <v>0</v>
      </c>
      <c r="I361" s="228"/>
      <c r="J361" s="159"/>
      <c r="K361" s="159"/>
      <c r="L361" s="155"/>
      <c r="M361" s="155"/>
      <c r="N361" s="157"/>
      <c r="O361" s="160"/>
      <c r="P361" s="155"/>
      <c r="Q361" s="159"/>
    </row>
    <row r="362" spans="1:17" x14ac:dyDescent="0.25">
      <c r="A362" s="182" t="s">
        <v>678</v>
      </c>
      <c r="B362" s="190" t="s">
        <v>679</v>
      </c>
      <c r="C362" s="166">
        <f>+ENERO!C362+FEBRERO!C362+MARZO!C362+ABRIL!C362+MAYO!C362+JUNIO!C362+JULIO!C362+AGOSTO!C362+SEPTIEMBRE!C362+OCTUBRE!C362+NOVIEMBRE!C362+DICIEMBRE!C362</f>
        <v>0</v>
      </c>
      <c r="D362" s="166">
        <f>+ENERO!D362+FEBRERO!D362+MARZO!D362+ABRIL!D362+MAYO!D362+JUNIO!D362+JULIO!D362+AGOSTO!D362+SEPTIEMBRE!D362+OCTUBRE!D362+NOVIEMBRE!D362+DICIEMBRE!D362</f>
        <v>0</v>
      </c>
      <c r="E362" s="166">
        <f>+ENERO!E362+FEBRERO!E362+MARZO!E362+ABRIL!E362+MAYO!E362+JUNIO!E362+JULIO!E362+AGOSTO!E362+SEPTIEMBRE!E362+OCTUBRE!E362+NOVIEMBRE!E362+DICIEMBRE!E362</f>
        <v>0</v>
      </c>
      <c r="F362" s="166">
        <f>+ENERO!F362+FEBRERO!F362+MARZO!F362+ABRIL!F362+MAYO!F362+JUNIO!F362+JULIO!F362+AGOSTO!F362+SEPTIEMBRE!F362+OCTUBRE!F362+NOVIEMBRE!F362+DICIEMBRE!F362</f>
        <v>0</v>
      </c>
      <c r="G362" s="166">
        <f>+ENERO!G362+FEBRERO!G362+MARZO!G362+ABRIL!G362+MAYO!G362+JUNIO!G362+JULIO!G362+AGOSTO!G362+SEPTIEMBRE!G362+OCTUBRE!G362+NOVIEMBRE!G362+DICIEMBRE!G362</f>
        <v>0</v>
      </c>
      <c r="H362" s="166">
        <f>+ENERO!H362+FEBRERO!H362+MARZO!H362+ABRIL!H362+MAYO!H362+JUNIO!H362+JULIO!H362+AGOSTO!H362+SEPTIEMBRE!H362+OCTUBRE!H362+NOVIEMBRE!H362+DICIEMBRE!H362</f>
        <v>0</v>
      </c>
      <c r="I362" s="228"/>
      <c r="J362" s="159"/>
      <c r="K362" s="159"/>
      <c r="L362" s="155"/>
      <c r="M362" s="155"/>
      <c r="N362" s="157"/>
      <c r="O362" s="160"/>
      <c r="P362" s="155"/>
      <c r="Q362" s="159"/>
    </row>
    <row r="363" spans="1:17" x14ac:dyDescent="0.25">
      <c r="A363" s="187" t="s">
        <v>680</v>
      </c>
      <c r="B363" s="190" t="s">
        <v>681</v>
      </c>
      <c r="C363" s="166">
        <f>+ENERO!C363+FEBRERO!C363+MARZO!C363+ABRIL!C363+MAYO!C363+JUNIO!C363+JULIO!C363+AGOSTO!C363+SEPTIEMBRE!C363+OCTUBRE!C363+NOVIEMBRE!C363+DICIEMBRE!C363</f>
        <v>0</v>
      </c>
      <c r="D363" s="166">
        <f>+ENERO!D363+FEBRERO!D363+MARZO!D363+ABRIL!D363+MAYO!D363+JUNIO!D363+JULIO!D363+AGOSTO!D363+SEPTIEMBRE!D363+OCTUBRE!D363+NOVIEMBRE!D363+DICIEMBRE!D363</f>
        <v>0</v>
      </c>
      <c r="E363" s="166">
        <f>+ENERO!E363+FEBRERO!E363+MARZO!E363+ABRIL!E363+MAYO!E363+JUNIO!E363+JULIO!E363+AGOSTO!E363+SEPTIEMBRE!E363+OCTUBRE!E363+NOVIEMBRE!E363+DICIEMBRE!E363</f>
        <v>0</v>
      </c>
      <c r="F363" s="166">
        <f>+ENERO!F363+FEBRERO!F363+MARZO!F363+ABRIL!F363+MAYO!F363+JUNIO!F363+JULIO!F363+AGOSTO!F363+SEPTIEMBRE!F363+OCTUBRE!F363+NOVIEMBRE!F363+DICIEMBRE!F363</f>
        <v>0</v>
      </c>
      <c r="G363" s="166">
        <f>+ENERO!G363+FEBRERO!G363+MARZO!G363+ABRIL!G363+MAYO!G363+JUNIO!G363+JULIO!G363+AGOSTO!G363+SEPTIEMBRE!G363+OCTUBRE!G363+NOVIEMBRE!G363+DICIEMBRE!G363</f>
        <v>0</v>
      </c>
      <c r="H363" s="166">
        <f>+ENERO!H363+FEBRERO!H363+MARZO!H363+ABRIL!H363+MAYO!H363+JUNIO!H363+JULIO!H363+AGOSTO!H363+SEPTIEMBRE!H363+OCTUBRE!H363+NOVIEMBRE!H363+DICIEMBRE!H363</f>
        <v>0</v>
      </c>
      <c r="I363" s="228"/>
      <c r="J363" s="159"/>
      <c r="K363" s="159"/>
      <c r="L363" s="155"/>
      <c r="M363" s="155"/>
      <c r="N363" s="157"/>
      <c r="O363" s="160"/>
      <c r="P363" s="155"/>
      <c r="Q363" s="159"/>
    </row>
    <row r="364" spans="1:17" x14ac:dyDescent="0.25">
      <c r="A364" s="182" t="s">
        <v>682</v>
      </c>
      <c r="B364" s="212" t="s">
        <v>683</v>
      </c>
      <c r="C364" s="166">
        <f>+ENERO!C364+FEBRERO!C364+MARZO!C364+ABRIL!C364+MAYO!C364+JUNIO!C364+JULIO!C364+AGOSTO!C364+SEPTIEMBRE!C364+OCTUBRE!C364+NOVIEMBRE!C364+DICIEMBRE!C364</f>
        <v>310</v>
      </c>
      <c r="D364" s="166">
        <f>+ENERO!D364+FEBRERO!D364+MARZO!D364+ABRIL!D364+MAYO!D364+JUNIO!D364+JULIO!D364+AGOSTO!D364+SEPTIEMBRE!D364+OCTUBRE!D364+NOVIEMBRE!D364+DICIEMBRE!D364</f>
        <v>0</v>
      </c>
      <c r="E364" s="166">
        <f>+ENERO!E364+FEBRERO!E364+MARZO!E364+ABRIL!E364+MAYO!E364+JUNIO!E364+JULIO!E364+AGOSTO!E364+SEPTIEMBRE!E364+OCTUBRE!E364+NOVIEMBRE!E364+DICIEMBRE!E364</f>
        <v>310</v>
      </c>
      <c r="F364" s="166">
        <f>+ENERO!F364+FEBRERO!F364+MARZO!F364+ABRIL!F364+MAYO!F364+JUNIO!F364+JULIO!F364+AGOSTO!F364+SEPTIEMBRE!F364+OCTUBRE!F364+NOVIEMBRE!F364+DICIEMBRE!F364</f>
        <v>0</v>
      </c>
      <c r="G364" s="166">
        <f>+ENERO!G364+FEBRERO!G364+MARZO!G364+ABRIL!G364+MAYO!G364+JUNIO!G364+JULIO!G364+AGOSTO!G364+SEPTIEMBRE!G364+OCTUBRE!G364+NOVIEMBRE!G364+DICIEMBRE!G364</f>
        <v>0</v>
      </c>
      <c r="H364" s="166">
        <f>+ENERO!H364+FEBRERO!H364+MARZO!H364+ABRIL!H364+MAYO!H364+JUNIO!H364+JULIO!H364+AGOSTO!H364+SEPTIEMBRE!H364+OCTUBRE!H364+NOVIEMBRE!H364+DICIEMBRE!H364</f>
        <v>0</v>
      </c>
      <c r="I364" s="228"/>
      <c r="J364" s="159"/>
      <c r="K364" s="159"/>
      <c r="L364" s="155"/>
      <c r="M364" s="155"/>
      <c r="N364" s="157"/>
      <c r="O364" s="160"/>
      <c r="P364" s="155"/>
      <c r="Q364" s="159"/>
    </row>
    <row r="365" spans="1:17" x14ac:dyDescent="0.25">
      <c r="A365" s="187" t="s">
        <v>684</v>
      </c>
      <c r="B365" s="212" t="s">
        <v>685</v>
      </c>
      <c r="C365" s="166">
        <f>+ENERO!C365+FEBRERO!C365+MARZO!C365+ABRIL!C365+MAYO!C365+JUNIO!C365+JULIO!C365+AGOSTO!C365+SEPTIEMBRE!C365+OCTUBRE!C365+NOVIEMBRE!C365+DICIEMBRE!C365</f>
        <v>266</v>
      </c>
      <c r="D365" s="166">
        <f>+ENERO!D365+FEBRERO!D365+MARZO!D365+ABRIL!D365+MAYO!D365+JUNIO!D365+JULIO!D365+AGOSTO!D365+SEPTIEMBRE!D365+OCTUBRE!D365+NOVIEMBRE!D365+DICIEMBRE!D365</f>
        <v>0</v>
      </c>
      <c r="E365" s="166">
        <f>+ENERO!E365+FEBRERO!E365+MARZO!E365+ABRIL!E365+MAYO!E365+JUNIO!E365+JULIO!E365+AGOSTO!E365+SEPTIEMBRE!E365+OCTUBRE!E365+NOVIEMBRE!E365+DICIEMBRE!E365</f>
        <v>266</v>
      </c>
      <c r="F365" s="166">
        <f>+ENERO!F365+FEBRERO!F365+MARZO!F365+ABRIL!F365+MAYO!F365+JUNIO!F365+JULIO!F365+AGOSTO!F365+SEPTIEMBRE!F365+OCTUBRE!F365+NOVIEMBRE!F365+DICIEMBRE!F365</f>
        <v>0</v>
      </c>
      <c r="G365" s="166">
        <f>+ENERO!G365+FEBRERO!G365+MARZO!G365+ABRIL!G365+MAYO!G365+JUNIO!G365+JULIO!G365+AGOSTO!G365+SEPTIEMBRE!G365+OCTUBRE!G365+NOVIEMBRE!G365+DICIEMBRE!G365</f>
        <v>0</v>
      </c>
      <c r="H365" s="166">
        <f>+ENERO!H365+FEBRERO!H365+MARZO!H365+ABRIL!H365+MAYO!H365+JUNIO!H365+JULIO!H365+AGOSTO!H365+SEPTIEMBRE!H365+OCTUBRE!H365+NOVIEMBRE!H365+DICIEMBRE!H365</f>
        <v>0</v>
      </c>
      <c r="I365" s="228"/>
      <c r="J365" s="159"/>
      <c r="K365" s="159"/>
      <c r="L365" s="155"/>
      <c r="M365" s="155"/>
      <c r="N365" s="157"/>
      <c r="O365" s="160"/>
      <c r="P365" s="155"/>
      <c r="Q365" s="159"/>
    </row>
    <row r="366" spans="1:17" x14ac:dyDescent="0.25">
      <c r="A366" s="182" t="s">
        <v>686</v>
      </c>
      <c r="B366" s="190" t="s">
        <v>687</v>
      </c>
      <c r="C366" s="166">
        <f>+ENERO!C366+FEBRERO!C366+MARZO!C366+ABRIL!C366+MAYO!C366+JUNIO!C366+JULIO!C366+AGOSTO!C366+SEPTIEMBRE!C366+OCTUBRE!C366+NOVIEMBRE!C366+DICIEMBRE!C366</f>
        <v>0</v>
      </c>
      <c r="D366" s="166">
        <f>+ENERO!D366+FEBRERO!D366+MARZO!D366+ABRIL!D366+MAYO!D366+JUNIO!D366+JULIO!D366+AGOSTO!D366+SEPTIEMBRE!D366+OCTUBRE!D366+NOVIEMBRE!D366+DICIEMBRE!D366</f>
        <v>0</v>
      </c>
      <c r="E366" s="166">
        <f>+ENERO!E366+FEBRERO!E366+MARZO!E366+ABRIL!E366+MAYO!E366+JUNIO!E366+JULIO!E366+AGOSTO!E366+SEPTIEMBRE!E366+OCTUBRE!E366+NOVIEMBRE!E366+DICIEMBRE!E366</f>
        <v>0</v>
      </c>
      <c r="F366" s="166">
        <f>+ENERO!F366+FEBRERO!F366+MARZO!F366+ABRIL!F366+MAYO!F366+JUNIO!F366+JULIO!F366+AGOSTO!F366+SEPTIEMBRE!F366+OCTUBRE!F366+NOVIEMBRE!F366+DICIEMBRE!F366</f>
        <v>0</v>
      </c>
      <c r="G366" s="166">
        <f>+ENERO!G366+FEBRERO!G366+MARZO!G366+ABRIL!G366+MAYO!G366+JUNIO!G366+JULIO!G366+AGOSTO!G366+SEPTIEMBRE!G366+OCTUBRE!G366+NOVIEMBRE!G366+DICIEMBRE!G366</f>
        <v>0</v>
      </c>
      <c r="H366" s="166">
        <f>+ENERO!H366+FEBRERO!H366+MARZO!H366+ABRIL!H366+MAYO!H366+JUNIO!H366+JULIO!H366+AGOSTO!H366+SEPTIEMBRE!H366+OCTUBRE!H366+NOVIEMBRE!H366+DICIEMBRE!H366</f>
        <v>0</v>
      </c>
      <c r="I366" s="228"/>
      <c r="J366" s="159"/>
      <c r="K366" s="159"/>
      <c r="L366" s="155"/>
      <c r="M366" s="155"/>
      <c r="N366" s="157"/>
      <c r="O366" s="160"/>
      <c r="P366" s="155"/>
      <c r="Q366" s="159"/>
    </row>
    <row r="367" spans="1:17" x14ac:dyDescent="0.25">
      <c r="A367" s="187" t="s">
        <v>688</v>
      </c>
      <c r="B367" s="190" t="s">
        <v>689</v>
      </c>
      <c r="C367" s="166">
        <f>+ENERO!C367+FEBRERO!C367+MARZO!C367+ABRIL!C367+MAYO!C367+JUNIO!C367+JULIO!C367+AGOSTO!C367+SEPTIEMBRE!C367+OCTUBRE!C367+NOVIEMBRE!C367+DICIEMBRE!C367</f>
        <v>0</v>
      </c>
      <c r="D367" s="166">
        <f>+ENERO!D367+FEBRERO!D367+MARZO!D367+ABRIL!D367+MAYO!D367+JUNIO!D367+JULIO!D367+AGOSTO!D367+SEPTIEMBRE!D367+OCTUBRE!D367+NOVIEMBRE!D367+DICIEMBRE!D367</f>
        <v>0</v>
      </c>
      <c r="E367" s="166">
        <f>+ENERO!E367+FEBRERO!E367+MARZO!E367+ABRIL!E367+MAYO!E367+JUNIO!E367+JULIO!E367+AGOSTO!E367+SEPTIEMBRE!E367+OCTUBRE!E367+NOVIEMBRE!E367+DICIEMBRE!E367</f>
        <v>0</v>
      </c>
      <c r="F367" s="166">
        <f>+ENERO!F367+FEBRERO!F367+MARZO!F367+ABRIL!F367+MAYO!F367+JUNIO!F367+JULIO!F367+AGOSTO!F367+SEPTIEMBRE!F367+OCTUBRE!F367+NOVIEMBRE!F367+DICIEMBRE!F367</f>
        <v>0</v>
      </c>
      <c r="G367" s="166">
        <f>+ENERO!G367+FEBRERO!G367+MARZO!G367+ABRIL!G367+MAYO!G367+JUNIO!G367+JULIO!G367+AGOSTO!G367+SEPTIEMBRE!G367+OCTUBRE!G367+NOVIEMBRE!G367+DICIEMBRE!G367</f>
        <v>0</v>
      </c>
      <c r="H367" s="166">
        <f>+ENERO!H367+FEBRERO!H367+MARZO!H367+ABRIL!H367+MAYO!H367+JUNIO!H367+JULIO!H367+AGOSTO!H367+SEPTIEMBRE!H367+OCTUBRE!H367+NOVIEMBRE!H367+DICIEMBRE!H367</f>
        <v>0</v>
      </c>
      <c r="I367" s="228"/>
      <c r="J367" s="159"/>
      <c r="K367" s="159"/>
      <c r="L367" s="155"/>
      <c r="M367" s="155"/>
      <c r="N367" s="157"/>
      <c r="O367" s="160"/>
      <c r="P367" s="155"/>
      <c r="Q367" s="159"/>
    </row>
    <row r="368" spans="1:17" x14ac:dyDescent="0.25">
      <c r="A368" s="182" t="s">
        <v>690</v>
      </c>
      <c r="B368" s="190" t="s">
        <v>691</v>
      </c>
      <c r="C368" s="166">
        <f>+ENERO!C368+FEBRERO!C368+MARZO!C368+ABRIL!C368+MAYO!C368+JUNIO!C368+JULIO!C368+AGOSTO!C368+SEPTIEMBRE!C368+OCTUBRE!C368+NOVIEMBRE!C368+DICIEMBRE!C368</f>
        <v>0</v>
      </c>
      <c r="D368" s="166">
        <f>+ENERO!D368+FEBRERO!D368+MARZO!D368+ABRIL!D368+MAYO!D368+JUNIO!D368+JULIO!D368+AGOSTO!D368+SEPTIEMBRE!D368+OCTUBRE!D368+NOVIEMBRE!D368+DICIEMBRE!D368</f>
        <v>0</v>
      </c>
      <c r="E368" s="166">
        <f>+ENERO!E368+FEBRERO!E368+MARZO!E368+ABRIL!E368+MAYO!E368+JUNIO!E368+JULIO!E368+AGOSTO!E368+SEPTIEMBRE!E368+OCTUBRE!E368+NOVIEMBRE!E368+DICIEMBRE!E368</f>
        <v>0</v>
      </c>
      <c r="F368" s="166">
        <f>+ENERO!F368+FEBRERO!F368+MARZO!F368+ABRIL!F368+MAYO!F368+JUNIO!F368+JULIO!F368+AGOSTO!F368+SEPTIEMBRE!F368+OCTUBRE!F368+NOVIEMBRE!F368+DICIEMBRE!F368</f>
        <v>0</v>
      </c>
      <c r="G368" s="166">
        <f>+ENERO!G368+FEBRERO!G368+MARZO!G368+ABRIL!G368+MAYO!G368+JUNIO!G368+JULIO!G368+AGOSTO!G368+SEPTIEMBRE!G368+OCTUBRE!G368+NOVIEMBRE!G368+DICIEMBRE!G368</f>
        <v>0</v>
      </c>
      <c r="H368" s="166">
        <f>+ENERO!H368+FEBRERO!H368+MARZO!H368+ABRIL!H368+MAYO!H368+JUNIO!H368+JULIO!H368+AGOSTO!H368+SEPTIEMBRE!H368+OCTUBRE!H368+NOVIEMBRE!H368+DICIEMBRE!H368</f>
        <v>0</v>
      </c>
      <c r="I368" s="228"/>
      <c r="J368" s="159"/>
      <c r="K368" s="159"/>
      <c r="L368" s="155"/>
      <c r="M368" s="155"/>
      <c r="N368" s="157"/>
      <c r="O368" s="160"/>
      <c r="P368" s="155"/>
      <c r="Q368" s="159"/>
    </row>
    <row r="369" spans="1:17" x14ac:dyDescent="0.25">
      <c r="A369" s="187" t="s">
        <v>692</v>
      </c>
      <c r="B369" s="190" t="s">
        <v>693</v>
      </c>
      <c r="C369" s="166">
        <f>+ENERO!C369+FEBRERO!C369+MARZO!C369+ABRIL!C369+MAYO!C369+JUNIO!C369+JULIO!C369+AGOSTO!C369+SEPTIEMBRE!C369+OCTUBRE!C369+NOVIEMBRE!C369+DICIEMBRE!C369</f>
        <v>0</v>
      </c>
      <c r="D369" s="166">
        <f>+ENERO!D369+FEBRERO!D369+MARZO!D369+ABRIL!D369+MAYO!D369+JUNIO!D369+JULIO!D369+AGOSTO!D369+SEPTIEMBRE!D369+OCTUBRE!D369+NOVIEMBRE!D369+DICIEMBRE!D369</f>
        <v>0</v>
      </c>
      <c r="E369" s="166">
        <f>+ENERO!E369+FEBRERO!E369+MARZO!E369+ABRIL!E369+MAYO!E369+JUNIO!E369+JULIO!E369+AGOSTO!E369+SEPTIEMBRE!E369+OCTUBRE!E369+NOVIEMBRE!E369+DICIEMBRE!E369</f>
        <v>0</v>
      </c>
      <c r="F369" s="166">
        <f>+ENERO!F369+FEBRERO!F369+MARZO!F369+ABRIL!F369+MAYO!F369+JUNIO!F369+JULIO!F369+AGOSTO!F369+SEPTIEMBRE!F369+OCTUBRE!F369+NOVIEMBRE!F369+DICIEMBRE!F369</f>
        <v>0</v>
      </c>
      <c r="G369" s="166">
        <f>+ENERO!G369+FEBRERO!G369+MARZO!G369+ABRIL!G369+MAYO!G369+JUNIO!G369+JULIO!G369+AGOSTO!G369+SEPTIEMBRE!G369+OCTUBRE!G369+NOVIEMBRE!G369+DICIEMBRE!G369</f>
        <v>0</v>
      </c>
      <c r="H369" s="166">
        <f>+ENERO!H369+FEBRERO!H369+MARZO!H369+ABRIL!H369+MAYO!H369+JUNIO!H369+JULIO!H369+AGOSTO!H369+SEPTIEMBRE!H369+OCTUBRE!H369+NOVIEMBRE!H369+DICIEMBRE!H369</f>
        <v>0</v>
      </c>
      <c r="I369" s="228"/>
      <c r="J369" s="159"/>
      <c r="K369" s="159"/>
      <c r="L369" s="155"/>
      <c r="M369" s="155"/>
      <c r="N369" s="157"/>
      <c r="O369" s="160"/>
      <c r="P369" s="155"/>
      <c r="Q369" s="159"/>
    </row>
    <row r="370" spans="1:17" x14ac:dyDescent="0.25">
      <c r="A370" s="182" t="s">
        <v>694</v>
      </c>
      <c r="B370" s="190" t="s">
        <v>695</v>
      </c>
      <c r="C370" s="166">
        <f>+ENERO!C370+FEBRERO!C370+MARZO!C370+ABRIL!C370+MAYO!C370+JUNIO!C370+JULIO!C370+AGOSTO!C370+SEPTIEMBRE!C370+OCTUBRE!C370+NOVIEMBRE!C370+DICIEMBRE!C370</f>
        <v>0</v>
      </c>
      <c r="D370" s="166">
        <f>+ENERO!D370+FEBRERO!D370+MARZO!D370+ABRIL!D370+MAYO!D370+JUNIO!D370+JULIO!D370+AGOSTO!D370+SEPTIEMBRE!D370+OCTUBRE!D370+NOVIEMBRE!D370+DICIEMBRE!D370</f>
        <v>0</v>
      </c>
      <c r="E370" s="166">
        <f>+ENERO!E370+FEBRERO!E370+MARZO!E370+ABRIL!E370+MAYO!E370+JUNIO!E370+JULIO!E370+AGOSTO!E370+SEPTIEMBRE!E370+OCTUBRE!E370+NOVIEMBRE!E370+DICIEMBRE!E370</f>
        <v>0</v>
      </c>
      <c r="F370" s="166">
        <f>+ENERO!F370+FEBRERO!F370+MARZO!F370+ABRIL!F370+MAYO!F370+JUNIO!F370+JULIO!F370+AGOSTO!F370+SEPTIEMBRE!F370+OCTUBRE!F370+NOVIEMBRE!F370+DICIEMBRE!F370</f>
        <v>0</v>
      </c>
      <c r="G370" s="166">
        <f>+ENERO!G370+FEBRERO!G370+MARZO!G370+ABRIL!G370+MAYO!G370+JUNIO!G370+JULIO!G370+AGOSTO!G370+SEPTIEMBRE!G370+OCTUBRE!G370+NOVIEMBRE!G370+DICIEMBRE!G370</f>
        <v>0</v>
      </c>
      <c r="H370" s="166">
        <f>+ENERO!H370+FEBRERO!H370+MARZO!H370+ABRIL!H370+MAYO!H370+JUNIO!H370+JULIO!H370+AGOSTO!H370+SEPTIEMBRE!H370+OCTUBRE!H370+NOVIEMBRE!H370+DICIEMBRE!H370</f>
        <v>0</v>
      </c>
      <c r="I370" s="228"/>
      <c r="J370" s="159"/>
      <c r="K370" s="159"/>
      <c r="L370" s="155"/>
      <c r="M370" s="155"/>
      <c r="N370" s="157"/>
      <c r="O370" s="160"/>
      <c r="P370" s="155"/>
      <c r="Q370" s="159"/>
    </row>
    <row r="371" spans="1:17" ht="24" x14ac:dyDescent="0.25">
      <c r="A371" s="187" t="s">
        <v>696</v>
      </c>
      <c r="B371" s="190" t="s">
        <v>697</v>
      </c>
      <c r="C371" s="166">
        <f>+ENERO!C371+FEBRERO!C371+MARZO!C371+ABRIL!C371+MAYO!C371+JUNIO!C371+JULIO!C371+AGOSTO!C371+SEPTIEMBRE!C371+OCTUBRE!C371+NOVIEMBRE!C371+DICIEMBRE!C371</f>
        <v>0</v>
      </c>
      <c r="D371" s="166">
        <f>+ENERO!D371+FEBRERO!D371+MARZO!D371+ABRIL!D371+MAYO!D371+JUNIO!D371+JULIO!D371+AGOSTO!D371+SEPTIEMBRE!D371+OCTUBRE!D371+NOVIEMBRE!D371+DICIEMBRE!D371</f>
        <v>0</v>
      </c>
      <c r="E371" s="166">
        <f>+ENERO!E371+FEBRERO!E371+MARZO!E371+ABRIL!E371+MAYO!E371+JUNIO!E371+JULIO!E371+AGOSTO!E371+SEPTIEMBRE!E371+OCTUBRE!E371+NOVIEMBRE!E371+DICIEMBRE!E371</f>
        <v>0</v>
      </c>
      <c r="F371" s="166">
        <f>+ENERO!F371+FEBRERO!F371+MARZO!F371+ABRIL!F371+MAYO!F371+JUNIO!F371+JULIO!F371+AGOSTO!F371+SEPTIEMBRE!F371+OCTUBRE!F371+NOVIEMBRE!F371+DICIEMBRE!F371</f>
        <v>0</v>
      </c>
      <c r="G371" s="166">
        <f>+ENERO!G371+FEBRERO!G371+MARZO!G371+ABRIL!G371+MAYO!G371+JUNIO!G371+JULIO!G371+AGOSTO!G371+SEPTIEMBRE!G371+OCTUBRE!G371+NOVIEMBRE!G371+DICIEMBRE!G371</f>
        <v>0</v>
      </c>
      <c r="H371" s="166">
        <f>+ENERO!H371+FEBRERO!H371+MARZO!H371+ABRIL!H371+MAYO!H371+JUNIO!H371+JULIO!H371+AGOSTO!H371+SEPTIEMBRE!H371+OCTUBRE!H371+NOVIEMBRE!H371+DICIEMBRE!H371</f>
        <v>0</v>
      </c>
      <c r="I371" s="228"/>
      <c r="J371" s="159"/>
      <c r="K371" s="159"/>
      <c r="L371" s="155"/>
      <c r="M371" s="155"/>
      <c r="N371" s="157"/>
      <c r="O371" s="160"/>
      <c r="P371" s="155"/>
      <c r="Q371" s="159"/>
    </row>
    <row r="372" spans="1:17" x14ac:dyDescent="0.25">
      <c r="A372" s="182" t="s">
        <v>698</v>
      </c>
      <c r="B372" s="212" t="s">
        <v>699</v>
      </c>
      <c r="C372" s="166">
        <f>+ENERO!C372+FEBRERO!C372+MARZO!C372+ABRIL!C372+MAYO!C372+JUNIO!C372+JULIO!C372+AGOSTO!C372+SEPTIEMBRE!C372+OCTUBRE!C372+NOVIEMBRE!C372+DICIEMBRE!C372</f>
        <v>0</v>
      </c>
      <c r="D372" s="166">
        <f>+ENERO!D372+FEBRERO!D372+MARZO!D372+ABRIL!D372+MAYO!D372+JUNIO!D372+JULIO!D372+AGOSTO!D372+SEPTIEMBRE!D372+OCTUBRE!D372+NOVIEMBRE!D372+DICIEMBRE!D372</f>
        <v>0</v>
      </c>
      <c r="E372" s="166">
        <f>+ENERO!E372+FEBRERO!E372+MARZO!E372+ABRIL!E372+MAYO!E372+JUNIO!E372+JULIO!E372+AGOSTO!E372+SEPTIEMBRE!E372+OCTUBRE!E372+NOVIEMBRE!E372+DICIEMBRE!E372</f>
        <v>0</v>
      </c>
      <c r="F372" s="166">
        <f>+ENERO!F372+FEBRERO!F372+MARZO!F372+ABRIL!F372+MAYO!F372+JUNIO!F372+JULIO!F372+AGOSTO!F372+SEPTIEMBRE!F372+OCTUBRE!F372+NOVIEMBRE!F372+DICIEMBRE!F372</f>
        <v>0</v>
      </c>
      <c r="G372" s="166">
        <f>+ENERO!G372+FEBRERO!G372+MARZO!G372+ABRIL!G372+MAYO!G372+JUNIO!G372+JULIO!G372+AGOSTO!G372+SEPTIEMBRE!G372+OCTUBRE!G372+NOVIEMBRE!G372+DICIEMBRE!G372</f>
        <v>0</v>
      </c>
      <c r="H372" s="166">
        <f>+ENERO!H372+FEBRERO!H372+MARZO!H372+ABRIL!H372+MAYO!H372+JUNIO!H372+JULIO!H372+AGOSTO!H372+SEPTIEMBRE!H372+OCTUBRE!H372+NOVIEMBRE!H372+DICIEMBRE!H372</f>
        <v>0</v>
      </c>
      <c r="I372" s="228"/>
      <c r="J372" s="159"/>
      <c r="K372" s="159"/>
      <c r="L372" s="155"/>
      <c r="M372" s="155"/>
      <c r="N372" s="157"/>
      <c r="O372" s="160"/>
      <c r="P372" s="155"/>
      <c r="Q372" s="159"/>
    </row>
    <row r="373" spans="1:17" x14ac:dyDescent="0.25">
      <c r="A373" s="187" t="s">
        <v>700</v>
      </c>
      <c r="B373" s="212" t="s">
        <v>701</v>
      </c>
      <c r="C373" s="166">
        <f>+ENERO!C373+FEBRERO!C373+MARZO!C373+ABRIL!C373+MAYO!C373+JUNIO!C373+JULIO!C373+AGOSTO!C373+SEPTIEMBRE!C373+OCTUBRE!C373+NOVIEMBRE!C373+DICIEMBRE!C373</f>
        <v>0</v>
      </c>
      <c r="D373" s="166">
        <f>+ENERO!D373+FEBRERO!D373+MARZO!D373+ABRIL!D373+MAYO!D373+JUNIO!D373+JULIO!D373+AGOSTO!D373+SEPTIEMBRE!D373+OCTUBRE!D373+NOVIEMBRE!D373+DICIEMBRE!D373</f>
        <v>0</v>
      </c>
      <c r="E373" s="166">
        <f>+ENERO!E373+FEBRERO!E373+MARZO!E373+ABRIL!E373+MAYO!E373+JUNIO!E373+JULIO!E373+AGOSTO!E373+SEPTIEMBRE!E373+OCTUBRE!E373+NOVIEMBRE!E373+DICIEMBRE!E373</f>
        <v>0</v>
      </c>
      <c r="F373" s="166">
        <f>+ENERO!F373+FEBRERO!F373+MARZO!F373+ABRIL!F373+MAYO!F373+JUNIO!F373+JULIO!F373+AGOSTO!F373+SEPTIEMBRE!F373+OCTUBRE!F373+NOVIEMBRE!F373+DICIEMBRE!F373</f>
        <v>0</v>
      </c>
      <c r="G373" s="166">
        <f>+ENERO!G373+FEBRERO!G373+MARZO!G373+ABRIL!G373+MAYO!G373+JUNIO!G373+JULIO!G373+AGOSTO!G373+SEPTIEMBRE!G373+OCTUBRE!G373+NOVIEMBRE!G373+DICIEMBRE!G373</f>
        <v>0</v>
      </c>
      <c r="H373" s="166">
        <f>+ENERO!H373+FEBRERO!H373+MARZO!H373+ABRIL!H373+MAYO!H373+JUNIO!H373+JULIO!H373+AGOSTO!H373+SEPTIEMBRE!H373+OCTUBRE!H373+NOVIEMBRE!H373+DICIEMBRE!H373</f>
        <v>0</v>
      </c>
      <c r="I373" s="228"/>
      <c r="J373" s="159"/>
      <c r="K373" s="159"/>
      <c r="L373" s="155"/>
      <c r="M373" s="155"/>
      <c r="N373" s="157"/>
      <c r="O373" s="160"/>
      <c r="P373" s="155"/>
      <c r="Q373" s="159"/>
    </row>
    <row r="374" spans="1:17" x14ac:dyDescent="0.25">
      <c r="A374" s="182" t="s">
        <v>702</v>
      </c>
      <c r="B374" s="212" t="s">
        <v>703</v>
      </c>
      <c r="C374" s="166">
        <f>+ENERO!C374+FEBRERO!C374+MARZO!C374+ABRIL!C374+MAYO!C374+JUNIO!C374+JULIO!C374+AGOSTO!C374+SEPTIEMBRE!C374+OCTUBRE!C374+NOVIEMBRE!C374+DICIEMBRE!C374</f>
        <v>0</v>
      </c>
      <c r="D374" s="166">
        <f>+ENERO!D374+FEBRERO!D374+MARZO!D374+ABRIL!D374+MAYO!D374+JUNIO!D374+JULIO!D374+AGOSTO!D374+SEPTIEMBRE!D374+OCTUBRE!D374+NOVIEMBRE!D374+DICIEMBRE!D374</f>
        <v>0</v>
      </c>
      <c r="E374" s="166">
        <f>+ENERO!E374+FEBRERO!E374+MARZO!E374+ABRIL!E374+MAYO!E374+JUNIO!E374+JULIO!E374+AGOSTO!E374+SEPTIEMBRE!E374+OCTUBRE!E374+NOVIEMBRE!E374+DICIEMBRE!E374</f>
        <v>0</v>
      </c>
      <c r="F374" s="166">
        <f>+ENERO!F374+FEBRERO!F374+MARZO!F374+ABRIL!F374+MAYO!F374+JUNIO!F374+JULIO!F374+AGOSTO!F374+SEPTIEMBRE!F374+OCTUBRE!F374+NOVIEMBRE!F374+DICIEMBRE!F374</f>
        <v>0</v>
      </c>
      <c r="G374" s="166">
        <f>+ENERO!G374+FEBRERO!G374+MARZO!G374+ABRIL!G374+MAYO!G374+JUNIO!G374+JULIO!G374+AGOSTO!G374+SEPTIEMBRE!G374+OCTUBRE!G374+NOVIEMBRE!G374+DICIEMBRE!G374</f>
        <v>0</v>
      </c>
      <c r="H374" s="166">
        <f>+ENERO!H374+FEBRERO!H374+MARZO!H374+ABRIL!H374+MAYO!H374+JUNIO!H374+JULIO!H374+AGOSTO!H374+SEPTIEMBRE!H374+OCTUBRE!H374+NOVIEMBRE!H374+DICIEMBRE!H374</f>
        <v>0</v>
      </c>
      <c r="I374" s="228"/>
      <c r="J374" s="159"/>
      <c r="K374" s="159"/>
      <c r="L374" s="155"/>
      <c r="M374" s="155"/>
      <c r="N374" s="157"/>
      <c r="O374" s="160"/>
      <c r="P374" s="155"/>
      <c r="Q374" s="159"/>
    </row>
    <row r="375" spans="1:17" x14ac:dyDescent="0.25">
      <c r="A375" s="187" t="s">
        <v>704</v>
      </c>
      <c r="B375" s="212" t="s">
        <v>705</v>
      </c>
      <c r="C375" s="166">
        <f>+ENERO!C375+FEBRERO!C375+MARZO!C375+ABRIL!C375+MAYO!C375+JUNIO!C375+JULIO!C375+AGOSTO!C375+SEPTIEMBRE!C375+OCTUBRE!C375+NOVIEMBRE!C375+DICIEMBRE!C375</f>
        <v>0</v>
      </c>
      <c r="D375" s="166">
        <f>+ENERO!D375+FEBRERO!D375+MARZO!D375+ABRIL!D375+MAYO!D375+JUNIO!D375+JULIO!D375+AGOSTO!D375+SEPTIEMBRE!D375+OCTUBRE!D375+NOVIEMBRE!D375+DICIEMBRE!D375</f>
        <v>0</v>
      </c>
      <c r="E375" s="166">
        <f>+ENERO!E375+FEBRERO!E375+MARZO!E375+ABRIL!E375+MAYO!E375+JUNIO!E375+JULIO!E375+AGOSTO!E375+SEPTIEMBRE!E375+OCTUBRE!E375+NOVIEMBRE!E375+DICIEMBRE!E375</f>
        <v>0</v>
      </c>
      <c r="F375" s="166">
        <f>+ENERO!F375+FEBRERO!F375+MARZO!F375+ABRIL!F375+MAYO!F375+JUNIO!F375+JULIO!F375+AGOSTO!F375+SEPTIEMBRE!F375+OCTUBRE!F375+NOVIEMBRE!F375+DICIEMBRE!F375</f>
        <v>0</v>
      </c>
      <c r="G375" s="166">
        <f>+ENERO!G375+FEBRERO!G375+MARZO!G375+ABRIL!G375+MAYO!G375+JUNIO!G375+JULIO!G375+AGOSTO!G375+SEPTIEMBRE!G375+OCTUBRE!G375+NOVIEMBRE!G375+DICIEMBRE!G375</f>
        <v>0</v>
      </c>
      <c r="H375" s="166">
        <f>+ENERO!H375+FEBRERO!H375+MARZO!H375+ABRIL!H375+MAYO!H375+JUNIO!H375+JULIO!H375+AGOSTO!H375+SEPTIEMBRE!H375+OCTUBRE!H375+NOVIEMBRE!H375+DICIEMBRE!H375</f>
        <v>0</v>
      </c>
      <c r="I375" s="228"/>
      <c r="J375" s="159"/>
      <c r="K375" s="159"/>
      <c r="L375" s="155"/>
      <c r="M375" s="155"/>
      <c r="N375" s="157"/>
      <c r="O375" s="160"/>
      <c r="P375" s="155"/>
      <c r="Q375" s="159"/>
    </row>
    <row r="376" spans="1:17" x14ac:dyDescent="0.25">
      <c r="A376" s="182" t="s">
        <v>706</v>
      </c>
      <c r="B376" s="212" t="s">
        <v>707</v>
      </c>
      <c r="C376" s="166">
        <f>+ENERO!C376+FEBRERO!C376+MARZO!C376+ABRIL!C376+MAYO!C376+JUNIO!C376+JULIO!C376+AGOSTO!C376+SEPTIEMBRE!C376+OCTUBRE!C376+NOVIEMBRE!C376+DICIEMBRE!C376</f>
        <v>0</v>
      </c>
      <c r="D376" s="166">
        <f>+ENERO!D376+FEBRERO!D376+MARZO!D376+ABRIL!D376+MAYO!D376+JUNIO!D376+JULIO!D376+AGOSTO!D376+SEPTIEMBRE!D376+OCTUBRE!D376+NOVIEMBRE!D376+DICIEMBRE!D376</f>
        <v>0</v>
      </c>
      <c r="E376" s="166">
        <f>+ENERO!E376+FEBRERO!E376+MARZO!E376+ABRIL!E376+MAYO!E376+JUNIO!E376+JULIO!E376+AGOSTO!E376+SEPTIEMBRE!E376+OCTUBRE!E376+NOVIEMBRE!E376+DICIEMBRE!E376</f>
        <v>0</v>
      </c>
      <c r="F376" s="166">
        <f>+ENERO!F376+FEBRERO!F376+MARZO!F376+ABRIL!F376+MAYO!F376+JUNIO!F376+JULIO!F376+AGOSTO!F376+SEPTIEMBRE!F376+OCTUBRE!F376+NOVIEMBRE!F376+DICIEMBRE!F376</f>
        <v>0</v>
      </c>
      <c r="G376" s="166">
        <f>+ENERO!G376+FEBRERO!G376+MARZO!G376+ABRIL!G376+MAYO!G376+JUNIO!G376+JULIO!G376+AGOSTO!G376+SEPTIEMBRE!G376+OCTUBRE!G376+NOVIEMBRE!G376+DICIEMBRE!G376</f>
        <v>0</v>
      </c>
      <c r="H376" s="166">
        <f>+ENERO!H376+FEBRERO!H376+MARZO!H376+ABRIL!H376+MAYO!H376+JUNIO!H376+JULIO!H376+AGOSTO!H376+SEPTIEMBRE!H376+OCTUBRE!H376+NOVIEMBRE!H376+DICIEMBRE!H376</f>
        <v>0</v>
      </c>
      <c r="I376" s="228"/>
      <c r="J376" s="159"/>
      <c r="K376" s="159"/>
      <c r="L376" s="155"/>
      <c r="M376" s="155"/>
      <c r="N376" s="157"/>
      <c r="O376" s="160"/>
      <c r="P376" s="155"/>
      <c r="Q376" s="159"/>
    </row>
    <row r="377" spans="1:17" x14ac:dyDescent="0.25">
      <c r="A377" s="187" t="s">
        <v>708</v>
      </c>
      <c r="B377" s="212" t="s">
        <v>709</v>
      </c>
      <c r="C377" s="166">
        <f>+ENERO!C377+FEBRERO!C377+MARZO!C377+ABRIL!C377+MAYO!C377+JUNIO!C377+JULIO!C377+AGOSTO!C377+SEPTIEMBRE!C377+OCTUBRE!C377+NOVIEMBRE!C377+DICIEMBRE!C377</f>
        <v>0</v>
      </c>
      <c r="D377" s="166">
        <f>+ENERO!D377+FEBRERO!D377+MARZO!D377+ABRIL!D377+MAYO!D377+JUNIO!D377+JULIO!D377+AGOSTO!D377+SEPTIEMBRE!D377+OCTUBRE!D377+NOVIEMBRE!D377+DICIEMBRE!D377</f>
        <v>0</v>
      </c>
      <c r="E377" s="166">
        <f>+ENERO!E377+FEBRERO!E377+MARZO!E377+ABRIL!E377+MAYO!E377+JUNIO!E377+JULIO!E377+AGOSTO!E377+SEPTIEMBRE!E377+OCTUBRE!E377+NOVIEMBRE!E377+DICIEMBRE!E377</f>
        <v>0</v>
      </c>
      <c r="F377" s="166">
        <f>+ENERO!F377+FEBRERO!F377+MARZO!F377+ABRIL!F377+MAYO!F377+JUNIO!F377+JULIO!F377+AGOSTO!F377+SEPTIEMBRE!F377+OCTUBRE!F377+NOVIEMBRE!F377+DICIEMBRE!F377</f>
        <v>0</v>
      </c>
      <c r="G377" s="166">
        <f>+ENERO!G377+FEBRERO!G377+MARZO!G377+ABRIL!G377+MAYO!G377+JUNIO!G377+JULIO!G377+AGOSTO!G377+SEPTIEMBRE!G377+OCTUBRE!G377+NOVIEMBRE!G377+DICIEMBRE!G377</f>
        <v>0</v>
      </c>
      <c r="H377" s="166">
        <f>+ENERO!H377+FEBRERO!H377+MARZO!H377+ABRIL!H377+MAYO!H377+JUNIO!H377+JULIO!H377+AGOSTO!H377+SEPTIEMBRE!H377+OCTUBRE!H377+NOVIEMBRE!H377+DICIEMBRE!H377</f>
        <v>0</v>
      </c>
      <c r="I377" s="228"/>
      <c r="J377" s="159"/>
      <c r="K377" s="159"/>
      <c r="L377" s="155"/>
      <c r="M377" s="155"/>
      <c r="N377" s="157"/>
      <c r="O377" s="160"/>
      <c r="P377" s="155"/>
      <c r="Q377" s="159"/>
    </row>
    <row r="378" spans="1:17" x14ac:dyDescent="0.25">
      <c r="A378" s="182" t="s">
        <v>710</v>
      </c>
      <c r="B378" s="212" t="s">
        <v>711</v>
      </c>
      <c r="C378" s="166">
        <f>+ENERO!C378+FEBRERO!C378+MARZO!C378+ABRIL!C378+MAYO!C378+JUNIO!C378+JULIO!C378+AGOSTO!C378+SEPTIEMBRE!C378+OCTUBRE!C378+NOVIEMBRE!C378+DICIEMBRE!C378</f>
        <v>1563</v>
      </c>
      <c r="D378" s="166">
        <f>+ENERO!D378+FEBRERO!D378+MARZO!D378+ABRIL!D378+MAYO!D378+JUNIO!D378+JULIO!D378+AGOSTO!D378+SEPTIEMBRE!D378+OCTUBRE!D378+NOVIEMBRE!D378+DICIEMBRE!D378</f>
        <v>0</v>
      </c>
      <c r="E378" s="166">
        <f>+ENERO!E378+FEBRERO!E378+MARZO!E378+ABRIL!E378+MAYO!E378+JUNIO!E378+JULIO!E378+AGOSTO!E378+SEPTIEMBRE!E378+OCTUBRE!E378+NOVIEMBRE!E378+DICIEMBRE!E378</f>
        <v>0</v>
      </c>
      <c r="F378" s="166">
        <f>+ENERO!F378+FEBRERO!F378+MARZO!F378+ABRIL!F378+MAYO!F378+JUNIO!F378+JULIO!F378+AGOSTO!F378+SEPTIEMBRE!F378+OCTUBRE!F378+NOVIEMBRE!F378+DICIEMBRE!F378</f>
        <v>1563</v>
      </c>
      <c r="G378" s="166">
        <f>+ENERO!G378+FEBRERO!G378+MARZO!G378+ABRIL!G378+MAYO!G378+JUNIO!G378+JULIO!G378+AGOSTO!G378+SEPTIEMBRE!G378+OCTUBRE!G378+NOVIEMBRE!G378+DICIEMBRE!G378</f>
        <v>0</v>
      </c>
      <c r="H378" s="166">
        <f>+ENERO!H378+FEBRERO!H378+MARZO!H378+ABRIL!H378+MAYO!H378+JUNIO!H378+JULIO!H378+AGOSTO!H378+SEPTIEMBRE!H378+OCTUBRE!H378+NOVIEMBRE!H378+DICIEMBRE!H378</f>
        <v>0</v>
      </c>
      <c r="I378" s="228"/>
      <c r="J378" s="159"/>
      <c r="K378" s="159"/>
      <c r="L378" s="155"/>
      <c r="M378" s="155"/>
      <c r="N378" s="157"/>
      <c r="O378" s="160"/>
      <c r="P378" s="155"/>
      <c r="Q378" s="159"/>
    </row>
    <row r="379" spans="1:17" x14ac:dyDescent="0.25">
      <c r="A379" s="235" t="s">
        <v>712</v>
      </c>
      <c r="B379" s="234" t="s">
        <v>713</v>
      </c>
      <c r="C379" s="166">
        <f>+ENERO!C379+FEBRERO!C379+MARZO!C379+ABRIL!C379+MAYO!C379+JUNIO!C379+JULIO!C379+AGOSTO!C379+SEPTIEMBRE!C379+OCTUBRE!C379+NOVIEMBRE!C379+DICIEMBRE!C379</f>
        <v>0</v>
      </c>
      <c r="D379" s="166">
        <f>+ENERO!D379+FEBRERO!D379+MARZO!D379+ABRIL!D379+MAYO!D379+JUNIO!D379+JULIO!D379+AGOSTO!D379+SEPTIEMBRE!D379+OCTUBRE!D379+NOVIEMBRE!D379+DICIEMBRE!D379</f>
        <v>0</v>
      </c>
      <c r="E379" s="166">
        <f>+ENERO!E379+FEBRERO!E379+MARZO!E379+ABRIL!E379+MAYO!E379+JUNIO!E379+JULIO!E379+AGOSTO!E379+SEPTIEMBRE!E379+OCTUBRE!E379+NOVIEMBRE!E379+DICIEMBRE!E379</f>
        <v>0</v>
      </c>
      <c r="F379" s="166">
        <f>+ENERO!F379+FEBRERO!F379+MARZO!F379+ABRIL!F379+MAYO!F379+JUNIO!F379+JULIO!F379+AGOSTO!F379+SEPTIEMBRE!F379+OCTUBRE!F379+NOVIEMBRE!F379+DICIEMBRE!F379</f>
        <v>0</v>
      </c>
      <c r="G379" s="166">
        <f>+ENERO!G379+FEBRERO!G379+MARZO!G379+ABRIL!G379+MAYO!G379+JUNIO!G379+JULIO!G379+AGOSTO!G379+SEPTIEMBRE!G379+OCTUBRE!G379+NOVIEMBRE!G379+DICIEMBRE!G379</f>
        <v>0</v>
      </c>
      <c r="H379" s="166">
        <f>+ENERO!H379+FEBRERO!H379+MARZO!H379+ABRIL!H379+MAYO!H379+JUNIO!H379+JULIO!H379+AGOSTO!H379+SEPTIEMBRE!H379+OCTUBRE!H379+NOVIEMBRE!H379+DICIEMBRE!H379</f>
        <v>0</v>
      </c>
      <c r="I379" s="228"/>
      <c r="J379" s="159"/>
      <c r="K379" s="159"/>
      <c r="L379" s="155"/>
      <c r="M379" s="155"/>
      <c r="N379" s="157"/>
      <c r="O379" s="160"/>
      <c r="P379" s="155"/>
      <c r="Q379" s="159"/>
    </row>
    <row r="380" spans="1:17" x14ac:dyDescent="0.25">
      <c r="A380" s="202" t="s">
        <v>714</v>
      </c>
      <c r="B380" s="233" t="s">
        <v>715</v>
      </c>
      <c r="C380" s="166" t="e">
        <f>+ENERO!C380+FEBRERO!C380+MARZO!C380+ABRIL!C380+MAYO!C380+JUNIO!C380+JULIO!C380+AGOSTO!C380+SEPTIEMBRE!C380+OCTUBRE!C380+NOVIEMBRE!C380+DICIEMBRE!C380</f>
        <v>#VALUE!</v>
      </c>
      <c r="D380" s="166">
        <f>+ENERO!D380+FEBRERO!D380+MARZO!D380+ABRIL!D380+MAYO!D380+JUNIO!D380+JULIO!D380+AGOSTO!D380+SEPTIEMBRE!D380+OCTUBRE!D380+NOVIEMBRE!D380+DICIEMBRE!D380</f>
        <v>0</v>
      </c>
      <c r="E380" s="166">
        <f>+ENERO!E380+FEBRERO!E380+MARZO!E380+ABRIL!E380+MAYO!E380+JUNIO!E380+JULIO!E380+AGOSTO!E380+SEPTIEMBRE!E380+OCTUBRE!E380+NOVIEMBRE!E380+DICIEMBRE!E380</f>
        <v>0</v>
      </c>
      <c r="F380" s="166">
        <f>+ENERO!F380+FEBRERO!F380+MARZO!F380+ABRIL!F380+MAYO!F380+JUNIO!F380+JULIO!F380+AGOSTO!F380+SEPTIEMBRE!F380+OCTUBRE!F380+NOVIEMBRE!F380+DICIEMBRE!F380</f>
        <v>240</v>
      </c>
      <c r="G380" s="166">
        <f>+ENERO!G380+FEBRERO!G380+MARZO!G380+ABRIL!G380+MAYO!G380+JUNIO!G380+JULIO!G380+AGOSTO!G380+SEPTIEMBRE!G380+OCTUBRE!G380+NOVIEMBRE!G380+DICIEMBRE!G380</f>
        <v>0</v>
      </c>
      <c r="H380" s="166">
        <f>+ENERO!H380+FEBRERO!H380+MARZO!H380+ABRIL!H380+MAYO!H380+JUNIO!H380+JULIO!H380+AGOSTO!H380+SEPTIEMBRE!H380+OCTUBRE!H380+NOVIEMBRE!H380+DICIEMBRE!H380</f>
        <v>0</v>
      </c>
      <c r="I380" s="228"/>
      <c r="J380" s="159"/>
      <c r="K380" s="159"/>
      <c r="L380" s="155"/>
      <c r="M380" s="155"/>
      <c r="N380" s="157"/>
      <c r="O380" s="160"/>
      <c r="P380" s="155"/>
      <c r="Q380" s="159"/>
    </row>
    <row r="381" spans="1:17" x14ac:dyDescent="0.25">
      <c r="A381" s="252"/>
      <c r="B381" s="253"/>
      <c r="C381" s="162"/>
      <c r="D381" s="162"/>
      <c r="E381" s="162"/>
      <c r="F381" s="162"/>
      <c r="G381" s="162"/>
      <c r="H381" s="162"/>
      <c r="I381" s="161"/>
      <c r="J381" s="157"/>
      <c r="K381" s="157"/>
      <c r="L381" s="157"/>
      <c r="M381" s="157"/>
      <c r="N381" s="157"/>
      <c r="O381" s="160"/>
      <c r="P381" s="155"/>
      <c r="Q381" s="159"/>
    </row>
    <row r="382" spans="1:17" x14ac:dyDescent="0.25">
      <c r="A382" s="889" t="s">
        <v>716</v>
      </c>
      <c r="B382" s="890"/>
      <c r="C382" s="171" t="s">
        <v>717</v>
      </c>
      <c r="D382" s="172"/>
      <c r="E382" s="173"/>
      <c r="F382" s="157"/>
      <c r="G382" s="162"/>
      <c r="H382" s="162"/>
      <c r="I382" s="161"/>
      <c r="J382" s="157"/>
      <c r="K382" s="157"/>
      <c r="L382" s="157"/>
      <c r="M382" s="157"/>
      <c r="N382" s="157"/>
      <c r="O382" s="160"/>
      <c r="P382" s="155"/>
      <c r="Q382" s="159"/>
    </row>
    <row r="383" spans="1:17" x14ac:dyDescent="0.25">
      <c r="A383" s="905"/>
      <c r="B383" s="906"/>
      <c r="C383" s="909" t="s">
        <v>3</v>
      </c>
      <c r="D383" s="172" t="s">
        <v>718</v>
      </c>
      <c r="E383" s="173"/>
      <c r="F383" s="157"/>
      <c r="G383" s="162"/>
      <c r="H383" s="162"/>
      <c r="I383" s="161"/>
      <c r="J383" s="157"/>
      <c r="K383" s="157"/>
      <c r="L383" s="157"/>
      <c r="M383" s="157"/>
      <c r="N383" s="157"/>
      <c r="O383" s="160"/>
      <c r="P383" s="155"/>
      <c r="Q383" s="159"/>
    </row>
    <row r="384" spans="1:17" ht="38.25" x14ac:dyDescent="0.25">
      <c r="A384" s="891"/>
      <c r="B384" s="892"/>
      <c r="C384" s="919"/>
      <c r="D384" s="174" t="s">
        <v>719</v>
      </c>
      <c r="E384" s="175" t="s">
        <v>720</v>
      </c>
      <c r="F384" s="157"/>
      <c r="G384" s="162"/>
      <c r="H384" s="162"/>
      <c r="I384" s="161"/>
      <c r="J384" s="157"/>
      <c r="K384" s="157"/>
      <c r="L384" s="157"/>
      <c r="M384" s="157"/>
      <c r="N384" s="157"/>
      <c r="O384" s="160"/>
      <c r="P384" s="155"/>
      <c r="Q384" s="159"/>
    </row>
    <row r="385" spans="1:17" x14ac:dyDescent="0.25">
      <c r="A385" s="213" t="s">
        <v>721</v>
      </c>
      <c r="B385" s="214" t="s">
        <v>722</v>
      </c>
      <c r="C385" s="166">
        <f>+ENERO!C385+FEBRERO!C385+MARZO!C385+ABRIL!C385+MAYO!C385+JUNIO!C385+JULIO!C385+AGOSTO!C385+SEPTIEMBRE!C385+OCTUBRE!C385+NOVIEMBRE!C385+DICIEMBRE!C385</f>
        <v>0</v>
      </c>
      <c r="D385" s="166">
        <f>+ENERO!D385+FEBRERO!D385+MARZO!D385+ABRIL!D385+MAYO!D385+JUNIO!D385+JULIO!D385+AGOSTO!D385+SEPTIEMBRE!D385+OCTUBRE!D385+NOVIEMBRE!D385+DICIEMBRE!D385</f>
        <v>0</v>
      </c>
      <c r="E385" s="166">
        <f>+ENERO!E385+FEBRERO!E385+MARZO!E385+ABRIL!E385+MAYO!E385+JUNIO!E385+JULIO!E385+AGOSTO!E385+SEPTIEMBRE!E385+OCTUBRE!E385+NOVIEMBRE!E385+DICIEMBRE!E385</f>
        <v>0</v>
      </c>
      <c r="F385" s="157"/>
      <c r="G385" s="162"/>
      <c r="H385" s="162"/>
      <c r="I385" s="161"/>
      <c r="J385" s="157"/>
      <c r="K385" s="157"/>
      <c r="L385" s="157"/>
      <c r="M385" s="157"/>
      <c r="N385" s="157"/>
      <c r="O385" s="160"/>
      <c r="P385" s="155"/>
      <c r="Q385" s="159"/>
    </row>
    <row r="386" spans="1:17" x14ac:dyDescent="0.25">
      <c r="A386" s="213" t="s">
        <v>723</v>
      </c>
      <c r="B386" s="214" t="s">
        <v>724</v>
      </c>
      <c r="C386" s="166" t="e">
        <f>+ENERO!C386+FEBRERO!C386+MARZO!C386+ABRIL!C386+MAYO!C386+JUNIO!C386+JULIO!C386+AGOSTO!C386+SEPTIEMBRE!C386+OCTUBRE!C386+NOVIEMBRE!C386+DICIEMBRE!C386</f>
        <v>#VALUE!</v>
      </c>
      <c r="D386" s="166" t="e">
        <f>+ENERO!D386+FEBRERO!D386+MARZO!D386+ABRIL!D386+MAYO!D386+JUNIO!D386+JULIO!D386+AGOSTO!D386+SEPTIEMBRE!D386+OCTUBRE!D386+NOVIEMBRE!D386+DICIEMBRE!D386</f>
        <v>#VALUE!</v>
      </c>
      <c r="E386" s="166" t="e">
        <f>+ENERO!E386+FEBRERO!E386+MARZO!E386+ABRIL!E386+MAYO!E386+JUNIO!E386+JULIO!E386+AGOSTO!E386+SEPTIEMBRE!E386+OCTUBRE!E386+NOVIEMBRE!E386+DICIEMBRE!E386</f>
        <v>#VALUE!</v>
      </c>
      <c r="F386" s="157"/>
      <c r="G386" s="162"/>
      <c r="H386" s="162"/>
      <c r="I386" s="161"/>
      <c r="J386" s="157"/>
      <c r="K386" s="157"/>
      <c r="L386" s="157"/>
      <c r="M386" s="157"/>
      <c r="N386" s="157"/>
      <c r="O386" s="160"/>
      <c r="P386" s="155"/>
      <c r="Q386" s="159"/>
    </row>
    <row r="387" spans="1:17" x14ac:dyDescent="0.25">
      <c r="A387" s="184"/>
      <c r="B387" s="185"/>
      <c r="C387" s="177"/>
      <c r="D387" s="155"/>
      <c r="E387" s="155"/>
      <c r="F387" s="155"/>
      <c r="G387" s="155"/>
      <c r="H387" s="155"/>
      <c r="I387" s="155"/>
      <c r="J387" s="155"/>
      <c r="K387" s="155"/>
      <c r="L387" s="155"/>
      <c r="M387" s="155"/>
      <c r="N387" s="155"/>
      <c r="O387" s="155"/>
      <c r="P387" s="155"/>
      <c r="Q387" s="155"/>
    </row>
    <row r="388" spans="1:17" x14ac:dyDescent="0.25">
      <c r="A388" s="889" t="s">
        <v>725</v>
      </c>
      <c r="B388" s="890"/>
      <c r="C388" s="909" t="s">
        <v>3</v>
      </c>
      <c r="D388" s="918" t="s">
        <v>726</v>
      </c>
      <c r="E388" s="918" t="s">
        <v>727</v>
      </c>
      <c r="F388" s="162"/>
      <c r="G388" s="160"/>
      <c r="H388" s="160"/>
      <c r="I388" s="163"/>
      <c r="J388" s="159"/>
      <c r="K388" s="159"/>
      <c r="L388" s="155"/>
      <c r="M388" s="155"/>
      <c r="N388" s="155"/>
      <c r="O388" s="160"/>
      <c r="P388" s="155"/>
      <c r="Q388" s="159"/>
    </row>
    <row r="389" spans="1:17" x14ac:dyDescent="0.25">
      <c r="A389" s="891"/>
      <c r="B389" s="892"/>
      <c r="C389" s="910"/>
      <c r="D389" s="918"/>
      <c r="E389" s="918"/>
      <c r="F389" s="162"/>
      <c r="G389" s="160"/>
      <c r="H389" s="160"/>
      <c r="I389" s="163"/>
      <c r="J389" s="159"/>
      <c r="K389" s="159"/>
      <c r="L389" s="155"/>
      <c r="M389" s="155"/>
      <c r="N389" s="155"/>
      <c r="O389" s="160"/>
      <c r="P389" s="155"/>
      <c r="Q389" s="159"/>
    </row>
    <row r="390" spans="1:17" x14ac:dyDescent="0.25">
      <c r="A390" s="907" t="s">
        <v>728</v>
      </c>
      <c r="B390" s="908"/>
      <c r="C390" s="249"/>
      <c r="D390" s="193"/>
      <c r="E390" s="194"/>
      <c r="F390" s="162"/>
      <c r="G390" s="160"/>
      <c r="H390" s="160"/>
      <c r="I390" s="163"/>
      <c r="J390" s="159"/>
      <c r="K390" s="159"/>
      <c r="L390" s="155"/>
      <c r="M390" s="155"/>
      <c r="N390" s="155"/>
      <c r="O390" s="160"/>
      <c r="P390" s="155"/>
      <c r="Q390" s="159"/>
    </row>
    <row r="391" spans="1:17" x14ac:dyDescent="0.25">
      <c r="A391" s="215" t="s">
        <v>729</v>
      </c>
      <c r="B391" s="216"/>
      <c r="C391" s="166">
        <f>+ENERO!C391+FEBRERO!C391+MARZO!C391+ABRIL!C391+MAYO!C391+JUNIO!C391+JULIO!C391+AGOSTO!C391+SEPTIEMBRE!C391+OCTUBRE!C391+NOVIEMBRE!C391+DICIEMBRE!C391</f>
        <v>0</v>
      </c>
      <c r="D391" s="166">
        <f>+ENERO!D391+FEBRERO!D391+MARZO!D391+ABRIL!D391+MAYO!D391+JUNIO!D391+JULIO!D391+AGOSTO!D391+SEPTIEMBRE!D391+OCTUBRE!D391+NOVIEMBRE!D391+DICIEMBRE!D391</f>
        <v>0</v>
      </c>
      <c r="E391" s="166">
        <f>+ENERO!E391+FEBRERO!E391+MARZO!E391+ABRIL!E391+MAYO!E391+JUNIO!E391+JULIO!E391+AGOSTO!E391+SEPTIEMBRE!E391+OCTUBRE!E391+NOVIEMBRE!E391+DICIEMBRE!E391</f>
        <v>0</v>
      </c>
      <c r="F391" s="162"/>
      <c r="G391" s="160"/>
      <c r="H391" s="160"/>
      <c r="I391" s="163"/>
      <c r="J391" s="159"/>
      <c r="K391" s="159"/>
      <c r="L391" s="155"/>
      <c r="M391" s="155"/>
      <c r="N391" s="155"/>
      <c r="O391" s="160"/>
      <c r="P391" s="155"/>
      <c r="Q391" s="159"/>
    </row>
    <row r="392" spans="1:17" x14ac:dyDescent="0.25">
      <c r="A392" s="217" t="s">
        <v>730</v>
      </c>
      <c r="B392" s="218"/>
      <c r="C392" s="166">
        <f>+ENERO!C392+FEBRERO!C392+MARZO!C392+ABRIL!C392+MAYO!C392+JUNIO!C392+JULIO!C392+AGOSTO!C392+SEPTIEMBRE!C392+OCTUBRE!C392+NOVIEMBRE!C392+DICIEMBRE!C392</f>
        <v>0</v>
      </c>
      <c r="D392" s="166">
        <f>+ENERO!D392+FEBRERO!D392+MARZO!D392+ABRIL!D392+MAYO!D392+JUNIO!D392+JULIO!D392+AGOSTO!D392+SEPTIEMBRE!D392+OCTUBRE!D392+NOVIEMBRE!D392+DICIEMBRE!D392</f>
        <v>0</v>
      </c>
      <c r="E392" s="166">
        <f>+ENERO!E392+FEBRERO!E392+MARZO!E392+ABRIL!E392+MAYO!E392+JUNIO!E392+JULIO!E392+AGOSTO!E392+SEPTIEMBRE!E392+OCTUBRE!E392+NOVIEMBRE!E392+DICIEMBRE!E392</f>
        <v>0</v>
      </c>
      <c r="F392" s="162"/>
      <c r="G392" s="160"/>
      <c r="H392" s="160"/>
      <c r="I392" s="163"/>
      <c r="J392" s="159"/>
      <c r="K392" s="159"/>
      <c r="L392" s="155"/>
      <c r="M392" s="155"/>
      <c r="N392" s="155"/>
      <c r="O392" s="160"/>
      <c r="P392" s="155"/>
      <c r="Q392" s="159"/>
    </row>
    <row r="393" spans="1:17" x14ac:dyDescent="0.25">
      <c r="A393" s="217" t="s">
        <v>731</v>
      </c>
      <c r="B393" s="218"/>
      <c r="C393" s="166">
        <f>+ENERO!C393+FEBRERO!C393+MARZO!C393+ABRIL!C393+MAYO!C393+JUNIO!C393+JULIO!C393+AGOSTO!C393+SEPTIEMBRE!C393+OCTUBRE!C393+NOVIEMBRE!C393+DICIEMBRE!C393</f>
        <v>0</v>
      </c>
      <c r="D393" s="166">
        <f>+ENERO!D393+FEBRERO!D393+MARZO!D393+ABRIL!D393+MAYO!D393+JUNIO!D393+JULIO!D393+AGOSTO!D393+SEPTIEMBRE!D393+OCTUBRE!D393+NOVIEMBRE!D393+DICIEMBRE!D393</f>
        <v>0</v>
      </c>
      <c r="E393" s="166">
        <f>+ENERO!E393+FEBRERO!E393+MARZO!E393+ABRIL!E393+MAYO!E393+JUNIO!E393+JULIO!E393+AGOSTO!E393+SEPTIEMBRE!E393+OCTUBRE!E393+NOVIEMBRE!E393+DICIEMBRE!E393</f>
        <v>0</v>
      </c>
      <c r="F393" s="231"/>
      <c r="G393" s="231"/>
      <c r="H393" s="232"/>
      <c r="I393" s="232"/>
      <c r="J393" s="232"/>
      <c r="K393" s="232"/>
      <c r="L393" s="232"/>
      <c r="M393" s="232"/>
      <c r="N393" s="232"/>
      <c r="O393" s="232"/>
      <c r="P393" s="232"/>
      <c r="Q393" s="232"/>
    </row>
    <row r="394" spans="1:17" x14ac:dyDescent="0.25">
      <c r="A394" s="217" t="s">
        <v>732</v>
      </c>
      <c r="B394" s="218"/>
      <c r="C394" s="166">
        <f>+ENERO!C394+FEBRERO!C394+MARZO!C394+ABRIL!C394+MAYO!C394+JUNIO!C394+JULIO!C394+AGOSTO!C394+SEPTIEMBRE!C394+OCTUBRE!C394+NOVIEMBRE!C394+DICIEMBRE!C394</f>
        <v>0</v>
      </c>
      <c r="D394" s="166">
        <f>+ENERO!D394+FEBRERO!D394+MARZO!D394+ABRIL!D394+MAYO!D394+JUNIO!D394+JULIO!D394+AGOSTO!D394+SEPTIEMBRE!D394+OCTUBRE!D394+NOVIEMBRE!D394+DICIEMBRE!D394</f>
        <v>0</v>
      </c>
      <c r="E394" s="166">
        <f>+ENERO!E394+FEBRERO!E394+MARZO!E394+ABRIL!E394+MAYO!E394+JUNIO!E394+JULIO!E394+AGOSTO!E394+SEPTIEMBRE!E394+OCTUBRE!E394+NOVIEMBRE!E394+DICIEMBRE!E394</f>
        <v>0</v>
      </c>
      <c r="F394" s="231"/>
      <c r="G394" s="231"/>
      <c r="H394" s="232"/>
      <c r="I394" s="232"/>
      <c r="J394" s="232"/>
      <c r="K394" s="232"/>
      <c r="L394" s="232"/>
      <c r="M394" s="232"/>
      <c r="N394" s="232"/>
      <c r="O394" s="232"/>
      <c r="P394" s="232"/>
      <c r="Q394" s="232"/>
    </row>
    <row r="395" spans="1:17" x14ac:dyDescent="0.25">
      <c r="A395" s="217" t="s">
        <v>733</v>
      </c>
      <c r="B395" s="218"/>
      <c r="C395" s="166">
        <f>+ENERO!C395+FEBRERO!C395+MARZO!C395+ABRIL!C395+MAYO!C395+JUNIO!C395+JULIO!C395+AGOSTO!C395+SEPTIEMBRE!C395+OCTUBRE!C395+NOVIEMBRE!C395+DICIEMBRE!C395</f>
        <v>24</v>
      </c>
      <c r="D395" s="166">
        <f>+ENERO!D395+FEBRERO!D395+MARZO!D395+ABRIL!D395+MAYO!D395+JUNIO!D395+JULIO!D395+AGOSTO!D395+SEPTIEMBRE!D395+OCTUBRE!D395+NOVIEMBRE!D395+DICIEMBRE!D395</f>
        <v>24</v>
      </c>
      <c r="E395" s="166">
        <f>+ENERO!E395+FEBRERO!E395+MARZO!E395+ABRIL!E395+MAYO!E395+JUNIO!E395+JULIO!E395+AGOSTO!E395+SEPTIEMBRE!E395+OCTUBRE!E395+NOVIEMBRE!E395+DICIEMBRE!E395</f>
        <v>0</v>
      </c>
      <c r="F395" s="231"/>
      <c r="G395" s="231"/>
      <c r="H395" s="232"/>
      <c r="I395" s="232"/>
      <c r="J395" s="232"/>
      <c r="K395" s="232"/>
      <c r="L395" s="232"/>
      <c r="M395" s="232"/>
      <c r="N395" s="232"/>
      <c r="O395" s="232"/>
      <c r="P395" s="232"/>
      <c r="Q395" s="232"/>
    </row>
    <row r="396" spans="1:17" x14ac:dyDescent="0.25">
      <c r="A396" s="219" t="s">
        <v>734</v>
      </c>
      <c r="B396" s="220"/>
      <c r="C396" s="166">
        <f>+ENERO!C396+FEBRERO!C396+MARZO!C396+ABRIL!C396+MAYO!C396+JUNIO!C396+JULIO!C396+AGOSTO!C396+SEPTIEMBRE!C396+OCTUBRE!C396+NOVIEMBRE!C396+DICIEMBRE!C396</f>
        <v>0</v>
      </c>
      <c r="D396" s="166">
        <f>+ENERO!D396+FEBRERO!D396+MARZO!D396+ABRIL!D396+MAYO!D396+JUNIO!D396+JULIO!D396+AGOSTO!D396+SEPTIEMBRE!D396+OCTUBRE!D396+NOVIEMBRE!D396+DICIEMBRE!D396</f>
        <v>0</v>
      </c>
      <c r="E396" s="166">
        <f>+ENERO!E396+FEBRERO!E396+MARZO!E396+ABRIL!E396+MAYO!E396+JUNIO!E396+JULIO!E396+AGOSTO!E396+SEPTIEMBRE!E396+OCTUBRE!E396+NOVIEMBRE!E396+DICIEMBRE!E396</f>
        <v>0</v>
      </c>
      <c r="F396" s="155"/>
      <c r="G396" s="155"/>
      <c r="H396" s="160"/>
      <c r="I396" s="155"/>
      <c r="J396" s="163"/>
      <c r="K396" s="159"/>
      <c r="L396" s="155"/>
      <c r="M396" s="155"/>
      <c r="N396" s="155"/>
      <c r="O396" s="155"/>
      <c r="P396" s="160"/>
      <c r="Q396" s="159"/>
    </row>
    <row r="397" spans="1:17" x14ac:dyDescent="0.25">
      <c r="A397" s="256" t="s">
        <v>735</v>
      </c>
      <c r="B397" s="257"/>
      <c r="C397" s="166">
        <f>+ENERO!C397+FEBRERO!C397+MARZO!C397+ABRIL!C397+MAYO!C397+JUNIO!C397+JULIO!C397+AGOSTO!C397+SEPTIEMBRE!C397+OCTUBRE!C397+NOVIEMBRE!C397+DICIEMBRE!C397</f>
        <v>0</v>
      </c>
      <c r="D397" s="166">
        <f>+ENERO!D397+FEBRERO!D397+MARZO!D397+ABRIL!D397+MAYO!D397+JUNIO!D397+JULIO!D397+AGOSTO!D397+SEPTIEMBRE!D397+OCTUBRE!D397+NOVIEMBRE!D397+DICIEMBRE!D397</f>
        <v>0</v>
      </c>
      <c r="E397" s="166">
        <f>+ENERO!E397+FEBRERO!E397+MARZO!E397+ABRIL!E397+MAYO!E397+JUNIO!E397+JULIO!E397+AGOSTO!E397+SEPTIEMBRE!E397+OCTUBRE!E397+NOVIEMBRE!E397+DICIEMBRE!E397</f>
        <v>0</v>
      </c>
      <c r="F397" s="155"/>
      <c r="G397" s="155"/>
      <c r="H397" s="160"/>
      <c r="I397" s="155"/>
      <c r="J397" s="163"/>
      <c r="K397" s="159"/>
      <c r="L397" s="155"/>
      <c r="M397" s="155"/>
      <c r="N397" s="155"/>
      <c r="O397" s="155"/>
      <c r="P397" s="160"/>
      <c r="Q397" s="159"/>
    </row>
    <row r="398" spans="1:17" x14ac:dyDescent="0.25">
      <c r="A398" s="256" t="s">
        <v>736</v>
      </c>
      <c r="B398" s="258"/>
      <c r="C398" s="249"/>
      <c r="D398" s="249"/>
      <c r="E398" s="259"/>
      <c r="F398" s="162"/>
      <c r="G398" s="160"/>
      <c r="H398" s="160"/>
      <c r="I398" s="163"/>
      <c r="J398" s="159"/>
      <c r="K398" s="159"/>
      <c r="L398" s="155"/>
      <c r="M398" s="155"/>
      <c r="N398" s="155"/>
      <c r="O398" s="160"/>
      <c r="P398" s="155"/>
      <c r="Q398" s="159"/>
    </row>
    <row r="399" spans="1:17" x14ac:dyDescent="0.25">
      <c r="A399" s="221" t="s">
        <v>729</v>
      </c>
      <c r="B399" s="222"/>
      <c r="C399" s="166">
        <f>+ENERO!C399+FEBRERO!C399+MARZO!C399+ABRIL!C399+MAYO!C399+JUNIO!C399+JULIO!C399+AGOSTO!C399+SEPTIEMBRE!C399+OCTUBRE!C399+NOVIEMBRE!C399+DICIEMBRE!C399</f>
        <v>0</v>
      </c>
      <c r="D399" s="166">
        <f>+ENERO!D399+FEBRERO!D399+MARZO!D399+ABRIL!D399+MAYO!D399+JUNIO!D399+JULIO!D399+AGOSTO!D399+SEPTIEMBRE!D399+OCTUBRE!D399+NOVIEMBRE!D399+DICIEMBRE!D399</f>
        <v>0</v>
      </c>
      <c r="E399" s="166">
        <f>+ENERO!E399+FEBRERO!E399+MARZO!E399+ABRIL!E399+MAYO!E399+JUNIO!E399+JULIO!E399+AGOSTO!E399+SEPTIEMBRE!E399+OCTUBRE!E399+NOVIEMBRE!E399+DICIEMBRE!E399</f>
        <v>0</v>
      </c>
      <c r="F399" s="162"/>
      <c r="G399" s="160"/>
      <c r="H399" s="160"/>
      <c r="I399" s="163"/>
      <c r="J399" s="159"/>
      <c r="K399" s="159"/>
      <c r="L399" s="155"/>
      <c r="M399" s="155"/>
      <c r="N399" s="155"/>
      <c r="O399" s="160"/>
      <c r="P399" s="155"/>
      <c r="Q399" s="159"/>
    </row>
    <row r="400" spans="1:17" x14ac:dyDescent="0.25">
      <c r="A400" s="223" t="s">
        <v>730</v>
      </c>
      <c r="B400" s="224"/>
      <c r="C400" s="166">
        <f>+ENERO!C400+FEBRERO!C400+MARZO!C400+ABRIL!C400+MAYO!C400+JUNIO!C400+JULIO!C400+AGOSTO!C400+SEPTIEMBRE!C400+OCTUBRE!C400+NOVIEMBRE!C400+DICIEMBRE!C400</f>
        <v>0</v>
      </c>
      <c r="D400" s="166">
        <f>+ENERO!D400+FEBRERO!D400+MARZO!D400+ABRIL!D400+MAYO!D400+JUNIO!D400+JULIO!D400+AGOSTO!D400+SEPTIEMBRE!D400+OCTUBRE!D400+NOVIEMBRE!D400+DICIEMBRE!D400</f>
        <v>0</v>
      </c>
      <c r="E400" s="166">
        <f>+ENERO!E400+FEBRERO!E400+MARZO!E400+ABRIL!E400+MAYO!E400+JUNIO!E400+JULIO!E400+AGOSTO!E400+SEPTIEMBRE!E400+OCTUBRE!E400+NOVIEMBRE!E400+DICIEMBRE!E400</f>
        <v>0</v>
      </c>
      <c r="F400" s="162"/>
      <c r="G400" s="160"/>
      <c r="H400" s="160"/>
      <c r="I400" s="163"/>
      <c r="J400" s="159"/>
      <c r="K400" s="159"/>
      <c r="L400" s="155"/>
      <c r="M400" s="155"/>
      <c r="N400" s="155"/>
      <c r="O400" s="160"/>
      <c r="P400" s="155"/>
      <c r="Q400" s="159"/>
    </row>
    <row r="401" spans="1:17" x14ac:dyDescent="0.25">
      <c r="A401" s="223" t="s">
        <v>731</v>
      </c>
      <c r="B401" s="224"/>
      <c r="C401" s="166">
        <f>+ENERO!C401+FEBRERO!C401+MARZO!C401+ABRIL!C401+MAYO!C401+JUNIO!C401+JULIO!C401+AGOSTO!C401+SEPTIEMBRE!C401+OCTUBRE!C401+NOVIEMBRE!C401+DICIEMBRE!C401</f>
        <v>0</v>
      </c>
      <c r="D401" s="166">
        <f>+ENERO!D401+FEBRERO!D401+MARZO!D401+ABRIL!D401+MAYO!D401+JUNIO!D401+JULIO!D401+AGOSTO!D401+SEPTIEMBRE!D401+OCTUBRE!D401+NOVIEMBRE!D401+DICIEMBRE!D401</f>
        <v>0</v>
      </c>
      <c r="E401" s="166">
        <f>+ENERO!E401+FEBRERO!E401+MARZO!E401+ABRIL!E401+MAYO!E401+JUNIO!E401+JULIO!E401+AGOSTO!E401+SEPTIEMBRE!E401+OCTUBRE!E401+NOVIEMBRE!E401+DICIEMBRE!E401</f>
        <v>0</v>
      </c>
      <c r="F401" s="231"/>
      <c r="G401" s="231"/>
      <c r="H401" s="232"/>
      <c r="I401" s="232"/>
      <c r="J401" s="232"/>
      <c r="K401" s="232"/>
      <c r="L401" s="232"/>
      <c r="M401" s="232"/>
      <c r="N401" s="232"/>
      <c r="O401" s="232"/>
      <c r="P401" s="232"/>
      <c r="Q401" s="232"/>
    </row>
    <row r="402" spans="1:17" x14ac:dyDescent="0.25">
      <c r="A402" s="223" t="s">
        <v>732</v>
      </c>
      <c r="B402" s="224"/>
      <c r="C402" s="166">
        <f>+ENERO!C402+FEBRERO!C402+MARZO!C402+ABRIL!C402+MAYO!C402+JUNIO!C402+JULIO!C402+AGOSTO!C402+SEPTIEMBRE!C402+OCTUBRE!C402+NOVIEMBRE!C402+DICIEMBRE!C402</f>
        <v>0</v>
      </c>
      <c r="D402" s="166">
        <f>+ENERO!D402+FEBRERO!D402+MARZO!D402+ABRIL!D402+MAYO!D402+JUNIO!D402+JULIO!D402+AGOSTO!D402+SEPTIEMBRE!D402+OCTUBRE!D402+NOVIEMBRE!D402+DICIEMBRE!D402</f>
        <v>0</v>
      </c>
      <c r="E402" s="166">
        <f>+ENERO!E402+FEBRERO!E402+MARZO!E402+ABRIL!E402+MAYO!E402+JUNIO!E402+JULIO!E402+AGOSTO!E402+SEPTIEMBRE!E402+OCTUBRE!E402+NOVIEMBRE!E402+DICIEMBRE!E402</f>
        <v>0</v>
      </c>
      <c r="F402" s="231"/>
      <c r="G402" s="231"/>
      <c r="H402" s="232"/>
      <c r="I402" s="232"/>
      <c r="J402" s="232"/>
      <c r="K402" s="232"/>
      <c r="L402" s="232"/>
      <c r="M402" s="232"/>
      <c r="N402" s="232"/>
      <c r="O402" s="232"/>
      <c r="P402" s="232"/>
      <c r="Q402" s="232"/>
    </row>
    <row r="403" spans="1:17" x14ac:dyDescent="0.25">
      <c r="A403" s="223" t="s">
        <v>733</v>
      </c>
      <c r="B403" s="224"/>
      <c r="C403" s="166">
        <f>+ENERO!C403+FEBRERO!C403+MARZO!C403+ABRIL!C403+MAYO!C403+JUNIO!C403+JULIO!C403+AGOSTO!C403+SEPTIEMBRE!C403+OCTUBRE!C403+NOVIEMBRE!C403+DICIEMBRE!C403</f>
        <v>0</v>
      </c>
      <c r="D403" s="166">
        <f>+ENERO!D403+FEBRERO!D403+MARZO!D403+ABRIL!D403+MAYO!D403+JUNIO!D403+JULIO!D403+AGOSTO!D403+SEPTIEMBRE!D403+OCTUBRE!D403+NOVIEMBRE!D403+DICIEMBRE!D403</f>
        <v>0</v>
      </c>
      <c r="E403" s="166">
        <f>+ENERO!E403+FEBRERO!E403+MARZO!E403+ABRIL!E403+MAYO!E403+JUNIO!E403+JULIO!E403+AGOSTO!E403+SEPTIEMBRE!E403+OCTUBRE!E403+NOVIEMBRE!E403+DICIEMBRE!E403</f>
        <v>0</v>
      </c>
      <c r="F403" s="231"/>
      <c r="G403" s="231"/>
      <c r="H403" s="232"/>
      <c r="I403" s="232"/>
      <c r="J403" s="232"/>
      <c r="K403" s="232"/>
      <c r="L403" s="232"/>
      <c r="M403" s="232"/>
      <c r="N403" s="232"/>
      <c r="O403" s="232"/>
      <c r="P403" s="232"/>
      <c r="Q403" s="232"/>
    </row>
    <row r="404" spans="1:17" x14ac:dyDescent="0.25">
      <c r="A404" s="225" t="s">
        <v>734</v>
      </c>
      <c r="B404" s="226"/>
      <c r="C404" s="166">
        <f>+ENERO!C404+FEBRERO!C404+MARZO!C404+ABRIL!C404+MAYO!C404+JUNIO!C404+JULIO!C404+AGOSTO!C404+SEPTIEMBRE!C404+OCTUBRE!C404+NOVIEMBRE!C404+DICIEMBRE!C404</f>
        <v>0</v>
      </c>
      <c r="D404" s="166">
        <f>+ENERO!D404+FEBRERO!D404+MARZO!D404+ABRIL!D404+MAYO!D404+JUNIO!D404+JULIO!D404+AGOSTO!D404+SEPTIEMBRE!D404+OCTUBRE!D404+NOVIEMBRE!D404+DICIEMBRE!D404</f>
        <v>0</v>
      </c>
      <c r="E404" s="166">
        <f>+ENERO!E404+FEBRERO!E404+MARZO!E404+ABRIL!E404+MAYO!E404+JUNIO!E404+JULIO!E404+AGOSTO!E404+SEPTIEMBRE!E404+OCTUBRE!E404+NOVIEMBRE!E404+DICIEMBRE!E404</f>
        <v>0</v>
      </c>
      <c r="F404" s="155"/>
      <c r="G404" s="155"/>
      <c r="H404" s="160"/>
      <c r="I404" s="155"/>
      <c r="J404" s="163"/>
      <c r="K404" s="159"/>
      <c r="L404" s="155"/>
      <c r="M404" s="155"/>
      <c r="N404" s="155"/>
      <c r="O404" s="155"/>
      <c r="P404" s="160"/>
      <c r="Q404" s="159"/>
    </row>
    <row r="405" spans="1:17" x14ac:dyDescent="0.25">
      <c r="A405" s="192" t="s">
        <v>737</v>
      </c>
      <c r="B405" s="195"/>
      <c r="C405" s="166">
        <f>+ENERO!C405+FEBRERO!C405+MARZO!C405+ABRIL!C405+MAYO!C405+JUNIO!C405+JULIO!C405+AGOSTO!C405+SEPTIEMBRE!C405+OCTUBRE!C405+NOVIEMBRE!C405+DICIEMBRE!C405</f>
        <v>0</v>
      </c>
      <c r="D405" s="166">
        <f>+ENERO!D405+FEBRERO!D405+MARZO!D405+ABRIL!D405+MAYO!D405+JUNIO!D405+JULIO!D405+AGOSTO!D405+SEPTIEMBRE!D405+OCTUBRE!D405+NOVIEMBRE!D405+DICIEMBRE!D405</f>
        <v>0</v>
      </c>
      <c r="E405" s="166">
        <f>+ENERO!E405+FEBRERO!E405+MARZO!E405+ABRIL!E405+MAYO!E405+JUNIO!E405+JULIO!E405+AGOSTO!E405+SEPTIEMBRE!E405+OCTUBRE!E405+NOVIEMBRE!E405+DICIEMBRE!E405</f>
        <v>0</v>
      </c>
      <c r="F405" s="155"/>
      <c r="G405" s="155"/>
      <c r="H405" s="160"/>
      <c r="I405" s="155"/>
      <c r="J405" s="163"/>
      <c r="K405" s="159"/>
      <c r="L405" s="155"/>
      <c r="M405" s="155"/>
      <c r="N405" s="155"/>
      <c r="O405" s="155"/>
      <c r="P405" s="160"/>
      <c r="Q405" s="159"/>
    </row>
  </sheetData>
  <mergeCells count="23">
    <mergeCell ref="A390:B390"/>
    <mergeCell ref="C388:C389"/>
    <mergeCell ref="H10:H12"/>
    <mergeCell ref="D11:D12"/>
    <mergeCell ref="G10:G12"/>
    <mergeCell ref="A43:B43"/>
    <mergeCell ref="A79:B79"/>
    <mergeCell ref="A119:B119"/>
    <mergeCell ref="A249:B249"/>
    <mergeCell ref="A161:B161"/>
    <mergeCell ref="D388:D389"/>
    <mergeCell ref="E388:E389"/>
    <mergeCell ref="C383:C384"/>
    <mergeCell ref="A6:F7"/>
    <mergeCell ref="A388:B389"/>
    <mergeCell ref="C10:C12"/>
    <mergeCell ref="E11:E12"/>
    <mergeCell ref="F11:F12"/>
    <mergeCell ref="D10:F10"/>
    <mergeCell ref="A178:B178"/>
    <mergeCell ref="A312:B312"/>
    <mergeCell ref="A289:B289"/>
    <mergeCell ref="A382:B38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tabSelected="1" workbookViewId="0">
      <selection activeCell="J14" sqref="J14"/>
    </sheetView>
  </sheetViews>
  <sheetFormatPr baseColWidth="10" defaultRowHeight="12.75" x14ac:dyDescent="0.2"/>
  <cols>
    <col min="1" max="1" width="12.7109375" style="154" customWidth="1"/>
    <col min="2" max="2" width="88.5703125" style="2" customWidth="1"/>
    <col min="3" max="3" width="9.42578125" style="3" customWidth="1"/>
    <col min="4" max="4" width="13.7109375" style="4" customWidth="1"/>
    <col min="5" max="5" width="13.85546875" style="736" customWidth="1"/>
    <col min="6" max="6" width="14" style="736" customWidth="1"/>
    <col min="7" max="7" width="15.28515625" style="736" customWidth="1"/>
    <col min="8" max="8" width="14.5703125" style="736" customWidth="1"/>
    <col min="9" max="9" width="14" style="737" customWidth="1"/>
    <col min="10" max="10" width="16.28515625" style="737" customWidth="1"/>
    <col min="11" max="11" width="22.140625" style="742" customWidth="1"/>
    <col min="12" max="13" width="11.42578125" style="736"/>
    <col min="14" max="16" width="14.5703125" style="736" customWidth="1"/>
    <col min="17" max="17" width="11.42578125" style="737"/>
    <col min="18" max="256" width="11.42578125" style="736"/>
    <col min="257" max="257" width="12.7109375" style="736" customWidth="1"/>
    <col min="258" max="258" width="88.5703125" style="736" customWidth="1"/>
    <col min="259" max="259" width="9.42578125" style="736" customWidth="1"/>
    <col min="260" max="260" width="13.7109375" style="736" customWidth="1"/>
    <col min="261" max="261" width="13.85546875" style="736" customWidth="1"/>
    <col min="262" max="262" width="14" style="736" customWidth="1"/>
    <col min="263" max="263" width="15.28515625" style="736" customWidth="1"/>
    <col min="264" max="264" width="14.5703125" style="736" customWidth="1"/>
    <col min="265" max="265" width="14" style="736" customWidth="1"/>
    <col min="266" max="266" width="16.28515625" style="736" customWidth="1"/>
    <col min="267" max="267" width="22.140625" style="736" customWidth="1"/>
    <col min="268" max="269" width="11.42578125" style="736"/>
    <col min="270" max="272" width="14.5703125" style="736" customWidth="1"/>
    <col min="273" max="512" width="11.42578125" style="736"/>
    <col min="513" max="513" width="12.7109375" style="736" customWidth="1"/>
    <col min="514" max="514" width="88.5703125" style="736" customWidth="1"/>
    <col min="515" max="515" width="9.42578125" style="736" customWidth="1"/>
    <col min="516" max="516" width="13.7109375" style="736" customWidth="1"/>
    <col min="517" max="517" width="13.85546875" style="736" customWidth="1"/>
    <col min="518" max="518" width="14" style="736" customWidth="1"/>
    <col min="519" max="519" width="15.28515625" style="736" customWidth="1"/>
    <col min="520" max="520" width="14.5703125" style="736" customWidth="1"/>
    <col min="521" max="521" width="14" style="736" customWidth="1"/>
    <col min="522" max="522" width="16.28515625" style="736" customWidth="1"/>
    <col min="523" max="523" width="22.140625" style="736" customWidth="1"/>
    <col min="524" max="525" width="11.42578125" style="736"/>
    <col min="526" max="528" width="14.5703125" style="736" customWidth="1"/>
    <col min="529" max="768" width="11.42578125" style="736"/>
    <col min="769" max="769" width="12.7109375" style="736" customWidth="1"/>
    <col min="770" max="770" width="88.5703125" style="736" customWidth="1"/>
    <col min="771" max="771" width="9.42578125" style="736" customWidth="1"/>
    <col min="772" max="772" width="13.7109375" style="736" customWidth="1"/>
    <col min="773" max="773" width="13.85546875" style="736" customWidth="1"/>
    <col min="774" max="774" width="14" style="736" customWidth="1"/>
    <col min="775" max="775" width="15.28515625" style="736" customWidth="1"/>
    <col min="776" max="776" width="14.5703125" style="736" customWidth="1"/>
    <col min="777" max="777" width="14" style="736" customWidth="1"/>
    <col min="778" max="778" width="16.28515625" style="736" customWidth="1"/>
    <col min="779" max="779" width="22.140625" style="736" customWidth="1"/>
    <col min="780" max="781" width="11.42578125" style="736"/>
    <col min="782" max="784" width="14.5703125" style="736" customWidth="1"/>
    <col min="785" max="1024" width="11.42578125" style="736"/>
    <col min="1025" max="1025" width="12.7109375" style="736" customWidth="1"/>
    <col min="1026" max="1026" width="88.5703125" style="736" customWidth="1"/>
    <col min="1027" max="1027" width="9.42578125" style="736" customWidth="1"/>
    <col min="1028" max="1028" width="13.7109375" style="736" customWidth="1"/>
    <col min="1029" max="1029" width="13.85546875" style="736" customWidth="1"/>
    <col min="1030" max="1030" width="14" style="736" customWidth="1"/>
    <col min="1031" max="1031" width="15.28515625" style="736" customWidth="1"/>
    <col min="1032" max="1032" width="14.5703125" style="736" customWidth="1"/>
    <col min="1033" max="1033" width="14" style="736" customWidth="1"/>
    <col min="1034" max="1034" width="16.28515625" style="736" customWidth="1"/>
    <col min="1035" max="1035" width="22.140625" style="736" customWidth="1"/>
    <col min="1036" max="1037" width="11.42578125" style="736"/>
    <col min="1038" max="1040" width="14.5703125" style="736" customWidth="1"/>
    <col min="1041" max="1280" width="11.42578125" style="736"/>
    <col min="1281" max="1281" width="12.7109375" style="736" customWidth="1"/>
    <col min="1282" max="1282" width="88.5703125" style="736" customWidth="1"/>
    <col min="1283" max="1283" width="9.42578125" style="736" customWidth="1"/>
    <col min="1284" max="1284" width="13.7109375" style="736" customWidth="1"/>
    <col min="1285" max="1285" width="13.85546875" style="736" customWidth="1"/>
    <col min="1286" max="1286" width="14" style="736" customWidth="1"/>
    <col min="1287" max="1287" width="15.28515625" style="736" customWidth="1"/>
    <col min="1288" max="1288" width="14.5703125" style="736" customWidth="1"/>
    <col min="1289" max="1289" width="14" style="736" customWidth="1"/>
    <col min="1290" max="1290" width="16.28515625" style="736" customWidth="1"/>
    <col min="1291" max="1291" width="22.140625" style="736" customWidth="1"/>
    <col min="1292" max="1293" width="11.42578125" style="736"/>
    <col min="1294" max="1296" width="14.5703125" style="736" customWidth="1"/>
    <col min="1297" max="1536" width="11.42578125" style="736"/>
    <col min="1537" max="1537" width="12.7109375" style="736" customWidth="1"/>
    <col min="1538" max="1538" width="88.5703125" style="736" customWidth="1"/>
    <col min="1539" max="1539" width="9.42578125" style="736" customWidth="1"/>
    <col min="1540" max="1540" width="13.7109375" style="736" customWidth="1"/>
    <col min="1541" max="1541" width="13.85546875" style="736" customWidth="1"/>
    <col min="1542" max="1542" width="14" style="736" customWidth="1"/>
    <col min="1543" max="1543" width="15.28515625" style="736" customWidth="1"/>
    <col min="1544" max="1544" width="14.5703125" style="736" customWidth="1"/>
    <col min="1545" max="1545" width="14" style="736" customWidth="1"/>
    <col min="1546" max="1546" width="16.28515625" style="736" customWidth="1"/>
    <col min="1547" max="1547" width="22.140625" style="736" customWidth="1"/>
    <col min="1548" max="1549" width="11.42578125" style="736"/>
    <col min="1550" max="1552" width="14.5703125" style="736" customWidth="1"/>
    <col min="1553" max="1792" width="11.42578125" style="736"/>
    <col min="1793" max="1793" width="12.7109375" style="736" customWidth="1"/>
    <col min="1794" max="1794" width="88.5703125" style="736" customWidth="1"/>
    <col min="1795" max="1795" width="9.42578125" style="736" customWidth="1"/>
    <col min="1796" max="1796" width="13.7109375" style="736" customWidth="1"/>
    <col min="1797" max="1797" width="13.85546875" style="736" customWidth="1"/>
    <col min="1798" max="1798" width="14" style="736" customWidth="1"/>
    <col min="1799" max="1799" width="15.28515625" style="736" customWidth="1"/>
    <col min="1800" max="1800" width="14.5703125" style="736" customWidth="1"/>
    <col min="1801" max="1801" width="14" style="736" customWidth="1"/>
    <col min="1802" max="1802" width="16.28515625" style="736" customWidth="1"/>
    <col min="1803" max="1803" width="22.140625" style="736" customWidth="1"/>
    <col min="1804" max="1805" width="11.42578125" style="736"/>
    <col min="1806" max="1808" width="14.5703125" style="736" customWidth="1"/>
    <col min="1809" max="2048" width="11.42578125" style="736"/>
    <col min="2049" max="2049" width="12.7109375" style="736" customWidth="1"/>
    <col min="2050" max="2050" width="88.5703125" style="736" customWidth="1"/>
    <col min="2051" max="2051" width="9.42578125" style="736" customWidth="1"/>
    <col min="2052" max="2052" width="13.7109375" style="736" customWidth="1"/>
    <col min="2053" max="2053" width="13.85546875" style="736" customWidth="1"/>
    <col min="2054" max="2054" width="14" style="736" customWidth="1"/>
    <col min="2055" max="2055" width="15.28515625" style="736" customWidth="1"/>
    <col min="2056" max="2056" width="14.5703125" style="736" customWidth="1"/>
    <col min="2057" max="2057" width="14" style="736" customWidth="1"/>
    <col min="2058" max="2058" width="16.28515625" style="736" customWidth="1"/>
    <col min="2059" max="2059" width="22.140625" style="736" customWidth="1"/>
    <col min="2060" max="2061" width="11.42578125" style="736"/>
    <col min="2062" max="2064" width="14.5703125" style="736" customWidth="1"/>
    <col min="2065" max="2304" width="11.42578125" style="736"/>
    <col min="2305" max="2305" width="12.7109375" style="736" customWidth="1"/>
    <col min="2306" max="2306" width="88.5703125" style="736" customWidth="1"/>
    <col min="2307" max="2307" width="9.42578125" style="736" customWidth="1"/>
    <col min="2308" max="2308" width="13.7109375" style="736" customWidth="1"/>
    <col min="2309" max="2309" width="13.85546875" style="736" customWidth="1"/>
    <col min="2310" max="2310" width="14" style="736" customWidth="1"/>
    <col min="2311" max="2311" width="15.28515625" style="736" customWidth="1"/>
    <col min="2312" max="2312" width="14.5703125" style="736" customWidth="1"/>
    <col min="2313" max="2313" width="14" style="736" customWidth="1"/>
    <col min="2314" max="2314" width="16.28515625" style="736" customWidth="1"/>
    <col min="2315" max="2315" width="22.140625" style="736" customWidth="1"/>
    <col min="2316" max="2317" width="11.42578125" style="736"/>
    <col min="2318" max="2320" width="14.5703125" style="736" customWidth="1"/>
    <col min="2321" max="2560" width="11.42578125" style="736"/>
    <col min="2561" max="2561" width="12.7109375" style="736" customWidth="1"/>
    <col min="2562" max="2562" width="88.5703125" style="736" customWidth="1"/>
    <col min="2563" max="2563" width="9.42578125" style="736" customWidth="1"/>
    <col min="2564" max="2564" width="13.7109375" style="736" customWidth="1"/>
    <col min="2565" max="2565" width="13.85546875" style="736" customWidth="1"/>
    <col min="2566" max="2566" width="14" style="736" customWidth="1"/>
    <col min="2567" max="2567" width="15.28515625" style="736" customWidth="1"/>
    <col min="2568" max="2568" width="14.5703125" style="736" customWidth="1"/>
    <col min="2569" max="2569" width="14" style="736" customWidth="1"/>
    <col min="2570" max="2570" width="16.28515625" style="736" customWidth="1"/>
    <col min="2571" max="2571" width="22.140625" style="736" customWidth="1"/>
    <col min="2572" max="2573" width="11.42578125" style="736"/>
    <col min="2574" max="2576" width="14.5703125" style="736" customWidth="1"/>
    <col min="2577" max="2816" width="11.42578125" style="736"/>
    <col min="2817" max="2817" width="12.7109375" style="736" customWidth="1"/>
    <col min="2818" max="2818" width="88.5703125" style="736" customWidth="1"/>
    <col min="2819" max="2819" width="9.42578125" style="736" customWidth="1"/>
    <col min="2820" max="2820" width="13.7109375" style="736" customWidth="1"/>
    <col min="2821" max="2821" width="13.85546875" style="736" customWidth="1"/>
    <col min="2822" max="2822" width="14" style="736" customWidth="1"/>
    <col min="2823" max="2823" width="15.28515625" style="736" customWidth="1"/>
    <col min="2824" max="2824" width="14.5703125" style="736" customWidth="1"/>
    <col min="2825" max="2825" width="14" style="736" customWidth="1"/>
    <col min="2826" max="2826" width="16.28515625" style="736" customWidth="1"/>
    <col min="2827" max="2827" width="22.140625" style="736" customWidth="1"/>
    <col min="2828" max="2829" width="11.42578125" style="736"/>
    <col min="2830" max="2832" width="14.5703125" style="736" customWidth="1"/>
    <col min="2833" max="3072" width="11.42578125" style="736"/>
    <col min="3073" max="3073" width="12.7109375" style="736" customWidth="1"/>
    <col min="3074" max="3074" width="88.5703125" style="736" customWidth="1"/>
    <col min="3075" max="3075" width="9.42578125" style="736" customWidth="1"/>
    <col min="3076" max="3076" width="13.7109375" style="736" customWidth="1"/>
    <col min="3077" max="3077" width="13.85546875" style="736" customWidth="1"/>
    <col min="3078" max="3078" width="14" style="736" customWidth="1"/>
    <col min="3079" max="3079" width="15.28515625" style="736" customWidth="1"/>
    <col min="3080" max="3080" width="14.5703125" style="736" customWidth="1"/>
    <col min="3081" max="3081" width="14" style="736" customWidth="1"/>
    <col min="3082" max="3082" width="16.28515625" style="736" customWidth="1"/>
    <col min="3083" max="3083" width="22.140625" style="736" customWidth="1"/>
    <col min="3084" max="3085" width="11.42578125" style="736"/>
    <col min="3086" max="3088" width="14.5703125" style="736" customWidth="1"/>
    <col min="3089" max="3328" width="11.42578125" style="736"/>
    <col min="3329" max="3329" width="12.7109375" style="736" customWidth="1"/>
    <col min="3330" max="3330" width="88.5703125" style="736" customWidth="1"/>
    <col min="3331" max="3331" width="9.42578125" style="736" customWidth="1"/>
    <col min="3332" max="3332" width="13.7109375" style="736" customWidth="1"/>
    <col min="3333" max="3333" width="13.85546875" style="736" customWidth="1"/>
    <col min="3334" max="3334" width="14" style="736" customWidth="1"/>
    <col min="3335" max="3335" width="15.28515625" style="736" customWidth="1"/>
    <col min="3336" max="3336" width="14.5703125" style="736" customWidth="1"/>
    <col min="3337" max="3337" width="14" style="736" customWidth="1"/>
    <col min="3338" max="3338" width="16.28515625" style="736" customWidth="1"/>
    <col min="3339" max="3339" width="22.140625" style="736" customWidth="1"/>
    <col min="3340" max="3341" width="11.42578125" style="736"/>
    <col min="3342" max="3344" width="14.5703125" style="736" customWidth="1"/>
    <col min="3345" max="3584" width="11.42578125" style="736"/>
    <col min="3585" max="3585" width="12.7109375" style="736" customWidth="1"/>
    <col min="3586" max="3586" width="88.5703125" style="736" customWidth="1"/>
    <col min="3587" max="3587" width="9.42578125" style="736" customWidth="1"/>
    <col min="3588" max="3588" width="13.7109375" style="736" customWidth="1"/>
    <col min="3589" max="3589" width="13.85546875" style="736" customWidth="1"/>
    <col min="3590" max="3590" width="14" style="736" customWidth="1"/>
    <col min="3591" max="3591" width="15.28515625" style="736" customWidth="1"/>
    <col min="3592" max="3592" width="14.5703125" style="736" customWidth="1"/>
    <col min="3593" max="3593" width="14" style="736" customWidth="1"/>
    <col min="3594" max="3594" width="16.28515625" style="736" customWidth="1"/>
    <col min="3595" max="3595" width="22.140625" style="736" customWidth="1"/>
    <col min="3596" max="3597" width="11.42578125" style="736"/>
    <col min="3598" max="3600" width="14.5703125" style="736" customWidth="1"/>
    <col min="3601" max="3840" width="11.42578125" style="736"/>
    <col min="3841" max="3841" width="12.7109375" style="736" customWidth="1"/>
    <col min="3842" max="3842" width="88.5703125" style="736" customWidth="1"/>
    <col min="3843" max="3843" width="9.42578125" style="736" customWidth="1"/>
    <col min="3844" max="3844" width="13.7109375" style="736" customWidth="1"/>
    <col min="3845" max="3845" width="13.85546875" style="736" customWidth="1"/>
    <col min="3846" max="3846" width="14" style="736" customWidth="1"/>
    <col min="3847" max="3847" width="15.28515625" style="736" customWidth="1"/>
    <col min="3848" max="3848" width="14.5703125" style="736" customWidth="1"/>
    <col min="3849" max="3849" width="14" style="736" customWidth="1"/>
    <col min="3850" max="3850" width="16.28515625" style="736" customWidth="1"/>
    <col min="3851" max="3851" width="22.140625" style="736" customWidth="1"/>
    <col min="3852" max="3853" width="11.42578125" style="736"/>
    <col min="3854" max="3856" width="14.5703125" style="736" customWidth="1"/>
    <col min="3857" max="4096" width="11.42578125" style="736"/>
    <col min="4097" max="4097" width="12.7109375" style="736" customWidth="1"/>
    <col min="4098" max="4098" width="88.5703125" style="736" customWidth="1"/>
    <col min="4099" max="4099" width="9.42578125" style="736" customWidth="1"/>
    <col min="4100" max="4100" width="13.7109375" style="736" customWidth="1"/>
    <col min="4101" max="4101" width="13.85546875" style="736" customWidth="1"/>
    <col min="4102" max="4102" width="14" style="736" customWidth="1"/>
    <col min="4103" max="4103" width="15.28515625" style="736" customWidth="1"/>
    <col min="4104" max="4104" width="14.5703125" style="736" customWidth="1"/>
    <col min="4105" max="4105" width="14" style="736" customWidth="1"/>
    <col min="4106" max="4106" width="16.28515625" style="736" customWidth="1"/>
    <col min="4107" max="4107" width="22.140625" style="736" customWidth="1"/>
    <col min="4108" max="4109" width="11.42578125" style="736"/>
    <col min="4110" max="4112" width="14.5703125" style="736" customWidth="1"/>
    <col min="4113" max="4352" width="11.42578125" style="736"/>
    <col min="4353" max="4353" width="12.7109375" style="736" customWidth="1"/>
    <col min="4354" max="4354" width="88.5703125" style="736" customWidth="1"/>
    <col min="4355" max="4355" width="9.42578125" style="736" customWidth="1"/>
    <col min="4356" max="4356" width="13.7109375" style="736" customWidth="1"/>
    <col min="4357" max="4357" width="13.85546875" style="736" customWidth="1"/>
    <col min="4358" max="4358" width="14" style="736" customWidth="1"/>
    <col min="4359" max="4359" width="15.28515625" style="736" customWidth="1"/>
    <col min="4360" max="4360" width="14.5703125" style="736" customWidth="1"/>
    <col min="4361" max="4361" width="14" style="736" customWidth="1"/>
    <col min="4362" max="4362" width="16.28515625" style="736" customWidth="1"/>
    <col min="4363" max="4363" width="22.140625" style="736" customWidth="1"/>
    <col min="4364" max="4365" width="11.42578125" style="736"/>
    <col min="4366" max="4368" width="14.5703125" style="736" customWidth="1"/>
    <col min="4369" max="4608" width="11.42578125" style="736"/>
    <col min="4609" max="4609" width="12.7109375" style="736" customWidth="1"/>
    <col min="4610" max="4610" width="88.5703125" style="736" customWidth="1"/>
    <col min="4611" max="4611" width="9.42578125" style="736" customWidth="1"/>
    <col min="4612" max="4612" width="13.7109375" style="736" customWidth="1"/>
    <col min="4613" max="4613" width="13.85546875" style="736" customWidth="1"/>
    <col min="4614" max="4614" width="14" style="736" customWidth="1"/>
    <col min="4615" max="4615" width="15.28515625" style="736" customWidth="1"/>
    <col min="4616" max="4616" width="14.5703125" style="736" customWidth="1"/>
    <col min="4617" max="4617" width="14" style="736" customWidth="1"/>
    <col min="4618" max="4618" width="16.28515625" style="736" customWidth="1"/>
    <col min="4619" max="4619" width="22.140625" style="736" customWidth="1"/>
    <col min="4620" max="4621" width="11.42578125" style="736"/>
    <col min="4622" max="4624" width="14.5703125" style="736" customWidth="1"/>
    <col min="4625" max="4864" width="11.42578125" style="736"/>
    <col min="4865" max="4865" width="12.7109375" style="736" customWidth="1"/>
    <col min="4866" max="4866" width="88.5703125" style="736" customWidth="1"/>
    <col min="4867" max="4867" width="9.42578125" style="736" customWidth="1"/>
    <col min="4868" max="4868" width="13.7109375" style="736" customWidth="1"/>
    <col min="4869" max="4869" width="13.85546875" style="736" customWidth="1"/>
    <col min="4870" max="4870" width="14" style="736" customWidth="1"/>
    <col min="4871" max="4871" width="15.28515625" style="736" customWidth="1"/>
    <col min="4872" max="4872" width="14.5703125" style="736" customWidth="1"/>
    <col min="4873" max="4873" width="14" style="736" customWidth="1"/>
    <col min="4874" max="4874" width="16.28515625" style="736" customWidth="1"/>
    <col min="4875" max="4875" width="22.140625" style="736" customWidth="1"/>
    <col min="4876" max="4877" width="11.42578125" style="736"/>
    <col min="4878" max="4880" width="14.5703125" style="736" customWidth="1"/>
    <col min="4881" max="5120" width="11.42578125" style="736"/>
    <col min="5121" max="5121" width="12.7109375" style="736" customWidth="1"/>
    <col min="5122" max="5122" width="88.5703125" style="736" customWidth="1"/>
    <col min="5123" max="5123" width="9.42578125" style="736" customWidth="1"/>
    <col min="5124" max="5124" width="13.7109375" style="736" customWidth="1"/>
    <col min="5125" max="5125" width="13.85546875" style="736" customWidth="1"/>
    <col min="5126" max="5126" width="14" style="736" customWidth="1"/>
    <col min="5127" max="5127" width="15.28515625" style="736" customWidth="1"/>
    <col min="5128" max="5128" width="14.5703125" style="736" customWidth="1"/>
    <col min="5129" max="5129" width="14" style="736" customWidth="1"/>
    <col min="5130" max="5130" width="16.28515625" style="736" customWidth="1"/>
    <col min="5131" max="5131" width="22.140625" style="736" customWidth="1"/>
    <col min="5132" max="5133" width="11.42578125" style="736"/>
    <col min="5134" max="5136" width="14.5703125" style="736" customWidth="1"/>
    <col min="5137" max="5376" width="11.42578125" style="736"/>
    <col min="5377" max="5377" width="12.7109375" style="736" customWidth="1"/>
    <col min="5378" max="5378" width="88.5703125" style="736" customWidth="1"/>
    <col min="5379" max="5379" width="9.42578125" style="736" customWidth="1"/>
    <col min="5380" max="5380" width="13.7109375" style="736" customWidth="1"/>
    <col min="5381" max="5381" width="13.85546875" style="736" customWidth="1"/>
    <col min="5382" max="5382" width="14" style="736" customWidth="1"/>
    <col min="5383" max="5383" width="15.28515625" style="736" customWidth="1"/>
    <col min="5384" max="5384" width="14.5703125" style="736" customWidth="1"/>
    <col min="5385" max="5385" width="14" style="736" customWidth="1"/>
    <col min="5386" max="5386" width="16.28515625" style="736" customWidth="1"/>
    <col min="5387" max="5387" width="22.140625" style="736" customWidth="1"/>
    <col min="5388" max="5389" width="11.42578125" style="736"/>
    <col min="5390" max="5392" width="14.5703125" style="736" customWidth="1"/>
    <col min="5393" max="5632" width="11.42578125" style="736"/>
    <col min="5633" max="5633" width="12.7109375" style="736" customWidth="1"/>
    <col min="5634" max="5634" width="88.5703125" style="736" customWidth="1"/>
    <col min="5635" max="5635" width="9.42578125" style="736" customWidth="1"/>
    <col min="5636" max="5636" width="13.7109375" style="736" customWidth="1"/>
    <col min="5637" max="5637" width="13.85546875" style="736" customWidth="1"/>
    <col min="5638" max="5638" width="14" style="736" customWidth="1"/>
    <col min="5639" max="5639" width="15.28515625" style="736" customWidth="1"/>
    <col min="5640" max="5640" width="14.5703125" style="736" customWidth="1"/>
    <col min="5641" max="5641" width="14" style="736" customWidth="1"/>
    <col min="5642" max="5642" width="16.28515625" style="736" customWidth="1"/>
    <col min="5643" max="5643" width="22.140625" style="736" customWidth="1"/>
    <col min="5644" max="5645" width="11.42578125" style="736"/>
    <col min="5646" max="5648" width="14.5703125" style="736" customWidth="1"/>
    <col min="5649" max="5888" width="11.42578125" style="736"/>
    <col min="5889" max="5889" width="12.7109375" style="736" customWidth="1"/>
    <col min="5890" max="5890" width="88.5703125" style="736" customWidth="1"/>
    <col min="5891" max="5891" width="9.42578125" style="736" customWidth="1"/>
    <col min="5892" max="5892" width="13.7109375" style="736" customWidth="1"/>
    <col min="5893" max="5893" width="13.85546875" style="736" customWidth="1"/>
    <col min="5894" max="5894" width="14" style="736" customWidth="1"/>
    <col min="5895" max="5895" width="15.28515625" style="736" customWidth="1"/>
    <col min="5896" max="5896" width="14.5703125" style="736" customWidth="1"/>
    <col min="5897" max="5897" width="14" style="736" customWidth="1"/>
    <col min="5898" max="5898" width="16.28515625" style="736" customWidth="1"/>
    <col min="5899" max="5899" width="22.140625" style="736" customWidth="1"/>
    <col min="5900" max="5901" width="11.42578125" style="736"/>
    <col min="5902" max="5904" width="14.5703125" style="736" customWidth="1"/>
    <col min="5905" max="6144" width="11.42578125" style="736"/>
    <col min="6145" max="6145" width="12.7109375" style="736" customWidth="1"/>
    <col min="6146" max="6146" width="88.5703125" style="736" customWidth="1"/>
    <col min="6147" max="6147" width="9.42578125" style="736" customWidth="1"/>
    <col min="6148" max="6148" width="13.7109375" style="736" customWidth="1"/>
    <col min="6149" max="6149" width="13.85546875" style="736" customWidth="1"/>
    <col min="6150" max="6150" width="14" style="736" customWidth="1"/>
    <col min="6151" max="6151" width="15.28515625" style="736" customWidth="1"/>
    <col min="6152" max="6152" width="14.5703125" style="736" customWidth="1"/>
    <col min="6153" max="6153" width="14" style="736" customWidth="1"/>
    <col min="6154" max="6154" width="16.28515625" style="736" customWidth="1"/>
    <col min="6155" max="6155" width="22.140625" style="736" customWidth="1"/>
    <col min="6156" max="6157" width="11.42578125" style="736"/>
    <col min="6158" max="6160" width="14.5703125" style="736" customWidth="1"/>
    <col min="6161" max="6400" width="11.42578125" style="736"/>
    <col min="6401" max="6401" width="12.7109375" style="736" customWidth="1"/>
    <col min="6402" max="6402" width="88.5703125" style="736" customWidth="1"/>
    <col min="6403" max="6403" width="9.42578125" style="736" customWidth="1"/>
    <col min="6404" max="6404" width="13.7109375" style="736" customWidth="1"/>
    <col min="6405" max="6405" width="13.85546875" style="736" customWidth="1"/>
    <col min="6406" max="6406" width="14" style="736" customWidth="1"/>
    <col min="6407" max="6407" width="15.28515625" style="736" customWidth="1"/>
    <col min="6408" max="6408" width="14.5703125" style="736" customWidth="1"/>
    <col min="6409" max="6409" width="14" style="736" customWidth="1"/>
    <col min="6410" max="6410" width="16.28515625" style="736" customWidth="1"/>
    <col min="6411" max="6411" width="22.140625" style="736" customWidth="1"/>
    <col min="6412" max="6413" width="11.42578125" style="736"/>
    <col min="6414" max="6416" width="14.5703125" style="736" customWidth="1"/>
    <col min="6417" max="6656" width="11.42578125" style="736"/>
    <col min="6657" max="6657" width="12.7109375" style="736" customWidth="1"/>
    <col min="6658" max="6658" width="88.5703125" style="736" customWidth="1"/>
    <col min="6659" max="6659" width="9.42578125" style="736" customWidth="1"/>
    <col min="6660" max="6660" width="13.7109375" style="736" customWidth="1"/>
    <col min="6661" max="6661" width="13.85546875" style="736" customWidth="1"/>
    <col min="6662" max="6662" width="14" style="736" customWidth="1"/>
    <col min="6663" max="6663" width="15.28515625" style="736" customWidth="1"/>
    <col min="6664" max="6664" width="14.5703125" style="736" customWidth="1"/>
    <col min="6665" max="6665" width="14" style="736" customWidth="1"/>
    <col min="6666" max="6666" width="16.28515625" style="736" customWidth="1"/>
    <col min="6667" max="6667" width="22.140625" style="736" customWidth="1"/>
    <col min="6668" max="6669" width="11.42578125" style="736"/>
    <col min="6670" max="6672" width="14.5703125" style="736" customWidth="1"/>
    <col min="6673" max="6912" width="11.42578125" style="736"/>
    <col min="6913" max="6913" width="12.7109375" style="736" customWidth="1"/>
    <col min="6914" max="6914" width="88.5703125" style="736" customWidth="1"/>
    <col min="6915" max="6915" width="9.42578125" style="736" customWidth="1"/>
    <col min="6916" max="6916" width="13.7109375" style="736" customWidth="1"/>
    <col min="6917" max="6917" width="13.85546875" style="736" customWidth="1"/>
    <col min="6918" max="6918" width="14" style="736" customWidth="1"/>
    <col min="6919" max="6919" width="15.28515625" style="736" customWidth="1"/>
    <col min="6920" max="6920" width="14.5703125" style="736" customWidth="1"/>
    <col min="6921" max="6921" width="14" style="736" customWidth="1"/>
    <col min="6922" max="6922" width="16.28515625" style="736" customWidth="1"/>
    <col min="6923" max="6923" width="22.140625" style="736" customWidth="1"/>
    <col min="6924" max="6925" width="11.42578125" style="736"/>
    <col min="6926" max="6928" width="14.5703125" style="736" customWidth="1"/>
    <col min="6929" max="7168" width="11.42578125" style="736"/>
    <col min="7169" max="7169" width="12.7109375" style="736" customWidth="1"/>
    <col min="7170" max="7170" width="88.5703125" style="736" customWidth="1"/>
    <col min="7171" max="7171" width="9.42578125" style="736" customWidth="1"/>
    <col min="7172" max="7172" width="13.7109375" style="736" customWidth="1"/>
    <col min="7173" max="7173" width="13.85546875" style="736" customWidth="1"/>
    <col min="7174" max="7174" width="14" style="736" customWidth="1"/>
    <col min="7175" max="7175" width="15.28515625" style="736" customWidth="1"/>
    <col min="7176" max="7176" width="14.5703125" style="736" customWidth="1"/>
    <col min="7177" max="7177" width="14" style="736" customWidth="1"/>
    <col min="7178" max="7178" width="16.28515625" style="736" customWidth="1"/>
    <col min="7179" max="7179" width="22.140625" style="736" customWidth="1"/>
    <col min="7180" max="7181" width="11.42578125" style="736"/>
    <col min="7182" max="7184" width="14.5703125" style="736" customWidth="1"/>
    <col min="7185" max="7424" width="11.42578125" style="736"/>
    <col min="7425" max="7425" width="12.7109375" style="736" customWidth="1"/>
    <col min="7426" max="7426" width="88.5703125" style="736" customWidth="1"/>
    <col min="7427" max="7427" width="9.42578125" style="736" customWidth="1"/>
    <col min="7428" max="7428" width="13.7109375" style="736" customWidth="1"/>
    <col min="7429" max="7429" width="13.85546875" style="736" customWidth="1"/>
    <col min="7430" max="7430" width="14" style="736" customWidth="1"/>
    <col min="7431" max="7431" width="15.28515625" style="736" customWidth="1"/>
    <col min="7432" max="7432" width="14.5703125" style="736" customWidth="1"/>
    <col min="7433" max="7433" width="14" style="736" customWidth="1"/>
    <col min="7434" max="7434" width="16.28515625" style="736" customWidth="1"/>
    <col min="7435" max="7435" width="22.140625" style="736" customWidth="1"/>
    <col min="7436" max="7437" width="11.42578125" style="736"/>
    <col min="7438" max="7440" width="14.5703125" style="736" customWidth="1"/>
    <col min="7441" max="7680" width="11.42578125" style="736"/>
    <col min="7681" max="7681" width="12.7109375" style="736" customWidth="1"/>
    <col min="7682" max="7682" width="88.5703125" style="736" customWidth="1"/>
    <col min="7683" max="7683" width="9.42578125" style="736" customWidth="1"/>
    <col min="7684" max="7684" width="13.7109375" style="736" customWidth="1"/>
    <col min="7685" max="7685" width="13.85546875" style="736" customWidth="1"/>
    <col min="7686" max="7686" width="14" style="736" customWidth="1"/>
    <col min="7687" max="7687" width="15.28515625" style="736" customWidth="1"/>
    <col min="7688" max="7688" width="14.5703125" style="736" customWidth="1"/>
    <col min="7689" max="7689" width="14" style="736" customWidth="1"/>
    <col min="7690" max="7690" width="16.28515625" style="736" customWidth="1"/>
    <col min="7691" max="7691" width="22.140625" style="736" customWidth="1"/>
    <col min="7692" max="7693" width="11.42578125" style="736"/>
    <col min="7694" max="7696" width="14.5703125" style="736" customWidth="1"/>
    <col min="7697" max="7936" width="11.42578125" style="736"/>
    <col min="7937" max="7937" width="12.7109375" style="736" customWidth="1"/>
    <col min="7938" max="7938" width="88.5703125" style="736" customWidth="1"/>
    <col min="7939" max="7939" width="9.42578125" style="736" customWidth="1"/>
    <col min="7940" max="7940" width="13.7109375" style="736" customWidth="1"/>
    <col min="7941" max="7941" width="13.85546875" style="736" customWidth="1"/>
    <col min="7942" max="7942" width="14" style="736" customWidth="1"/>
    <col min="7943" max="7943" width="15.28515625" style="736" customWidth="1"/>
    <col min="7944" max="7944" width="14.5703125" style="736" customWidth="1"/>
    <col min="7945" max="7945" width="14" style="736" customWidth="1"/>
    <col min="7946" max="7946" width="16.28515625" style="736" customWidth="1"/>
    <col min="7947" max="7947" width="22.140625" style="736" customWidth="1"/>
    <col min="7948" max="7949" width="11.42578125" style="736"/>
    <col min="7950" max="7952" width="14.5703125" style="736" customWidth="1"/>
    <col min="7953" max="8192" width="11.42578125" style="736"/>
    <col min="8193" max="8193" width="12.7109375" style="736" customWidth="1"/>
    <col min="8194" max="8194" width="88.5703125" style="736" customWidth="1"/>
    <col min="8195" max="8195" width="9.42578125" style="736" customWidth="1"/>
    <col min="8196" max="8196" width="13.7109375" style="736" customWidth="1"/>
    <col min="8197" max="8197" width="13.85546875" style="736" customWidth="1"/>
    <col min="8198" max="8198" width="14" style="736" customWidth="1"/>
    <col min="8199" max="8199" width="15.28515625" style="736" customWidth="1"/>
    <col min="8200" max="8200" width="14.5703125" style="736" customWidth="1"/>
    <col min="8201" max="8201" width="14" style="736" customWidth="1"/>
    <col min="8202" max="8202" width="16.28515625" style="736" customWidth="1"/>
    <col min="8203" max="8203" width="22.140625" style="736" customWidth="1"/>
    <col min="8204" max="8205" width="11.42578125" style="736"/>
    <col min="8206" max="8208" width="14.5703125" style="736" customWidth="1"/>
    <col min="8209" max="8448" width="11.42578125" style="736"/>
    <col min="8449" max="8449" width="12.7109375" style="736" customWidth="1"/>
    <col min="8450" max="8450" width="88.5703125" style="736" customWidth="1"/>
    <col min="8451" max="8451" width="9.42578125" style="736" customWidth="1"/>
    <col min="8452" max="8452" width="13.7109375" style="736" customWidth="1"/>
    <col min="8453" max="8453" width="13.85546875" style="736" customWidth="1"/>
    <col min="8454" max="8454" width="14" style="736" customWidth="1"/>
    <col min="8455" max="8455" width="15.28515625" style="736" customWidth="1"/>
    <col min="8456" max="8456" width="14.5703125" style="736" customWidth="1"/>
    <col min="8457" max="8457" width="14" style="736" customWidth="1"/>
    <col min="8458" max="8458" width="16.28515625" style="736" customWidth="1"/>
    <col min="8459" max="8459" width="22.140625" style="736" customWidth="1"/>
    <col min="8460" max="8461" width="11.42578125" style="736"/>
    <col min="8462" max="8464" width="14.5703125" style="736" customWidth="1"/>
    <col min="8465" max="8704" width="11.42578125" style="736"/>
    <col min="8705" max="8705" width="12.7109375" style="736" customWidth="1"/>
    <col min="8706" max="8706" width="88.5703125" style="736" customWidth="1"/>
    <col min="8707" max="8707" width="9.42578125" style="736" customWidth="1"/>
    <col min="8708" max="8708" width="13.7109375" style="736" customWidth="1"/>
    <col min="8709" max="8709" width="13.85546875" style="736" customWidth="1"/>
    <col min="8710" max="8710" width="14" style="736" customWidth="1"/>
    <col min="8711" max="8711" width="15.28515625" style="736" customWidth="1"/>
    <col min="8712" max="8712" width="14.5703125" style="736" customWidth="1"/>
    <col min="8713" max="8713" width="14" style="736" customWidth="1"/>
    <col min="8714" max="8714" width="16.28515625" style="736" customWidth="1"/>
    <col min="8715" max="8715" width="22.140625" style="736" customWidth="1"/>
    <col min="8716" max="8717" width="11.42578125" style="736"/>
    <col min="8718" max="8720" width="14.5703125" style="736" customWidth="1"/>
    <col min="8721" max="8960" width="11.42578125" style="736"/>
    <col min="8961" max="8961" width="12.7109375" style="736" customWidth="1"/>
    <col min="8962" max="8962" width="88.5703125" style="736" customWidth="1"/>
    <col min="8963" max="8963" width="9.42578125" style="736" customWidth="1"/>
    <col min="8964" max="8964" width="13.7109375" style="736" customWidth="1"/>
    <col min="8965" max="8965" width="13.85546875" style="736" customWidth="1"/>
    <col min="8966" max="8966" width="14" style="736" customWidth="1"/>
    <col min="8967" max="8967" width="15.28515625" style="736" customWidth="1"/>
    <col min="8968" max="8968" width="14.5703125" style="736" customWidth="1"/>
    <col min="8969" max="8969" width="14" style="736" customWidth="1"/>
    <col min="8970" max="8970" width="16.28515625" style="736" customWidth="1"/>
    <col min="8971" max="8971" width="22.140625" style="736" customWidth="1"/>
    <col min="8972" max="8973" width="11.42578125" style="736"/>
    <col min="8974" max="8976" width="14.5703125" style="736" customWidth="1"/>
    <col min="8977" max="9216" width="11.42578125" style="736"/>
    <col min="9217" max="9217" width="12.7109375" style="736" customWidth="1"/>
    <col min="9218" max="9218" width="88.5703125" style="736" customWidth="1"/>
    <col min="9219" max="9219" width="9.42578125" style="736" customWidth="1"/>
    <col min="9220" max="9220" width="13.7109375" style="736" customWidth="1"/>
    <col min="9221" max="9221" width="13.85546875" style="736" customWidth="1"/>
    <col min="9222" max="9222" width="14" style="736" customWidth="1"/>
    <col min="9223" max="9223" width="15.28515625" style="736" customWidth="1"/>
    <col min="9224" max="9224" width="14.5703125" style="736" customWidth="1"/>
    <col min="9225" max="9225" width="14" style="736" customWidth="1"/>
    <col min="9226" max="9226" width="16.28515625" style="736" customWidth="1"/>
    <col min="9227" max="9227" width="22.140625" style="736" customWidth="1"/>
    <col min="9228" max="9229" width="11.42578125" style="736"/>
    <col min="9230" max="9232" width="14.5703125" style="736" customWidth="1"/>
    <col min="9233" max="9472" width="11.42578125" style="736"/>
    <col min="9473" max="9473" width="12.7109375" style="736" customWidth="1"/>
    <col min="9474" max="9474" width="88.5703125" style="736" customWidth="1"/>
    <col min="9475" max="9475" width="9.42578125" style="736" customWidth="1"/>
    <col min="9476" max="9476" width="13.7109375" style="736" customWidth="1"/>
    <col min="9477" max="9477" width="13.85546875" style="736" customWidth="1"/>
    <col min="9478" max="9478" width="14" style="736" customWidth="1"/>
    <col min="9479" max="9479" width="15.28515625" style="736" customWidth="1"/>
    <col min="9480" max="9480" width="14.5703125" style="736" customWidth="1"/>
    <col min="9481" max="9481" width="14" style="736" customWidth="1"/>
    <col min="9482" max="9482" width="16.28515625" style="736" customWidth="1"/>
    <col min="9483" max="9483" width="22.140625" style="736" customWidth="1"/>
    <col min="9484" max="9485" width="11.42578125" style="736"/>
    <col min="9486" max="9488" width="14.5703125" style="736" customWidth="1"/>
    <col min="9489" max="9728" width="11.42578125" style="736"/>
    <col min="9729" max="9729" width="12.7109375" style="736" customWidth="1"/>
    <col min="9730" max="9730" width="88.5703125" style="736" customWidth="1"/>
    <col min="9731" max="9731" width="9.42578125" style="736" customWidth="1"/>
    <col min="9732" max="9732" width="13.7109375" style="736" customWidth="1"/>
    <col min="9733" max="9733" width="13.85546875" style="736" customWidth="1"/>
    <col min="9734" max="9734" width="14" style="736" customWidth="1"/>
    <col min="9735" max="9735" width="15.28515625" style="736" customWidth="1"/>
    <col min="9736" max="9736" width="14.5703125" style="736" customWidth="1"/>
    <col min="9737" max="9737" width="14" style="736" customWidth="1"/>
    <col min="9738" max="9738" width="16.28515625" style="736" customWidth="1"/>
    <col min="9739" max="9739" width="22.140625" style="736" customWidth="1"/>
    <col min="9740" max="9741" width="11.42578125" style="736"/>
    <col min="9742" max="9744" width="14.5703125" style="736" customWidth="1"/>
    <col min="9745" max="9984" width="11.42578125" style="736"/>
    <col min="9985" max="9985" width="12.7109375" style="736" customWidth="1"/>
    <col min="9986" max="9986" width="88.5703125" style="736" customWidth="1"/>
    <col min="9987" max="9987" width="9.42578125" style="736" customWidth="1"/>
    <col min="9988" max="9988" width="13.7109375" style="736" customWidth="1"/>
    <col min="9989" max="9989" width="13.85546875" style="736" customWidth="1"/>
    <col min="9990" max="9990" width="14" style="736" customWidth="1"/>
    <col min="9991" max="9991" width="15.28515625" style="736" customWidth="1"/>
    <col min="9992" max="9992" width="14.5703125" style="736" customWidth="1"/>
    <col min="9993" max="9993" width="14" style="736" customWidth="1"/>
    <col min="9994" max="9994" width="16.28515625" style="736" customWidth="1"/>
    <col min="9995" max="9995" width="22.140625" style="736" customWidth="1"/>
    <col min="9996" max="9997" width="11.42578125" style="736"/>
    <col min="9998" max="10000" width="14.5703125" style="736" customWidth="1"/>
    <col min="10001" max="10240" width="11.42578125" style="736"/>
    <col min="10241" max="10241" width="12.7109375" style="736" customWidth="1"/>
    <col min="10242" max="10242" width="88.5703125" style="736" customWidth="1"/>
    <col min="10243" max="10243" width="9.42578125" style="736" customWidth="1"/>
    <col min="10244" max="10244" width="13.7109375" style="736" customWidth="1"/>
    <col min="10245" max="10245" width="13.85546875" style="736" customWidth="1"/>
    <col min="10246" max="10246" width="14" style="736" customWidth="1"/>
    <col min="10247" max="10247" width="15.28515625" style="736" customWidth="1"/>
    <col min="10248" max="10248" width="14.5703125" style="736" customWidth="1"/>
    <col min="10249" max="10249" width="14" style="736" customWidth="1"/>
    <col min="10250" max="10250" width="16.28515625" style="736" customWidth="1"/>
    <col min="10251" max="10251" width="22.140625" style="736" customWidth="1"/>
    <col min="10252" max="10253" width="11.42578125" style="736"/>
    <col min="10254" max="10256" width="14.5703125" style="736" customWidth="1"/>
    <col min="10257" max="10496" width="11.42578125" style="736"/>
    <col min="10497" max="10497" width="12.7109375" style="736" customWidth="1"/>
    <col min="10498" max="10498" width="88.5703125" style="736" customWidth="1"/>
    <col min="10499" max="10499" width="9.42578125" style="736" customWidth="1"/>
    <col min="10500" max="10500" width="13.7109375" style="736" customWidth="1"/>
    <col min="10501" max="10501" width="13.85546875" style="736" customWidth="1"/>
    <col min="10502" max="10502" width="14" style="736" customWidth="1"/>
    <col min="10503" max="10503" width="15.28515625" style="736" customWidth="1"/>
    <col min="10504" max="10504" width="14.5703125" style="736" customWidth="1"/>
    <col min="10505" max="10505" width="14" style="736" customWidth="1"/>
    <col min="10506" max="10506" width="16.28515625" style="736" customWidth="1"/>
    <col min="10507" max="10507" width="22.140625" style="736" customWidth="1"/>
    <col min="10508" max="10509" width="11.42578125" style="736"/>
    <col min="10510" max="10512" width="14.5703125" style="736" customWidth="1"/>
    <col min="10513" max="10752" width="11.42578125" style="736"/>
    <col min="10753" max="10753" width="12.7109375" style="736" customWidth="1"/>
    <col min="10754" max="10754" width="88.5703125" style="736" customWidth="1"/>
    <col min="10755" max="10755" width="9.42578125" style="736" customWidth="1"/>
    <col min="10756" max="10756" width="13.7109375" style="736" customWidth="1"/>
    <col min="10757" max="10757" width="13.85546875" style="736" customWidth="1"/>
    <col min="10758" max="10758" width="14" style="736" customWidth="1"/>
    <col min="10759" max="10759" width="15.28515625" style="736" customWidth="1"/>
    <col min="10760" max="10760" width="14.5703125" style="736" customWidth="1"/>
    <col min="10761" max="10761" width="14" style="736" customWidth="1"/>
    <col min="10762" max="10762" width="16.28515625" style="736" customWidth="1"/>
    <col min="10763" max="10763" width="22.140625" style="736" customWidth="1"/>
    <col min="10764" max="10765" width="11.42578125" style="736"/>
    <col min="10766" max="10768" width="14.5703125" style="736" customWidth="1"/>
    <col min="10769" max="11008" width="11.42578125" style="736"/>
    <col min="11009" max="11009" width="12.7109375" style="736" customWidth="1"/>
    <col min="11010" max="11010" width="88.5703125" style="736" customWidth="1"/>
    <col min="11011" max="11011" width="9.42578125" style="736" customWidth="1"/>
    <col min="11012" max="11012" width="13.7109375" style="736" customWidth="1"/>
    <col min="11013" max="11013" width="13.85546875" style="736" customWidth="1"/>
    <col min="11014" max="11014" width="14" style="736" customWidth="1"/>
    <col min="11015" max="11015" width="15.28515625" style="736" customWidth="1"/>
    <col min="11016" max="11016" width="14.5703125" style="736" customWidth="1"/>
    <col min="11017" max="11017" width="14" style="736" customWidth="1"/>
    <col min="11018" max="11018" width="16.28515625" style="736" customWidth="1"/>
    <col min="11019" max="11019" width="22.140625" style="736" customWidth="1"/>
    <col min="11020" max="11021" width="11.42578125" style="736"/>
    <col min="11022" max="11024" width="14.5703125" style="736" customWidth="1"/>
    <col min="11025" max="11264" width="11.42578125" style="736"/>
    <col min="11265" max="11265" width="12.7109375" style="736" customWidth="1"/>
    <col min="11266" max="11266" width="88.5703125" style="736" customWidth="1"/>
    <col min="11267" max="11267" width="9.42578125" style="736" customWidth="1"/>
    <col min="11268" max="11268" width="13.7109375" style="736" customWidth="1"/>
    <col min="11269" max="11269" width="13.85546875" style="736" customWidth="1"/>
    <col min="11270" max="11270" width="14" style="736" customWidth="1"/>
    <col min="11271" max="11271" width="15.28515625" style="736" customWidth="1"/>
    <col min="11272" max="11272" width="14.5703125" style="736" customWidth="1"/>
    <col min="11273" max="11273" width="14" style="736" customWidth="1"/>
    <col min="11274" max="11274" width="16.28515625" style="736" customWidth="1"/>
    <col min="11275" max="11275" width="22.140625" style="736" customWidth="1"/>
    <col min="11276" max="11277" width="11.42578125" style="736"/>
    <col min="11278" max="11280" width="14.5703125" style="736" customWidth="1"/>
    <col min="11281" max="11520" width="11.42578125" style="736"/>
    <col min="11521" max="11521" width="12.7109375" style="736" customWidth="1"/>
    <col min="11522" max="11522" width="88.5703125" style="736" customWidth="1"/>
    <col min="11523" max="11523" width="9.42578125" style="736" customWidth="1"/>
    <col min="11524" max="11524" width="13.7109375" style="736" customWidth="1"/>
    <col min="11525" max="11525" width="13.85546875" style="736" customWidth="1"/>
    <col min="11526" max="11526" width="14" style="736" customWidth="1"/>
    <col min="11527" max="11527" width="15.28515625" style="736" customWidth="1"/>
    <col min="11528" max="11528" width="14.5703125" style="736" customWidth="1"/>
    <col min="11529" max="11529" width="14" style="736" customWidth="1"/>
    <col min="11530" max="11530" width="16.28515625" style="736" customWidth="1"/>
    <col min="11531" max="11531" width="22.140625" style="736" customWidth="1"/>
    <col min="11532" max="11533" width="11.42578125" style="736"/>
    <col min="11534" max="11536" width="14.5703125" style="736" customWidth="1"/>
    <col min="11537" max="11776" width="11.42578125" style="736"/>
    <col min="11777" max="11777" width="12.7109375" style="736" customWidth="1"/>
    <col min="11778" max="11778" width="88.5703125" style="736" customWidth="1"/>
    <col min="11779" max="11779" width="9.42578125" style="736" customWidth="1"/>
    <col min="11780" max="11780" width="13.7109375" style="736" customWidth="1"/>
    <col min="11781" max="11781" width="13.85546875" style="736" customWidth="1"/>
    <col min="11782" max="11782" width="14" style="736" customWidth="1"/>
    <col min="11783" max="11783" width="15.28515625" style="736" customWidth="1"/>
    <col min="11784" max="11784" width="14.5703125" style="736" customWidth="1"/>
    <col min="11785" max="11785" width="14" style="736" customWidth="1"/>
    <col min="11786" max="11786" width="16.28515625" style="736" customWidth="1"/>
    <col min="11787" max="11787" width="22.140625" style="736" customWidth="1"/>
    <col min="11788" max="11789" width="11.42578125" style="736"/>
    <col min="11790" max="11792" width="14.5703125" style="736" customWidth="1"/>
    <col min="11793" max="12032" width="11.42578125" style="736"/>
    <col min="12033" max="12033" width="12.7109375" style="736" customWidth="1"/>
    <col min="12034" max="12034" width="88.5703125" style="736" customWidth="1"/>
    <col min="12035" max="12035" width="9.42578125" style="736" customWidth="1"/>
    <col min="12036" max="12036" width="13.7109375" style="736" customWidth="1"/>
    <col min="12037" max="12037" width="13.85546875" style="736" customWidth="1"/>
    <col min="12038" max="12038" width="14" style="736" customWidth="1"/>
    <col min="12039" max="12039" width="15.28515625" style="736" customWidth="1"/>
    <col min="12040" max="12040" width="14.5703125" style="736" customWidth="1"/>
    <col min="12041" max="12041" width="14" style="736" customWidth="1"/>
    <col min="12042" max="12042" width="16.28515625" style="736" customWidth="1"/>
    <col min="12043" max="12043" width="22.140625" style="736" customWidth="1"/>
    <col min="12044" max="12045" width="11.42578125" style="736"/>
    <col min="12046" max="12048" width="14.5703125" style="736" customWidth="1"/>
    <col min="12049" max="12288" width="11.42578125" style="736"/>
    <col min="12289" max="12289" width="12.7109375" style="736" customWidth="1"/>
    <col min="12290" max="12290" width="88.5703125" style="736" customWidth="1"/>
    <col min="12291" max="12291" width="9.42578125" style="736" customWidth="1"/>
    <col min="12292" max="12292" width="13.7109375" style="736" customWidth="1"/>
    <col min="12293" max="12293" width="13.85546875" style="736" customWidth="1"/>
    <col min="12294" max="12294" width="14" style="736" customWidth="1"/>
    <col min="12295" max="12295" width="15.28515625" style="736" customWidth="1"/>
    <col min="12296" max="12296" width="14.5703125" style="736" customWidth="1"/>
    <col min="12297" max="12297" width="14" style="736" customWidth="1"/>
    <col min="12298" max="12298" width="16.28515625" style="736" customWidth="1"/>
    <col min="12299" max="12299" width="22.140625" style="736" customWidth="1"/>
    <col min="12300" max="12301" width="11.42578125" style="736"/>
    <col min="12302" max="12304" width="14.5703125" style="736" customWidth="1"/>
    <col min="12305" max="12544" width="11.42578125" style="736"/>
    <col min="12545" max="12545" width="12.7109375" style="736" customWidth="1"/>
    <col min="12546" max="12546" width="88.5703125" style="736" customWidth="1"/>
    <col min="12547" max="12547" width="9.42578125" style="736" customWidth="1"/>
    <col min="12548" max="12548" width="13.7109375" style="736" customWidth="1"/>
    <col min="12549" max="12549" width="13.85546875" style="736" customWidth="1"/>
    <col min="12550" max="12550" width="14" style="736" customWidth="1"/>
    <col min="12551" max="12551" width="15.28515625" style="736" customWidth="1"/>
    <col min="12552" max="12552" width="14.5703125" style="736" customWidth="1"/>
    <col min="12553" max="12553" width="14" style="736" customWidth="1"/>
    <col min="12554" max="12554" width="16.28515625" style="736" customWidth="1"/>
    <col min="12555" max="12555" width="22.140625" style="736" customWidth="1"/>
    <col min="12556" max="12557" width="11.42578125" style="736"/>
    <col min="12558" max="12560" width="14.5703125" style="736" customWidth="1"/>
    <col min="12561" max="12800" width="11.42578125" style="736"/>
    <col min="12801" max="12801" width="12.7109375" style="736" customWidth="1"/>
    <col min="12802" max="12802" width="88.5703125" style="736" customWidth="1"/>
    <col min="12803" max="12803" width="9.42578125" style="736" customWidth="1"/>
    <col min="12804" max="12804" width="13.7109375" style="736" customWidth="1"/>
    <col min="12805" max="12805" width="13.85546875" style="736" customWidth="1"/>
    <col min="12806" max="12806" width="14" style="736" customWidth="1"/>
    <col min="12807" max="12807" width="15.28515625" style="736" customWidth="1"/>
    <col min="12808" max="12808" width="14.5703125" style="736" customWidth="1"/>
    <col min="12809" max="12809" width="14" style="736" customWidth="1"/>
    <col min="12810" max="12810" width="16.28515625" style="736" customWidth="1"/>
    <col min="12811" max="12811" width="22.140625" style="736" customWidth="1"/>
    <col min="12812" max="12813" width="11.42578125" style="736"/>
    <col min="12814" max="12816" width="14.5703125" style="736" customWidth="1"/>
    <col min="12817" max="13056" width="11.42578125" style="736"/>
    <col min="13057" max="13057" width="12.7109375" style="736" customWidth="1"/>
    <col min="13058" max="13058" width="88.5703125" style="736" customWidth="1"/>
    <col min="13059" max="13059" width="9.42578125" style="736" customWidth="1"/>
    <col min="13060" max="13060" width="13.7109375" style="736" customWidth="1"/>
    <col min="13061" max="13061" width="13.85546875" style="736" customWidth="1"/>
    <col min="13062" max="13062" width="14" style="736" customWidth="1"/>
    <col min="13063" max="13063" width="15.28515625" style="736" customWidth="1"/>
    <col min="13064" max="13064" width="14.5703125" style="736" customWidth="1"/>
    <col min="13065" max="13065" width="14" style="736" customWidth="1"/>
    <col min="13066" max="13066" width="16.28515625" style="736" customWidth="1"/>
    <col min="13067" max="13067" width="22.140625" style="736" customWidth="1"/>
    <col min="13068" max="13069" width="11.42578125" style="736"/>
    <col min="13070" max="13072" width="14.5703125" style="736" customWidth="1"/>
    <col min="13073" max="13312" width="11.42578125" style="736"/>
    <col min="13313" max="13313" width="12.7109375" style="736" customWidth="1"/>
    <col min="13314" max="13314" width="88.5703125" style="736" customWidth="1"/>
    <col min="13315" max="13315" width="9.42578125" style="736" customWidth="1"/>
    <col min="13316" max="13316" width="13.7109375" style="736" customWidth="1"/>
    <col min="13317" max="13317" width="13.85546875" style="736" customWidth="1"/>
    <col min="13318" max="13318" width="14" style="736" customWidth="1"/>
    <col min="13319" max="13319" width="15.28515625" style="736" customWidth="1"/>
    <col min="13320" max="13320" width="14.5703125" style="736" customWidth="1"/>
    <col min="13321" max="13321" width="14" style="736" customWidth="1"/>
    <col min="13322" max="13322" width="16.28515625" style="736" customWidth="1"/>
    <col min="13323" max="13323" width="22.140625" style="736" customWidth="1"/>
    <col min="13324" max="13325" width="11.42578125" style="736"/>
    <col min="13326" max="13328" width="14.5703125" style="736" customWidth="1"/>
    <col min="13329" max="13568" width="11.42578125" style="736"/>
    <col min="13569" max="13569" width="12.7109375" style="736" customWidth="1"/>
    <col min="13570" max="13570" width="88.5703125" style="736" customWidth="1"/>
    <col min="13571" max="13571" width="9.42578125" style="736" customWidth="1"/>
    <col min="13572" max="13572" width="13.7109375" style="736" customWidth="1"/>
    <col min="13573" max="13573" width="13.85546875" style="736" customWidth="1"/>
    <col min="13574" max="13574" width="14" style="736" customWidth="1"/>
    <col min="13575" max="13575" width="15.28515625" style="736" customWidth="1"/>
    <col min="13576" max="13576" width="14.5703125" style="736" customWidth="1"/>
    <col min="13577" max="13577" width="14" style="736" customWidth="1"/>
    <col min="13578" max="13578" width="16.28515625" style="736" customWidth="1"/>
    <col min="13579" max="13579" width="22.140625" style="736" customWidth="1"/>
    <col min="13580" max="13581" width="11.42578125" style="736"/>
    <col min="13582" max="13584" width="14.5703125" style="736" customWidth="1"/>
    <col min="13585" max="13824" width="11.42578125" style="736"/>
    <col min="13825" max="13825" width="12.7109375" style="736" customWidth="1"/>
    <col min="13826" max="13826" width="88.5703125" style="736" customWidth="1"/>
    <col min="13827" max="13827" width="9.42578125" style="736" customWidth="1"/>
    <col min="13828" max="13828" width="13.7109375" style="736" customWidth="1"/>
    <col min="13829" max="13829" width="13.85546875" style="736" customWidth="1"/>
    <col min="13830" max="13830" width="14" style="736" customWidth="1"/>
    <col min="13831" max="13831" width="15.28515625" style="736" customWidth="1"/>
    <col min="13832" max="13832" width="14.5703125" style="736" customWidth="1"/>
    <col min="13833" max="13833" width="14" style="736" customWidth="1"/>
    <col min="13834" max="13834" width="16.28515625" style="736" customWidth="1"/>
    <col min="13835" max="13835" width="22.140625" style="736" customWidth="1"/>
    <col min="13836" max="13837" width="11.42578125" style="736"/>
    <col min="13838" max="13840" width="14.5703125" style="736" customWidth="1"/>
    <col min="13841" max="14080" width="11.42578125" style="736"/>
    <col min="14081" max="14081" width="12.7109375" style="736" customWidth="1"/>
    <col min="14082" max="14082" width="88.5703125" style="736" customWidth="1"/>
    <col min="14083" max="14083" width="9.42578125" style="736" customWidth="1"/>
    <col min="14084" max="14084" width="13.7109375" style="736" customWidth="1"/>
    <col min="14085" max="14085" width="13.85546875" style="736" customWidth="1"/>
    <col min="14086" max="14086" width="14" style="736" customWidth="1"/>
    <col min="14087" max="14087" width="15.28515625" style="736" customWidth="1"/>
    <col min="14088" max="14088" width="14.5703125" style="736" customWidth="1"/>
    <col min="14089" max="14089" width="14" style="736" customWidth="1"/>
    <col min="14090" max="14090" width="16.28515625" style="736" customWidth="1"/>
    <col min="14091" max="14091" width="22.140625" style="736" customWidth="1"/>
    <col min="14092" max="14093" width="11.42578125" style="736"/>
    <col min="14094" max="14096" width="14.5703125" style="736" customWidth="1"/>
    <col min="14097" max="14336" width="11.42578125" style="736"/>
    <col min="14337" max="14337" width="12.7109375" style="736" customWidth="1"/>
    <col min="14338" max="14338" width="88.5703125" style="736" customWidth="1"/>
    <col min="14339" max="14339" width="9.42578125" style="736" customWidth="1"/>
    <col min="14340" max="14340" width="13.7109375" style="736" customWidth="1"/>
    <col min="14341" max="14341" width="13.85546875" style="736" customWidth="1"/>
    <col min="14342" max="14342" width="14" style="736" customWidth="1"/>
    <col min="14343" max="14343" width="15.28515625" style="736" customWidth="1"/>
    <col min="14344" max="14344" width="14.5703125" style="736" customWidth="1"/>
    <col min="14345" max="14345" width="14" style="736" customWidth="1"/>
    <col min="14346" max="14346" width="16.28515625" style="736" customWidth="1"/>
    <col min="14347" max="14347" width="22.140625" style="736" customWidth="1"/>
    <col min="14348" max="14349" width="11.42578125" style="736"/>
    <col min="14350" max="14352" width="14.5703125" style="736" customWidth="1"/>
    <col min="14353" max="14592" width="11.42578125" style="736"/>
    <col min="14593" max="14593" width="12.7109375" style="736" customWidth="1"/>
    <col min="14594" max="14594" width="88.5703125" style="736" customWidth="1"/>
    <col min="14595" max="14595" width="9.42578125" style="736" customWidth="1"/>
    <col min="14596" max="14596" width="13.7109375" style="736" customWidth="1"/>
    <col min="14597" max="14597" width="13.85546875" style="736" customWidth="1"/>
    <col min="14598" max="14598" width="14" style="736" customWidth="1"/>
    <col min="14599" max="14599" width="15.28515625" style="736" customWidth="1"/>
    <col min="14600" max="14600" width="14.5703125" style="736" customWidth="1"/>
    <col min="14601" max="14601" width="14" style="736" customWidth="1"/>
    <col min="14602" max="14602" width="16.28515625" style="736" customWidth="1"/>
    <col min="14603" max="14603" width="22.140625" style="736" customWidth="1"/>
    <col min="14604" max="14605" width="11.42578125" style="736"/>
    <col min="14606" max="14608" width="14.5703125" style="736" customWidth="1"/>
    <col min="14609" max="14848" width="11.42578125" style="736"/>
    <col min="14849" max="14849" width="12.7109375" style="736" customWidth="1"/>
    <col min="14850" max="14850" width="88.5703125" style="736" customWidth="1"/>
    <col min="14851" max="14851" width="9.42578125" style="736" customWidth="1"/>
    <col min="14852" max="14852" width="13.7109375" style="736" customWidth="1"/>
    <col min="14853" max="14853" width="13.85546875" style="736" customWidth="1"/>
    <col min="14854" max="14854" width="14" style="736" customWidth="1"/>
    <col min="14855" max="14855" width="15.28515625" style="736" customWidth="1"/>
    <col min="14856" max="14856" width="14.5703125" style="736" customWidth="1"/>
    <col min="14857" max="14857" width="14" style="736" customWidth="1"/>
    <col min="14858" max="14858" width="16.28515625" style="736" customWidth="1"/>
    <col min="14859" max="14859" width="22.140625" style="736" customWidth="1"/>
    <col min="14860" max="14861" width="11.42578125" style="736"/>
    <col min="14862" max="14864" width="14.5703125" style="736" customWidth="1"/>
    <col min="14865" max="15104" width="11.42578125" style="736"/>
    <col min="15105" max="15105" width="12.7109375" style="736" customWidth="1"/>
    <col min="15106" max="15106" width="88.5703125" style="736" customWidth="1"/>
    <col min="15107" max="15107" width="9.42578125" style="736" customWidth="1"/>
    <col min="15108" max="15108" width="13.7109375" style="736" customWidth="1"/>
    <col min="15109" max="15109" width="13.85546875" style="736" customWidth="1"/>
    <col min="15110" max="15110" width="14" style="736" customWidth="1"/>
    <col min="15111" max="15111" width="15.28515625" style="736" customWidth="1"/>
    <col min="15112" max="15112" width="14.5703125" style="736" customWidth="1"/>
    <col min="15113" max="15113" width="14" style="736" customWidth="1"/>
    <col min="15114" max="15114" width="16.28515625" style="736" customWidth="1"/>
    <col min="15115" max="15115" width="22.140625" style="736" customWidth="1"/>
    <col min="15116" max="15117" width="11.42578125" style="736"/>
    <col min="15118" max="15120" width="14.5703125" style="736" customWidth="1"/>
    <col min="15121" max="15360" width="11.42578125" style="736"/>
    <col min="15361" max="15361" width="12.7109375" style="736" customWidth="1"/>
    <col min="15362" max="15362" width="88.5703125" style="736" customWidth="1"/>
    <col min="15363" max="15363" width="9.42578125" style="736" customWidth="1"/>
    <col min="15364" max="15364" width="13.7109375" style="736" customWidth="1"/>
    <col min="15365" max="15365" width="13.85546875" style="736" customWidth="1"/>
    <col min="15366" max="15366" width="14" style="736" customWidth="1"/>
    <col min="15367" max="15367" width="15.28515625" style="736" customWidth="1"/>
    <col min="15368" max="15368" width="14.5703125" style="736" customWidth="1"/>
    <col min="15369" max="15369" width="14" style="736" customWidth="1"/>
    <col min="15370" max="15370" width="16.28515625" style="736" customWidth="1"/>
    <col min="15371" max="15371" width="22.140625" style="736" customWidth="1"/>
    <col min="15372" max="15373" width="11.42578125" style="736"/>
    <col min="15374" max="15376" width="14.5703125" style="736" customWidth="1"/>
    <col min="15377" max="15616" width="11.42578125" style="736"/>
    <col min="15617" max="15617" width="12.7109375" style="736" customWidth="1"/>
    <col min="15618" max="15618" width="88.5703125" style="736" customWidth="1"/>
    <col min="15619" max="15619" width="9.42578125" style="736" customWidth="1"/>
    <col min="15620" max="15620" width="13.7109375" style="736" customWidth="1"/>
    <col min="15621" max="15621" width="13.85546875" style="736" customWidth="1"/>
    <col min="15622" max="15622" width="14" style="736" customWidth="1"/>
    <col min="15623" max="15623" width="15.28515625" style="736" customWidth="1"/>
    <col min="15624" max="15624" width="14.5703125" style="736" customWidth="1"/>
    <col min="15625" max="15625" width="14" style="736" customWidth="1"/>
    <col min="15626" max="15626" width="16.28515625" style="736" customWidth="1"/>
    <col min="15627" max="15627" width="22.140625" style="736" customWidth="1"/>
    <col min="15628" max="15629" width="11.42578125" style="736"/>
    <col min="15630" max="15632" width="14.5703125" style="736" customWidth="1"/>
    <col min="15633" max="15872" width="11.42578125" style="736"/>
    <col min="15873" max="15873" width="12.7109375" style="736" customWidth="1"/>
    <col min="15874" max="15874" width="88.5703125" style="736" customWidth="1"/>
    <col min="15875" max="15875" width="9.42578125" style="736" customWidth="1"/>
    <col min="15876" max="15876" width="13.7109375" style="736" customWidth="1"/>
    <col min="15877" max="15877" width="13.85546875" style="736" customWidth="1"/>
    <col min="15878" max="15878" width="14" style="736" customWidth="1"/>
    <col min="15879" max="15879" width="15.28515625" style="736" customWidth="1"/>
    <col min="15880" max="15880" width="14.5703125" style="736" customWidth="1"/>
    <col min="15881" max="15881" width="14" style="736" customWidth="1"/>
    <col min="15882" max="15882" width="16.28515625" style="736" customWidth="1"/>
    <col min="15883" max="15883" width="22.140625" style="736" customWidth="1"/>
    <col min="15884" max="15885" width="11.42578125" style="736"/>
    <col min="15886" max="15888" width="14.5703125" style="736" customWidth="1"/>
    <col min="15889" max="16128" width="11.42578125" style="736"/>
    <col min="16129" max="16129" width="12.7109375" style="736" customWidth="1"/>
    <col min="16130" max="16130" width="88.5703125" style="736" customWidth="1"/>
    <col min="16131" max="16131" width="9.42578125" style="736" customWidth="1"/>
    <col min="16132" max="16132" width="13.7109375" style="736" customWidth="1"/>
    <col min="16133" max="16133" width="13.85546875" style="736" customWidth="1"/>
    <col min="16134" max="16134" width="14" style="736" customWidth="1"/>
    <col min="16135" max="16135" width="15.28515625" style="736" customWidth="1"/>
    <col min="16136" max="16136" width="14.5703125" style="736" customWidth="1"/>
    <col min="16137" max="16137" width="14" style="736" customWidth="1"/>
    <col min="16138" max="16138" width="16.28515625" style="736" customWidth="1"/>
    <col min="16139" max="16139" width="22.140625" style="736" customWidth="1"/>
    <col min="16140" max="16141" width="11.42578125" style="736"/>
    <col min="16142" max="16144" width="14.5703125" style="736" customWidth="1"/>
    <col min="16145" max="16384" width="11.42578125" style="736"/>
  </cols>
  <sheetData>
    <row r="1" spans="1:19" x14ac:dyDescent="0.2">
      <c r="A1" s="579" t="s">
        <v>0</v>
      </c>
      <c r="I1" s="736"/>
    </row>
    <row r="2" spans="1:19" x14ac:dyDescent="0.2">
      <c r="A2" s="579" t="str">
        <f>CONCATENATE("COMUNA: ",[7]NOMBRE!B2," - ","( ",[7]NOMBRE!C2,[7]NOMBRE!D2,[7]NOMBRE!E2,[7]NOMBRE!F2,[7]NOMBRE!G2," )")</f>
        <v>COMUNA: LINARES - ( 07401 )</v>
      </c>
      <c r="I2" s="736"/>
    </row>
    <row r="3" spans="1:19" x14ac:dyDescent="0.2">
      <c r="A3" s="579" t="str">
        <f>CONCATENATE("ESTABLECIMIENTO: ",[7]NOMBRE!B3," - ","( ",[7]NOMBRE!C3,[7]NOMBRE!D3,[7]NOMBRE!E3,[7]NOMBRE!F3,[7]NOMBRE!G3," )")</f>
        <v>ESTABLECIMIENTO: HOSPITAL DE LINARES  - ( 16108 )</v>
      </c>
      <c r="I3" s="632"/>
    </row>
    <row r="4" spans="1:19" x14ac:dyDescent="0.2">
      <c r="A4" s="579" t="str">
        <f>CONCATENATE("MES: ",[7]NOMBRE!B6," - ","( ",[7]NOMBRE!C6,[7]NOMBRE!D6," )")</f>
        <v>MES: SEPTIEMBRE - ( 09 )</v>
      </c>
      <c r="I4" s="631"/>
    </row>
    <row r="5" spans="1:19" ht="12.75" customHeight="1" x14ac:dyDescent="0.2">
      <c r="A5" s="579" t="str">
        <f>CONCATENATE("AÑO: ",[7]NOMBRE!B7)</f>
        <v>AÑO: 2013</v>
      </c>
      <c r="I5" s="736"/>
    </row>
    <row r="6" spans="1:19" ht="12.75" customHeight="1" x14ac:dyDescent="0.15">
      <c r="A6" s="888" t="s">
        <v>1</v>
      </c>
      <c r="B6" s="888"/>
      <c r="C6" s="888"/>
      <c r="D6" s="888"/>
      <c r="E6" s="888"/>
      <c r="F6" s="888"/>
      <c r="I6" s="736"/>
    </row>
    <row r="7" spans="1:19" ht="12.75" customHeight="1" x14ac:dyDescent="0.15">
      <c r="A7" s="888"/>
      <c r="B7" s="888"/>
      <c r="C7" s="888"/>
      <c r="D7" s="888"/>
      <c r="E7" s="888"/>
      <c r="F7" s="888"/>
      <c r="I7" s="736"/>
    </row>
    <row r="8" spans="1:19" ht="12.75" customHeight="1" x14ac:dyDescent="0.2">
      <c r="A8" s="887"/>
      <c r="B8" s="887"/>
      <c r="C8" s="887"/>
      <c r="D8" s="887"/>
      <c r="E8" s="887"/>
      <c r="F8" s="887"/>
      <c r="I8" s="736"/>
    </row>
    <row r="9" spans="1:19" x14ac:dyDescent="0.2">
      <c r="A9" s="11"/>
      <c r="B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2.75" customHeight="1" x14ac:dyDescent="0.2">
      <c r="A10" s="876" t="s">
        <v>2</v>
      </c>
      <c r="B10" s="877"/>
      <c r="C10" s="959" t="s">
        <v>3</v>
      </c>
      <c r="D10" s="966" t="s">
        <v>4</v>
      </c>
      <c r="E10" s="967"/>
      <c r="F10" s="968"/>
      <c r="G10" s="959" t="s">
        <v>5</v>
      </c>
      <c r="H10" s="959" t="s">
        <v>6</v>
      </c>
      <c r="I10" s="738"/>
      <c r="J10" s="736"/>
      <c r="K10" s="736"/>
      <c r="N10" s="732"/>
      <c r="O10" s="737"/>
      <c r="Q10" s="736"/>
    </row>
    <row r="11" spans="1:19" ht="13.5" customHeight="1" x14ac:dyDescent="0.2">
      <c r="A11" s="878"/>
      <c r="B11" s="879"/>
      <c r="C11" s="960"/>
      <c r="D11" s="969" t="s">
        <v>7</v>
      </c>
      <c r="E11" s="962" t="s">
        <v>8</v>
      </c>
      <c r="F11" s="964" t="s">
        <v>9</v>
      </c>
      <c r="G11" s="960"/>
      <c r="H11" s="960"/>
      <c r="I11" s="738"/>
      <c r="J11" s="736"/>
      <c r="K11" s="736"/>
      <c r="N11" s="732"/>
      <c r="O11" s="737"/>
      <c r="Q11" s="736"/>
    </row>
    <row r="12" spans="1:19" x14ac:dyDescent="0.2">
      <c r="A12" s="873" t="s">
        <v>10</v>
      </c>
      <c r="B12" s="874" t="s">
        <v>11</v>
      </c>
      <c r="C12" s="961"/>
      <c r="D12" s="970"/>
      <c r="E12" s="963"/>
      <c r="F12" s="965"/>
      <c r="G12" s="961"/>
      <c r="H12" s="961"/>
      <c r="I12" s="738"/>
      <c r="J12" s="736"/>
      <c r="K12" s="736"/>
      <c r="N12" s="732"/>
      <c r="O12" s="737"/>
      <c r="Q12" s="736"/>
    </row>
    <row r="13" spans="1:19" x14ac:dyDescent="0.2">
      <c r="A13" s="880" t="s">
        <v>12</v>
      </c>
      <c r="B13" s="881"/>
      <c r="C13" s="872">
        <f>+SUM(D13:F13)</f>
        <v>4785</v>
      </c>
      <c r="D13" s="875">
        <f>+SUM(D14:D42)</f>
        <v>2857</v>
      </c>
      <c r="E13" s="875">
        <f>+SUM(E14:E42)</f>
        <v>1928</v>
      </c>
      <c r="F13" s="875">
        <f>+SUM(F14:F42)</f>
        <v>0</v>
      </c>
      <c r="G13" s="875">
        <f>+SUM(G14:G42)</f>
        <v>0</v>
      </c>
      <c r="H13" s="875">
        <f>+SUM(H14:H42)</f>
        <v>0</v>
      </c>
      <c r="I13" s="738"/>
      <c r="J13" s="736"/>
      <c r="K13" s="736"/>
      <c r="N13" s="732"/>
      <c r="O13" s="737"/>
      <c r="Q13" s="736"/>
    </row>
    <row r="14" spans="1:19" ht="27" customHeight="1" x14ac:dyDescent="0.2">
      <c r="A14" s="862" t="s">
        <v>13</v>
      </c>
      <c r="B14" s="863" t="s">
        <v>14</v>
      </c>
      <c r="C14" s="735">
        <f>+SUM(D14:F14)</f>
        <v>1192</v>
      </c>
      <c r="D14" s="749">
        <v>737</v>
      </c>
      <c r="E14" s="739">
        <v>455</v>
      </c>
      <c r="F14" s="750"/>
      <c r="G14" s="750"/>
      <c r="H14" s="750"/>
      <c r="I14" s="828"/>
      <c r="J14" s="736"/>
      <c r="K14" s="736"/>
      <c r="N14" s="732"/>
      <c r="O14" s="737"/>
      <c r="Q14" s="736"/>
    </row>
    <row r="15" spans="1:19" x14ac:dyDescent="0.2">
      <c r="A15" s="864" t="s">
        <v>15</v>
      </c>
      <c r="B15" s="865" t="s">
        <v>16</v>
      </c>
      <c r="C15" s="735">
        <f t="shared" ref="C15:C76" si="0">+SUM(D15:F15)</f>
        <v>0</v>
      </c>
      <c r="D15" s="749"/>
      <c r="E15" s="739"/>
      <c r="F15" s="750"/>
      <c r="G15" s="750"/>
      <c r="H15" s="750"/>
      <c r="I15" s="828"/>
      <c r="J15" s="736"/>
      <c r="K15" s="736"/>
      <c r="N15" s="732"/>
      <c r="O15" s="737"/>
      <c r="Q15" s="736"/>
    </row>
    <row r="16" spans="1:19" x14ac:dyDescent="0.2">
      <c r="A16" s="864" t="s">
        <v>17</v>
      </c>
      <c r="B16" s="865" t="s">
        <v>18</v>
      </c>
      <c r="C16" s="735">
        <f t="shared" si="0"/>
        <v>0</v>
      </c>
      <c r="D16" s="749"/>
      <c r="E16" s="739"/>
      <c r="F16" s="750"/>
      <c r="G16" s="750"/>
      <c r="H16" s="750"/>
      <c r="I16" s="828"/>
      <c r="J16" s="736"/>
      <c r="K16" s="736"/>
      <c r="N16" s="732"/>
      <c r="O16" s="737"/>
      <c r="Q16" s="736"/>
    </row>
    <row r="17" spans="1:17" x14ac:dyDescent="0.2">
      <c r="A17" s="866" t="s">
        <v>19</v>
      </c>
      <c r="B17" s="867" t="s">
        <v>20</v>
      </c>
      <c r="C17" s="735">
        <f t="shared" si="0"/>
        <v>324</v>
      </c>
      <c r="D17" s="749"/>
      <c r="E17" s="739">
        <v>324</v>
      </c>
      <c r="F17" s="750"/>
      <c r="G17" s="750"/>
      <c r="H17" s="750"/>
      <c r="I17" s="828"/>
      <c r="J17" s="736"/>
      <c r="K17" s="736"/>
      <c r="N17" s="732"/>
      <c r="O17" s="737"/>
      <c r="Q17" s="736"/>
    </row>
    <row r="18" spans="1:17" x14ac:dyDescent="0.2">
      <c r="A18" s="866" t="s">
        <v>21</v>
      </c>
      <c r="B18" s="868" t="s">
        <v>22</v>
      </c>
      <c r="C18" s="735">
        <f t="shared" si="0"/>
        <v>108</v>
      </c>
      <c r="D18" s="749"/>
      <c r="E18" s="739">
        <v>108</v>
      </c>
      <c r="F18" s="750"/>
      <c r="G18" s="750"/>
      <c r="H18" s="750"/>
      <c r="I18" s="828"/>
      <c r="J18" s="736"/>
      <c r="K18" s="736"/>
      <c r="N18" s="732"/>
      <c r="O18" s="737"/>
      <c r="Q18" s="736"/>
    </row>
    <row r="19" spans="1:17" x14ac:dyDescent="0.2">
      <c r="A19" s="866" t="s">
        <v>23</v>
      </c>
      <c r="B19" s="869" t="s">
        <v>24</v>
      </c>
      <c r="C19" s="735">
        <f t="shared" si="0"/>
        <v>169</v>
      </c>
      <c r="D19" s="749"/>
      <c r="E19" s="739">
        <v>169</v>
      </c>
      <c r="F19" s="750"/>
      <c r="G19" s="750"/>
      <c r="H19" s="750"/>
      <c r="I19" s="828"/>
      <c r="J19" s="736"/>
      <c r="K19" s="736"/>
      <c r="N19" s="732"/>
      <c r="O19" s="737"/>
      <c r="Q19" s="736"/>
    </row>
    <row r="20" spans="1:17" x14ac:dyDescent="0.2">
      <c r="A20" s="866" t="s">
        <v>25</v>
      </c>
      <c r="B20" s="869" t="s">
        <v>26</v>
      </c>
      <c r="C20" s="735">
        <f t="shared" si="0"/>
        <v>16</v>
      </c>
      <c r="D20" s="749"/>
      <c r="E20" s="739">
        <v>16</v>
      </c>
      <c r="F20" s="750"/>
      <c r="G20" s="750"/>
      <c r="H20" s="750"/>
      <c r="I20" s="828"/>
      <c r="J20" s="736"/>
      <c r="K20" s="736"/>
      <c r="N20" s="732"/>
      <c r="O20" s="737"/>
      <c r="Q20" s="736"/>
    </row>
    <row r="21" spans="1:17" x14ac:dyDescent="0.2">
      <c r="A21" s="866" t="s">
        <v>27</v>
      </c>
      <c r="B21" s="869" t="s">
        <v>28</v>
      </c>
      <c r="C21" s="735">
        <f t="shared" si="0"/>
        <v>175</v>
      </c>
      <c r="D21" s="749">
        <v>23</v>
      </c>
      <c r="E21" s="739">
        <v>152</v>
      </c>
      <c r="F21" s="750"/>
      <c r="G21" s="750"/>
      <c r="H21" s="750"/>
      <c r="I21" s="828"/>
      <c r="J21" s="736"/>
      <c r="K21" s="736"/>
      <c r="N21" s="732"/>
      <c r="O21" s="737"/>
      <c r="Q21" s="736"/>
    </row>
    <row r="22" spans="1:17" ht="23.25" x14ac:dyDescent="0.2">
      <c r="A22" s="866" t="s">
        <v>29</v>
      </c>
      <c r="B22" s="870" t="s">
        <v>30</v>
      </c>
      <c r="C22" s="735">
        <f t="shared" si="0"/>
        <v>73</v>
      </c>
      <c r="D22" s="767"/>
      <c r="E22" s="768">
        <v>73</v>
      </c>
      <c r="F22" s="769"/>
      <c r="G22" s="769"/>
      <c r="H22" s="769"/>
      <c r="I22" s="828"/>
      <c r="J22" s="736"/>
      <c r="K22" s="736"/>
      <c r="N22" s="732"/>
      <c r="O22" s="737"/>
      <c r="Q22" s="736"/>
    </row>
    <row r="23" spans="1:17" x14ac:dyDescent="0.2">
      <c r="A23" s="866" t="s">
        <v>31</v>
      </c>
      <c r="B23" s="870" t="s">
        <v>32</v>
      </c>
      <c r="C23" s="735">
        <f t="shared" si="0"/>
        <v>0</v>
      </c>
      <c r="D23" s="767"/>
      <c r="E23" s="768"/>
      <c r="F23" s="769"/>
      <c r="G23" s="769"/>
      <c r="H23" s="769"/>
      <c r="I23" s="828"/>
      <c r="J23" s="736"/>
      <c r="K23" s="736"/>
      <c r="N23" s="732"/>
      <c r="O23" s="737"/>
      <c r="Q23" s="736"/>
    </row>
    <row r="24" spans="1:17" x14ac:dyDescent="0.2">
      <c r="A24" s="866" t="s">
        <v>33</v>
      </c>
      <c r="B24" s="870" t="s">
        <v>34</v>
      </c>
      <c r="C24" s="735">
        <f t="shared" si="0"/>
        <v>0</v>
      </c>
      <c r="D24" s="767"/>
      <c r="E24" s="768"/>
      <c r="F24" s="769"/>
      <c r="G24" s="769"/>
      <c r="H24" s="769"/>
      <c r="I24" s="828"/>
      <c r="J24" s="736"/>
      <c r="K24" s="736"/>
      <c r="N24" s="732"/>
      <c r="O24" s="737"/>
      <c r="Q24" s="736"/>
    </row>
    <row r="25" spans="1:17" x14ac:dyDescent="0.2">
      <c r="A25" s="866" t="s">
        <v>35</v>
      </c>
      <c r="B25" s="870" t="s">
        <v>36</v>
      </c>
      <c r="C25" s="735">
        <f t="shared" si="0"/>
        <v>0</v>
      </c>
      <c r="D25" s="767"/>
      <c r="E25" s="768"/>
      <c r="F25" s="769"/>
      <c r="G25" s="769"/>
      <c r="H25" s="769"/>
      <c r="I25" s="828"/>
      <c r="J25" s="736"/>
      <c r="K25" s="736"/>
      <c r="N25" s="732"/>
      <c r="O25" s="737"/>
      <c r="Q25" s="736"/>
    </row>
    <row r="26" spans="1:17" x14ac:dyDescent="0.2">
      <c r="A26" s="866" t="s">
        <v>37</v>
      </c>
      <c r="B26" s="870" t="s">
        <v>38</v>
      </c>
      <c r="C26" s="735">
        <f t="shared" si="0"/>
        <v>0</v>
      </c>
      <c r="D26" s="767"/>
      <c r="E26" s="768"/>
      <c r="F26" s="769"/>
      <c r="G26" s="769"/>
      <c r="H26" s="769"/>
      <c r="I26" s="828"/>
      <c r="J26" s="736"/>
      <c r="K26" s="736"/>
      <c r="N26" s="732"/>
      <c r="O26" s="737"/>
      <c r="Q26" s="736"/>
    </row>
    <row r="27" spans="1:17" x14ac:dyDescent="0.2">
      <c r="A27" s="871" t="s">
        <v>39</v>
      </c>
      <c r="B27" s="870" t="s">
        <v>40</v>
      </c>
      <c r="C27" s="735">
        <f t="shared" si="0"/>
        <v>0</v>
      </c>
      <c r="D27" s="767"/>
      <c r="E27" s="768"/>
      <c r="F27" s="769"/>
      <c r="G27" s="769"/>
      <c r="H27" s="769"/>
      <c r="I27" s="828"/>
      <c r="J27" s="736"/>
      <c r="K27" s="736"/>
      <c r="N27" s="732"/>
      <c r="O27" s="737"/>
      <c r="Q27" s="736"/>
    </row>
    <row r="28" spans="1:17" x14ac:dyDescent="0.2">
      <c r="A28" s="866" t="s">
        <v>41</v>
      </c>
      <c r="B28" s="870" t="s">
        <v>42</v>
      </c>
      <c r="C28" s="735">
        <f t="shared" si="0"/>
        <v>758</v>
      </c>
      <c r="D28" s="767">
        <v>758</v>
      </c>
      <c r="E28" s="768"/>
      <c r="F28" s="769"/>
      <c r="G28" s="769"/>
      <c r="H28" s="769"/>
      <c r="I28" s="828"/>
      <c r="J28" s="736"/>
      <c r="K28" s="736"/>
      <c r="N28" s="732"/>
      <c r="O28" s="737"/>
      <c r="Q28" s="736"/>
    </row>
    <row r="29" spans="1:17" x14ac:dyDescent="0.2">
      <c r="A29" s="866" t="s">
        <v>43</v>
      </c>
      <c r="B29" s="869" t="s">
        <v>44</v>
      </c>
      <c r="C29" s="735">
        <f t="shared" si="0"/>
        <v>13</v>
      </c>
      <c r="D29" s="767"/>
      <c r="E29" s="768">
        <v>13</v>
      </c>
      <c r="F29" s="769"/>
      <c r="G29" s="769"/>
      <c r="H29" s="769"/>
      <c r="I29" s="828"/>
      <c r="J29" s="736"/>
      <c r="K29" s="736"/>
      <c r="N29" s="732"/>
      <c r="O29" s="737"/>
      <c r="Q29" s="736"/>
    </row>
    <row r="30" spans="1:17" x14ac:dyDescent="0.2">
      <c r="A30" s="866" t="s">
        <v>45</v>
      </c>
      <c r="B30" s="870" t="s">
        <v>46</v>
      </c>
      <c r="C30" s="735">
        <f t="shared" si="0"/>
        <v>2</v>
      </c>
      <c r="D30" s="767"/>
      <c r="E30" s="768">
        <v>2</v>
      </c>
      <c r="F30" s="769"/>
      <c r="G30" s="769"/>
      <c r="H30" s="769"/>
      <c r="I30" s="828"/>
      <c r="J30" s="736"/>
      <c r="K30" s="736"/>
      <c r="N30" s="732"/>
      <c r="O30" s="737"/>
      <c r="Q30" s="736"/>
    </row>
    <row r="31" spans="1:17" x14ac:dyDescent="0.2">
      <c r="A31" s="866" t="s">
        <v>47</v>
      </c>
      <c r="B31" s="870" t="s">
        <v>48</v>
      </c>
      <c r="C31" s="735">
        <f t="shared" si="0"/>
        <v>0</v>
      </c>
      <c r="D31" s="767"/>
      <c r="E31" s="768"/>
      <c r="F31" s="769"/>
      <c r="G31" s="769"/>
      <c r="H31" s="845"/>
      <c r="I31" s="828"/>
      <c r="J31" s="736"/>
      <c r="K31" s="736"/>
      <c r="N31" s="732"/>
      <c r="O31" s="737"/>
      <c r="Q31" s="736"/>
    </row>
    <row r="32" spans="1:17" x14ac:dyDescent="0.2">
      <c r="A32" s="866" t="s">
        <v>49</v>
      </c>
      <c r="B32" s="870" t="s">
        <v>50</v>
      </c>
      <c r="C32" s="735">
        <f t="shared" si="0"/>
        <v>0</v>
      </c>
      <c r="D32" s="767"/>
      <c r="E32" s="768"/>
      <c r="F32" s="769"/>
      <c r="G32" s="769"/>
      <c r="H32" s="845"/>
      <c r="I32" s="828"/>
      <c r="J32" s="736"/>
      <c r="K32" s="736"/>
      <c r="N32" s="732"/>
      <c r="O32" s="737"/>
      <c r="Q32" s="736"/>
    </row>
    <row r="33" spans="1:17" s="737" customFormat="1" x14ac:dyDescent="0.2">
      <c r="A33" s="866" t="s">
        <v>51</v>
      </c>
      <c r="B33" s="869" t="s">
        <v>52</v>
      </c>
      <c r="C33" s="735">
        <f t="shared" si="0"/>
        <v>0</v>
      </c>
      <c r="D33" s="749"/>
      <c r="E33" s="739"/>
      <c r="F33" s="750"/>
      <c r="G33" s="750"/>
      <c r="H33" s="800"/>
      <c r="I33" s="829"/>
      <c r="N33" s="741"/>
    </row>
    <row r="34" spans="1:17" x14ac:dyDescent="0.2">
      <c r="A34" s="866" t="s">
        <v>53</v>
      </c>
      <c r="B34" s="869" t="s">
        <v>54</v>
      </c>
      <c r="C34" s="759">
        <f t="shared" si="0"/>
        <v>11</v>
      </c>
      <c r="D34" s="746">
        <v>2</v>
      </c>
      <c r="E34" s="747">
        <v>9</v>
      </c>
      <c r="F34" s="748"/>
      <c r="G34" s="748"/>
      <c r="H34" s="748"/>
      <c r="I34" s="828"/>
      <c r="J34" s="736"/>
      <c r="K34" s="736"/>
      <c r="N34" s="732"/>
      <c r="O34" s="737"/>
      <c r="Q34" s="736"/>
    </row>
    <row r="35" spans="1:17" ht="34.5" x14ac:dyDescent="0.2">
      <c r="A35" s="809" t="s">
        <v>55</v>
      </c>
      <c r="B35" s="788" t="s">
        <v>56</v>
      </c>
      <c r="C35" s="735">
        <f t="shared" si="0"/>
        <v>1192</v>
      </c>
      <c r="D35" s="749">
        <v>606</v>
      </c>
      <c r="E35" s="739">
        <v>586</v>
      </c>
      <c r="F35" s="750"/>
      <c r="G35" s="750"/>
      <c r="H35" s="750"/>
      <c r="I35" s="828"/>
      <c r="J35" s="736"/>
      <c r="K35" s="736"/>
      <c r="N35" s="732"/>
      <c r="O35" s="737"/>
      <c r="Q35" s="736"/>
    </row>
    <row r="36" spans="1:17" x14ac:dyDescent="0.2">
      <c r="A36" s="809" t="s">
        <v>57</v>
      </c>
      <c r="B36" s="788" t="s">
        <v>58</v>
      </c>
      <c r="C36" s="735">
        <f t="shared" si="0"/>
        <v>0</v>
      </c>
      <c r="D36" s="749"/>
      <c r="E36" s="739"/>
      <c r="F36" s="750"/>
      <c r="G36" s="750"/>
      <c r="H36" s="750"/>
      <c r="I36" s="828"/>
      <c r="J36" s="736"/>
      <c r="K36" s="736"/>
      <c r="N36" s="732"/>
      <c r="O36" s="737"/>
      <c r="Q36" s="736"/>
    </row>
    <row r="37" spans="1:17" x14ac:dyDescent="0.2">
      <c r="A37" s="809" t="s">
        <v>59</v>
      </c>
      <c r="B37" s="788" t="s">
        <v>60</v>
      </c>
      <c r="C37" s="735">
        <f t="shared" si="0"/>
        <v>133</v>
      </c>
      <c r="D37" s="749">
        <v>112</v>
      </c>
      <c r="E37" s="739">
        <v>21</v>
      </c>
      <c r="F37" s="750"/>
      <c r="G37" s="750"/>
      <c r="H37" s="750"/>
      <c r="I37" s="828"/>
      <c r="J37" s="736"/>
      <c r="K37" s="736"/>
      <c r="N37" s="732"/>
      <c r="O37" s="737"/>
      <c r="Q37" s="736"/>
    </row>
    <row r="38" spans="1:17" x14ac:dyDescent="0.2">
      <c r="A38" s="809" t="s">
        <v>61</v>
      </c>
      <c r="B38" s="788" t="s">
        <v>62</v>
      </c>
      <c r="C38" s="735">
        <f t="shared" si="0"/>
        <v>514</v>
      </c>
      <c r="D38" s="749">
        <v>514</v>
      </c>
      <c r="E38" s="739"/>
      <c r="F38" s="750"/>
      <c r="G38" s="750"/>
      <c r="H38" s="750"/>
      <c r="I38" s="828"/>
      <c r="J38" s="736"/>
      <c r="K38" s="736"/>
      <c r="N38" s="732"/>
      <c r="O38" s="737"/>
      <c r="Q38" s="736"/>
    </row>
    <row r="39" spans="1:17" x14ac:dyDescent="0.2">
      <c r="A39" s="809" t="s">
        <v>63</v>
      </c>
      <c r="B39" s="790" t="s">
        <v>64</v>
      </c>
      <c r="C39" s="766">
        <f t="shared" si="0"/>
        <v>105</v>
      </c>
      <c r="D39" s="767">
        <v>105</v>
      </c>
      <c r="E39" s="768"/>
      <c r="F39" s="769"/>
      <c r="G39" s="769"/>
      <c r="H39" s="769"/>
      <c r="I39" s="828"/>
      <c r="J39" s="736"/>
      <c r="K39" s="736"/>
      <c r="N39" s="732"/>
      <c r="O39" s="737"/>
      <c r="Q39" s="736"/>
    </row>
    <row r="40" spans="1:17" x14ac:dyDescent="0.2">
      <c r="A40" s="787" t="s">
        <v>65</v>
      </c>
      <c r="B40" s="790" t="s">
        <v>66</v>
      </c>
      <c r="C40" s="766">
        <f t="shared" si="0"/>
        <v>0</v>
      </c>
      <c r="D40" s="767"/>
      <c r="E40" s="768"/>
      <c r="F40" s="769"/>
      <c r="G40" s="769"/>
      <c r="H40" s="769"/>
      <c r="I40" s="828"/>
      <c r="J40" s="736"/>
      <c r="K40" s="736"/>
      <c r="N40" s="732"/>
      <c r="O40" s="737"/>
      <c r="Q40" s="736"/>
    </row>
    <row r="41" spans="1:17" x14ac:dyDescent="0.2">
      <c r="A41" s="787" t="s">
        <v>67</v>
      </c>
      <c r="B41" s="790" t="s">
        <v>68</v>
      </c>
      <c r="C41" s="766">
        <f t="shared" si="0"/>
        <v>0</v>
      </c>
      <c r="D41" s="767"/>
      <c r="E41" s="768"/>
      <c r="F41" s="769"/>
      <c r="G41" s="769"/>
      <c r="H41" s="769"/>
      <c r="I41" s="828"/>
      <c r="J41" s="736"/>
      <c r="K41" s="736"/>
      <c r="N41" s="732"/>
      <c r="O41" s="737"/>
      <c r="Q41" s="736"/>
    </row>
    <row r="42" spans="1:17" x14ac:dyDescent="0.2">
      <c r="A42" s="787" t="s">
        <v>69</v>
      </c>
      <c r="B42" s="790" t="s">
        <v>70</v>
      </c>
      <c r="C42" s="766">
        <f t="shared" si="0"/>
        <v>0</v>
      </c>
      <c r="D42" s="767"/>
      <c r="E42" s="768"/>
      <c r="F42" s="769"/>
      <c r="G42" s="769"/>
      <c r="H42" s="769"/>
      <c r="I42" s="828"/>
      <c r="J42" s="736"/>
      <c r="K42" s="736"/>
      <c r="N42" s="732"/>
      <c r="O42" s="737"/>
      <c r="Q42" s="736"/>
    </row>
    <row r="43" spans="1:17" x14ac:dyDescent="0.2">
      <c r="A43" s="951" t="s">
        <v>71</v>
      </c>
      <c r="B43" s="952"/>
      <c r="C43" s="872">
        <f t="shared" si="0"/>
        <v>0</v>
      </c>
      <c r="D43" s="744">
        <f>SUM(D44:D77)</f>
        <v>0</v>
      </c>
      <c r="E43" s="733">
        <f>SUM(E44:E77)</f>
        <v>0</v>
      </c>
      <c r="F43" s="744">
        <f>SUM(F44:F77)</f>
        <v>0</v>
      </c>
      <c r="G43" s="872">
        <f>SUM(G44:G77)</f>
        <v>0</v>
      </c>
      <c r="H43" s="872">
        <f>SUM(H44:H77)</f>
        <v>0</v>
      </c>
      <c r="I43" s="828"/>
      <c r="J43" s="736"/>
      <c r="K43" s="736"/>
      <c r="N43" s="732"/>
      <c r="O43" s="737"/>
      <c r="Q43" s="736"/>
    </row>
    <row r="44" spans="1:17" x14ac:dyDescent="0.2">
      <c r="A44" s="781" t="s">
        <v>72</v>
      </c>
      <c r="B44" s="789" t="s">
        <v>73</v>
      </c>
      <c r="C44" s="745">
        <f t="shared" si="0"/>
        <v>0</v>
      </c>
      <c r="D44" s="746"/>
      <c r="E44" s="747"/>
      <c r="F44" s="748"/>
      <c r="G44" s="748"/>
      <c r="H44" s="748"/>
      <c r="I44" s="828"/>
      <c r="J44" s="736"/>
      <c r="K44" s="736"/>
      <c r="N44" s="732"/>
      <c r="O44" s="737"/>
      <c r="Q44" s="736"/>
    </row>
    <row r="45" spans="1:17" x14ac:dyDescent="0.2">
      <c r="A45" s="782" t="s">
        <v>74</v>
      </c>
      <c r="B45" s="802" t="s">
        <v>75</v>
      </c>
      <c r="C45" s="735">
        <f t="shared" si="0"/>
        <v>0</v>
      </c>
      <c r="D45" s="749"/>
      <c r="E45" s="739"/>
      <c r="F45" s="750"/>
      <c r="G45" s="750"/>
      <c r="H45" s="750"/>
      <c r="I45" s="828"/>
      <c r="J45" s="736"/>
      <c r="K45" s="736"/>
      <c r="N45" s="732"/>
      <c r="O45" s="737"/>
      <c r="Q45" s="736"/>
    </row>
    <row r="46" spans="1:17" x14ac:dyDescent="0.2">
      <c r="A46" s="782" t="s">
        <v>76</v>
      </c>
      <c r="B46" s="802" t="s">
        <v>77</v>
      </c>
      <c r="C46" s="735">
        <f t="shared" si="0"/>
        <v>0</v>
      </c>
      <c r="D46" s="749"/>
      <c r="E46" s="739"/>
      <c r="F46" s="750"/>
      <c r="G46" s="750"/>
      <c r="H46" s="750"/>
      <c r="I46" s="828"/>
      <c r="J46" s="736"/>
      <c r="K46" s="736"/>
      <c r="N46" s="732"/>
      <c r="O46" s="737"/>
      <c r="Q46" s="736"/>
    </row>
    <row r="47" spans="1:17" x14ac:dyDescent="0.2">
      <c r="A47" s="782" t="s">
        <v>78</v>
      </c>
      <c r="B47" s="802" t="s">
        <v>79</v>
      </c>
      <c r="C47" s="735">
        <f t="shared" si="0"/>
        <v>0</v>
      </c>
      <c r="D47" s="749"/>
      <c r="E47" s="739"/>
      <c r="F47" s="750"/>
      <c r="G47" s="750"/>
      <c r="H47" s="750"/>
      <c r="I47" s="828"/>
      <c r="J47" s="736"/>
      <c r="K47" s="736"/>
      <c r="N47" s="732"/>
      <c r="O47" s="737"/>
      <c r="Q47" s="736"/>
    </row>
    <row r="48" spans="1:17" x14ac:dyDescent="0.2">
      <c r="A48" s="782" t="s">
        <v>80</v>
      </c>
      <c r="B48" s="802" t="s">
        <v>81</v>
      </c>
      <c r="C48" s="735">
        <f t="shared" si="0"/>
        <v>0</v>
      </c>
      <c r="D48" s="749"/>
      <c r="E48" s="739"/>
      <c r="F48" s="750"/>
      <c r="G48" s="750"/>
      <c r="H48" s="750"/>
      <c r="I48" s="828"/>
      <c r="J48" s="736"/>
      <c r="K48" s="736"/>
      <c r="N48" s="732"/>
      <c r="O48" s="737"/>
      <c r="Q48" s="736"/>
    </row>
    <row r="49" spans="1:17" x14ac:dyDescent="0.2">
      <c r="A49" s="782" t="s">
        <v>82</v>
      </c>
      <c r="B49" s="802" t="s">
        <v>83</v>
      </c>
      <c r="C49" s="735">
        <f t="shared" si="0"/>
        <v>0</v>
      </c>
      <c r="D49" s="749"/>
      <c r="E49" s="739"/>
      <c r="F49" s="750"/>
      <c r="G49" s="750"/>
      <c r="H49" s="750"/>
      <c r="I49" s="828"/>
      <c r="J49" s="736"/>
      <c r="K49" s="736"/>
      <c r="N49" s="732"/>
      <c r="O49" s="737"/>
      <c r="Q49" s="736"/>
    </row>
    <row r="50" spans="1:17" x14ac:dyDescent="0.2">
      <c r="A50" s="782" t="s">
        <v>84</v>
      </c>
      <c r="B50" s="802" t="s">
        <v>85</v>
      </c>
      <c r="C50" s="735">
        <f t="shared" si="0"/>
        <v>0</v>
      </c>
      <c r="D50" s="749"/>
      <c r="E50" s="739"/>
      <c r="F50" s="750"/>
      <c r="G50" s="750"/>
      <c r="H50" s="750"/>
      <c r="I50" s="828"/>
      <c r="J50" s="736"/>
      <c r="K50" s="736"/>
      <c r="N50" s="732"/>
      <c r="O50" s="737"/>
      <c r="Q50" s="736"/>
    </row>
    <row r="51" spans="1:17" x14ac:dyDescent="0.2">
      <c r="A51" s="782" t="s">
        <v>86</v>
      </c>
      <c r="B51" s="802" t="s">
        <v>87</v>
      </c>
      <c r="C51" s="735">
        <f t="shared" si="0"/>
        <v>0</v>
      </c>
      <c r="D51" s="749"/>
      <c r="E51" s="739"/>
      <c r="F51" s="750"/>
      <c r="G51" s="750"/>
      <c r="H51" s="750"/>
      <c r="I51" s="828"/>
      <c r="J51" s="736"/>
      <c r="K51" s="736"/>
      <c r="N51" s="732"/>
      <c r="O51" s="737"/>
      <c r="Q51" s="736"/>
    </row>
    <row r="52" spans="1:17" x14ac:dyDescent="0.2">
      <c r="A52" s="782" t="s">
        <v>88</v>
      </c>
      <c r="B52" s="802" t="s">
        <v>89</v>
      </c>
      <c r="C52" s="735">
        <f t="shared" si="0"/>
        <v>0</v>
      </c>
      <c r="D52" s="749"/>
      <c r="E52" s="739"/>
      <c r="F52" s="750"/>
      <c r="G52" s="750"/>
      <c r="H52" s="750"/>
      <c r="I52" s="828"/>
      <c r="J52" s="736"/>
      <c r="K52" s="736"/>
      <c r="N52" s="732"/>
      <c r="O52" s="737"/>
      <c r="Q52" s="736"/>
    </row>
    <row r="53" spans="1:17" x14ac:dyDescent="0.2">
      <c r="A53" s="782" t="s">
        <v>90</v>
      </c>
      <c r="B53" s="802" t="s">
        <v>91</v>
      </c>
      <c r="C53" s="735">
        <f t="shared" si="0"/>
        <v>0</v>
      </c>
      <c r="D53" s="749"/>
      <c r="E53" s="739"/>
      <c r="F53" s="750"/>
      <c r="G53" s="750"/>
      <c r="H53" s="750"/>
      <c r="I53" s="828"/>
      <c r="J53" s="736"/>
      <c r="K53" s="736"/>
      <c r="N53" s="732"/>
      <c r="O53" s="737"/>
      <c r="Q53" s="736"/>
    </row>
    <row r="54" spans="1:17" x14ac:dyDescent="0.2">
      <c r="A54" s="782" t="s">
        <v>92</v>
      </c>
      <c r="B54" s="802" t="s">
        <v>93</v>
      </c>
      <c r="C54" s="735">
        <f t="shared" si="0"/>
        <v>0</v>
      </c>
      <c r="D54" s="749"/>
      <c r="E54" s="739"/>
      <c r="F54" s="750"/>
      <c r="G54" s="750"/>
      <c r="H54" s="750"/>
      <c r="I54" s="828"/>
      <c r="J54" s="736"/>
      <c r="K54" s="736"/>
      <c r="N54" s="732"/>
      <c r="O54" s="737"/>
      <c r="Q54" s="736"/>
    </row>
    <row r="55" spans="1:17" x14ac:dyDescent="0.2">
      <c r="A55" s="782" t="s">
        <v>94</v>
      </c>
      <c r="B55" s="802" t="s">
        <v>95</v>
      </c>
      <c r="C55" s="735">
        <f t="shared" si="0"/>
        <v>0</v>
      </c>
      <c r="D55" s="749"/>
      <c r="E55" s="739"/>
      <c r="F55" s="750"/>
      <c r="G55" s="750"/>
      <c r="H55" s="750"/>
      <c r="I55" s="828"/>
      <c r="J55" s="736"/>
      <c r="K55" s="736"/>
      <c r="N55" s="732"/>
      <c r="O55" s="737"/>
      <c r="Q55" s="736"/>
    </row>
    <row r="56" spans="1:17" x14ac:dyDescent="0.2">
      <c r="A56" s="782" t="s">
        <v>96</v>
      </c>
      <c r="B56" s="802" t="s">
        <v>97</v>
      </c>
      <c r="C56" s="735">
        <f t="shared" si="0"/>
        <v>0</v>
      </c>
      <c r="D56" s="749"/>
      <c r="E56" s="739"/>
      <c r="F56" s="750"/>
      <c r="G56" s="750"/>
      <c r="H56" s="750"/>
      <c r="I56" s="828"/>
      <c r="J56" s="736"/>
      <c r="K56" s="736"/>
      <c r="N56" s="732"/>
      <c r="O56" s="737"/>
      <c r="Q56" s="736"/>
    </row>
    <row r="57" spans="1:17" x14ac:dyDescent="0.2">
      <c r="A57" s="782" t="s">
        <v>98</v>
      </c>
      <c r="B57" s="802" t="s">
        <v>99</v>
      </c>
      <c r="C57" s="735">
        <f t="shared" si="0"/>
        <v>0</v>
      </c>
      <c r="D57" s="749"/>
      <c r="E57" s="739"/>
      <c r="F57" s="750"/>
      <c r="G57" s="750"/>
      <c r="H57" s="750"/>
      <c r="I57" s="828"/>
      <c r="J57" s="736"/>
      <c r="K57" s="736"/>
      <c r="N57" s="732"/>
      <c r="O57" s="737"/>
      <c r="Q57" s="736"/>
    </row>
    <row r="58" spans="1:17" ht="34.5" x14ac:dyDescent="0.2">
      <c r="A58" s="782" t="s">
        <v>100</v>
      </c>
      <c r="B58" s="788" t="s">
        <v>101</v>
      </c>
      <c r="C58" s="735">
        <f t="shared" si="0"/>
        <v>0</v>
      </c>
      <c r="D58" s="749"/>
      <c r="E58" s="739"/>
      <c r="F58" s="750"/>
      <c r="G58" s="750"/>
      <c r="H58" s="750"/>
      <c r="I58" s="828"/>
      <c r="J58" s="736"/>
      <c r="K58" s="736"/>
      <c r="N58" s="732"/>
      <c r="O58" s="737"/>
      <c r="Q58" s="736"/>
    </row>
    <row r="59" spans="1:17" x14ac:dyDescent="0.2">
      <c r="A59" s="782" t="s">
        <v>102</v>
      </c>
      <c r="B59" s="802" t="s">
        <v>103</v>
      </c>
      <c r="C59" s="735">
        <f t="shared" si="0"/>
        <v>0</v>
      </c>
      <c r="D59" s="749"/>
      <c r="E59" s="739"/>
      <c r="F59" s="750"/>
      <c r="G59" s="750"/>
      <c r="H59" s="750"/>
      <c r="I59" s="828"/>
      <c r="J59" s="736"/>
      <c r="K59" s="736"/>
      <c r="N59" s="732"/>
      <c r="O59" s="737"/>
      <c r="Q59" s="736"/>
    </row>
    <row r="60" spans="1:17" x14ac:dyDescent="0.2">
      <c r="A60" s="782" t="s">
        <v>104</v>
      </c>
      <c r="B60" s="802" t="s">
        <v>105</v>
      </c>
      <c r="C60" s="735">
        <f t="shared" si="0"/>
        <v>0</v>
      </c>
      <c r="D60" s="749"/>
      <c r="E60" s="739"/>
      <c r="F60" s="750"/>
      <c r="G60" s="750"/>
      <c r="H60" s="750"/>
      <c r="I60" s="828"/>
      <c r="J60" s="736"/>
      <c r="K60" s="736"/>
      <c r="N60" s="732"/>
      <c r="O60" s="737"/>
      <c r="Q60" s="736"/>
    </row>
    <row r="61" spans="1:17" ht="23.25" x14ac:dyDescent="0.2">
      <c r="A61" s="782" t="s">
        <v>106</v>
      </c>
      <c r="B61" s="788" t="s">
        <v>107</v>
      </c>
      <c r="C61" s="735">
        <f t="shared" si="0"/>
        <v>0</v>
      </c>
      <c r="D61" s="749"/>
      <c r="E61" s="739"/>
      <c r="F61" s="750"/>
      <c r="G61" s="750"/>
      <c r="H61" s="750"/>
      <c r="I61" s="828"/>
      <c r="J61" s="736"/>
      <c r="K61" s="736"/>
      <c r="N61" s="732"/>
      <c r="O61" s="737"/>
      <c r="Q61" s="736"/>
    </row>
    <row r="62" spans="1:17" x14ac:dyDescent="0.2">
      <c r="A62" s="782" t="s">
        <v>108</v>
      </c>
      <c r="B62" s="802" t="s">
        <v>109</v>
      </c>
      <c r="C62" s="735">
        <f t="shared" si="0"/>
        <v>0</v>
      </c>
      <c r="D62" s="749"/>
      <c r="E62" s="739"/>
      <c r="F62" s="750"/>
      <c r="G62" s="750"/>
      <c r="H62" s="750"/>
      <c r="I62" s="828"/>
      <c r="J62" s="736"/>
      <c r="K62" s="736"/>
      <c r="N62" s="732"/>
      <c r="O62" s="737"/>
      <c r="Q62" s="736"/>
    </row>
    <row r="63" spans="1:17" x14ac:dyDescent="0.2">
      <c r="A63" s="782" t="s">
        <v>110</v>
      </c>
      <c r="B63" s="802" t="s">
        <v>111</v>
      </c>
      <c r="C63" s="735">
        <f t="shared" si="0"/>
        <v>0</v>
      </c>
      <c r="D63" s="749"/>
      <c r="E63" s="739"/>
      <c r="F63" s="750"/>
      <c r="G63" s="750"/>
      <c r="H63" s="750"/>
      <c r="I63" s="828"/>
      <c r="J63" s="736"/>
      <c r="K63" s="736"/>
      <c r="N63" s="732"/>
      <c r="O63" s="737"/>
      <c r="Q63" s="736"/>
    </row>
    <row r="64" spans="1:17" x14ac:dyDescent="0.2">
      <c r="A64" s="782" t="s">
        <v>112</v>
      </c>
      <c r="B64" s="802" t="s">
        <v>113</v>
      </c>
      <c r="C64" s="735">
        <f t="shared" si="0"/>
        <v>0</v>
      </c>
      <c r="D64" s="749"/>
      <c r="E64" s="739"/>
      <c r="F64" s="750"/>
      <c r="G64" s="750"/>
      <c r="H64" s="750"/>
      <c r="I64" s="828"/>
      <c r="J64" s="736"/>
      <c r="K64" s="736"/>
      <c r="N64" s="732"/>
      <c r="O64" s="737"/>
      <c r="Q64" s="736"/>
    </row>
    <row r="65" spans="1:17" x14ac:dyDescent="0.2">
      <c r="A65" s="782" t="s">
        <v>114</v>
      </c>
      <c r="B65" s="802" t="s">
        <v>115</v>
      </c>
      <c r="C65" s="735">
        <f t="shared" si="0"/>
        <v>0</v>
      </c>
      <c r="D65" s="749"/>
      <c r="E65" s="739"/>
      <c r="F65" s="750"/>
      <c r="G65" s="750"/>
      <c r="H65" s="750"/>
      <c r="I65" s="828"/>
      <c r="J65" s="736"/>
      <c r="K65" s="736"/>
      <c r="N65" s="732"/>
      <c r="O65" s="737"/>
      <c r="Q65" s="736"/>
    </row>
    <row r="66" spans="1:17" ht="25.5" customHeight="1" x14ac:dyDescent="0.2">
      <c r="A66" s="782" t="s">
        <v>116</v>
      </c>
      <c r="B66" s="788" t="s">
        <v>117</v>
      </c>
      <c r="C66" s="735">
        <f t="shared" si="0"/>
        <v>0</v>
      </c>
      <c r="D66" s="749"/>
      <c r="E66" s="739"/>
      <c r="F66" s="750"/>
      <c r="G66" s="750"/>
      <c r="H66" s="750"/>
      <c r="I66" s="828"/>
      <c r="J66" s="736"/>
      <c r="K66" s="736"/>
      <c r="N66" s="732"/>
      <c r="O66" s="737"/>
      <c r="Q66" s="736"/>
    </row>
    <row r="67" spans="1:17" x14ac:dyDescent="0.2">
      <c r="A67" s="782" t="s">
        <v>118</v>
      </c>
      <c r="B67" s="802" t="s">
        <v>119</v>
      </c>
      <c r="C67" s="735">
        <f t="shared" si="0"/>
        <v>0</v>
      </c>
      <c r="D67" s="749"/>
      <c r="E67" s="739"/>
      <c r="F67" s="750"/>
      <c r="G67" s="750"/>
      <c r="H67" s="750"/>
      <c r="I67" s="828"/>
      <c r="J67" s="736"/>
      <c r="K67" s="736"/>
      <c r="N67" s="732"/>
      <c r="O67" s="737"/>
      <c r="Q67" s="736"/>
    </row>
    <row r="68" spans="1:17" x14ac:dyDescent="0.2">
      <c r="A68" s="782" t="s">
        <v>120</v>
      </c>
      <c r="B68" s="802" t="s">
        <v>121</v>
      </c>
      <c r="C68" s="735">
        <f t="shared" si="0"/>
        <v>0</v>
      </c>
      <c r="D68" s="749"/>
      <c r="E68" s="739"/>
      <c r="F68" s="750"/>
      <c r="G68" s="750"/>
      <c r="H68" s="750"/>
      <c r="I68" s="828"/>
      <c r="J68" s="736"/>
      <c r="K68" s="736"/>
      <c r="N68" s="732"/>
      <c r="O68" s="737"/>
      <c r="Q68" s="736"/>
    </row>
    <row r="69" spans="1:17" x14ac:dyDescent="0.2">
      <c r="A69" s="782" t="s">
        <v>122</v>
      </c>
      <c r="B69" s="802" t="s">
        <v>123</v>
      </c>
      <c r="C69" s="735">
        <f t="shared" si="0"/>
        <v>0</v>
      </c>
      <c r="D69" s="749"/>
      <c r="E69" s="739"/>
      <c r="F69" s="750"/>
      <c r="G69" s="750"/>
      <c r="H69" s="750"/>
      <c r="I69" s="828"/>
      <c r="J69" s="736"/>
      <c r="K69" s="736"/>
      <c r="N69" s="732"/>
      <c r="O69" s="737"/>
      <c r="Q69" s="736"/>
    </row>
    <row r="70" spans="1:17" x14ac:dyDescent="0.2">
      <c r="A70" s="782" t="s">
        <v>124</v>
      </c>
      <c r="B70" s="802" t="s">
        <v>125</v>
      </c>
      <c r="C70" s="735">
        <f t="shared" si="0"/>
        <v>0</v>
      </c>
      <c r="D70" s="749"/>
      <c r="E70" s="739"/>
      <c r="F70" s="750"/>
      <c r="G70" s="750"/>
      <c r="H70" s="750"/>
      <c r="I70" s="828"/>
      <c r="J70" s="736"/>
      <c r="K70" s="736"/>
      <c r="N70" s="732"/>
      <c r="O70" s="737"/>
      <c r="Q70" s="736"/>
    </row>
    <row r="71" spans="1:17" x14ac:dyDescent="0.2">
      <c r="A71" s="782" t="s">
        <v>126</v>
      </c>
      <c r="B71" s="802" t="s">
        <v>127</v>
      </c>
      <c r="C71" s="735">
        <f t="shared" si="0"/>
        <v>0</v>
      </c>
      <c r="D71" s="749"/>
      <c r="E71" s="739"/>
      <c r="F71" s="750"/>
      <c r="G71" s="750"/>
      <c r="H71" s="750"/>
      <c r="I71" s="828"/>
      <c r="J71" s="736"/>
      <c r="K71" s="736"/>
      <c r="N71" s="732"/>
      <c r="O71" s="737"/>
      <c r="Q71" s="736"/>
    </row>
    <row r="72" spans="1:17" x14ac:dyDescent="0.2">
      <c r="A72" s="782" t="s">
        <v>128</v>
      </c>
      <c r="B72" s="802" t="s">
        <v>129</v>
      </c>
      <c r="C72" s="735">
        <f t="shared" si="0"/>
        <v>0</v>
      </c>
      <c r="D72" s="749"/>
      <c r="E72" s="739"/>
      <c r="F72" s="750"/>
      <c r="G72" s="750"/>
      <c r="H72" s="750"/>
      <c r="I72" s="828"/>
      <c r="J72" s="736"/>
      <c r="K72" s="736"/>
      <c r="N72" s="732"/>
      <c r="O72" s="737"/>
      <c r="Q72" s="736"/>
    </row>
    <row r="73" spans="1:17" x14ac:dyDescent="0.2">
      <c r="A73" s="782" t="s">
        <v>130</v>
      </c>
      <c r="B73" s="802" t="s">
        <v>131</v>
      </c>
      <c r="C73" s="735">
        <f t="shared" si="0"/>
        <v>0</v>
      </c>
      <c r="D73" s="749"/>
      <c r="E73" s="739"/>
      <c r="F73" s="750"/>
      <c r="G73" s="750"/>
      <c r="H73" s="750"/>
      <c r="I73" s="828"/>
      <c r="J73" s="736"/>
      <c r="K73" s="736"/>
      <c r="N73" s="732"/>
      <c r="O73" s="737"/>
      <c r="Q73" s="736"/>
    </row>
    <row r="74" spans="1:17" x14ac:dyDescent="0.2">
      <c r="A74" s="782" t="s">
        <v>132</v>
      </c>
      <c r="B74" s="802" t="s">
        <v>133</v>
      </c>
      <c r="C74" s="735">
        <f t="shared" si="0"/>
        <v>0</v>
      </c>
      <c r="D74" s="749"/>
      <c r="E74" s="739"/>
      <c r="F74" s="750"/>
      <c r="G74" s="750"/>
      <c r="H74" s="750"/>
      <c r="I74" s="828"/>
      <c r="J74" s="736"/>
      <c r="K74" s="736"/>
      <c r="N74" s="732"/>
      <c r="O74" s="737"/>
      <c r="Q74" s="736"/>
    </row>
    <row r="75" spans="1:17" x14ac:dyDescent="0.2">
      <c r="A75" s="782" t="s">
        <v>134</v>
      </c>
      <c r="B75" s="802" t="s">
        <v>135</v>
      </c>
      <c r="C75" s="735">
        <f t="shared" si="0"/>
        <v>0</v>
      </c>
      <c r="D75" s="749"/>
      <c r="E75" s="739"/>
      <c r="F75" s="750"/>
      <c r="G75" s="750"/>
      <c r="H75" s="750"/>
      <c r="I75" s="828"/>
      <c r="J75" s="736"/>
      <c r="K75" s="736"/>
      <c r="N75" s="732"/>
      <c r="O75" s="737"/>
      <c r="Q75" s="736"/>
    </row>
    <row r="76" spans="1:17" x14ac:dyDescent="0.2">
      <c r="A76" s="782" t="s">
        <v>136</v>
      </c>
      <c r="B76" s="802" t="s">
        <v>137</v>
      </c>
      <c r="C76" s="735">
        <f t="shared" si="0"/>
        <v>0</v>
      </c>
      <c r="D76" s="749"/>
      <c r="E76" s="739"/>
      <c r="F76" s="750"/>
      <c r="G76" s="750"/>
      <c r="H76" s="750"/>
      <c r="I76" s="828"/>
      <c r="J76" s="736"/>
      <c r="K76" s="736"/>
      <c r="N76" s="732"/>
      <c r="O76" s="737"/>
      <c r="Q76" s="736"/>
    </row>
    <row r="77" spans="1:17" x14ac:dyDescent="0.2">
      <c r="A77" s="803" t="s">
        <v>138</v>
      </c>
      <c r="B77" s="808" t="s">
        <v>139</v>
      </c>
      <c r="C77" s="751">
        <f>+SUM(D77:F77)</f>
        <v>0</v>
      </c>
      <c r="D77" s="752"/>
      <c r="E77" s="753"/>
      <c r="F77" s="754"/>
      <c r="G77" s="754"/>
      <c r="H77" s="754"/>
      <c r="I77" s="828"/>
      <c r="J77" s="736"/>
      <c r="K77" s="736"/>
      <c r="N77" s="732"/>
      <c r="O77" s="737"/>
      <c r="Q77" s="736"/>
    </row>
    <row r="78" spans="1:17" x14ac:dyDescent="0.2">
      <c r="A78" s="873"/>
      <c r="B78" s="755"/>
      <c r="C78" s="68"/>
      <c r="D78" s="3"/>
      <c r="E78" s="3"/>
      <c r="F78" s="3"/>
      <c r="G78" s="3"/>
      <c r="H78" s="3"/>
      <c r="I78" s="828"/>
      <c r="J78" s="736"/>
      <c r="K78" s="736"/>
      <c r="N78" s="732"/>
      <c r="O78" s="737"/>
      <c r="Q78" s="736"/>
    </row>
    <row r="79" spans="1:17" x14ac:dyDescent="0.2">
      <c r="A79" s="951" t="s">
        <v>140</v>
      </c>
      <c r="B79" s="958"/>
      <c r="C79" s="872">
        <f>+SUM(D79:F79)</f>
        <v>590</v>
      </c>
      <c r="D79" s="756">
        <f>+SUM(D80:D117)</f>
        <v>0</v>
      </c>
      <c r="E79" s="756">
        <f>+SUM(E80:E117)</f>
        <v>531</v>
      </c>
      <c r="F79" s="757">
        <f>+SUM(F80:F117)</f>
        <v>59</v>
      </c>
      <c r="G79" s="758">
        <f>+SUM(G80:G117)</f>
        <v>0</v>
      </c>
      <c r="H79" s="758">
        <f>+SUM(H80:H117)</f>
        <v>0</v>
      </c>
      <c r="I79" s="828"/>
      <c r="J79" s="736"/>
      <c r="K79" s="736"/>
      <c r="N79" s="732"/>
      <c r="O79" s="737"/>
      <c r="Q79" s="736"/>
    </row>
    <row r="80" spans="1:17" x14ac:dyDescent="0.2">
      <c r="A80" s="781" t="s">
        <v>141</v>
      </c>
      <c r="B80" s="801" t="s">
        <v>142</v>
      </c>
      <c r="C80" s="759">
        <f>+SUM(D80:F80)</f>
        <v>0</v>
      </c>
      <c r="D80" s="746"/>
      <c r="E80" s="747"/>
      <c r="F80" s="748"/>
      <c r="G80" s="748"/>
      <c r="H80" s="748"/>
      <c r="I80" s="828"/>
      <c r="J80" s="736"/>
      <c r="K80" s="736"/>
      <c r="N80" s="732"/>
      <c r="O80" s="737"/>
      <c r="Q80" s="736"/>
    </row>
    <row r="81" spans="1:17" x14ac:dyDescent="0.2">
      <c r="A81" s="782" t="s">
        <v>143</v>
      </c>
      <c r="B81" s="802" t="s">
        <v>144</v>
      </c>
      <c r="C81" s="735">
        <f t="shared" ref="C81:C117" si="1">+SUM(D81:F81)</f>
        <v>24</v>
      </c>
      <c r="D81" s="749"/>
      <c r="E81" s="739">
        <v>24</v>
      </c>
      <c r="F81" s="750"/>
      <c r="G81" s="750"/>
      <c r="H81" s="750"/>
      <c r="I81" s="828"/>
      <c r="J81" s="736"/>
      <c r="K81" s="736"/>
      <c r="N81" s="732"/>
      <c r="O81" s="737"/>
      <c r="Q81" s="736"/>
    </row>
    <row r="82" spans="1:17" x14ac:dyDescent="0.2">
      <c r="A82" s="782" t="s">
        <v>145</v>
      </c>
      <c r="B82" s="802" t="s">
        <v>146</v>
      </c>
      <c r="C82" s="735">
        <f t="shared" si="1"/>
        <v>0</v>
      </c>
      <c r="D82" s="749"/>
      <c r="E82" s="739"/>
      <c r="F82" s="750"/>
      <c r="G82" s="750"/>
      <c r="H82" s="750"/>
      <c r="I82" s="828"/>
      <c r="J82" s="736"/>
      <c r="K82" s="736"/>
      <c r="N82" s="732"/>
      <c r="O82" s="737"/>
      <c r="Q82" s="736"/>
    </row>
    <row r="83" spans="1:17" x14ac:dyDescent="0.2">
      <c r="A83" s="782" t="s">
        <v>147</v>
      </c>
      <c r="B83" s="802" t="s">
        <v>148</v>
      </c>
      <c r="C83" s="735">
        <f t="shared" si="1"/>
        <v>0</v>
      </c>
      <c r="D83" s="749"/>
      <c r="E83" s="739"/>
      <c r="F83" s="750"/>
      <c r="G83" s="750"/>
      <c r="H83" s="750"/>
      <c r="I83" s="828"/>
      <c r="J83" s="736"/>
      <c r="K83" s="736"/>
      <c r="N83" s="732"/>
      <c r="O83" s="737"/>
      <c r="Q83" s="736"/>
    </row>
    <row r="84" spans="1:17" x14ac:dyDescent="0.2">
      <c r="A84" s="782" t="s">
        <v>149</v>
      </c>
      <c r="B84" s="802" t="s">
        <v>150</v>
      </c>
      <c r="C84" s="735">
        <f t="shared" si="1"/>
        <v>29</v>
      </c>
      <c r="D84" s="749"/>
      <c r="E84" s="739">
        <v>29</v>
      </c>
      <c r="F84" s="750"/>
      <c r="G84" s="750"/>
      <c r="H84" s="750"/>
      <c r="I84" s="828"/>
      <c r="J84" s="736"/>
      <c r="K84" s="736"/>
      <c r="N84" s="732"/>
      <c r="O84" s="737"/>
      <c r="Q84" s="736"/>
    </row>
    <row r="85" spans="1:17" x14ac:dyDescent="0.2">
      <c r="A85" s="782" t="s">
        <v>151</v>
      </c>
      <c r="B85" s="802" t="s">
        <v>152</v>
      </c>
      <c r="C85" s="735">
        <f t="shared" si="1"/>
        <v>0</v>
      </c>
      <c r="D85" s="749"/>
      <c r="E85" s="739"/>
      <c r="F85" s="750"/>
      <c r="G85" s="750"/>
      <c r="H85" s="750"/>
      <c r="I85" s="828"/>
      <c r="J85" s="736"/>
      <c r="K85" s="736"/>
      <c r="N85" s="732"/>
      <c r="O85" s="737"/>
      <c r="Q85" s="736"/>
    </row>
    <row r="86" spans="1:17" x14ac:dyDescent="0.2">
      <c r="A86" s="782" t="s">
        <v>153</v>
      </c>
      <c r="B86" s="802" t="s">
        <v>154</v>
      </c>
      <c r="C86" s="735">
        <f t="shared" si="1"/>
        <v>0</v>
      </c>
      <c r="D86" s="749"/>
      <c r="E86" s="739"/>
      <c r="F86" s="750"/>
      <c r="G86" s="750"/>
      <c r="H86" s="750"/>
      <c r="I86" s="828"/>
      <c r="J86" s="736"/>
      <c r="K86" s="736"/>
      <c r="N86" s="732"/>
      <c r="O86" s="737"/>
      <c r="Q86" s="736"/>
    </row>
    <row r="87" spans="1:17" x14ac:dyDescent="0.2">
      <c r="A87" s="782" t="s">
        <v>155</v>
      </c>
      <c r="B87" s="802" t="s">
        <v>156</v>
      </c>
      <c r="C87" s="735">
        <f t="shared" si="1"/>
        <v>0</v>
      </c>
      <c r="D87" s="749"/>
      <c r="E87" s="739"/>
      <c r="F87" s="750"/>
      <c r="G87" s="750"/>
      <c r="H87" s="750"/>
      <c r="I87" s="828"/>
      <c r="J87" s="736"/>
      <c r="K87" s="736"/>
      <c r="N87" s="732"/>
      <c r="O87" s="737"/>
      <c r="Q87" s="736"/>
    </row>
    <row r="88" spans="1:17" x14ac:dyDescent="0.2">
      <c r="A88" s="782" t="s">
        <v>157</v>
      </c>
      <c r="B88" s="802" t="s">
        <v>158</v>
      </c>
      <c r="C88" s="735">
        <f t="shared" si="1"/>
        <v>0</v>
      </c>
      <c r="D88" s="749"/>
      <c r="E88" s="739"/>
      <c r="F88" s="750"/>
      <c r="G88" s="750"/>
      <c r="H88" s="750"/>
      <c r="I88" s="828"/>
      <c r="J88" s="736"/>
      <c r="K88" s="736"/>
      <c r="N88" s="732"/>
      <c r="O88" s="737"/>
      <c r="Q88" s="736"/>
    </row>
    <row r="89" spans="1:17" x14ac:dyDescent="0.2">
      <c r="A89" s="782" t="s">
        <v>159</v>
      </c>
      <c r="B89" s="802" t="s">
        <v>160</v>
      </c>
      <c r="C89" s="735">
        <f t="shared" si="1"/>
        <v>22</v>
      </c>
      <c r="D89" s="749"/>
      <c r="E89" s="739">
        <v>22</v>
      </c>
      <c r="F89" s="750"/>
      <c r="G89" s="750"/>
      <c r="H89" s="750"/>
      <c r="I89" s="828"/>
      <c r="J89" s="736"/>
      <c r="K89" s="736"/>
      <c r="N89" s="732"/>
      <c r="O89" s="737"/>
      <c r="Q89" s="736"/>
    </row>
    <row r="90" spans="1:17" x14ac:dyDescent="0.2">
      <c r="A90" s="782" t="s">
        <v>161</v>
      </c>
      <c r="B90" s="802" t="s">
        <v>162</v>
      </c>
      <c r="C90" s="735">
        <f t="shared" si="1"/>
        <v>0</v>
      </c>
      <c r="D90" s="749"/>
      <c r="E90" s="739"/>
      <c r="F90" s="750"/>
      <c r="G90" s="750"/>
      <c r="H90" s="750"/>
      <c r="I90" s="828"/>
      <c r="J90" s="736"/>
      <c r="K90" s="736"/>
      <c r="N90" s="732"/>
      <c r="O90" s="737"/>
      <c r="Q90" s="736"/>
    </row>
    <row r="91" spans="1:17" x14ac:dyDescent="0.2">
      <c r="A91" s="782" t="s">
        <v>163</v>
      </c>
      <c r="B91" s="802" t="s">
        <v>164</v>
      </c>
      <c r="C91" s="735">
        <f t="shared" si="1"/>
        <v>0</v>
      </c>
      <c r="D91" s="749"/>
      <c r="E91" s="739"/>
      <c r="F91" s="750"/>
      <c r="G91" s="750"/>
      <c r="H91" s="750"/>
      <c r="I91" s="828"/>
      <c r="J91" s="736"/>
      <c r="K91" s="736"/>
      <c r="N91" s="732"/>
      <c r="O91" s="737"/>
      <c r="Q91" s="736"/>
    </row>
    <row r="92" spans="1:17" x14ac:dyDescent="0.2">
      <c r="A92" s="782" t="s">
        <v>165</v>
      </c>
      <c r="B92" s="802" t="s">
        <v>166</v>
      </c>
      <c r="C92" s="735">
        <f t="shared" si="1"/>
        <v>0</v>
      </c>
      <c r="D92" s="749"/>
      <c r="E92" s="739"/>
      <c r="F92" s="750"/>
      <c r="G92" s="750"/>
      <c r="H92" s="750"/>
      <c r="I92" s="828"/>
      <c r="J92" s="736"/>
      <c r="K92" s="736"/>
      <c r="N92" s="732"/>
      <c r="O92" s="737"/>
      <c r="Q92" s="736"/>
    </row>
    <row r="93" spans="1:17" x14ac:dyDescent="0.2">
      <c r="A93" s="782" t="s">
        <v>167</v>
      </c>
      <c r="B93" s="802" t="s">
        <v>168</v>
      </c>
      <c r="C93" s="735">
        <f t="shared" si="1"/>
        <v>0</v>
      </c>
      <c r="D93" s="749"/>
      <c r="E93" s="739"/>
      <c r="F93" s="750"/>
      <c r="G93" s="750"/>
      <c r="H93" s="750"/>
      <c r="I93" s="828"/>
      <c r="J93" s="736"/>
      <c r="K93" s="736"/>
      <c r="N93" s="732"/>
      <c r="O93" s="737"/>
      <c r="Q93" s="736"/>
    </row>
    <row r="94" spans="1:17" x14ac:dyDescent="0.2">
      <c r="A94" s="782" t="s">
        <v>169</v>
      </c>
      <c r="B94" s="802" t="s">
        <v>170</v>
      </c>
      <c r="C94" s="735">
        <f t="shared" si="1"/>
        <v>284</v>
      </c>
      <c r="D94" s="749"/>
      <c r="E94" s="739">
        <v>284</v>
      </c>
      <c r="F94" s="750"/>
      <c r="G94" s="750"/>
      <c r="H94" s="750"/>
      <c r="I94" s="828"/>
      <c r="J94" s="736"/>
      <c r="K94" s="736"/>
      <c r="N94" s="732"/>
      <c r="O94" s="737"/>
      <c r="Q94" s="736"/>
    </row>
    <row r="95" spans="1:17" x14ac:dyDescent="0.2">
      <c r="A95" s="782" t="s">
        <v>171</v>
      </c>
      <c r="B95" s="802" t="s">
        <v>172</v>
      </c>
      <c r="C95" s="735">
        <f t="shared" si="1"/>
        <v>29</v>
      </c>
      <c r="D95" s="749"/>
      <c r="E95" s="739">
        <v>29</v>
      </c>
      <c r="F95" s="750"/>
      <c r="G95" s="750"/>
      <c r="H95" s="750"/>
      <c r="I95" s="828"/>
      <c r="J95" s="736"/>
      <c r="K95" s="736"/>
      <c r="N95" s="732"/>
      <c r="O95" s="737"/>
      <c r="Q95" s="736"/>
    </row>
    <row r="96" spans="1:17" x14ac:dyDescent="0.2">
      <c r="A96" s="782" t="s">
        <v>173</v>
      </c>
      <c r="B96" s="802" t="s">
        <v>174</v>
      </c>
      <c r="C96" s="735">
        <f t="shared" si="1"/>
        <v>0</v>
      </c>
      <c r="D96" s="749"/>
      <c r="E96" s="739"/>
      <c r="F96" s="750"/>
      <c r="G96" s="750"/>
      <c r="H96" s="750"/>
      <c r="I96" s="828"/>
      <c r="J96" s="736"/>
      <c r="K96" s="736"/>
      <c r="N96" s="732"/>
      <c r="O96" s="737"/>
      <c r="Q96" s="736"/>
    </row>
    <row r="97" spans="1:17" x14ac:dyDescent="0.2">
      <c r="A97" s="782" t="s">
        <v>175</v>
      </c>
      <c r="B97" s="802" t="s">
        <v>176</v>
      </c>
      <c r="C97" s="735">
        <f t="shared" si="1"/>
        <v>0</v>
      </c>
      <c r="D97" s="749"/>
      <c r="E97" s="739"/>
      <c r="F97" s="750"/>
      <c r="G97" s="750"/>
      <c r="H97" s="750"/>
      <c r="I97" s="828"/>
      <c r="J97" s="736"/>
      <c r="K97" s="736"/>
      <c r="N97" s="732"/>
      <c r="O97" s="737"/>
      <c r="Q97" s="736"/>
    </row>
    <row r="98" spans="1:17" x14ac:dyDescent="0.2">
      <c r="A98" s="782" t="s">
        <v>177</v>
      </c>
      <c r="B98" s="802" t="s">
        <v>178</v>
      </c>
      <c r="C98" s="735">
        <f t="shared" si="1"/>
        <v>0</v>
      </c>
      <c r="D98" s="749"/>
      <c r="E98" s="739"/>
      <c r="F98" s="750"/>
      <c r="G98" s="750"/>
      <c r="H98" s="750"/>
      <c r="I98" s="828"/>
      <c r="J98" s="736"/>
      <c r="K98" s="736"/>
      <c r="N98" s="732"/>
      <c r="O98" s="737"/>
      <c r="Q98" s="736"/>
    </row>
    <row r="99" spans="1:17" x14ac:dyDescent="0.2">
      <c r="A99" s="782" t="s">
        <v>179</v>
      </c>
      <c r="B99" s="802" t="s">
        <v>180</v>
      </c>
      <c r="C99" s="735">
        <f t="shared" si="1"/>
        <v>143</v>
      </c>
      <c r="D99" s="749"/>
      <c r="E99" s="739">
        <v>143</v>
      </c>
      <c r="F99" s="750"/>
      <c r="G99" s="750"/>
      <c r="H99" s="750"/>
      <c r="I99" s="828"/>
      <c r="J99" s="736"/>
      <c r="K99" s="736"/>
      <c r="N99" s="732"/>
      <c r="O99" s="737"/>
      <c r="Q99" s="736"/>
    </row>
    <row r="100" spans="1:17" x14ac:dyDescent="0.2">
      <c r="A100" s="782" t="s">
        <v>181</v>
      </c>
      <c r="B100" s="802" t="s">
        <v>182</v>
      </c>
      <c r="C100" s="735">
        <f t="shared" si="1"/>
        <v>0</v>
      </c>
      <c r="D100" s="749"/>
      <c r="E100" s="739"/>
      <c r="F100" s="750"/>
      <c r="G100" s="750"/>
      <c r="H100" s="750"/>
      <c r="I100" s="828"/>
      <c r="J100" s="736"/>
      <c r="K100" s="736"/>
      <c r="N100" s="732"/>
      <c r="O100" s="737"/>
      <c r="Q100" s="736"/>
    </row>
    <row r="101" spans="1:17" x14ac:dyDescent="0.2">
      <c r="A101" s="782" t="s">
        <v>183</v>
      </c>
      <c r="B101" s="802" t="s">
        <v>184</v>
      </c>
      <c r="C101" s="735">
        <f t="shared" si="1"/>
        <v>0</v>
      </c>
      <c r="D101" s="749"/>
      <c r="E101" s="739"/>
      <c r="F101" s="750"/>
      <c r="G101" s="750"/>
      <c r="H101" s="750"/>
      <c r="I101" s="828"/>
      <c r="J101" s="736"/>
      <c r="K101" s="736"/>
      <c r="N101" s="732"/>
      <c r="O101" s="737"/>
      <c r="Q101" s="736"/>
    </row>
    <row r="102" spans="1:17" x14ac:dyDescent="0.2">
      <c r="A102" s="782" t="s">
        <v>185</v>
      </c>
      <c r="B102" s="802" t="s">
        <v>186</v>
      </c>
      <c r="C102" s="735">
        <f t="shared" si="1"/>
        <v>0</v>
      </c>
      <c r="D102" s="749"/>
      <c r="E102" s="739"/>
      <c r="F102" s="750"/>
      <c r="G102" s="750"/>
      <c r="H102" s="750"/>
      <c r="I102" s="828"/>
      <c r="J102" s="736"/>
      <c r="K102" s="736"/>
      <c r="N102" s="732"/>
      <c r="O102" s="737"/>
      <c r="Q102" s="736"/>
    </row>
    <row r="103" spans="1:17" x14ac:dyDescent="0.2">
      <c r="A103" s="782" t="s">
        <v>187</v>
      </c>
      <c r="B103" s="802" t="s">
        <v>188</v>
      </c>
      <c r="C103" s="735">
        <f t="shared" si="1"/>
        <v>0</v>
      </c>
      <c r="D103" s="749"/>
      <c r="E103" s="739"/>
      <c r="F103" s="750"/>
      <c r="G103" s="750"/>
      <c r="H103" s="750"/>
      <c r="I103" s="828"/>
      <c r="J103" s="736"/>
      <c r="K103" s="736"/>
      <c r="N103" s="732"/>
      <c r="O103" s="737"/>
      <c r="Q103" s="736"/>
    </row>
    <row r="104" spans="1:17" x14ac:dyDescent="0.2">
      <c r="A104" s="782" t="s">
        <v>189</v>
      </c>
      <c r="B104" s="802" t="s">
        <v>190</v>
      </c>
      <c r="C104" s="735">
        <f t="shared" si="1"/>
        <v>0</v>
      </c>
      <c r="D104" s="749"/>
      <c r="E104" s="739"/>
      <c r="F104" s="750"/>
      <c r="G104" s="750"/>
      <c r="H104" s="750"/>
      <c r="I104" s="828"/>
      <c r="J104" s="736"/>
      <c r="K104" s="736"/>
      <c r="N104" s="732"/>
      <c r="O104" s="737"/>
      <c r="Q104" s="736"/>
    </row>
    <row r="105" spans="1:17" x14ac:dyDescent="0.2">
      <c r="A105" s="782" t="s">
        <v>191</v>
      </c>
      <c r="B105" s="802" t="s">
        <v>192</v>
      </c>
      <c r="C105" s="735">
        <f t="shared" si="1"/>
        <v>57</v>
      </c>
      <c r="D105" s="749"/>
      <c r="E105" s="739"/>
      <c r="F105" s="750">
        <v>57</v>
      </c>
      <c r="G105" s="750"/>
      <c r="H105" s="750"/>
      <c r="I105" s="828"/>
      <c r="J105" s="736"/>
      <c r="K105" s="736"/>
      <c r="N105" s="732"/>
      <c r="O105" s="737"/>
      <c r="Q105" s="736"/>
    </row>
    <row r="106" spans="1:17" x14ac:dyDescent="0.2">
      <c r="A106" s="782" t="s">
        <v>193</v>
      </c>
      <c r="B106" s="802" t="s">
        <v>194</v>
      </c>
      <c r="C106" s="735">
        <f t="shared" si="1"/>
        <v>2</v>
      </c>
      <c r="D106" s="749"/>
      <c r="E106" s="739"/>
      <c r="F106" s="750">
        <v>2</v>
      </c>
      <c r="G106" s="750"/>
      <c r="H106" s="750"/>
      <c r="I106" s="828"/>
      <c r="J106" s="736"/>
      <c r="K106" s="736"/>
      <c r="N106" s="732"/>
      <c r="O106" s="737"/>
      <c r="Q106" s="736"/>
    </row>
    <row r="107" spans="1:17" x14ac:dyDescent="0.2">
      <c r="A107" s="782" t="s">
        <v>195</v>
      </c>
      <c r="B107" s="802" t="s">
        <v>196</v>
      </c>
      <c r="C107" s="735">
        <f t="shared" si="1"/>
        <v>0</v>
      </c>
      <c r="D107" s="749"/>
      <c r="E107" s="739"/>
      <c r="F107" s="750"/>
      <c r="G107" s="750"/>
      <c r="H107" s="750"/>
      <c r="I107" s="828"/>
      <c r="J107" s="736"/>
      <c r="K107" s="736"/>
      <c r="N107" s="732"/>
      <c r="O107" s="737"/>
      <c r="Q107" s="736"/>
    </row>
    <row r="108" spans="1:17" x14ac:dyDescent="0.2">
      <c r="A108" s="782" t="s">
        <v>197</v>
      </c>
      <c r="B108" s="802" t="s">
        <v>198</v>
      </c>
      <c r="C108" s="735">
        <f t="shared" si="1"/>
        <v>0</v>
      </c>
      <c r="D108" s="749"/>
      <c r="E108" s="739"/>
      <c r="F108" s="750"/>
      <c r="G108" s="750"/>
      <c r="H108" s="750"/>
      <c r="I108" s="828"/>
      <c r="J108" s="736"/>
      <c r="K108" s="736"/>
      <c r="N108" s="732"/>
      <c r="O108" s="737"/>
      <c r="Q108" s="736"/>
    </row>
    <row r="109" spans="1:17" x14ac:dyDescent="0.2">
      <c r="A109" s="782" t="s">
        <v>199</v>
      </c>
      <c r="B109" s="802" t="s">
        <v>200</v>
      </c>
      <c r="C109" s="735">
        <f t="shared" si="1"/>
        <v>0</v>
      </c>
      <c r="D109" s="749"/>
      <c r="E109" s="739"/>
      <c r="F109" s="750"/>
      <c r="G109" s="750"/>
      <c r="H109" s="750"/>
      <c r="I109" s="828"/>
      <c r="J109" s="736"/>
      <c r="K109" s="736"/>
      <c r="N109" s="732"/>
      <c r="O109" s="737"/>
      <c r="Q109" s="736"/>
    </row>
    <row r="110" spans="1:17" x14ac:dyDescent="0.2">
      <c r="A110" s="782" t="s">
        <v>201</v>
      </c>
      <c r="B110" s="802" t="s">
        <v>202</v>
      </c>
      <c r="C110" s="735">
        <f t="shared" si="1"/>
        <v>0</v>
      </c>
      <c r="D110" s="749"/>
      <c r="E110" s="739"/>
      <c r="F110" s="750"/>
      <c r="G110" s="750"/>
      <c r="H110" s="750"/>
      <c r="I110" s="828"/>
      <c r="J110" s="736"/>
      <c r="K110" s="736"/>
      <c r="N110" s="732"/>
      <c r="O110" s="737"/>
      <c r="Q110" s="736"/>
    </row>
    <row r="111" spans="1:17" x14ac:dyDescent="0.2">
      <c r="A111" s="782" t="s">
        <v>203</v>
      </c>
      <c r="B111" s="802" t="s">
        <v>204</v>
      </c>
      <c r="C111" s="735">
        <f t="shared" si="1"/>
        <v>0</v>
      </c>
      <c r="D111" s="749"/>
      <c r="E111" s="739"/>
      <c r="F111" s="750"/>
      <c r="G111" s="750"/>
      <c r="H111" s="750"/>
      <c r="I111" s="828"/>
      <c r="J111" s="736"/>
      <c r="K111" s="736"/>
      <c r="N111" s="732"/>
      <c r="O111" s="737"/>
      <c r="Q111" s="736"/>
    </row>
    <row r="112" spans="1:17" x14ac:dyDescent="0.2">
      <c r="A112" s="782" t="s">
        <v>205</v>
      </c>
      <c r="B112" s="802" t="s">
        <v>206</v>
      </c>
      <c r="C112" s="735">
        <f t="shared" si="1"/>
        <v>0</v>
      </c>
      <c r="D112" s="749"/>
      <c r="E112" s="739"/>
      <c r="F112" s="750"/>
      <c r="G112" s="750"/>
      <c r="H112" s="750"/>
      <c r="I112" s="828"/>
      <c r="J112" s="736"/>
      <c r="K112" s="736"/>
      <c r="N112" s="732"/>
      <c r="O112" s="737"/>
      <c r="Q112" s="736"/>
    </row>
    <row r="113" spans="1:17" x14ac:dyDescent="0.2">
      <c r="A113" s="782" t="s">
        <v>207</v>
      </c>
      <c r="B113" s="802" t="s">
        <v>208</v>
      </c>
      <c r="C113" s="735">
        <f t="shared" si="1"/>
        <v>0</v>
      </c>
      <c r="D113" s="749"/>
      <c r="E113" s="739"/>
      <c r="F113" s="750"/>
      <c r="G113" s="750"/>
      <c r="H113" s="750"/>
      <c r="I113" s="828"/>
      <c r="J113" s="736"/>
      <c r="K113" s="736"/>
      <c r="N113" s="732"/>
      <c r="O113" s="737"/>
      <c r="Q113" s="736"/>
    </row>
    <row r="114" spans="1:17" x14ac:dyDescent="0.2">
      <c r="A114" s="782" t="s">
        <v>209</v>
      </c>
      <c r="B114" s="802" t="s">
        <v>210</v>
      </c>
      <c r="C114" s="735">
        <f t="shared" si="1"/>
        <v>0</v>
      </c>
      <c r="D114" s="749"/>
      <c r="E114" s="739"/>
      <c r="F114" s="750"/>
      <c r="G114" s="750"/>
      <c r="H114" s="750"/>
      <c r="I114" s="828"/>
      <c r="J114" s="736"/>
      <c r="K114" s="736"/>
      <c r="N114" s="732"/>
      <c r="O114" s="737"/>
      <c r="Q114" s="736"/>
    </row>
    <row r="115" spans="1:17" x14ac:dyDescent="0.2">
      <c r="A115" s="782" t="s">
        <v>211</v>
      </c>
      <c r="B115" s="802" t="s">
        <v>212</v>
      </c>
      <c r="C115" s="735">
        <f t="shared" si="1"/>
        <v>0</v>
      </c>
      <c r="D115" s="749"/>
      <c r="E115" s="739"/>
      <c r="F115" s="750"/>
      <c r="G115" s="750"/>
      <c r="H115" s="750"/>
      <c r="I115" s="828"/>
      <c r="J115" s="736"/>
      <c r="K115" s="736"/>
      <c r="N115" s="732"/>
      <c r="O115" s="737"/>
      <c r="Q115" s="736"/>
    </row>
    <row r="116" spans="1:17" x14ac:dyDescent="0.2">
      <c r="A116" s="782" t="s">
        <v>213</v>
      </c>
      <c r="B116" s="802" t="s">
        <v>214</v>
      </c>
      <c r="C116" s="735">
        <f t="shared" si="1"/>
        <v>0</v>
      </c>
      <c r="D116" s="749"/>
      <c r="E116" s="739"/>
      <c r="F116" s="750"/>
      <c r="G116" s="750"/>
      <c r="H116" s="750"/>
      <c r="I116" s="828"/>
      <c r="J116" s="736"/>
      <c r="K116" s="736"/>
      <c r="N116" s="732"/>
      <c r="O116" s="737"/>
      <c r="Q116" s="736"/>
    </row>
    <row r="117" spans="1:17" x14ac:dyDescent="0.2">
      <c r="A117" s="803" t="s">
        <v>215</v>
      </c>
      <c r="B117" s="808" t="s">
        <v>216</v>
      </c>
      <c r="C117" s="751">
        <f t="shared" si="1"/>
        <v>0</v>
      </c>
      <c r="D117" s="752"/>
      <c r="E117" s="753"/>
      <c r="F117" s="754"/>
      <c r="G117" s="754"/>
      <c r="H117" s="754"/>
      <c r="I117" s="828"/>
      <c r="J117" s="736"/>
      <c r="K117" s="736"/>
      <c r="N117" s="732"/>
      <c r="O117" s="737"/>
      <c r="Q117" s="736"/>
    </row>
    <row r="118" spans="1:17" x14ac:dyDescent="0.2">
      <c r="A118" s="873"/>
      <c r="B118" s="755"/>
      <c r="C118" s="68"/>
      <c r="D118" s="3"/>
      <c r="E118" s="3"/>
      <c r="F118" s="3"/>
      <c r="G118" s="3"/>
      <c r="H118" s="3"/>
      <c r="I118" s="828"/>
      <c r="J118" s="736"/>
      <c r="K118" s="736"/>
      <c r="N118" s="732"/>
      <c r="O118" s="737"/>
      <c r="Q118" s="736"/>
    </row>
    <row r="119" spans="1:17" x14ac:dyDescent="0.2">
      <c r="A119" s="951" t="s">
        <v>217</v>
      </c>
      <c r="B119" s="958"/>
      <c r="C119" s="872">
        <f>+SUM(D119:F119)</f>
        <v>297</v>
      </c>
      <c r="D119" s="756">
        <f>+SUM(D120:D159)</f>
        <v>1</v>
      </c>
      <c r="E119" s="760">
        <f>+SUM(E120:E159)</f>
        <v>280</v>
      </c>
      <c r="F119" s="761">
        <f>+SUM(F120:F159)</f>
        <v>16</v>
      </c>
      <c r="G119" s="761">
        <f>+SUM(G120:G159)</f>
        <v>0</v>
      </c>
      <c r="H119" s="761">
        <f>+SUM(H120:H159)</f>
        <v>0</v>
      </c>
      <c r="I119" s="828"/>
      <c r="J119" s="736"/>
      <c r="K119" s="736"/>
      <c r="N119" s="732"/>
      <c r="O119" s="737"/>
      <c r="Q119" s="736"/>
    </row>
    <row r="120" spans="1:17" x14ac:dyDescent="0.2">
      <c r="A120" s="781" t="s">
        <v>218</v>
      </c>
      <c r="B120" s="801" t="s">
        <v>219</v>
      </c>
      <c r="C120" s="759">
        <f>+SUM(D120:F120)</f>
        <v>0</v>
      </c>
      <c r="D120" s="746"/>
      <c r="E120" s="747"/>
      <c r="F120" s="748"/>
      <c r="G120" s="748"/>
      <c r="H120" s="748"/>
      <c r="I120" s="828"/>
      <c r="J120" s="736"/>
      <c r="K120" s="736"/>
      <c r="N120" s="732"/>
      <c r="O120" s="737"/>
      <c r="Q120" s="736"/>
    </row>
    <row r="121" spans="1:17" x14ac:dyDescent="0.2">
      <c r="A121" s="782" t="s">
        <v>220</v>
      </c>
      <c r="B121" s="802" t="s">
        <v>221</v>
      </c>
      <c r="C121" s="735">
        <f t="shared" ref="C121:C159" si="2">+SUM(D121:F121)</f>
        <v>0</v>
      </c>
      <c r="D121" s="749"/>
      <c r="E121" s="739"/>
      <c r="F121" s="750"/>
      <c r="G121" s="750"/>
      <c r="H121" s="750"/>
      <c r="I121" s="828"/>
      <c r="J121" s="736"/>
      <c r="K121" s="736"/>
      <c r="N121" s="732"/>
      <c r="O121" s="737"/>
      <c r="Q121" s="736"/>
    </row>
    <row r="122" spans="1:17" x14ac:dyDescent="0.2">
      <c r="A122" s="782" t="s">
        <v>222</v>
      </c>
      <c r="B122" s="802" t="s">
        <v>223</v>
      </c>
      <c r="C122" s="735">
        <f t="shared" si="2"/>
        <v>0</v>
      </c>
      <c r="D122" s="749"/>
      <c r="E122" s="739"/>
      <c r="F122" s="750"/>
      <c r="G122" s="750"/>
      <c r="H122" s="750"/>
      <c r="I122" s="828"/>
      <c r="J122" s="736"/>
      <c r="K122" s="736"/>
      <c r="N122" s="732"/>
      <c r="O122" s="737"/>
      <c r="Q122" s="736"/>
    </row>
    <row r="123" spans="1:17" x14ac:dyDescent="0.2">
      <c r="A123" s="782" t="s">
        <v>224</v>
      </c>
      <c r="B123" s="802" t="s">
        <v>225</v>
      </c>
      <c r="C123" s="735">
        <f t="shared" si="2"/>
        <v>0</v>
      </c>
      <c r="D123" s="749"/>
      <c r="E123" s="739"/>
      <c r="F123" s="750"/>
      <c r="G123" s="750"/>
      <c r="H123" s="750"/>
      <c r="I123" s="828"/>
      <c r="J123" s="736"/>
      <c r="K123" s="736"/>
      <c r="N123" s="732"/>
      <c r="O123" s="737"/>
      <c r="Q123" s="736"/>
    </row>
    <row r="124" spans="1:17" x14ac:dyDescent="0.2">
      <c r="A124" s="782" t="s">
        <v>226</v>
      </c>
      <c r="B124" s="802" t="s">
        <v>227</v>
      </c>
      <c r="C124" s="735">
        <f t="shared" si="2"/>
        <v>0</v>
      </c>
      <c r="D124" s="749"/>
      <c r="E124" s="739"/>
      <c r="F124" s="750"/>
      <c r="G124" s="750"/>
      <c r="H124" s="750"/>
      <c r="I124" s="828"/>
      <c r="J124" s="736"/>
      <c r="K124" s="736"/>
      <c r="N124" s="732"/>
      <c r="O124" s="737"/>
      <c r="Q124" s="736"/>
    </row>
    <row r="125" spans="1:17" x14ac:dyDescent="0.2">
      <c r="A125" s="782" t="s">
        <v>228</v>
      </c>
      <c r="B125" s="802" t="s">
        <v>229</v>
      </c>
      <c r="C125" s="735">
        <f t="shared" si="2"/>
        <v>0</v>
      </c>
      <c r="D125" s="749"/>
      <c r="E125" s="739"/>
      <c r="F125" s="750"/>
      <c r="G125" s="750"/>
      <c r="H125" s="750"/>
      <c r="I125" s="828"/>
      <c r="J125" s="736"/>
      <c r="K125" s="736"/>
      <c r="N125" s="732"/>
      <c r="O125" s="737"/>
      <c r="Q125" s="736"/>
    </row>
    <row r="126" spans="1:17" x14ac:dyDescent="0.2">
      <c r="A126" s="782" t="s">
        <v>230</v>
      </c>
      <c r="B126" s="802" t="s">
        <v>231</v>
      </c>
      <c r="C126" s="735">
        <f t="shared" si="2"/>
        <v>1</v>
      </c>
      <c r="D126" s="749"/>
      <c r="E126" s="739">
        <v>1</v>
      </c>
      <c r="F126" s="750"/>
      <c r="G126" s="750"/>
      <c r="H126" s="750"/>
      <c r="I126" s="828"/>
      <c r="J126" s="736"/>
      <c r="K126" s="736"/>
      <c r="N126" s="732"/>
      <c r="O126" s="737"/>
      <c r="Q126" s="736"/>
    </row>
    <row r="127" spans="1:17" x14ac:dyDescent="0.2">
      <c r="A127" s="782" t="s">
        <v>232</v>
      </c>
      <c r="B127" s="802" t="s">
        <v>233</v>
      </c>
      <c r="C127" s="735">
        <f t="shared" si="2"/>
        <v>0</v>
      </c>
      <c r="D127" s="749"/>
      <c r="E127" s="739"/>
      <c r="F127" s="750"/>
      <c r="G127" s="750"/>
      <c r="H127" s="750"/>
      <c r="I127" s="828"/>
      <c r="J127" s="736"/>
      <c r="K127" s="736"/>
      <c r="N127" s="732"/>
      <c r="O127" s="737"/>
      <c r="Q127" s="736"/>
    </row>
    <row r="128" spans="1:17" x14ac:dyDescent="0.2">
      <c r="A128" s="782" t="s">
        <v>234</v>
      </c>
      <c r="B128" s="802" t="s">
        <v>235</v>
      </c>
      <c r="C128" s="735">
        <f t="shared" si="2"/>
        <v>212</v>
      </c>
      <c r="D128" s="749"/>
      <c r="E128" s="739">
        <v>212</v>
      </c>
      <c r="F128" s="750"/>
      <c r="G128" s="750"/>
      <c r="H128" s="750"/>
      <c r="I128" s="828"/>
      <c r="J128" s="736"/>
      <c r="K128" s="736"/>
      <c r="N128" s="732"/>
      <c r="O128" s="737"/>
      <c r="Q128" s="736"/>
    </row>
    <row r="129" spans="1:17" x14ac:dyDescent="0.2">
      <c r="A129" s="782" t="s">
        <v>236</v>
      </c>
      <c r="B129" s="802" t="s">
        <v>237</v>
      </c>
      <c r="C129" s="735">
        <f t="shared" si="2"/>
        <v>4</v>
      </c>
      <c r="D129" s="749"/>
      <c r="E129" s="739">
        <v>4</v>
      </c>
      <c r="F129" s="750"/>
      <c r="G129" s="750"/>
      <c r="H129" s="750"/>
      <c r="I129" s="828"/>
      <c r="J129" s="736"/>
      <c r="K129" s="736"/>
      <c r="N129" s="732"/>
      <c r="O129" s="737"/>
      <c r="Q129" s="736"/>
    </row>
    <row r="130" spans="1:17" x14ac:dyDescent="0.2">
      <c r="A130" s="782" t="s">
        <v>238</v>
      </c>
      <c r="B130" s="802" t="s">
        <v>239</v>
      </c>
      <c r="C130" s="735">
        <f t="shared" si="2"/>
        <v>14</v>
      </c>
      <c r="D130" s="749"/>
      <c r="E130" s="739">
        <v>14</v>
      </c>
      <c r="F130" s="750"/>
      <c r="G130" s="750"/>
      <c r="H130" s="750"/>
      <c r="I130" s="828"/>
      <c r="J130" s="736"/>
      <c r="K130" s="736"/>
      <c r="N130" s="732"/>
      <c r="O130" s="737"/>
      <c r="Q130" s="736"/>
    </row>
    <row r="131" spans="1:17" x14ac:dyDescent="0.2">
      <c r="A131" s="782" t="s">
        <v>240</v>
      </c>
      <c r="B131" s="802" t="s">
        <v>241</v>
      </c>
      <c r="C131" s="735">
        <f t="shared" si="2"/>
        <v>39</v>
      </c>
      <c r="D131" s="749"/>
      <c r="E131" s="739">
        <v>39</v>
      </c>
      <c r="F131" s="750"/>
      <c r="G131" s="750"/>
      <c r="H131" s="750"/>
      <c r="I131" s="828"/>
      <c r="J131" s="736"/>
      <c r="K131" s="736"/>
      <c r="N131" s="732"/>
      <c r="O131" s="737"/>
      <c r="Q131" s="736"/>
    </row>
    <row r="132" spans="1:17" x14ac:dyDescent="0.2">
      <c r="A132" s="782" t="s">
        <v>242</v>
      </c>
      <c r="B132" s="802" t="s">
        <v>243</v>
      </c>
      <c r="C132" s="735">
        <f t="shared" si="2"/>
        <v>0</v>
      </c>
      <c r="D132" s="749"/>
      <c r="E132" s="739"/>
      <c r="F132" s="750"/>
      <c r="G132" s="750"/>
      <c r="H132" s="750"/>
      <c r="I132" s="828"/>
      <c r="J132" s="736"/>
      <c r="K132" s="736"/>
      <c r="N132" s="732"/>
      <c r="O132" s="737"/>
      <c r="Q132" s="736"/>
    </row>
    <row r="133" spans="1:17" x14ac:dyDescent="0.2">
      <c r="A133" s="782" t="s">
        <v>244</v>
      </c>
      <c r="B133" s="802" t="s">
        <v>245</v>
      </c>
      <c r="C133" s="735">
        <f t="shared" si="2"/>
        <v>0</v>
      </c>
      <c r="D133" s="749"/>
      <c r="E133" s="739"/>
      <c r="F133" s="750"/>
      <c r="G133" s="750"/>
      <c r="H133" s="750"/>
      <c r="I133" s="828"/>
      <c r="J133" s="736"/>
      <c r="K133" s="736"/>
      <c r="N133" s="732"/>
      <c r="O133" s="737"/>
      <c r="Q133" s="736"/>
    </row>
    <row r="134" spans="1:17" x14ac:dyDescent="0.2">
      <c r="A134" s="782" t="s">
        <v>246</v>
      </c>
      <c r="B134" s="802" t="s">
        <v>247</v>
      </c>
      <c r="C134" s="735">
        <f t="shared" si="2"/>
        <v>0</v>
      </c>
      <c r="D134" s="749"/>
      <c r="E134" s="739"/>
      <c r="F134" s="750"/>
      <c r="G134" s="750"/>
      <c r="H134" s="750"/>
      <c r="I134" s="828"/>
      <c r="J134" s="736"/>
      <c r="K134" s="736"/>
      <c r="N134" s="732"/>
      <c r="O134" s="737"/>
      <c r="Q134" s="736"/>
    </row>
    <row r="135" spans="1:17" x14ac:dyDescent="0.2">
      <c r="A135" s="782" t="s">
        <v>248</v>
      </c>
      <c r="B135" s="802" t="s">
        <v>249</v>
      </c>
      <c r="C135" s="735">
        <f t="shared" si="2"/>
        <v>0</v>
      </c>
      <c r="D135" s="749"/>
      <c r="E135" s="739"/>
      <c r="F135" s="750"/>
      <c r="G135" s="750"/>
      <c r="H135" s="750"/>
      <c r="I135" s="828"/>
      <c r="J135" s="736"/>
      <c r="K135" s="736"/>
      <c r="N135" s="732"/>
      <c r="O135" s="737"/>
      <c r="Q135" s="736"/>
    </row>
    <row r="136" spans="1:17" x14ac:dyDescent="0.2">
      <c r="A136" s="782" t="s">
        <v>250</v>
      </c>
      <c r="B136" s="802" t="s">
        <v>251</v>
      </c>
      <c r="C136" s="735">
        <f t="shared" si="2"/>
        <v>0</v>
      </c>
      <c r="D136" s="749"/>
      <c r="E136" s="739"/>
      <c r="F136" s="750"/>
      <c r="G136" s="750"/>
      <c r="H136" s="750"/>
      <c r="I136" s="828"/>
      <c r="J136" s="736"/>
      <c r="K136" s="736"/>
      <c r="N136" s="732"/>
      <c r="O136" s="737"/>
      <c r="Q136" s="736"/>
    </row>
    <row r="137" spans="1:17" x14ac:dyDescent="0.2">
      <c r="A137" s="782" t="s">
        <v>252</v>
      </c>
      <c r="B137" s="802" t="s">
        <v>253</v>
      </c>
      <c r="C137" s="735">
        <f t="shared" si="2"/>
        <v>0</v>
      </c>
      <c r="D137" s="749"/>
      <c r="E137" s="739"/>
      <c r="F137" s="750"/>
      <c r="G137" s="750"/>
      <c r="H137" s="750"/>
      <c r="I137" s="828"/>
      <c r="J137" s="736"/>
      <c r="K137" s="736"/>
      <c r="N137" s="732"/>
      <c r="O137" s="737"/>
      <c r="Q137" s="736"/>
    </row>
    <row r="138" spans="1:17" x14ac:dyDescent="0.2">
      <c r="A138" s="782" t="s">
        <v>254</v>
      </c>
      <c r="B138" s="802" t="s">
        <v>255</v>
      </c>
      <c r="C138" s="735">
        <f t="shared" si="2"/>
        <v>0</v>
      </c>
      <c r="D138" s="749"/>
      <c r="E138" s="739"/>
      <c r="F138" s="750"/>
      <c r="G138" s="750"/>
      <c r="H138" s="750"/>
      <c r="I138" s="828"/>
      <c r="J138" s="736"/>
      <c r="K138" s="736"/>
      <c r="N138" s="732"/>
      <c r="O138" s="737"/>
      <c r="Q138" s="736"/>
    </row>
    <row r="139" spans="1:17" x14ac:dyDescent="0.2">
      <c r="A139" s="782" t="s">
        <v>256</v>
      </c>
      <c r="B139" s="802" t="s">
        <v>257</v>
      </c>
      <c r="C139" s="735">
        <f t="shared" si="2"/>
        <v>6</v>
      </c>
      <c r="D139" s="749"/>
      <c r="E139" s="739"/>
      <c r="F139" s="750">
        <v>6</v>
      </c>
      <c r="G139" s="750"/>
      <c r="H139" s="750"/>
      <c r="I139" s="828"/>
      <c r="J139" s="736"/>
      <c r="K139" s="736"/>
      <c r="N139" s="732"/>
      <c r="O139" s="737"/>
      <c r="Q139" s="736"/>
    </row>
    <row r="140" spans="1:17" x14ac:dyDescent="0.2">
      <c r="A140" s="782" t="s">
        <v>258</v>
      </c>
      <c r="B140" s="802" t="s">
        <v>259</v>
      </c>
      <c r="C140" s="735">
        <f t="shared" si="2"/>
        <v>1</v>
      </c>
      <c r="D140" s="749"/>
      <c r="E140" s="739">
        <v>1</v>
      </c>
      <c r="F140" s="750"/>
      <c r="G140" s="750"/>
      <c r="H140" s="750"/>
      <c r="I140" s="828"/>
      <c r="J140" s="736"/>
      <c r="K140" s="736"/>
      <c r="N140" s="732"/>
      <c r="O140" s="737"/>
      <c r="Q140" s="736"/>
    </row>
    <row r="141" spans="1:17" x14ac:dyDescent="0.2">
      <c r="A141" s="782" t="s">
        <v>260</v>
      </c>
      <c r="B141" s="802" t="s">
        <v>261</v>
      </c>
      <c r="C141" s="735">
        <f t="shared" si="2"/>
        <v>0</v>
      </c>
      <c r="D141" s="749"/>
      <c r="E141" s="739"/>
      <c r="F141" s="750"/>
      <c r="G141" s="750"/>
      <c r="H141" s="750"/>
      <c r="I141" s="828"/>
      <c r="J141" s="736"/>
      <c r="K141" s="736"/>
      <c r="N141" s="732"/>
      <c r="O141" s="737"/>
      <c r="Q141" s="736"/>
    </row>
    <row r="142" spans="1:17" x14ac:dyDescent="0.2">
      <c r="A142" s="782" t="s">
        <v>262</v>
      </c>
      <c r="B142" s="802" t="s">
        <v>263</v>
      </c>
      <c r="C142" s="735">
        <f t="shared" si="2"/>
        <v>4</v>
      </c>
      <c r="D142" s="749"/>
      <c r="E142" s="739">
        <v>4</v>
      </c>
      <c r="F142" s="750"/>
      <c r="G142" s="750"/>
      <c r="H142" s="750"/>
      <c r="I142" s="828"/>
      <c r="J142" s="736"/>
      <c r="K142" s="736"/>
      <c r="N142" s="732"/>
      <c r="O142" s="737"/>
      <c r="Q142" s="736"/>
    </row>
    <row r="143" spans="1:17" x14ac:dyDescent="0.2">
      <c r="A143" s="782" t="s">
        <v>264</v>
      </c>
      <c r="B143" s="802" t="s">
        <v>265</v>
      </c>
      <c r="C143" s="735">
        <f t="shared" si="2"/>
        <v>3</v>
      </c>
      <c r="D143" s="749"/>
      <c r="E143" s="739"/>
      <c r="F143" s="750">
        <v>3</v>
      </c>
      <c r="G143" s="750"/>
      <c r="H143" s="750"/>
      <c r="I143" s="828"/>
      <c r="J143" s="736"/>
      <c r="K143" s="736"/>
      <c r="N143" s="732"/>
      <c r="O143" s="737"/>
      <c r="Q143" s="736"/>
    </row>
    <row r="144" spans="1:17" x14ac:dyDescent="0.2">
      <c r="A144" s="782" t="s">
        <v>266</v>
      </c>
      <c r="B144" s="802" t="s">
        <v>267</v>
      </c>
      <c r="C144" s="735">
        <f t="shared" si="2"/>
        <v>5</v>
      </c>
      <c r="D144" s="749"/>
      <c r="E144" s="739">
        <v>1</v>
      </c>
      <c r="F144" s="750">
        <v>4</v>
      </c>
      <c r="G144" s="750"/>
      <c r="H144" s="750"/>
      <c r="I144" s="828"/>
      <c r="J144" s="736"/>
      <c r="K144" s="736"/>
      <c r="N144" s="732"/>
      <c r="O144" s="737"/>
      <c r="Q144" s="736"/>
    </row>
    <row r="145" spans="1:17" x14ac:dyDescent="0.2">
      <c r="A145" s="782" t="s">
        <v>268</v>
      </c>
      <c r="B145" s="802" t="s">
        <v>265</v>
      </c>
      <c r="C145" s="735">
        <f t="shared" si="2"/>
        <v>0</v>
      </c>
      <c r="D145" s="749"/>
      <c r="E145" s="739"/>
      <c r="F145" s="750"/>
      <c r="G145" s="750"/>
      <c r="H145" s="750"/>
      <c r="I145" s="828"/>
      <c r="J145" s="736"/>
      <c r="K145" s="736"/>
      <c r="N145" s="732"/>
      <c r="O145" s="737"/>
      <c r="Q145" s="736"/>
    </row>
    <row r="146" spans="1:17" x14ac:dyDescent="0.2">
      <c r="A146" s="782" t="s">
        <v>269</v>
      </c>
      <c r="B146" s="802" t="s">
        <v>267</v>
      </c>
      <c r="C146" s="735">
        <f t="shared" si="2"/>
        <v>0</v>
      </c>
      <c r="D146" s="749"/>
      <c r="E146" s="739"/>
      <c r="F146" s="750"/>
      <c r="G146" s="750"/>
      <c r="H146" s="750"/>
      <c r="I146" s="828"/>
      <c r="J146" s="736"/>
      <c r="K146" s="736"/>
      <c r="N146" s="732"/>
      <c r="O146" s="737"/>
      <c r="Q146" s="736"/>
    </row>
    <row r="147" spans="1:17" x14ac:dyDescent="0.2">
      <c r="A147" s="782" t="s">
        <v>270</v>
      </c>
      <c r="B147" s="802" t="s">
        <v>271</v>
      </c>
      <c r="C147" s="735">
        <f t="shared" si="2"/>
        <v>0</v>
      </c>
      <c r="D147" s="749"/>
      <c r="E147" s="739"/>
      <c r="F147" s="750"/>
      <c r="G147" s="750"/>
      <c r="H147" s="750"/>
      <c r="I147" s="828"/>
      <c r="J147" s="736"/>
      <c r="K147" s="736"/>
      <c r="N147" s="732"/>
      <c r="O147" s="737"/>
      <c r="Q147" s="736"/>
    </row>
    <row r="148" spans="1:17" x14ac:dyDescent="0.2">
      <c r="A148" s="782" t="s">
        <v>272</v>
      </c>
      <c r="B148" s="802" t="s">
        <v>267</v>
      </c>
      <c r="C148" s="735">
        <f t="shared" si="2"/>
        <v>0</v>
      </c>
      <c r="D148" s="749"/>
      <c r="E148" s="739"/>
      <c r="F148" s="750"/>
      <c r="G148" s="750"/>
      <c r="H148" s="750"/>
      <c r="I148" s="828"/>
      <c r="J148" s="736"/>
      <c r="K148" s="736"/>
      <c r="N148" s="732"/>
      <c r="O148" s="737"/>
      <c r="Q148" s="736"/>
    </row>
    <row r="149" spans="1:17" x14ac:dyDescent="0.2">
      <c r="A149" s="782" t="s">
        <v>273</v>
      </c>
      <c r="B149" s="802" t="s">
        <v>265</v>
      </c>
      <c r="C149" s="735">
        <f t="shared" si="2"/>
        <v>1</v>
      </c>
      <c r="D149" s="749">
        <v>1</v>
      </c>
      <c r="E149" s="739"/>
      <c r="F149" s="750"/>
      <c r="G149" s="750"/>
      <c r="H149" s="750"/>
      <c r="I149" s="828"/>
      <c r="J149" s="736"/>
      <c r="K149" s="736"/>
      <c r="N149" s="732"/>
      <c r="O149" s="737"/>
      <c r="Q149" s="736"/>
    </row>
    <row r="150" spans="1:17" x14ac:dyDescent="0.2">
      <c r="A150" s="782" t="s">
        <v>274</v>
      </c>
      <c r="B150" s="802" t="s">
        <v>275</v>
      </c>
      <c r="C150" s="735">
        <f t="shared" si="2"/>
        <v>0</v>
      </c>
      <c r="D150" s="749"/>
      <c r="E150" s="739"/>
      <c r="F150" s="750"/>
      <c r="G150" s="750"/>
      <c r="H150" s="750"/>
      <c r="I150" s="828"/>
      <c r="J150" s="736"/>
      <c r="K150" s="736"/>
      <c r="N150" s="732"/>
      <c r="O150" s="737"/>
      <c r="Q150" s="736"/>
    </row>
    <row r="151" spans="1:17" x14ac:dyDescent="0.2">
      <c r="A151" s="782" t="s">
        <v>276</v>
      </c>
      <c r="B151" s="802" t="s">
        <v>277</v>
      </c>
      <c r="C151" s="735">
        <f t="shared" si="2"/>
        <v>0</v>
      </c>
      <c r="D151" s="749"/>
      <c r="E151" s="739"/>
      <c r="F151" s="750"/>
      <c r="G151" s="750"/>
      <c r="H151" s="750"/>
      <c r="I151" s="828"/>
      <c r="J151" s="736"/>
      <c r="K151" s="736"/>
      <c r="N151" s="732"/>
      <c r="O151" s="737"/>
      <c r="Q151" s="736"/>
    </row>
    <row r="152" spans="1:17" x14ac:dyDescent="0.2">
      <c r="A152" s="782" t="s">
        <v>278</v>
      </c>
      <c r="B152" s="802" t="s">
        <v>265</v>
      </c>
      <c r="C152" s="735">
        <f t="shared" si="2"/>
        <v>4</v>
      </c>
      <c r="D152" s="749"/>
      <c r="E152" s="739">
        <v>4</v>
      </c>
      <c r="F152" s="750"/>
      <c r="G152" s="750"/>
      <c r="H152" s="750"/>
      <c r="I152" s="828"/>
      <c r="J152" s="736"/>
      <c r="K152" s="736"/>
      <c r="N152" s="732"/>
      <c r="O152" s="737"/>
      <c r="Q152" s="736"/>
    </row>
    <row r="153" spans="1:17" x14ac:dyDescent="0.2">
      <c r="A153" s="782" t="s">
        <v>279</v>
      </c>
      <c r="B153" s="802" t="s">
        <v>267</v>
      </c>
      <c r="C153" s="735">
        <f t="shared" si="2"/>
        <v>3</v>
      </c>
      <c r="D153" s="749"/>
      <c r="E153" s="739"/>
      <c r="F153" s="750">
        <v>3</v>
      </c>
      <c r="G153" s="750"/>
      <c r="H153" s="750"/>
      <c r="I153" s="828"/>
      <c r="J153" s="736"/>
      <c r="K153" s="736"/>
      <c r="N153" s="732"/>
      <c r="O153" s="737"/>
      <c r="Q153" s="736"/>
    </row>
    <row r="154" spans="1:17" x14ac:dyDescent="0.2">
      <c r="A154" s="782" t="s">
        <v>280</v>
      </c>
      <c r="B154" s="802" t="s">
        <v>281</v>
      </c>
      <c r="C154" s="735">
        <f t="shared" si="2"/>
        <v>0</v>
      </c>
      <c r="D154" s="749"/>
      <c r="E154" s="739"/>
      <c r="F154" s="750"/>
      <c r="G154" s="750"/>
      <c r="H154" s="750"/>
      <c r="I154" s="828"/>
      <c r="J154" s="736"/>
      <c r="K154" s="736"/>
      <c r="N154" s="732"/>
      <c r="O154" s="737"/>
      <c r="Q154" s="736"/>
    </row>
    <row r="155" spans="1:17" x14ac:dyDescent="0.2">
      <c r="A155" s="782" t="s">
        <v>282</v>
      </c>
      <c r="B155" s="802" t="s">
        <v>283</v>
      </c>
      <c r="C155" s="735">
        <f t="shared" si="2"/>
        <v>0</v>
      </c>
      <c r="D155" s="749"/>
      <c r="E155" s="739"/>
      <c r="F155" s="750"/>
      <c r="G155" s="750"/>
      <c r="H155" s="750"/>
      <c r="I155" s="828"/>
      <c r="J155" s="736"/>
      <c r="K155" s="736"/>
      <c r="N155" s="732"/>
      <c r="O155" s="737"/>
      <c r="Q155" s="736"/>
    </row>
    <row r="156" spans="1:17" x14ac:dyDescent="0.2">
      <c r="A156" s="782" t="s">
        <v>284</v>
      </c>
      <c r="B156" s="802" t="s">
        <v>285</v>
      </c>
      <c r="C156" s="735">
        <f t="shared" si="2"/>
        <v>0</v>
      </c>
      <c r="D156" s="749"/>
      <c r="E156" s="739"/>
      <c r="F156" s="750"/>
      <c r="G156" s="750"/>
      <c r="H156" s="750"/>
      <c r="I156" s="828"/>
      <c r="J156" s="736"/>
      <c r="K156" s="736"/>
      <c r="N156" s="732"/>
      <c r="O156" s="737"/>
      <c r="Q156" s="736"/>
    </row>
    <row r="157" spans="1:17" x14ac:dyDescent="0.2">
      <c r="A157" s="782" t="s">
        <v>286</v>
      </c>
      <c r="B157" s="802" t="s">
        <v>287</v>
      </c>
      <c r="C157" s="735">
        <f t="shared" si="2"/>
        <v>0</v>
      </c>
      <c r="D157" s="749"/>
      <c r="E157" s="739"/>
      <c r="F157" s="750"/>
      <c r="G157" s="750"/>
      <c r="H157" s="750"/>
      <c r="I157" s="828"/>
      <c r="J157" s="736"/>
      <c r="K157" s="736"/>
      <c r="N157" s="732"/>
      <c r="O157" s="737"/>
      <c r="Q157" s="736"/>
    </row>
    <row r="158" spans="1:17" x14ac:dyDescent="0.2">
      <c r="A158" s="782" t="s">
        <v>288</v>
      </c>
      <c r="B158" s="788" t="s">
        <v>289</v>
      </c>
      <c r="C158" s="735">
        <f t="shared" si="2"/>
        <v>0</v>
      </c>
      <c r="D158" s="749"/>
      <c r="E158" s="739"/>
      <c r="F158" s="769"/>
      <c r="G158" s="750"/>
      <c r="H158" s="750"/>
      <c r="I158" s="828"/>
      <c r="J158" s="736"/>
      <c r="K158" s="736"/>
      <c r="N158" s="732"/>
      <c r="O158" s="737"/>
      <c r="Q158" s="736"/>
    </row>
    <row r="159" spans="1:17" ht="23.25" x14ac:dyDescent="0.2">
      <c r="A159" s="803" t="s">
        <v>290</v>
      </c>
      <c r="B159" s="804" t="s">
        <v>291</v>
      </c>
      <c r="C159" s="751">
        <f t="shared" si="2"/>
        <v>0</v>
      </c>
      <c r="D159" s="752"/>
      <c r="E159" s="753"/>
      <c r="F159" s="754"/>
      <c r="G159" s="754"/>
      <c r="H159" s="754"/>
      <c r="I159" s="828"/>
      <c r="J159" s="736"/>
      <c r="K159" s="736"/>
      <c r="N159" s="732"/>
      <c r="O159" s="737"/>
      <c r="Q159" s="736"/>
    </row>
    <row r="160" spans="1:17" x14ac:dyDescent="0.2">
      <c r="A160" s="762"/>
      <c r="B160" s="763"/>
      <c r="C160" s="68"/>
      <c r="D160" s="3"/>
      <c r="E160" s="3"/>
      <c r="F160" s="3"/>
      <c r="G160" s="3"/>
      <c r="H160" s="3"/>
      <c r="I160" s="828"/>
      <c r="J160" s="736"/>
      <c r="K160" s="736"/>
      <c r="N160" s="732"/>
      <c r="O160" s="737"/>
      <c r="Q160" s="736"/>
    </row>
    <row r="161" spans="1:17" ht="15" customHeight="1" x14ac:dyDescent="0.2">
      <c r="A161" s="956" t="s">
        <v>292</v>
      </c>
      <c r="B161" s="957"/>
      <c r="C161" s="872">
        <f t="shared" ref="C161:C176" si="3">+SUM(D161:F161)</f>
        <v>1</v>
      </c>
      <c r="D161" s="756">
        <f>+SUM(D162:D176)</f>
        <v>0</v>
      </c>
      <c r="E161" s="760">
        <f>+SUM(E162:E176)</f>
        <v>1</v>
      </c>
      <c r="F161" s="761">
        <f>+SUM(F162:F176)</f>
        <v>0</v>
      </c>
      <c r="G161" s="761">
        <f>+SUM(G162:G176)</f>
        <v>0</v>
      </c>
      <c r="H161" s="761">
        <f>+SUM(H162:H176)</f>
        <v>0</v>
      </c>
      <c r="I161" s="828"/>
      <c r="J161" s="736"/>
      <c r="K161" s="736"/>
      <c r="N161" s="732"/>
      <c r="O161" s="737"/>
      <c r="Q161" s="736"/>
    </row>
    <row r="162" spans="1:17" x14ac:dyDescent="0.2">
      <c r="A162" s="781" t="s">
        <v>293</v>
      </c>
      <c r="B162" s="801" t="s">
        <v>294</v>
      </c>
      <c r="C162" s="759">
        <f t="shared" si="3"/>
        <v>0</v>
      </c>
      <c r="D162" s="746"/>
      <c r="E162" s="747"/>
      <c r="F162" s="748"/>
      <c r="G162" s="748"/>
      <c r="H162" s="748"/>
      <c r="I162" s="828"/>
      <c r="J162" s="736"/>
      <c r="K162" s="736"/>
      <c r="N162" s="732"/>
      <c r="O162" s="737"/>
      <c r="Q162" s="736"/>
    </row>
    <row r="163" spans="1:17" x14ac:dyDescent="0.2">
      <c r="A163" s="782" t="s">
        <v>295</v>
      </c>
      <c r="B163" s="805" t="s">
        <v>296</v>
      </c>
      <c r="C163" s="735">
        <f t="shared" si="3"/>
        <v>0</v>
      </c>
      <c r="D163" s="749"/>
      <c r="E163" s="739"/>
      <c r="F163" s="750"/>
      <c r="G163" s="750"/>
      <c r="H163" s="750"/>
      <c r="I163" s="828"/>
      <c r="J163" s="736"/>
      <c r="K163" s="736"/>
      <c r="N163" s="732"/>
      <c r="O163" s="737"/>
      <c r="Q163" s="736"/>
    </row>
    <row r="164" spans="1:17" x14ac:dyDescent="0.2">
      <c r="A164" s="782" t="s">
        <v>297</v>
      </c>
      <c r="B164" s="788" t="s">
        <v>298</v>
      </c>
      <c r="C164" s="735">
        <f t="shared" si="3"/>
        <v>0</v>
      </c>
      <c r="D164" s="749"/>
      <c r="E164" s="739"/>
      <c r="F164" s="750"/>
      <c r="G164" s="750"/>
      <c r="H164" s="750"/>
      <c r="I164" s="828"/>
      <c r="J164" s="736"/>
      <c r="K164" s="736"/>
      <c r="N164" s="732"/>
      <c r="O164" s="737"/>
      <c r="Q164" s="736"/>
    </row>
    <row r="165" spans="1:17" x14ac:dyDescent="0.2">
      <c r="A165" s="806" t="s">
        <v>299</v>
      </c>
      <c r="B165" s="788" t="s">
        <v>300</v>
      </c>
      <c r="C165" s="735">
        <f t="shared" si="3"/>
        <v>0</v>
      </c>
      <c r="D165" s="749"/>
      <c r="E165" s="739"/>
      <c r="F165" s="750"/>
      <c r="G165" s="750"/>
      <c r="H165" s="750"/>
      <c r="I165" s="828"/>
      <c r="J165" s="736"/>
      <c r="K165" s="736"/>
      <c r="N165" s="732"/>
      <c r="O165" s="737"/>
      <c r="Q165" s="736"/>
    </row>
    <row r="166" spans="1:17" x14ac:dyDescent="0.2">
      <c r="A166" s="782" t="s">
        <v>301</v>
      </c>
      <c r="B166" s="802" t="s">
        <v>302</v>
      </c>
      <c r="C166" s="735">
        <f t="shared" si="3"/>
        <v>1</v>
      </c>
      <c r="D166" s="749"/>
      <c r="E166" s="739">
        <v>1</v>
      </c>
      <c r="F166" s="750"/>
      <c r="G166" s="750"/>
      <c r="H166" s="750"/>
      <c r="I166" s="828"/>
      <c r="J166" s="736"/>
      <c r="K166" s="736"/>
      <c r="N166" s="732"/>
      <c r="O166" s="737"/>
      <c r="Q166" s="736"/>
    </row>
    <row r="167" spans="1:17" x14ac:dyDescent="0.2">
      <c r="A167" s="782" t="s">
        <v>303</v>
      </c>
      <c r="B167" s="802" t="s">
        <v>304</v>
      </c>
      <c r="C167" s="735">
        <f t="shared" si="3"/>
        <v>0</v>
      </c>
      <c r="D167" s="749"/>
      <c r="E167" s="739"/>
      <c r="F167" s="750"/>
      <c r="G167" s="750"/>
      <c r="H167" s="750"/>
      <c r="I167" s="828"/>
      <c r="J167" s="736"/>
      <c r="K167" s="736"/>
      <c r="N167" s="732"/>
      <c r="O167" s="737"/>
      <c r="Q167" s="736"/>
    </row>
    <row r="168" spans="1:17" x14ac:dyDescent="0.2">
      <c r="A168" s="782" t="s">
        <v>305</v>
      </c>
      <c r="B168" s="802" t="s">
        <v>306</v>
      </c>
      <c r="C168" s="735">
        <f t="shared" si="3"/>
        <v>0</v>
      </c>
      <c r="D168" s="749"/>
      <c r="E168" s="739"/>
      <c r="F168" s="750"/>
      <c r="G168" s="750"/>
      <c r="H168" s="750"/>
      <c r="I168" s="828"/>
      <c r="J168" s="736"/>
      <c r="K168" s="736"/>
      <c r="N168" s="732"/>
      <c r="O168" s="737"/>
      <c r="Q168" s="736"/>
    </row>
    <row r="169" spans="1:17" x14ac:dyDescent="0.2">
      <c r="A169" s="782" t="s">
        <v>307</v>
      </c>
      <c r="B169" s="802" t="s">
        <v>308</v>
      </c>
      <c r="C169" s="735">
        <f t="shared" si="3"/>
        <v>0</v>
      </c>
      <c r="D169" s="749"/>
      <c r="E169" s="739"/>
      <c r="F169" s="750"/>
      <c r="G169" s="750"/>
      <c r="H169" s="750"/>
      <c r="I169" s="828"/>
      <c r="J169" s="736"/>
      <c r="K169" s="736"/>
      <c r="N169" s="732"/>
      <c r="O169" s="737"/>
      <c r="Q169" s="736"/>
    </row>
    <row r="170" spans="1:17" x14ac:dyDescent="0.2">
      <c r="A170" s="782" t="s">
        <v>309</v>
      </c>
      <c r="B170" s="802" t="s">
        <v>310</v>
      </c>
      <c r="C170" s="735">
        <f t="shared" si="3"/>
        <v>0</v>
      </c>
      <c r="D170" s="749"/>
      <c r="E170" s="739"/>
      <c r="F170" s="750"/>
      <c r="G170" s="750"/>
      <c r="H170" s="750"/>
      <c r="I170" s="828"/>
      <c r="J170" s="736"/>
      <c r="K170" s="736"/>
      <c r="N170" s="732"/>
      <c r="O170" s="737"/>
      <c r="Q170" s="736"/>
    </row>
    <row r="171" spans="1:17" x14ac:dyDescent="0.2">
      <c r="A171" s="782" t="s">
        <v>311</v>
      </c>
      <c r="B171" s="802" t="s">
        <v>312</v>
      </c>
      <c r="C171" s="735">
        <f t="shared" si="3"/>
        <v>0</v>
      </c>
      <c r="D171" s="749"/>
      <c r="E171" s="739"/>
      <c r="F171" s="750"/>
      <c r="G171" s="750"/>
      <c r="H171" s="750"/>
      <c r="I171" s="828"/>
      <c r="J171" s="736"/>
      <c r="K171" s="736"/>
      <c r="N171" s="732"/>
      <c r="O171" s="737"/>
      <c r="Q171" s="736"/>
    </row>
    <row r="172" spans="1:17" x14ac:dyDescent="0.2">
      <c r="A172" s="782" t="s">
        <v>313</v>
      </c>
      <c r="B172" s="802" t="s">
        <v>314</v>
      </c>
      <c r="C172" s="735">
        <f t="shared" si="3"/>
        <v>0</v>
      </c>
      <c r="D172" s="749"/>
      <c r="E172" s="739"/>
      <c r="F172" s="750"/>
      <c r="G172" s="750"/>
      <c r="H172" s="750"/>
      <c r="I172" s="828"/>
      <c r="J172" s="736"/>
      <c r="K172" s="736"/>
      <c r="N172" s="732"/>
      <c r="O172" s="737"/>
      <c r="Q172" s="736"/>
    </row>
    <row r="173" spans="1:17" x14ac:dyDescent="0.2">
      <c r="A173" s="782" t="s">
        <v>315</v>
      </c>
      <c r="B173" s="802" t="s">
        <v>316</v>
      </c>
      <c r="C173" s="735">
        <f t="shared" si="3"/>
        <v>0</v>
      </c>
      <c r="D173" s="749"/>
      <c r="E173" s="739"/>
      <c r="F173" s="750"/>
      <c r="G173" s="750"/>
      <c r="H173" s="750"/>
      <c r="I173" s="828"/>
      <c r="J173" s="736"/>
      <c r="K173" s="736"/>
      <c r="N173" s="732"/>
      <c r="O173" s="737"/>
      <c r="Q173" s="736"/>
    </row>
    <row r="174" spans="1:17" x14ac:dyDescent="0.2">
      <c r="A174" s="782" t="s">
        <v>317</v>
      </c>
      <c r="B174" s="802" t="s">
        <v>318</v>
      </c>
      <c r="C174" s="735">
        <f t="shared" si="3"/>
        <v>0</v>
      </c>
      <c r="D174" s="749"/>
      <c r="E174" s="739"/>
      <c r="F174" s="750"/>
      <c r="G174" s="750"/>
      <c r="H174" s="750"/>
      <c r="I174" s="828"/>
      <c r="J174" s="736"/>
      <c r="K174" s="736"/>
      <c r="N174" s="732"/>
      <c r="O174" s="737"/>
      <c r="Q174" s="736"/>
    </row>
    <row r="175" spans="1:17" x14ac:dyDescent="0.2">
      <c r="A175" s="782" t="s">
        <v>319</v>
      </c>
      <c r="B175" s="802" t="s">
        <v>320</v>
      </c>
      <c r="C175" s="735">
        <f t="shared" si="3"/>
        <v>0</v>
      </c>
      <c r="D175" s="749"/>
      <c r="E175" s="739"/>
      <c r="F175" s="750"/>
      <c r="G175" s="750"/>
      <c r="H175" s="750"/>
      <c r="I175" s="828"/>
      <c r="J175" s="736"/>
      <c r="K175" s="736"/>
      <c r="N175" s="732"/>
      <c r="O175" s="737"/>
      <c r="Q175" s="736"/>
    </row>
    <row r="176" spans="1:17" x14ac:dyDescent="0.2">
      <c r="A176" s="783" t="s">
        <v>321</v>
      </c>
      <c r="B176" s="807" t="s">
        <v>322</v>
      </c>
      <c r="C176" s="751">
        <f t="shared" si="3"/>
        <v>0</v>
      </c>
      <c r="D176" s="752"/>
      <c r="E176" s="753"/>
      <c r="F176" s="754"/>
      <c r="G176" s="754"/>
      <c r="H176" s="754"/>
      <c r="I176" s="828"/>
      <c r="J176" s="736"/>
      <c r="K176" s="736"/>
      <c r="N176" s="732"/>
      <c r="O176" s="737"/>
      <c r="Q176" s="736"/>
    </row>
    <row r="177" spans="1:17" x14ac:dyDescent="0.2">
      <c r="A177" s="873"/>
      <c r="B177" s="755"/>
      <c r="C177" s="68"/>
      <c r="D177" s="3"/>
      <c r="E177" s="3"/>
      <c r="F177" s="3"/>
      <c r="G177" s="3"/>
      <c r="H177" s="3"/>
      <c r="I177" s="828"/>
      <c r="J177" s="736"/>
      <c r="K177" s="736"/>
      <c r="N177" s="732"/>
      <c r="O177" s="737"/>
      <c r="Q177" s="736"/>
    </row>
    <row r="178" spans="1:17" x14ac:dyDescent="0.2">
      <c r="A178" s="951" t="s">
        <v>323</v>
      </c>
      <c r="B178" s="958"/>
      <c r="C178" s="872">
        <f>+SUM(D178:F178)</f>
        <v>4417</v>
      </c>
      <c r="D178" s="875">
        <f>+SUM(D179:D247)</f>
        <v>3581</v>
      </c>
      <c r="E178" s="733">
        <f>+SUM(E179:E247)</f>
        <v>13</v>
      </c>
      <c r="F178" s="765">
        <f>+SUM(F179:F247)</f>
        <v>823</v>
      </c>
      <c r="G178" s="872">
        <f>+SUM(G179:G247)</f>
        <v>0</v>
      </c>
      <c r="H178" s="872">
        <f>+SUM(H179:H247)</f>
        <v>0</v>
      </c>
      <c r="I178" s="828"/>
      <c r="J178" s="736"/>
      <c r="K178" s="736"/>
      <c r="N178" s="732"/>
      <c r="O178" s="737"/>
      <c r="Q178" s="736"/>
    </row>
    <row r="179" spans="1:17" x14ac:dyDescent="0.2">
      <c r="A179" s="782" t="s">
        <v>324</v>
      </c>
      <c r="B179" s="846" t="s">
        <v>325</v>
      </c>
      <c r="C179" s="735">
        <f>+SUM(D179:F179)</f>
        <v>0</v>
      </c>
      <c r="D179" s="749"/>
      <c r="E179" s="739"/>
      <c r="F179" s="750"/>
      <c r="G179" s="750"/>
      <c r="H179" s="750"/>
      <c r="I179" s="828"/>
      <c r="J179" s="736"/>
      <c r="K179" s="736"/>
      <c r="N179" s="732"/>
      <c r="O179" s="737"/>
      <c r="Q179" s="736"/>
    </row>
    <row r="180" spans="1:17" x14ac:dyDescent="0.2">
      <c r="A180" s="782" t="s">
        <v>326</v>
      </c>
      <c r="B180" s="847" t="s">
        <v>327</v>
      </c>
      <c r="C180" s="735">
        <f>+SUM(D180:F180)</f>
        <v>0</v>
      </c>
      <c r="D180" s="749"/>
      <c r="E180" s="739"/>
      <c r="F180" s="750"/>
      <c r="G180" s="750"/>
      <c r="H180" s="750"/>
      <c r="I180" s="828"/>
      <c r="J180" s="736"/>
      <c r="K180" s="736"/>
      <c r="N180" s="732"/>
      <c r="O180" s="737"/>
      <c r="Q180" s="736"/>
    </row>
    <row r="181" spans="1:17" x14ac:dyDescent="0.2">
      <c r="A181" s="782" t="s">
        <v>328</v>
      </c>
      <c r="B181" s="847" t="s">
        <v>329</v>
      </c>
      <c r="C181" s="735">
        <f>+SUM(D181:F181)</f>
        <v>0</v>
      </c>
      <c r="D181" s="749"/>
      <c r="E181" s="739"/>
      <c r="F181" s="750"/>
      <c r="G181" s="750"/>
      <c r="H181" s="750"/>
      <c r="I181" s="828"/>
      <c r="J181" s="736"/>
      <c r="K181" s="736"/>
      <c r="N181" s="732"/>
      <c r="O181" s="737"/>
      <c r="Q181" s="736"/>
    </row>
    <row r="182" spans="1:17" ht="13.5" customHeight="1" x14ac:dyDescent="0.2">
      <c r="A182" s="782" t="s">
        <v>330</v>
      </c>
      <c r="B182" s="847" t="s">
        <v>331</v>
      </c>
      <c r="C182" s="735">
        <f t="shared" ref="C182:C243" si="4">+SUM(D182:F182)</f>
        <v>1</v>
      </c>
      <c r="D182" s="749"/>
      <c r="E182" s="739">
        <v>1</v>
      </c>
      <c r="F182" s="750"/>
      <c r="G182" s="750"/>
      <c r="H182" s="750"/>
      <c r="I182" s="828"/>
      <c r="J182" s="736"/>
      <c r="K182" s="736"/>
      <c r="N182" s="732"/>
      <c r="O182" s="737"/>
      <c r="Q182" s="736"/>
    </row>
    <row r="183" spans="1:17" x14ac:dyDescent="0.2">
      <c r="A183" s="782" t="s">
        <v>332</v>
      </c>
      <c r="B183" s="802" t="s">
        <v>333</v>
      </c>
      <c r="C183" s="735">
        <f t="shared" si="4"/>
        <v>113</v>
      </c>
      <c r="D183" s="749">
        <v>113</v>
      </c>
      <c r="E183" s="739"/>
      <c r="F183" s="750"/>
      <c r="G183" s="750"/>
      <c r="H183" s="750"/>
      <c r="I183" s="828"/>
      <c r="J183" s="736"/>
      <c r="K183" s="736"/>
      <c r="N183" s="732"/>
      <c r="O183" s="737"/>
      <c r="Q183" s="736"/>
    </row>
    <row r="184" spans="1:17" x14ac:dyDescent="0.2">
      <c r="A184" s="782" t="s">
        <v>334</v>
      </c>
      <c r="B184" s="802" t="s">
        <v>335</v>
      </c>
      <c r="C184" s="735">
        <f t="shared" si="4"/>
        <v>0</v>
      </c>
      <c r="D184" s="749"/>
      <c r="E184" s="739"/>
      <c r="F184" s="750"/>
      <c r="G184" s="750"/>
      <c r="H184" s="750"/>
      <c r="I184" s="828"/>
      <c r="J184" s="736"/>
      <c r="K184" s="736"/>
      <c r="N184" s="732"/>
      <c r="O184" s="737"/>
      <c r="Q184" s="736"/>
    </row>
    <row r="185" spans="1:17" x14ac:dyDescent="0.2">
      <c r="A185" s="782" t="s">
        <v>336</v>
      </c>
      <c r="B185" s="802" t="s">
        <v>337</v>
      </c>
      <c r="C185" s="735">
        <f t="shared" si="4"/>
        <v>3</v>
      </c>
      <c r="D185" s="749">
        <v>3</v>
      </c>
      <c r="E185" s="739"/>
      <c r="F185" s="750"/>
      <c r="G185" s="750"/>
      <c r="H185" s="750"/>
      <c r="I185" s="828"/>
      <c r="J185" s="736"/>
      <c r="K185" s="736"/>
      <c r="N185" s="732"/>
      <c r="O185" s="737"/>
      <c r="Q185" s="736"/>
    </row>
    <row r="186" spans="1:17" x14ac:dyDescent="0.2">
      <c r="A186" s="782" t="s">
        <v>338</v>
      </c>
      <c r="B186" s="802" t="s">
        <v>339</v>
      </c>
      <c r="C186" s="735">
        <f t="shared" si="4"/>
        <v>0</v>
      </c>
      <c r="D186" s="749"/>
      <c r="E186" s="739"/>
      <c r="F186" s="750"/>
      <c r="G186" s="750"/>
      <c r="H186" s="750"/>
      <c r="I186" s="828"/>
      <c r="J186" s="736"/>
      <c r="K186" s="736"/>
      <c r="N186" s="732"/>
      <c r="O186" s="737"/>
      <c r="Q186" s="736"/>
    </row>
    <row r="187" spans="1:17" x14ac:dyDescent="0.2">
      <c r="A187" s="782" t="s">
        <v>340</v>
      </c>
      <c r="B187" s="802" t="s">
        <v>341</v>
      </c>
      <c r="C187" s="735">
        <f t="shared" si="4"/>
        <v>3</v>
      </c>
      <c r="D187" s="749">
        <v>3</v>
      </c>
      <c r="E187" s="739"/>
      <c r="F187" s="750"/>
      <c r="G187" s="750"/>
      <c r="H187" s="750"/>
      <c r="I187" s="828"/>
      <c r="J187" s="736"/>
      <c r="K187" s="736"/>
      <c r="N187" s="732"/>
      <c r="O187" s="737"/>
      <c r="Q187" s="736"/>
    </row>
    <row r="188" spans="1:17" x14ac:dyDescent="0.2">
      <c r="A188" s="782" t="s">
        <v>342</v>
      </c>
      <c r="B188" s="802" t="s">
        <v>343</v>
      </c>
      <c r="C188" s="735">
        <f t="shared" si="4"/>
        <v>0</v>
      </c>
      <c r="D188" s="749"/>
      <c r="E188" s="739"/>
      <c r="F188" s="750"/>
      <c r="G188" s="750"/>
      <c r="H188" s="750"/>
      <c r="I188" s="828"/>
      <c r="J188" s="736"/>
      <c r="K188" s="736"/>
      <c r="N188" s="732"/>
      <c r="O188" s="737"/>
      <c r="Q188" s="736"/>
    </row>
    <row r="189" spans="1:17" x14ac:dyDescent="0.2">
      <c r="A189" s="782" t="s">
        <v>344</v>
      </c>
      <c r="B189" s="802" t="s">
        <v>345</v>
      </c>
      <c r="C189" s="735">
        <f t="shared" si="4"/>
        <v>0</v>
      </c>
      <c r="D189" s="749"/>
      <c r="E189" s="739"/>
      <c r="F189" s="750"/>
      <c r="G189" s="750"/>
      <c r="H189" s="750"/>
      <c r="I189" s="828"/>
      <c r="J189" s="736"/>
      <c r="K189" s="736"/>
      <c r="N189" s="732"/>
      <c r="O189" s="737"/>
      <c r="Q189" s="736"/>
    </row>
    <row r="190" spans="1:17" x14ac:dyDescent="0.2">
      <c r="A190" s="782" t="s">
        <v>346</v>
      </c>
      <c r="B190" s="802" t="s">
        <v>347</v>
      </c>
      <c r="C190" s="735">
        <f t="shared" si="4"/>
        <v>0</v>
      </c>
      <c r="D190" s="749"/>
      <c r="E190" s="739"/>
      <c r="F190" s="750"/>
      <c r="G190" s="750"/>
      <c r="H190" s="750"/>
      <c r="I190" s="828"/>
      <c r="J190" s="736"/>
      <c r="K190" s="736"/>
      <c r="N190" s="732"/>
      <c r="O190" s="737"/>
      <c r="Q190" s="736"/>
    </row>
    <row r="191" spans="1:17" x14ac:dyDescent="0.2">
      <c r="A191" s="782" t="s">
        <v>348</v>
      </c>
      <c r="B191" s="802" t="s">
        <v>349</v>
      </c>
      <c r="C191" s="735">
        <f t="shared" si="4"/>
        <v>0</v>
      </c>
      <c r="D191" s="749"/>
      <c r="E191" s="739"/>
      <c r="F191" s="750"/>
      <c r="G191" s="750"/>
      <c r="H191" s="750"/>
      <c r="I191" s="828"/>
      <c r="J191" s="736"/>
      <c r="K191" s="736"/>
      <c r="N191" s="732"/>
      <c r="O191" s="737"/>
      <c r="Q191" s="736"/>
    </row>
    <row r="192" spans="1:17" ht="23.25" x14ac:dyDescent="0.2">
      <c r="A192" s="782" t="s">
        <v>350</v>
      </c>
      <c r="B192" s="788" t="s">
        <v>351</v>
      </c>
      <c r="C192" s="735">
        <f t="shared" si="4"/>
        <v>0</v>
      </c>
      <c r="D192" s="749"/>
      <c r="E192" s="739"/>
      <c r="F192" s="750"/>
      <c r="G192" s="750"/>
      <c r="H192" s="750"/>
      <c r="I192" s="828"/>
      <c r="J192" s="736"/>
      <c r="K192" s="736"/>
      <c r="N192" s="732"/>
      <c r="O192" s="737"/>
      <c r="Q192" s="736"/>
    </row>
    <row r="193" spans="1:17" x14ac:dyDescent="0.2">
      <c r="A193" s="782" t="s">
        <v>352</v>
      </c>
      <c r="B193" s="788" t="s">
        <v>353</v>
      </c>
      <c r="C193" s="735">
        <f t="shared" si="4"/>
        <v>0</v>
      </c>
      <c r="D193" s="749"/>
      <c r="E193" s="739"/>
      <c r="F193" s="750"/>
      <c r="G193" s="750"/>
      <c r="H193" s="750"/>
      <c r="I193" s="828"/>
      <c r="J193" s="736"/>
      <c r="K193" s="736"/>
      <c r="N193" s="732"/>
      <c r="O193" s="737"/>
      <c r="Q193" s="736"/>
    </row>
    <row r="194" spans="1:17" x14ac:dyDescent="0.2">
      <c r="A194" s="782" t="s">
        <v>354</v>
      </c>
      <c r="B194" s="802" t="s">
        <v>355</v>
      </c>
      <c r="C194" s="735">
        <f t="shared" si="4"/>
        <v>0</v>
      </c>
      <c r="D194" s="749"/>
      <c r="E194" s="739"/>
      <c r="F194" s="750"/>
      <c r="G194" s="750"/>
      <c r="H194" s="750"/>
      <c r="I194" s="828"/>
      <c r="J194" s="736"/>
      <c r="K194" s="736"/>
      <c r="N194" s="732"/>
      <c r="O194" s="737"/>
      <c r="Q194" s="736"/>
    </row>
    <row r="195" spans="1:17" x14ac:dyDescent="0.2">
      <c r="A195" s="782" t="s">
        <v>356</v>
      </c>
      <c r="B195" s="802" t="s">
        <v>357</v>
      </c>
      <c r="C195" s="735">
        <f t="shared" si="4"/>
        <v>0</v>
      </c>
      <c r="D195" s="749"/>
      <c r="E195" s="739"/>
      <c r="F195" s="750"/>
      <c r="G195" s="750"/>
      <c r="H195" s="750"/>
      <c r="I195" s="828"/>
      <c r="J195" s="736"/>
      <c r="K195" s="736"/>
      <c r="N195" s="732"/>
      <c r="O195" s="737"/>
      <c r="Q195" s="736"/>
    </row>
    <row r="196" spans="1:17" x14ac:dyDescent="0.2">
      <c r="A196" s="782" t="s">
        <v>358</v>
      </c>
      <c r="B196" s="802" t="s">
        <v>359</v>
      </c>
      <c r="C196" s="735">
        <f t="shared" si="4"/>
        <v>12</v>
      </c>
      <c r="D196" s="749">
        <v>1</v>
      </c>
      <c r="E196" s="739"/>
      <c r="F196" s="750">
        <v>11</v>
      </c>
      <c r="G196" s="750"/>
      <c r="H196" s="750"/>
      <c r="I196" s="828"/>
      <c r="J196" s="736"/>
      <c r="K196" s="736"/>
      <c r="N196" s="732"/>
      <c r="O196" s="737"/>
      <c r="Q196" s="736"/>
    </row>
    <row r="197" spans="1:17" x14ac:dyDescent="0.2">
      <c r="A197" s="782" t="s">
        <v>360</v>
      </c>
      <c r="B197" s="802" t="s">
        <v>361</v>
      </c>
      <c r="C197" s="735">
        <f t="shared" si="4"/>
        <v>6</v>
      </c>
      <c r="D197" s="749">
        <v>1</v>
      </c>
      <c r="E197" s="739"/>
      <c r="F197" s="750">
        <v>5</v>
      </c>
      <c r="G197" s="750"/>
      <c r="H197" s="750"/>
      <c r="I197" s="828"/>
      <c r="J197" s="736"/>
      <c r="K197" s="736"/>
      <c r="N197" s="732"/>
      <c r="O197" s="737"/>
      <c r="Q197" s="736"/>
    </row>
    <row r="198" spans="1:17" x14ac:dyDescent="0.2">
      <c r="A198" s="782" t="s">
        <v>362</v>
      </c>
      <c r="B198" s="802" t="s">
        <v>363</v>
      </c>
      <c r="C198" s="735">
        <f t="shared" si="4"/>
        <v>8</v>
      </c>
      <c r="D198" s="749">
        <v>8</v>
      </c>
      <c r="E198" s="739"/>
      <c r="F198" s="750"/>
      <c r="G198" s="750"/>
      <c r="H198" s="750"/>
      <c r="I198" s="828"/>
      <c r="J198" s="736"/>
      <c r="K198" s="736"/>
      <c r="N198" s="732"/>
      <c r="O198" s="737"/>
      <c r="Q198" s="736"/>
    </row>
    <row r="199" spans="1:17" x14ac:dyDescent="0.2">
      <c r="A199" s="782" t="s">
        <v>364</v>
      </c>
      <c r="B199" s="802" t="s">
        <v>365</v>
      </c>
      <c r="C199" s="735">
        <f t="shared" si="4"/>
        <v>0</v>
      </c>
      <c r="D199" s="749"/>
      <c r="E199" s="739"/>
      <c r="F199" s="750"/>
      <c r="G199" s="750"/>
      <c r="H199" s="750"/>
      <c r="I199" s="828"/>
      <c r="J199" s="736"/>
      <c r="K199" s="736"/>
      <c r="N199" s="732"/>
      <c r="O199" s="737"/>
      <c r="Q199" s="736"/>
    </row>
    <row r="200" spans="1:17" x14ac:dyDescent="0.2">
      <c r="A200" s="782" t="s">
        <v>366</v>
      </c>
      <c r="B200" s="802" t="s">
        <v>367</v>
      </c>
      <c r="C200" s="735">
        <f t="shared" si="4"/>
        <v>1</v>
      </c>
      <c r="D200" s="749"/>
      <c r="E200" s="739"/>
      <c r="F200" s="750">
        <v>1</v>
      </c>
      <c r="G200" s="750"/>
      <c r="H200" s="750"/>
      <c r="I200" s="828"/>
      <c r="J200" s="736"/>
      <c r="K200" s="736"/>
      <c r="N200" s="732"/>
      <c r="O200" s="737"/>
      <c r="Q200" s="736"/>
    </row>
    <row r="201" spans="1:17" x14ac:dyDescent="0.2">
      <c r="A201" s="782" t="s">
        <v>368</v>
      </c>
      <c r="B201" s="802" t="s">
        <v>369</v>
      </c>
      <c r="C201" s="735">
        <f t="shared" si="4"/>
        <v>0</v>
      </c>
      <c r="D201" s="749"/>
      <c r="E201" s="739"/>
      <c r="F201" s="750"/>
      <c r="G201" s="750"/>
      <c r="H201" s="750"/>
      <c r="I201" s="828"/>
      <c r="J201" s="736"/>
      <c r="K201" s="736"/>
      <c r="N201" s="732"/>
      <c r="O201" s="737"/>
      <c r="Q201" s="736"/>
    </row>
    <row r="202" spans="1:17" x14ac:dyDescent="0.2">
      <c r="A202" s="782" t="s">
        <v>370</v>
      </c>
      <c r="B202" s="802" t="s">
        <v>371</v>
      </c>
      <c r="C202" s="735">
        <f t="shared" si="4"/>
        <v>0</v>
      </c>
      <c r="D202" s="749"/>
      <c r="E202" s="739"/>
      <c r="F202" s="750"/>
      <c r="G202" s="750"/>
      <c r="H202" s="750"/>
      <c r="I202" s="828"/>
      <c r="J202" s="736"/>
      <c r="K202" s="736"/>
      <c r="N202" s="732"/>
      <c r="O202" s="737"/>
      <c r="Q202" s="736"/>
    </row>
    <row r="203" spans="1:17" x14ac:dyDescent="0.2">
      <c r="A203" s="782" t="s">
        <v>372</v>
      </c>
      <c r="B203" s="802" t="s">
        <v>373</v>
      </c>
      <c r="C203" s="735">
        <f t="shared" si="4"/>
        <v>0</v>
      </c>
      <c r="D203" s="749"/>
      <c r="E203" s="739"/>
      <c r="F203" s="750"/>
      <c r="G203" s="750"/>
      <c r="H203" s="750"/>
      <c r="I203" s="828"/>
      <c r="J203" s="736"/>
      <c r="K203" s="736"/>
      <c r="N203" s="732"/>
      <c r="O203" s="737"/>
      <c r="Q203" s="736"/>
    </row>
    <row r="204" spans="1:17" x14ac:dyDescent="0.2">
      <c r="A204" s="782" t="s">
        <v>374</v>
      </c>
      <c r="B204" s="802" t="s">
        <v>375</v>
      </c>
      <c r="C204" s="735">
        <f t="shared" si="4"/>
        <v>0</v>
      </c>
      <c r="D204" s="749"/>
      <c r="E204" s="739"/>
      <c r="F204" s="750"/>
      <c r="G204" s="750"/>
      <c r="H204" s="750"/>
      <c r="I204" s="828"/>
      <c r="J204" s="736"/>
      <c r="K204" s="736"/>
      <c r="N204" s="732"/>
      <c r="O204" s="737"/>
      <c r="Q204" s="736"/>
    </row>
    <row r="205" spans="1:17" x14ac:dyDescent="0.2">
      <c r="A205" s="782" t="s">
        <v>376</v>
      </c>
      <c r="B205" s="788" t="s">
        <v>377</v>
      </c>
      <c r="C205" s="735">
        <f t="shared" si="4"/>
        <v>0</v>
      </c>
      <c r="D205" s="749"/>
      <c r="E205" s="739"/>
      <c r="F205" s="750"/>
      <c r="G205" s="750"/>
      <c r="H205" s="750"/>
      <c r="I205" s="828"/>
      <c r="J205" s="736"/>
      <c r="K205" s="736"/>
      <c r="N205" s="732"/>
      <c r="O205" s="737"/>
      <c r="Q205" s="736"/>
    </row>
    <row r="206" spans="1:17" x14ac:dyDescent="0.2">
      <c r="A206" s="782" t="s">
        <v>378</v>
      </c>
      <c r="B206" s="802" t="s">
        <v>379</v>
      </c>
      <c r="C206" s="735">
        <f t="shared" si="4"/>
        <v>12</v>
      </c>
      <c r="D206" s="749"/>
      <c r="E206" s="739">
        <v>12</v>
      </c>
      <c r="F206" s="750"/>
      <c r="G206" s="750"/>
      <c r="H206" s="750"/>
      <c r="I206" s="828"/>
      <c r="J206" s="736"/>
      <c r="K206" s="736"/>
      <c r="N206" s="732"/>
      <c r="O206" s="737"/>
      <c r="Q206" s="736"/>
    </row>
    <row r="207" spans="1:17" x14ac:dyDescent="0.2">
      <c r="A207" s="782" t="s">
        <v>380</v>
      </c>
      <c r="B207" s="802" t="s">
        <v>381</v>
      </c>
      <c r="C207" s="735">
        <f t="shared" si="4"/>
        <v>0</v>
      </c>
      <c r="D207" s="749"/>
      <c r="E207" s="739"/>
      <c r="F207" s="750"/>
      <c r="G207" s="750"/>
      <c r="H207" s="750"/>
      <c r="I207" s="828"/>
      <c r="J207" s="736"/>
      <c r="K207" s="736"/>
      <c r="N207" s="732"/>
      <c r="O207" s="737"/>
      <c r="Q207" s="736"/>
    </row>
    <row r="208" spans="1:17" x14ac:dyDescent="0.2">
      <c r="A208" s="782" t="s">
        <v>382</v>
      </c>
      <c r="B208" s="802" t="s">
        <v>383</v>
      </c>
      <c r="C208" s="735">
        <f t="shared" si="4"/>
        <v>0</v>
      </c>
      <c r="D208" s="749"/>
      <c r="E208" s="739"/>
      <c r="F208" s="750"/>
      <c r="G208" s="750"/>
      <c r="H208" s="750"/>
      <c r="I208" s="828"/>
      <c r="J208" s="736"/>
      <c r="K208" s="736"/>
      <c r="N208" s="732"/>
      <c r="O208" s="737"/>
      <c r="Q208" s="736"/>
    </row>
    <row r="209" spans="1:17" x14ac:dyDescent="0.2">
      <c r="A209" s="782" t="s">
        <v>384</v>
      </c>
      <c r="B209" s="802" t="s">
        <v>385</v>
      </c>
      <c r="C209" s="735">
        <f t="shared" si="4"/>
        <v>0</v>
      </c>
      <c r="D209" s="749"/>
      <c r="E209" s="739"/>
      <c r="F209" s="750"/>
      <c r="G209" s="750"/>
      <c r="H209" s="750"/>
      <c r="I209" s="828"/>
      <c r="J209" s="736"/>
      <c r="K209" s="736"/>
      <c r="N209" s="732"/>
      <c r="O209" s="737"/>
      <c r="Q209" s="736"/>
    </row>
    <row r="210" spans="1:17" ht="23.25" x14ac:dyDescent="0.2">
      <c r="A210" s="782" t="s">
        <v>386</v>
      </c>
      <c r="B210" s="788" t="s">
        <v>387</v>
      </c>
      <c r="C210" s="735">
        <f t="shared" si="4"/>
        <v>0</v>
      </c>
      <c r="D210" s="749"/>
      <c r="E210" s="739"/>
      <c r="F210" s="750"/>
      <c r="G210" s="750"/>
      <c r="H210" s="750"/>
      <c r="I210" s="828"/>
      <c r="J210" s="736"/>
      <c r="K210" s="736"/>
      <c r="N210" s="732"/>
      <c r="O210" s="737"/>
      <c r="Q210" s="736"/>
    </row>
    <row r="211" spans="1:17" x14ac:dyDescent="0.2">
      <c r="A211" s="782" t="s">
        <v>388</v>
      </c>
      <c r="B211" s="802" t="s">
        <v>389</v>
      </c>
      <c r="C211" s="735">
        <f t="shared" si="4"/>
        <v>0</v>
      </c>
      <c r="D211" s="749"/>
      <c r="E211" s="739"/>
      <c r="F211" s="750"/>
      <c r="G211" s="750"/>
      <c r="H211" s="750"/>
      <c r="I211" s="828"/>
      <c r="J211" s="736"/>
      <c r="K211" s="736"/>
      <c r="N211" s="732"/>
      <c r="O211" s="737"/>
      <c r="Q211" s="736"/>
    </row>
    <row r="212" spans="1:17" x14ac:dyDescent="0.2">
      <c r="A212" s="782" t="s">
        <v>390</v>
      </c>
      <c r="B212" s="802" t="s">
        <v>391</v>
      </c>
      <c r="C212" s="735">
        <f t="shared" si="4"/>
        <v>0</v>
      </c>
      <c r="D212" s="749"/>
      <c r="E212" s="739"/>
      <c r="F212" s="750"/>
      <c r="G212" s="750"/>
      <c r="H212" s="750"/>
      <c r="I212" s="828"/>
      <c r="J212" s="736"/>
      <c r="K212" s="736"/>
      <c r="N212" s="732"/>
      <c r="O212" s="737"/>
      <c r="Q212" s="736"/>
    </row>
    <row r="213" spans="1:17" x14ac:dyDescent="0.2">
      <c r="A213" s="782" t="s">
        <v>392</v>
      </c>
      <c r="B213" s="802" t="s">
        <v>393</v>
      </c>
      <c r="C213" s="735">
        <f t="shared" si="4"/>
        <v>0</v>
      </c>
      <c r="D213" s="749"/>
      <c r="E213" s="739"/>
      <c r="F213" s="750"/>
      <c r="G213" s="750"/>
      <c r="H213" s="750"/>
      <c r="I213" s="828"/>
      <c r="J213" s="736"/>
      <c r="K213" s="736"/>
      <c r="N213" s="732"/>
      <c r="O213" s="737"/>
      <c r="Q213" s="736"/>
    </row>
    <row r="214" spans="1:17" x14ac:dyDescent="0.2">
      <c r="A214" s="782" t="s">
        <v>394</v>
      </c>
      <c r="B214" s="802" t="s">
        <v>395</v>
      </c>
      <c r="C214" s="735">
        <f t="shared" si="4"/>
        <v>0</v>
      </c>
      <c r="D214" s="749"/>
      <c r="E214" s="739"/>
      <c r="F214" s="750"/>
      <c r="G214" s="750"/>
      <c r="H214" s="750"/>
      <c r="I214" s="828"/>
      <c r="J214" s="736"/>
      <c r="K214" s="736"/>
      <c r="N214" s="732"/>
      <c r="O214" s="737"/>
      <c r="Q214" s="736"/>
    </row>
    <row r="215" spans="1:17" x14ac:dyDescent="0.2">
      <c r="A215" s="782" t="s">
        <v>396</v>
      </c>
      <c r="B215" s="802" t="s">
        <v>397</v>
      </c>
      <c r="C215" s="735">
        <f t="shared" si="4"/>
        <v>0</v>
      </c>
      <c r="D215" s="749"/>
      <c r="E215" s="739"/>
      <c r="F215" s="750"/>
      <c r="G215" s="750"/>
      <c r="H215" s="750"/>
      <c r="I215" s="828"/>
      <c r="J215" s="736"/>
      <c r="K215" s="736"/>
      <c r="N215" s="732"/>
      <c r="O215" s="737"/>
      <c r="Q215" s="736"/>
    </row>
    <row r="216" spans="1:17" x14ac:dyDescent="0.2">
      <c r="A216" s="782" t="s">
        <v>398</v>
      </c>
      <c r="B216" s="802" t="s">
        <v>399</v>
      </c>
      <c r="C216" s="735">
        <f t="shared" si="4"/>
        <v>0</v>
      </c>
      <c r="D216" s="749"/>
      <c r="E216" s="739"/>
      <c r="F216" s="750"/>
      <c r="G216" s="750"/>
      <c r="H216" s="750"/>
      <c r="I216" s="828"/>
      <c r="J216" s="736"/>
      <c r="K216" s="736"/>
      <c r="N216" s="732"/>
      <c r="O216" s="737"/>
      <c r="Q216" s="736"/>
    </row>
    <row r="217" spans="1:17" x14ac:dyDescent="0.2">
      <c r="A217" s="782" t="s">
        <v>400</v>
      </c>
      <c r="B217" s="802" t="s">
        <v>401</v>
      </c>
      <c r="C217" s="735">
        <f t="shared" si="4"/>
        <v>0</v>
      </c>
      <c r="D217" s="749"/>
      <c r="E217" s="739"/>
      <c r="F217" s="750"/>
      <c r="G217" s="750"/>
      <c r="H217" s="750"/>
      <c r="I217" s="828"/>
      <c r="J217" s="736"/>
      <c r="K217" s="736"/>
      <c r="N217" s="732"/>
      <c r="O217" s="737"/>
      <c r="Q217" s="736"/>
    </row>
    <row r="218" spans="1:17" x14ac:dyDescent="0.2">
      <c r="A218" s="782" t="s">
        <v>402</v>
      </c>
      <c r="B218" s="802" t="s">
        <v>403</v>
      </c>
      <c r="C218" s="735">
        <f t="shared" si="4"/>
        <v>0</v>
      </c>
      <c r="D218" s="749"/>
      <c r="E218" s="739"/>
      <c r="F218" s="750"/>
      <c r="G218" s="750"/>
      <c r="H218" s="750"/>
      <c r="I218" s="828"/>
      <c r="J218" s="736"/>
      <c r="K218" s="736"/>
      <c r="N218" s="732"/>
      <c r="O218" s="737"/>
      <c r="Q218" s="736"/>
    </row>
    <row r="219" spans="1:17" x14ac:dyDescent="0.2">
      <c r="A219" s="782" t="s">
        <v>404</v>
      </c>
      <c r="B219" s="802" t="s">
        <v>405</v>
      </c>
      <c r="C219" s="735">
        <f t="shared" si="4"/>
        <v>0</v>
      </c>
      <c r="D219" s="749"/>
      <c r="E219" s="739"/>
      <c r="F219" s="750"/>
      <c r="G219" s="750"/>
      <c r="H219" s="750"/>
      <c r="I219" s="828"/>
      <c r="J219" s="736"/>
      <c r="K219" s="736"/>
      <c r="N219" s="732"/>
      <c r="O219" s="737"/>
      <c r="Q219" s="736"/>
    </row>
    <row r="220" spans="1:17" x14ac:dyDescent="0.2">
      <c r="A220" s="782" t="s">
        <v>406</v>
      </c>
      <c r="B220" s="802" t="s">
        <v>407</v>
      </c>
      <c r="C220" s="735">
        <f t="shared" si="4"/>
        <v>0</v>
      </c>
      <c r="D220" s="749"/>
      <c r="E220" s="739"/>
      <c r="F220" s="750"/>
      <c r="G220" s="750"/>
      <c r="H220" s="750"/>
      <c r="I220" s="828"/>
      <c r="J220" s="736"/>
      <c r="K220" s="736"/>
      <c r="N220" s="732"/>
      <c r="O220" s="737"/>
      <c r="Q220" s="736"/>
    </row>
    <row r="221" spans="1:17" x14ac:dyDescent="0.2">
      <c r="A221" s="782" t="s">
        <v>408</v>
      </c>
      <c r="B221" s="802" t="s">
        <v>409</v>
      </c>
      <c r="C221" s="735">
        <f t="shared" si="4"/>
        <v>0</v>
      </c>
      <c r="D221" s="749"/>
      <c r="E221" s="739"/>
      <c r="F221" s="750"/>
      <c r="G221" s="750"/>
      <c r="H221" s="750"/>
      <c r="I221" s="828"/>
      <c r="J221" s="736"/>
      <c r="K221" s="736"/>
      <c r="N221" s="732"/>
      <c r="O221" s="737"/>
      <c r="Q221" s="736"/>
    </row>
    <row r="222" spans="1:17" x14ac:dyDescent="0.2">
      <c r="A222" s="782" t="s">
        <v>410</v>
      </c>
      <c r="B222" s="802" t="s">
        <v>411</v>
      </c>
      <c r="C222" s="735">
        <f t="shared" si="4"/>
        <v>0</v>
      </c>
      <c r="D222" s="749"/>
      <c r="E222" s="739"/>
      <c r="F222" s="750"/>
      <c r="G222" s="750"/>
      <c r="H222" s="750"/>
      <c r="I222" s="828"/>
      <c r="J222" s="736"/>
      <c r="K222" s="736"/>
      <c r="N222" s="732"/>
      <c r="O222" s="737"/>
      <c r="Q222" s="736"/>
    </row>
    <row r="223" spans="1:17" x14ac:dyDescent="0.2">
      <c r="A223" s="782" t="s">
        <v>412</v>
      </c>
      <c r="B223" s="802" t="s">
        <v>413</v>
      </c>
      <c r="C223" s="735">
        <f t="shared" si="4"/>
        <v>0</v>
      </c>
      <c r="D223" s="749"/>
      <c r="E223" s="739"/>
      <c r="F223" s="750"/>
      <c r="G223" s="750"/>
      <c r="H223" s="750"/>
      <c r="I223" s="828"/>
      <c r="J223" s="736"/>
      <c r="K223" s="736"/>
      <c r="N223" s="732"/>
      <c r="O223" s="737"/>
      <c r="Q223" s="736"/>
    </row>
    <row r="224" spans="1:17" x14ac:dyDescent="0.2">
      <c r="A224" s="782" t="s">
        <v>414</v>
      </c>
      <c r="B224" s="802" t="s">
        <v>415</v>
      </c>
      <c r="C224" s="735">
        <f t="shared" si="4"/>
        <v>0</v>
      </c>
      <c r="D224" s="749"/>
      <c r="E224" s="739"/>
      <c r="F224" s="750"/>
      <c r="G224" s="750"/>
      <c r="H224" s="750"/>
      <c r="I224" s="828"/>
      <c r="J224" s="736"/>
      <c r="K224" s="736"/>
      <c r="N224" s="732"/>
      <c r="O224" s="737"/>
      <c r="Q224" s="736"/>
    </row>
    <row r="225" spans="1:17" x14ac:dyDescent="0.2">
      <c r="A225" s="782" t="s">
        <v>416</v>
      </c>
      <c r="B225" s="802" t="s">
        <v>417</v>
      </c>
      <c r="C225" s="735">
        <f t="shared" si="4"/>
        <v>0</v>
      </c>
      <c r="D225" s="749"/>
      <c r="E225" s="739"/>
      <c r="F225" s="750"/>
      <c r="G225" s="750"/>
      <c r="H225" s="750"/>
      <c r="I225" s="828"/>
      <c r="J225" s="736"/>
      <c r="K225" s="736"/>
      <c r="N225" s="732"/>
      <c r="O225" s="737"/>
      <c r="Q225" s="736"/>
    </row>
    <row r="226" spans="1:17" x14ac:dyDescent="0.2">
      <c r="A226" s="782" t="s">
        <v>418</v>
      </c>
      <c r="B226" s="802" t="s">
        <v>419</v>
      </c>
      <c r="C226" s="735">
        <f t="shared" si="4"/>
        <v>0</v>
      </c>
      <c r="D226" s="749"/>
      <c r="E226" s="739"/>
      <c r="F226" s="750"/>
      <c r="G226" s="750"/>
      <c r="H226" s="750"/>
      <c r="I226" s="828"/>
      <c r="J226" s="736"/>
      <c r="K226" s="736"/>
      <c r="N226" s="732"/>
      <c r="O226" s="737"/>
      <c r="Q226" s="736"/>
    </row>
    <row r="227" spans="1:17" ht="23.25" x14ac:dyDescent="0.2">
      <c r="A227" s="782" t="s">
        <v>420</v>
      </c>
      <c r="B227" s="788" t="s">
        <v>421</v>
      </c>
      <c r="C227" s="735">
        <f t="shared" si="4"/>
        <v>0</v>
      </c>
      <c r="D227" s="749"/>
      <c r="E227" s="739"/>
      <c r="F227" s="750"/>
      <c r="G227" s="750"/>
      <c r="H227" s="750"/>
      <c r="I227" s="828"/>
      <c r="J227" s="736"/>
      <c r="K227" s="736"/>
      <c r="N227" s="732"/>
      <c r="O227" s="737"/>
      <c r="Q227" s="736"/>
    </row>
    <row r="228" spans="1:17" x14ac:dyDescent="0.2">
      <c r="A228" s="782" t="s">
        <v>422</v>
      </c>
      <c r="B228" s="802" t="s">
        <v>423</v>
      </c>
      <c r="C228" s="735">
        <f t="shared" si="4"/>
        <v>0</v>
      </c>
      <c r="D228" s="749"/>
      <c r="E228" s="739"/>
      <c r="F228" s="750"/>
      <c r="G228" s="750"/>
      <c r="H228" s="750"/>
      <c r="I228" s="828"/>
      <c r="J228" s="736"/>
      <c r="K228" s="736"/>
      <c r="N228" s="732"/>
      <c r="O228" s="737"/>
      <c r="Q228" s="736"/>
    </row>
    <row r="229" spans="1:17" x14ac:dyDescent="0.2">
      <c r="A229" s="782" t="s">
        <v>424</v>
      </c>
      <c r="B229" s="802" t="s">
        <v>425</v>
      </c>
      <c r="C229" s="735">
        <f t="shared" si="4"/>
        <v>0</v>
      </c>
      <c r="D229" s="749"/>
      <c r="E229" s="739"/>
      <c r="F229" s="750"/>
      <c r="G229" s="750"/>
      <c r="H229" s="750"/>
      <c r="I229" s="828"/>
      <c r="J229" s="736"/>
      <c r="K229" s="736"/>
      <c r="N229" s="732"/>
      <c r="O229" s="737"/>
      <c r="Q229" s="736"/>
    </row>
    <row r="230" spans="1:17" x14ac:dyDescent="0.2">
      <c r="A230" s="782" t="s">
        <v>426</v>
      </c>
      <c r="B230" s="802" t="s">
        <v>427</v>
      </c>
      <c r="C230" s="735">
        <f t="shared" si="4"/>
        <v>0</v>
      </c>
      <c r="D230" s="749"/>
      <c r="E230" s="739"/>
      <c r="F230" s="750"/>
      <c r="G230" s="750"/>
      <c r="H230" s="750"/>
      <c r="I230" s="828"/>
      <c r="J230" s="736"/>
      <c r="K230" s="736"/>
      <c r="N230" s="732"/>
      <c r="O230" s="737"/>
      <c r="Q230" s="736"/>
    </row>
    <row r="231" spans="1:17" x14ac:dyDescent="0.2">
      <c r="A231" s="782" t="s">
        <v>428</v>
      </c>
      <c r="B231" s="802" t="s">
        <v>429</v>
      </c>
      <c r="C231" s="735">
        <f t="shared" si="4"/>
        <v>0</v>
      </c>
      <c r="D231" s="749"/>
      <c r="E231" s="739"/>
      <c r="F231" s="750"/>
      <c r="G231" s="750"/>
      <c r="H231" s="750"/>
      <c r="I231" s="828"/>
      <c r="J231" s="736"/>
      <c r="K231" s="736"/>
      <c r="N231" s="732"/>
      <c r="O231" s="737"/>
      <c r="Q231" s="736"/>
    </row>
    <row r="232" spans="1:17" x14ac:dyDescent="0.2">
      <c r="A232" s="782" t="s">
        <v>430</v>
      </c>
      <c r="B232" s="802" t="s">
        <v>431</v>
      </c>
      <c r="C232" s="735">
        <f t="shared" si="4"/>
        <v>178</v>
      </c>
      <c r="D232" s="749">
        <v>178</v>
      </c>
      <c r="E232" s="739"/>
      <c r="F232" s="750"/>
      <c r="G232" s="750"/>
      <c r="H232" s="750"/>
      <c r="I232" s="828"/>
      <c r="J232" s="736"/>
      <c r="K232" s="736"/>
      <c r="N232" s="732"/>
      <c r="O232" s="737"/>
      <c r="Q232" s="736"/>
    </row>
    <row r="233" spans="1:17" x14ac:dyDescent="0.2">
      <c r="A233" s="782" t="s">
        <v>432</v>
      </c>
      <c r="B233" s="802" t="s">
        <v>433</v>
      </c>
      <c r="C233" s="735">
        <f t="shared" si="4"/>
        <v>0</v>
      </c>
      <c r="D233" s="749"/>
      <c r="E233" s="739"/>
      <c r="F233" s="750"/>
      <c r="G233" s="750"/>
      <c r="H233" s="750"/>
      <c r="I233" s="828"/>
      <c r="J233" s="736"/>
      <c r="K233" s="736"/>
      <c r="N233" s="732"/>
      <c r="O233" s="737"/>
      <c r="Q233" s="736"/>
    </row>
    <row r="234" spans="1:17" x14ac:dyDescent="0.2">
      <c r="A234" s="782" t="s">
        <v>434</v>
      </c>
      <c r="B234" s="802" t="s">
        <v>435</v>
      </c>
      <c r="C234" s="735">
        <f t="shared" si="4"/>
        <v>2746</v>
      </c>
      <c r="D234" s="749">
        <v>2608</v>
      </c>
      <c r="E234" s="739"/>
      <c r="F234" s="750">
        <v>138</v>
      </c>
      <c r="G234" s="750"/>
      <c r="H234" s="750"/>
      <c r="I234" s="828"/>
      <c r="J234" s="736"/>
      <c r="K234" s="736"/>
      <c r="N234" s="732"/>
      <c r="O234" s="737"/>
      <c r="Q234" s="736"/>
    </row>
    <row r="235" spans="1:17" x14ac:dyDescent="0.2">
      <c r="A235" s="782" t="s">
        <v>436</v>
      </c>
      <c r="B235" s="802" t="s">
        <v>437</v>
      </c>
      <c r="C235" s="735">
        <f t="shared" si="4"/>
        <v>126</v>
      </c>
      <c r="D235" s="749">
        <v>120</v>
      </c>
      <c r="E235" s="739"/>
      <c r="F235" s="750">
        <v>6</v>
      </c>
      <c r="G235" s="750"/>
      <c r="H235" s="750"/>
      <c r="I235" s="828"/>
      <c r="J235" s="736"/>
      <c r="K235" s="736"/>
      <c r="N235" s="732"/>
      <c r="O235" s="737"/>
      <c r="Q235" s="736"/>
    </row>
    <row r="236" spans="1:17" ht="23.25" x14ac:dyDescent="0.2">
      <c r="A236" s="782" t="s">
        <v>438</v>
      </c>
      <c r="B236" s="788" t="s">
        <v>439</v>
      </c>
      <c r="C236" s="735">
        <f t="shared" si="4"/>
        <v>6</v>
      </c>
      <c r="D236" s="749"/>
      <c r="E236" s="739"/>
      <c r="F236" s="750">
        <v>6</v>
      </c>
      <c r="G236" s="750"/>
      <c r="H236" s="750"/>
      <c r="I236" s="828"/>
      <c r="J236" s="736"/>
      <c r="K236" s="736"/>
      <c r="N236" s="732"/>
      <c r="O236" s="737"/>
      <c r="Q236" s="736"/>
    </row>
    <row r="237" spans="1:17" x14ac:dyDescent="0.2">
      <c r="A237" s="782" t="s">
        <v>440</v>
      </c>
      <c r="B237" s="802" t="s">
        <v>441</v>
      </c>
      <c r="C237" s="735">
        <f t="shared" si="4"/>
        <v>6</v>
      </c>
      <c r="D237" s="749">
        <v>6</v>
      </c>
      <c r="E237" s="739"/>
      <c r="F237" s="750"/>
      <c r="G237" s="750"/>
      <c r="H237" s="750"/>
      <c r="I237" s="828"/>
      <c r="J237" s="736"/>
      <c r="K237" s="736"/>
      <c r="N237" s="732"/>
      <c r="O237" s="737"/>
      <c r="Q237" s="736"/>
    </row>
    <row r="238" spans="1:17" ht="23.25" x14ac:dyDescent="0.2">
      <c r="A238" s="782" t="s">
        <v>442</v>
      </c>
      <c r="B238" s="788" t="s">
        <v>443</v>
      </c>
      <c r="C238" s="735">
        <f t="shared" si="4"/>
        <v>1179</v>
      </c>
      <c r="D238" s="749">
        <v>532</v>
      </c>
      <c r="E238" s="739"/>
      <c r="F238" s="750">
        <v>647</v>
      </c>
      <c r="G238" s="750"/>
      <c r="H238" s="750"/>
      <c r="I238" s="828"/>
      <c r="J238" s="736"/>
      <c r="K238" s="736"/>
      <c r="N238" s="732"/>
      <c r="O238" s="737"/>
      <c r="Q238" s="736"/>
    </row>
    <row r="239" spans="1:17" x14ac:dyDescent="0.2">
      <c r="A239" s="782" t="s">
        <v>444</v>
      </c>
      <c r="B239" s="802" t="s">
        <v>445</v>
      </c>
      <c r="C239" s="735">
        <f t="shared" si="4"/>
        <v>0</v>
      </c>
      <c r="D239" s="749"/>
      <c r="E239" s="739"/>
      <c r="F239" s="750"/>
      <c r="G239" s="750"/>
      <c r="H239" s="750"/>
      <c r="I239" s="828"/>
      <c r="J239" s="736"/>
      <c r="K239" s="736"/>
      <c r="N239" s="732"/>
      <c r="O239" s="737"/>
      <c r="Q239" s="736"/>
    </row>
    <row r="240" spans="1:17" x14ac:dyDescent="0.2">
      <c r="A240" s="782" t="s">
        <v>446</v>
      </c>
      <c r="B240" s="802" t="s">
        <v>447</v>
      </c>
      <c r="C240" s="735">
        <f t="shared" si="4"/>
        <v>0</v>
      </c>
      <c r="D240" s="749"/>
      <c r="E240" s="739"/>
      <c r="F240" s="750"/>
      <c r="G240" s="750"/>
      <c r="H240" s="750"/>
      <c r="I240" s="828"/>
      <c r="J240" s="736"/>
      <c r="K240" s="736"/>
      <c r="N240" s="732"/>
      <c r="O240" s="737"/>
      <c r="Q240" s="736"/>
    </row>
    <row r="241" spans="1:17" x14ac:dyDescent="0.2">
      <c r="A241" s="782" t="s">
        <v>448</v>
      </c>
      <c r="B241" s="802" t="s">
        <v>449</v>
      </c>
      <c r="C241" s="735">
        <f t="shared" si="4"/>
        <v>0</v>
      </c>
      <c r="D241" s="749"/>
      <c r="E241" s="739"/>
      <c r="F241" s="750"/>
      <c r="G241" s="750"/>
      <c r="H241" s="750"/>
      <c r="I241" s="828"/>
      <c r="J241" s="736"/>
      <c r="K241" s="736"/>
      <c r="N241" s="732"/>
      <c r="O241" s="737"/>
      <c r="Q241" s="736"/>
    </row>
    <row r="242" spans="1:17" x14ac:dyDescent="0.2">
      <c r="A242" s="782" t="s">
        <v>450</v>
      </c>
      <c r="B242" s="802" t="s">
        <v>451</v>
      </c>
      <c r="C242" s="735">
        <f t="shared" si="4"/>
        <v>0</v>
      </c>
      <c r="D242" s="749"/>
      <c r="E242" s="739"/>
      <c r="F242" s="750"/>
      <c r="G242" s="750"/>
      <c r="H242" s="750"/>
      <c r="I242" s="828"/>
      <c r="J242" s="736"/>
      <c r="K242" s="736"/>
      <c r="N242" s="732"/>
      <c r="O242" s="737"/>
      <c r="Q242" s="736"/>
    </row>
    <row r="243" spans="1:17" x14ac:dyDescent="0.2">
      <c r="A243" s="782" t="s">
        <v>452</v>
      </c>
      <c r="B243" s="802" t="s">
        <v>453</v>
      </c>
      <c r="C243" s="735">
        <f t="shared" si="4"/>
        <v>0</v>
      </c>
      <c r="D243" s="749"/>
      <c r="E243" s="739"/>
      <c r="F243" s="750"/>
      <c r="G243" s="750"/>
      <c r="H243" s="750"/>
      <c r="I243" s="828"/>
      <c r="J243" s="736"/>
      <c r="K243" s="736"/>
      <c r="N243" s="732"/>
      <c r="O243" s="737"/>
      <c r="Q243" s="736"/>
    </row>
    <row r="244" spans="1:17" x14ac:dyDescent="0.2">
      <c r="A244" s="782" t="s">
        <v>454</v>
      </c>
      <c r="B244" s="802" t="s">
        <v>455</v>
      </c>
      <c r="C244" s="735">
        <f>+SUM(D244:F244)</f>
        <v>17</v>
      </c>
      <c r="D244" s="749">
        <v>8</v>
      </c>
      <c r="E244" s="739"/>
      <c r="F244" s="750">
        <v>9</v>
      </c>
      <c r="G244" s="750"/>
      <c r="H244" s="750"/>
      <c r="I244" s="828"/>
      <c r="J244" s="736"/>
      <c r="K244" s="736"/>
      <c r="N244" s="732"/>
      <c r="O244" s="737"/>
      <c r="Q244" s="736"/>
    </row>
    <row r="245" spans="1:17" x14ac:dyDescent="0.2">
      <c r="A245" s="782" t="s">
        <v>456</v>
      </c>
      <c r="B245" s="802" t="s">
        <v>457</v>
      </c>
      <c r="C245" s="735">
        <f>+SUM(D245:F245)</f>
        <v>0</v>
      </c>
      <c r="D245" s="749"/>
      <c r="E245" s="739"/>
      <c r="F245" s="750"/>
      <c r="G245" s="750"/>
      <c r="H245" s="750"/>
      <c r="I245" s="828"/>
      <c r="J245" s="736"/>
      <c r="K245" s="736"/>
      <c r="N245" s="732"/>
      <c r="O245" s="737"/>
      <c r="Q245" s="736"/>
    </row>
    <row r="246" spans="1:17" x14ac:dyDescent="0.2">
      <c r="A246" s="782" t="s">
        <v>458</v>
      </c>
      <c r="B246" s="802" t="s">
        <v>459</v>
      </c>
      <c r="C246" s="735">
        <f>+SUM(D246:F246)</f>
        <v>0</v>
      </c>
      <c r="D246" s="749"/>
      <c r="E246" s="739"/>
      <c r="F246" s="750"/>
      <c r="G246" s="750"/>
      <c r="H246" s="750"/>
      <c r="I246" s="828"/>
      <c r="J246" s="736"/>
      <c r="K246" s="736"/>
      <c r="N246" s="732"/>
      <c r="O246" s="737"/>
      <c r="Q246" s="736"/>
    </row>
    <row r="247" spans="1:17" x14ac:dyDescent="0.2">
      <c r="A247" s="803" t="s">
        <v>460</v>
      </c>
      <c r="B247" s="804" t="s">
        <v>461</v>
      </c>
      <c r="C247" s="751">
        <f>+SUM(D247:F247)</f>
        <v>0</v>
      </c>
      <c r="D247" s="752"/>
      <c r="E247" s="753"/>
      <c r="F247" s="754"/>
      <c r="G247" s="754"/>
      <c r="H247" s="754"/>
      <c r="I247" s="828"/>
      <c r="J247" s="736"/>
      <c r="K247" s="736"/>
      <c r="N247" s="732"/>
      <c r="O247" s="737"/>
      <c r="Q247" s="736"/>
    </row>
    <row r="248" spans="1:17" x14ac:dyDescent="0.2">
      <c r="A248" s="850"/>
      <c r="B248" s="851"/>
      <c r="C248" s="741"/>
      <c r="D248" s="741"/>
      <c r="E248" s="741"/>
      <c r="F248" s="741"/>
      <c r="G248" s="741"/>
      <c r="H248" s="741"/>
      <c r="I248" s="828"/>
      <c r="J248" s="736"/>
      <c r="K248" s="736"/>
      <c r="N248" s="732"/>
      <c r="O248" s="737"/>
      <c r="Q248" s="736"/>
    </row>
    <row r="249" spans="1:17" x14ac:dyDescent="0.2">
      <c r="A249" s="954" t="s">
        <v>462</v>
      </c>
      <c r="B249" s="955"/>
      <c r="C249" s="872">
        <f t="shared" ref="C249:C287" si="5">+SUM(D249:F249)</f>
        <v>57</v>
      </c>
      <c r="D249" s="875">
        <f>+SUM(D250:D287)</f>
        <v>5</v>
      </c>
      <c r="E249" s="733">
        <f>+SUM(E250:E287)</f>
        <v>27</v>
      </c>
      <c r="F249" s="765">
        <f>+SUM(F250:F287)</f>
        <v>25</v>
      </c>
      <c r="G249" s="872">
        <f>+SUM(G250:G287)</f>
        <v>0</v>
      </c>
      <c r="H249" s="872">
        <f>+SUM(H250:H287)</f>
        <v>0</v>
      </c>
      <c r="I249" s="828"/>
      <c r="J249" s="736"/>
      <c r="K249" s="736"/>
      <c r="N249" s="732"/>
      <c r="O249" s="737"/>
      <c r="Q249" s="736"/>
    </row>
    <row r="250" spans="1:17" x14ac:dyDescent="0.2">
      <c r="A250" s="781" t="s">
        <v>463</v>
      </c>
      <c r="B250" s="801" t="s">
        <v>464</v>
      </c>
      <c r="C250" s="735">
        <f t="shared" si="5"/>
        <v>0</v>
      </c>
      <c r="D250" s="749"/>
      <c r="E250" s="739"/>
      <c r="F250" s="750"/>
      <c r="G250" s="750"/>
      <c r="H250" s="750"/>
      <c r="I250" s="828"/>
      <c r="J250" s="736"/>
      <c r="K250" s="736"/>
      <c r="N250" s="732"/>
      <c r="O250" s="737"/>
      <c r="Q250" s="736"/>
    </row>
    <row r="251" spans="1:17" x14ac:dyDescent="0.2">
      <c r="A251" s="782" t="s">
        <v>465</v>
      </c>
      <c r="B251" s="802" t="s">
        <v>466</v>
      </c>
      <c r="C251" s="735">
        <f t="shared" si="5"/>
        <v>0</v>
      </c>
      <c r="D251" s="749"/>
      <c r="E251" s="739"/>
      <c r="F251" s="750"/>
      <c r="G251" s="750"/>
      <c r="H251" s="750"/>
      <c r="I251" s="828"/>
      <c r="J251" s="736"/>
      <c r="K251" s="736"/>
      <c r="N251" s="732"/>
      <c r="O251" s="737"/>
      <c r="Q251" s="736"/>
    </row>
    <row r="252" spans="1:17" x14ac:dyDescent="0.2">
      <c r="A252" s="782" t="s">
        <v>467</v>
      </c>
      <c r="B252" s="802" t="s">
        <v>468</v>
      </c>
      <c r="C252" s="735">
        <f t="shared" si="5"/>
        <v>19</v>
      </c>
      <c r="D252" s="749"/>
      <c r="E252" s="739">
        <v>19</v>
      </c>
      <c r="F252" s="750"/>
      <c r="G252" s="750"/>
      <c r="H252" s="750"/>
      <c r="I252" s="828"/>
      <c r="J252" s="736"/>
      <c r="K252" s="736"/>
      <c r="N252" s="732"/>
      <c r="O252" s="737"/>
      <c r="Q252" s="736"/>
    </row>
    <row r="253" spans="1:17" x14ac:dyDescent="0.2">
      <c r="A253" s="782" t="s">
        <v>469</v>
      </c>
      <c r="B253" s="802" t="s">
        <v>470</v>
      </c>
      <c r="C253" s="735">
        <f t="shared" si="5"/>
        <v>0</v>
      </c>
      <c r="D253" s="749"/>
      <c r="E253" s="739"/>
      <c r="F253" s="750"/>
      <c r="G253" s="750"/>
      <c r="H253" s="750"/>
      <c r="I253" s="828"/>
      <c r="J253" s="736"/>
      <c r="K253" s="736"/>
      <c r="N253" s="732"/>
      <c r="O253" s="737"/>
      <c r="Q253" s="736"/>
    </row>
    <row r="254" spans="1:17" x14ac:dyDescent="0.2">
      <c r="A254" s="782" t="s">
        <v>471</v>
      </c>
      <c r="B254" s="802" t="s">
        <v>472</v>
      </c>
      <c r="C254" s="735">
        <f t="shared" si="5"/>
        <v>0</v>
      </c>
      <c r="D254" s="749"/>
      <c r="E254" s="739"/>
      <c r="F254" s="750"/>
      <c r="G254" s="750"/>
      <c r="H254" s="750"/>
      <c r="I254" s="828"/>
      <c r="J254" s="736"/>
      <c r="K254" s="736"/>
      <c r="N254" s="732"/>
      <c r="O254" s="737"/>
      <c r="Q254" s="736"/>
    </row>
    <row r="255" spans="1:17" x14ac:dyDescent="0.2">
      <c r="A255" s="782" t="s">
        <v>473</v>
      </c>
      <c r="B255" s="802" t="s">
        <v>474</v>
      </c>
      <c r="C255" s="735">
        <f t="shared" si="5"/>
        <v>0</v>
      </c>
      <c r="D255" s="749"/>
      <c r="E255" s="739"/>
      <c r="F255" s="750"/>
      <c r="G255" s="750"/>
      <c r="H255" s="750"/>
      <c r="I255" s="828"/>
      <c r="J255" s="736"/>
      <c r="K255" s="736"/>
      <c r="N255" s="732"/>
      <c r="O255" s="737"/>
      <c r="Q255" s="736"/>
    </row>
    <row r="256" spans="1:17" x14ac:dyDescent="0.2">
      <c r="A256" s="782" t="s">
        <v>475</v>
      </c>
      <c r="B256" s="802" t="s">
        <v>476</v>
      </c>
      <c r="C256" s="735">
        <f t="shared" si="5"/>
        <v>0</v>
      </c>
      <c r="D256" s="749"/>
      <c r="E256" s="739"/>
      <c r="F256" s="750"/>
      <c r="G256" s="750"/>
      <c r="H256" s="750"/>
      <c r="I256" s="828"/>
      <c r="J256" s="736"/>
      <c r="K256" s="736"/>
      <c r="N256" s="732"/>
      <c r="O256" s="737"/>
      <c r="Q256" s="736"/>
    </row>
    <row r="257" spans="1:17" x14ac:dyDescent="0.2">
      <c r="A257" s="782" t="s">
        <v>477</v>
      </c>
      <c r="B257" s="802" t="s">
        <v>478</v>
      </c>
      <c r="C257" s="735">
        <f t="shared" si="5"/>
        <v>0</v>
      </c>
      <c r="D257" s="749"/>
      <c r="E257" s="739"/>
      <c r="F257" s="750"/>
      <c r="G257" s="750"/>
      <c r="H257" s="750"/>
      <c r="I257" s="828"/>
      <c r="J257" s="736"/>
      <c r="K257" s="736"/>
      <c r="N257" s="732"/>
      <c r="O257" s="737"/>
      <c r="Q257" s="736"/>
    </row>
    <row r="258" spans="1:17" x14ac:dyDescent="0.2">
      <c r="A258" s="782" t="s">
        <v>479</v>
      </c>
      <c r="B258" s="802" t="s">
        <v>480</v>
      </c>
      <c r="C258" s="735">
        <f t="shared" si="5"/>
        <v>0</v>
      </c>
      <c r="D258" s="749"/>
      <c r="E258" s="739"/>
      <c r="F258" s="750"/>
      <c r="G258" s="750"/>
      <c r="H258" s="750"/>
      <c r="I258" s="828"/>
      <c r="J258" s="736"/>
      <c r="K258" s="736"/>
      <c r="N258" s="732"/>
      <c r="O258" s="737"/>
      <c r="Q258" s="736"/>
    </row>
    <row r="259" spans="1:17" x14ac:dyDescent="0.2">
      <c r="A259" s="782" t="s">
        <v>481</v>
      </c>
      <c r="B259" s="802" t="s">
        <v>482</v>
      </c>
      <c r="C259" s="735">
        <f t="shared" si="5"/>
        <v>0</v>
      </c>
      <c r="D259" s="749"/>
      <c r="E259" s="739"/>
      <c r="F259" s="750"/>
      <c r="G259" s="750"/>
      <c r="H259" s="750"/>
      <c r="I259" s="828"/>
      <c r="J259" s="736"/>
      <c r="K259" s="736"/>
      <c r="N259" s="732"/>
      <c r="O259" s="737"/>
      <c r="Q259" s="736"/>
    </row>
    <row r="260" spans="1:17" x14ac:dyDescent="0.2">
      <c r="A260" s="782" t="s">
        <v>483</v>
      </c>
      <c r="B260" s="802" t="s">
        <v>484</v>
      </c>
      <c r="C260" s="735">
        <f t="shared" si="5"/>
        <v>0</v>
      </c>
      <c r="D260" s="749"/>
      <c r="E260" s="739"/>
      <c r="F260" s="750"/>
      <c r="G260" s="750"/>
      <c r="H260" s="750"/>
      <c r="I260" s="828"/>
      <c r="J260" s="736"/>
      <c r="K260" s="736"/>
      <c r="N260" s="732"/>
      <c r="O260" s="737"/>
      <c r="Q260" s="736"/>
    </row>
    <row r="261" spans="1:17" x14ac:dyDescent="0.2">
      <c r="A261" s="782" t="s">
        <v>485</v>
      </c>
      <c r="B261" s="802" t="s">
        <v>486</v>
      </c>
      <c r="C261" s="735">
        <f t="shared" si="5"/>
        <v>0</v>
      </c>
      <c r="D261" s="749"/>
      <c r="E261" s="739"/>
      <c r="F261" s="750"/>
      <c r="G261" s="750"/>
      <c r="H261" s="750"/>
      <c r="I261" s="828"/>
      <c r="J261" s="736"/>
      <c r="K261" s="736"/>
      <c r="N261" s="732"/>
      <c r="O261" s="737"/>
      <c r="Q261" s="736"/>
    </row>
    <row r="262" spans="1:17" x14ac:dyDescent="0.2">
      <c r="A262" s="782" t="s">
        <v>487</v>
      </c>
      <c r="B262" s="802" t="s">
        <v>488</v>
      </c>
      <c r="C262" s="735">
        <f t="shared" si="5"/>
        <v>8</v>
      </c>
      <c r="D262" s="749"/>
      <c r="E262" s="739">
        <v>8</v>
      </c>
      <c r="F262" s="750"/>
      <c r="G262" s="750"/>
      <c r="H262" s="750"/>
      <c r="I262" s="828"/>
      <c r="J262" s="736"/>
      <c r="K262" s="736"/>
      <c r="N262" s="732"/>
      <c r="O262" s="737"/>
      <c r="Q262" s="736"/>
    </row>
    <row r="263" spans="1:17" x14ac:dyDescent="0.2">
      <c r="A263" s="782" t="s">
        <v>489</v>
      </c>
      <c r="B263" s="802" t="s">
        <v>490</v>
      </c>
      <c r="C263" s="735">
        <f t="shared" si="5"/>
        <v>0</v>
      </c>
      <c r="D263" s="749"/>
      <c r="E263" s="739"/>
      <c r="F263" s="750"/>
      <c r="G263" s="750"/>
      <c r="H263" s="750"/>
      <c r="I263" s="828"/>
      <c r="J263" s="736"/>
      <c r="K263" s="736"/>
      <c r="N263" s="732"/>
      <c r="O263" s="737"/>
      <c r="Q263" s="736"/>
    </row>
    <row r="264" spans="1:17" ht="23.25" x14ac:dyDescent="0.2">
      <c r="A264" s="782" t="s">
        <v>491</v>
      </c>
      <c r="B264" s="788" t="s">
        <v>492</v>
      </c>
      <c r="C264" s="735">
        <f t="shared" si="5"/>
        <v>0</v>
      </c>
      <c r="D264" s="749"/>
      <c r="E264" s="739"/>
      <c r="F264" s="750"/>
      <c r="G264" s="750"/>
      <c r="H264" s="750"/>
      <c r="I264" s="828"/>
      <c r="J264" s="736"/>
      <c r="K264" s="736"/>
      <c r="N264" s="732"/>
      <c r="O264" s="737"/>
      <c r="Q264" s="736"/>
    </row>
    <row r="265" spans="1:17" x14ac:dyDescent="0.2">
      <c r="A265" s="782" t="s">
        <v>493</v>
      </c>
      <c r="B265" s="802" t="s">
        <v>494</v>
      </c>
      <c r="C265" s="735">
        <f t="shared" si="5"/>
        <v>0</v>
      </c>
      <c r="D265" s="749"/>
      <c r="E265" s="739"/>
      <c r="F265" s="750"/>
      <c r="G265" s="750"/>
      <c r="H265" s="750"/>
      <c r="I265" s="828"/>
      <c r="J265" s="736"/>
      <c r="K265" s="736"/>
      <c r="N265" s="732"/>
      <c r="O265" s="737"/>
      <c r="Q265" s="736"/>
    </row>
    <row r="266" spans="1:17" x14ac:dyDescent="0.2">
      <c r="A266" s="782" t="s">
        <v>495</v>
      </c>
      <c r="B266" s="802" t="s">
        <v>496</v>
      </c>
      <c r="C266" s="735">
        <f t="shared" si="5"/>
        <v>0</v>
      </c>
      <c r="D266" s="749"/>
      <c r="E266" s="739"/>
      <c r="F266" s="750"/>
      <c r="G266" s="750"/>
      <c r="H266" s="750"/>
      <c r="I266" s="828"/>
      <c r="J266" s="736"/>
      <c r="K266" s="736"/>
      <c r="N266" s="732"/>
      <c r="O266" s="737"/>
      <c r="Q266" s="736"/>
    </row>
    <row r="267" spans="1:17" x14ac:dyDescent="0.2">
      <c r="A267" s="782" t="s">
        <v>497</v>
      </c>
      <c r="B267" s="802" t="s">
        <v>498</v>
      </c>
      <c r="C267" s="735">
        <f t="shared" si="5"/>
        <v>0</v>
      </c>
      <c r="D267" s="749"/>
      <c r="E267" s="739"/>
      <c r="F267" s="750"/>
      <c r="G267" s="750"/>
      <c r="H267" s="750"/>
      <c r="I267" s="828"/>
      <c r="J267" s="736"/>
      <c r="K267" s="736"/>
      <c r="N267" s="732"/>
      <c r="O267" s="737"/>
      <c r="Q267" s="736"/>
    </row>
    <row r="268" spans="1:17" x14ac:dyDescent="0.2">
      <c r="A268" s="782" t="s">
        <v>499</v>
      </c>
      <c r="B268" s="802" t="s">
        <v>500</v>
      </c>
      <c r="C268" s="735">
        <f t="shared" si="5"/>
        <v>1</v>
      </c>
      <c r="D268" s="749">
        <v>1</v>
      </c>
      <c r="E268" s="739"/>
      <c r="F268" s="750"/>
      <c r="G268" s="750"/>
      <c r="H268" s="750"/>
      <c r="I268" s="828"/>
      <c r="J268" s="736"/>
      <c r="K268" s="736"/>
      <c r="N268" s="732"/>
      <c r="O268" s="737"/>
      <c r="Q268" s="736"/>
    </row>
    <row r="269" spans="1:17" x14ac:dyDescent="0.2">
      <c r="A269" s="782" t="s">
        <v>501</v>
      </c>
      <c r="B269" s="802" t="s">
        <v>502</v>
      </c>
      <c r="C269" s="735">
        <f t="shared" si="5"/>
        <v>29</v>
      </c>
      <c r="D269" s="749">
        <v>4</v>
      </c>
      <c r="E269" s="739"/>
      <c r="F269" s="750">
        <v>25</v>
      </c>
      <c r="G269" s="750"/>
      <c r="H269" s="750"/>
      <c r="I269" s="828"/>
      <c r="J269" s="736"/>
      <c r="K269" s="736"/>
      <c r="N269" s="732"/>
      <c r="O269" s="737"/>
      <c r="Q269" s="736"/>
    </row>
    <row r="270" spans="1:17" x14ac:dyDescent="0.2">
      <c r="A270" s="782" t="s">
        <v>503</v>
      </c>
      <c r="B270" s="802" t="s">
        <v>504</v>
      </c>
      <c r="C270" s="735">
        <f t="shared" si="5"/>
        <v>0</v>
      </c>
      <c r="D270" s="749"/>
      <c r="E270" s="739"/>
      <c r="F270" s="750"/>
      <c r="G270" s="750"/>
      <c r="H270" s="750"/>
      <c r="I270" s="828"/>
      <c r="J270" s="736"/>
      <c r="K270" s="736"/>
      <c r="N270" s="732"/>
      <c r="O270" s="737"/>
      <c r="Q270" s="736"/>
    </row>
    <row r="271" spans="1:17" x14ac:dyDescent="0.2">
      <c r="A271" s="782" t="s">
        <v>505</v>
      </c>
      <c r="B271" s="802" t="s">
        <v>506</v>
      </c>
      <c r="C271" s="735">
        <f t="shared" si="5"/>
        <v>0</v>
      </c>
      <c r="D271" s="749"/>
      <c r="E271" s="739"/>
      <c r="F271" s="750"/>
      <c r="G271" s="750"/>
      <c r="H271" s="750"/>
      <c r="I271" s="828"/>
      <c r="J271" s="736"/>
      <c r="K271" s="736"/>
      <c r="N271" s="732"/>
      <c r="O271" s="737"/>
      <c r="Q271" s="736"/>
    </row>
    <row r="272" spans="1:17" x14ac:dyDescent="0.2">
      <c r="A272" s="782" t="s">
        <v>507</v>
      </c>
      <c r="B272" s="802" t="s">
        <v>508</v>
      </c>
      <c r="C272" s="735">
        <f t="shared" si="5"/>
        <v>0</v>
      </c>
      <c r="D272" s="749"/>
      <c r="E272" s="739"/>
      <c r="F272" s="750"/>
      <c r="G272" s="750"/>
      <c r="H272" s="750"/>
      <c r="I272" s="828"/>
      <c r="J272" s="736"/>
      <c r="K272" s="736"/>
      <c r="N272" s="732"/>
      <c r="O272" s="737"/>
      <c r="Q272" s="736"/>
    </row>
    <row r="273" spans="1:17" x14ac:dyDescent="0.2">
      <c r="A273" s="782" t="s">
        <v>509</v>
      </c>
      <c r="B273" s="802" t="s">
        <v>510</v>
      </c>
      <c r="C273" s="735">
        <f t="shared" si="5"/>
        <v>0</v>
      </c>
      <c r="D273" s="749"/>
      <c r="E273" s="739"/>
      <c r="F273" s="750"/>
      <c r="G273" s="750"/>
      <c r="H273" s="750"/>
      <c r="I273" s="828"/>
      <c r="J273" s="736"/>
      <c r="K273" s="736"/>
      <c r="N273" s="732"/>
      <c r="O273" s="737"/>
      <c r="Q273" s="736"/>
    </row>
    <row r="274" spans="1:17" x14ac:dyDescent="0.2">
      <c r="A274" s="782" t="s">
        <v>511</v>
      </c>
      <c r="B274" s="802" t="s">
        <v>512</v>
      </c>
      <c r="C274" s="735">
        <f t="shared" si="5"/>
        <v>0</v>
      </c>
      <c r="D274" s="749"/>
      <c r="E274" s="739"/>
      <c r="F274" s="750"/>
      <c r="G274" s="750"/>
      <c r="H274" s="750"/>
      <c r="I274" s="828"/>
      <c r="J274" s="736"/>
      <c r="K274" s="736"/>
      <c r="N274" s="732"/>
      <c r="O274" s="737"/>
      <c r="Q274" s="736"/>
    </row>
    <row r="275" spans="1:17" x14ac:dyDescent="0.2">
      <c r="A275" s="782" t="s">
        <v>513</v>
      </c>
      <c r="B275" s="788" t="s">
        <v>514</v>
      </c>
      <c r="C275" s="735">
        <f t="shared" si="5"/>
        <v>0</v>
      </c>
      <c r="D275" s="749"/>
      <c r="E275" s="739"/>
      <c r="F275" s="750"/>
      <c r="G275" s="750"/>
      <c r="H275" s="750"/>
      <c r="I275" s="828"/>
      <c r="J275" s="736"/>
      <c r="K275" s="736"/>
      <c r="N275" s="732"/>
      <c r="O275" s="737"/>
      <c r="Q275" s="736"/>
    </row>
    <row r="276" spans="1:17" x14ac:dyDescent="0.2">
      <c r="A276" s="782" t="s">
        <v>515</v>
      </c>
      <c r="B276" s="802" t="s">
        <v>516</v>
      </c>
      <c r="C276" s="735">
        <f t="shared" si="5"/>
        <v>0</v>
      </c>
      <c r="D276" s="749"/>
      <c r="E276" s="739"/>
      <c r="F276" s="750"/>
      <c r="G276" s="750"/>
      <c r="H276" s="750"/>
      <c r="I276" s="828"/>
      <c r="J276" s="736"/>
      <c r="K276" s="736"/>
      <c r="N276" s="732"/>
      <c r="O276" s="737"/>
      <c r="Q276" s="736"/>
    </row>
    <row r="277" spans="1:17" x14ac:dyDescent="0.2">
      <c r="A277" s="782" t="s">
        <v>517</v>
      </c>
      <c r="B277" s="802" t="s">
        <v>518</v>
      </c>
      <c r="C277" s="735">
        <f t="shared" si="5"/>
        <v>0</v>
      </c>
      <c r="D277" s="749"/>
      <c r="E277" s="739"/>
      <c r="F277" s="750"/>
      <c r="G277" s="750"/>
      <c r="H277" s="750"/>
      <c r="I277" s="828"/>
      <c r="J277" s="736"/>
      <c r="K277" s="736"/>
      <c r="N277" s="732"/>
      <c r="O277" s="737"/>
      <c r="Q277" s="736"/>
    </row>
    <row r="278" spans="1:17" x14ac:dyDescent="0.2">
      <c r="A278" s="782" t="s">
        <v>519</v>
      </c>
      <c r="B278" s="802" t="s">
        <v>520</v>
      </c>
      <c r="C278" s="735">
        <f t="shared" si="5"/>
        <v>0</v>
      </c>
      <c r="D278" s="749"/>
      <c r="E278" s="739"/>
      <c r="F278" s="750"/>
      <c r="G278" s="750"/>
      <c r="H278" s="750"/>
      <c r="I278" s="828"/>
      <c r="J278" s="736"/>
      <c r="K278" s="736"/>
      <c r="N278" s="732"/>
      <c r="O278" s="737"/>
      <c r="Q278" s="736"/>
    </row>
    <row r="279" spans="1:17" ht="23.25" x14ac:dyDescent="0.2">
      <c r="A279" s="782" t="s">
        <v>521</v>
      </c>
      <c r="B279" s="788" t="s">
        <v>522</v>
      </c>
      <c r="C279" s="735">
        <f t="shared" si="5"/>
        <v>0</v>
      </c>
      <c r="D279" s="749"/>
      <c r="E279" s="739"/>
      <c r="F279" s="750"/>
      <c r="G279" s="750"/>
      <c r="H279" s="750"/>
      <c r="I279" s="828"/>
      <c r="J279" s="736"/>
      <c r="K279" s="736"/>
      <c r="N279" s="732"/>
      <c r="O279" s="737"/>
      <c r="Q279" s="736"/>
    </row>
    <row r="280" spans="1:17" x14ac:dyDescent="0.2">
      <c r="A280" s="782" t="s">
        <v>523</v>
      </c>
      <c r="B280" s="802" t="s">
        <v>524</v>
      </c>
      <c r="C280" s="735">
        <f t="shared" si="5"/>
        <v>0</v>
      </c>
      <c r="D280" s="749"/>
      <c r="E280" s="739"/>
      <c r="F280" s="750"/>
      <c r="G280" s="750"/>
      <c r="H280" s="750"/>
      <c r="I280" s="828"/>
      <c r="J280" s="736"/>
      <c r="K280" s="736"/>
      <c r="N280" s="732"/>
      <c r="O280" s="737"/>
      <c r="Q280" s="736"/>
    </row>
    <row r="281" spans="1:17" x14ac:dyDescent="0.2">
      <c r="A281" s="782" t="s">
        <v>525</v>
      </c>
      <c r="B281" s="802" t="s">
        <v>526</v>
      </c>
      <c r="C281" s="735">
        <f t="shared" si="5"/>
        <v>0</v>
      </c>
      <c r="D281" s="749"/>
      <c r="E281" s="739"/>
      <c r="F281" s="750"/>
      <c r="G281" s="750"/>
      <c r="H281" s="750"/>
      <c r="I281" s="828"/>
      <c r="J281" s="736"/>
      <c r="K281" s="736"/>
      <c r="N281" s="732"/>
      <c r="O281" s="737"/>
      <c r="Q281" s="736"/>
    </row>
    <row r="282" spans="1:17" x14ac:dyDescent="0.2">
      <c r="A282" s="782" t="s">
        <v>527</v>
      </c>
      <c r="B282" s="802" t="s">
        <v>528</v>
      </c>
      <c r="C282" s="735">
        <f t="shared" si="5"/>
        <v>0</v>
      </c>
      <c r="D282" s="749"/>
      <c r="E282" s="739"/>
      <c r="F282" s="750"/>
      <c r="G282" s="750"/>
      <c r="H282" s="750"/>
      <c r="I282" s="828"/>
      <c r="J282" s="736"/>
      <c r="K282" s="736"/>
      <c r="N282" s="732"/>
      <c r="O282" s="737"/>
      <c r="Q282" s="736"/>
    </row>
    <row r="283" spans="1:17" x14ac:dyDescent="0.2">
      <c r="A283" s="782" t="s">
        <v>529</v>
      </c>
      <c r="B283" s="802" t="s">
        <v>530</v>
      </c>
      <c r="C283" s="735">
        <f t="shared" si="5"/>
        <v>0</v>
      </c>
      <c r="D283" s="749"/>
      <c r="E283" s="739"/>
      <c r="F283" s="750"/>
      <c r="G283" s="750"/>
      <c r="H283" s="750"/>
      <c r="I283" s="828"/>
      <c r="J283" s="736"/>
      <c r="K283" s="736"/>
      <c r="N283" s="732"/>
      <c r="O283" s="737"/>
      <c r="Q283" s="736"/>
    </row>
    <row r="284" spans="1:17" ht="23.25" x14ac:dyDescent="0.2">
      <c r="A284" s="782" t="s">
        <v>531</v>
      </c>
      <c r="B284" s="788" t="s">
        <v>532</v>
      </c>
      <c r="C284" s="735">
        <f t="shared" si="5"/>
        <v>0</v>
      </c>
      <c r="D284" s="749"/>
      <c r="E284" s="739"/>
      <c r="F284" s="750"/>
      <c r="G284" s="750"/>
      <c r="H284" s="750"/>
      <c r="I284" s="828"/>
      <c r="J284" s="736"/>
      <c r="K284" s="736"/>
      <c r="N284" s="732"/>
      <c r="O284" s="737"/>
      <c r="Q284" s="736"/>
    </row>
    <row r="285" spans="1:17" ht="34.5" x14ac:dyDescent="0.2">
      <c r="A285" s="782" t="s">
        <v>533</v>
      </c>
      <c r="B285" s="788" t="s">
        <v>534</v>
      </c>
      <c r="C285" s="735">
        <f t="shared" si="5"/>
        <v>0</v>
      </c>
      <c r="D285" s="749"/>
      <c r="E285" s="739"/>
      <c r="F285" s="750"/>
      <c r="G285" s="750"/>
      <c r="H285" s="750"/>
      <c r="I285" s="828"/>
      <c r="J285" s="736"/>
      <c r="K285" s="736"/>
      <c r="N285" s="732"/>
      <c r="O285" s="737"/>
      <c r="Q285" s="736"/>
    </row>
    <row r="286" spans="1:17" x14ac:dyDescent="0.2">
      <c r="A286" s="782" t="s">
        <v>535</v>
      </c>
      <c r="B286" s="802" t="s">
        <v>536</v>
      </c>
      <c r="C286" s="735">
        <f t="shared" si="5"/>
        <v>0</v>
      </c>
      <c r="D286" s="749"/>
      <c r="E286" s="739"/>
      <c r="F286" s="769"/>
      <c r="G286" s="750"/>
      <c r="H286" s="750"/>
      <c r="I286" s="828"/>
      <c r="J286" s="736"/>
      <c r="K286" s="736"/>
      <c r="N286" s="732"/>
      <c r="O286" s="737"/>
      <c r="Q286" s="736"/>
    </row>
    <row r="287" spans="1:17" x14ac:dyDescent="0.2">
      <c r="A287" s="803" t="s">
        <v>537</v>
      </c>
      <c r="B287" s="808" t="s">
        <v>538</v>
      </c>
      <c r="C287" s="751">
        <f t="shared" si="5"/>
        <v>0</v>
      </c>
      <c r="D287" s="767"/>
      <c r="E287" s="768"/>
      <c r="F287" s="769"/>
      <c r="G287" s="769"/>
      <c r="H287" s="769"/>
      <c r="I287" s="828"/>
      <c r="J287" s="736"/>
      <c r="K287" s="736"/>
      <c r="N287" s="732"/>
      <c r="O287" s="737"/>
      <c r="Q287" s="736"/>
    </row>
    <row r="288" spans="1:17" x14ac:dyDescent="0.2">
      <c r="A288" s="873"/>
      <c r="B288" s="755"/>
      <c r="C288" s="87"/>
      <c r="D288" s="88"/>
      <c r="E288" s="88"/>
      <c r="F288" s="88"/>
      <c r="G288" s="88"/>
      <c r="H288" s="88"/>
      <c r="I288" s="828"/>
      <c r="J288" s="736"/>
      <c r="K288" s="736"/>
      <c r="N288" s="732"/>
      <c r="O288" s="737"/>
      <c r="Q288" s="736"/>
    </row>
    <row r="289" spans="1:17" x14ac:dyDescent="0.2">
      <c r="A289" s="951" t="s">
        <v>539</v>
      </c>
      <c r="B289" s="958"/>
      <c r="C289" s="872">
        <f>+SUM(D289:F289)</f>
        <v>74</v>
      </c>
      <c r="D289" s="758">
        <f>+SUM(D290:D310)</f>
        <v>10</v>
      </c>
      <c r="E289" s="758">
        <f>+SUM(E290:E310)</f>
        <v>10</v>
      </c>
      <c r="F289" s="758">
        <f>+SUM(F290:F310)</f>
        <v>54</v>
      </c>
      <c r="G289" s="758">
        <f>+SUM(G290:G310)</f>
        <v>0</v>
      </c>
      <c r="H289" s="758">
        <f>+SUM(H290:H310)</f>
        <v>0</v>
      </c>
      <c r="I289" s="828"/>
      <c r="J289" s="736"/>
      <c r="K289" s="736"/>
      <c r="N289" s="732"/>
      <c r="O289" s="737"/>
      <c r="Q289" s="736"/>
    </row>
    <row r="290" spans="1:17" x14ac:dyDescent="0.2">
      <c r="A290" s="781" t="s">
        <v>540</v>
      </c>
      <c r="B290" s="801" t="s">
        <v>541</v>
      </c>
      <c r="C290" s="759">
        <f>+SUM(D290:F290)</f>
        <v>0</v>
      </c>
      <c r="D290" s="746"/>
      <c r="E290" s="747"/>
      <c r="F290" s="748"/>
      <c r="G290" s="748"/>
      <c r="H290" s="748"/>
      <c r="I290" s="828"/>
      <c r="J290" s="736"/>
      <c r="K290" s="736"/>
      <c r="N290" s="732"/>
      <c r="O290" s="737"/>
      <c r="Q290" s="736"/>
    </row>
    <row r="291" spans="1:17" x14ac:dyDescent="0.2">
      <c r="A291" s="782" t="s">
        <v>542</v>
      </c>
      <c r="B291" s="802" t="s">
        <v>543</v>
      </c>
      <c r="C291" s="735">
        <f>+SUM(D291:F291)</f>
        <v>0</v>
      </c>
      <c r="D291" s="749"/>
      <c r="E291" s="739"/>
      <c r="F291" s="750"/>
      <c r="G291" s="750"/>
      <c r="H291" s="750"/>
      <c r="I291" s="828"/>
      <c r="J291" s="736"/>
      <c r="K291" s="736"/>
      <c r="N291" s="732"/>
      <c r="O291" s="737"/>
      <c r="Q291" s="736"/>
    </row>
    <row r="292" spans="1:17" x14ac:dyDescent="0.2">
      <c r="A292" s="782" t="s">
        <v>544</v>
      </c>
      <c r="B292" s="802" t="s">
        <v>545</v>
      </c>
      <c r="C292" s="735">
        <f t="shared" ref="C292:C310" si="6">+SUM(D292:F292)</f>
        <v>5</v>
      </c>
      <c r="D292" s="749"/>
      <c r="E292" s="739">
        <v>5</v>
      </c>
      <c r="F292" s="750"/>
      <c r="G292" s="750"/>
      <c r="H292" s="750"/>
      <c r="I292" s="828"/>
      <c r="J292" s="736"/>
      <c r="K292" s="736"/>
      <c r="N292" s="732"/>
      <c r="O292" s="737"/>
      <c r="Q292" s="736"/>
    </row>
    <row r="293" spans="1:17" x14ac:dyDescent="0.2">
      <c r="A293" s="782" t="s">
        <v>546</v>
      </c>
      <c r="B293" s="802" t="s">
        <v>547</v>
      </c>
      <c r="C293" s="735">
        <f t="shared" si="6"/>
        <v>0</v>
      </c>
      <c r="D293" s="749"/>
      <c r="E293" s="739"/>
      <c r="F293" s="750"/>
      <c r="G293" s="750"/>
      <c r="H293" s="750"/>
      <c r="I293" s="828"/>
      <c r="J293" s="736"/>
      <c r="K293" s="736"/>
      <c r="N293" s="732"/>
      <c r="O293" s="737"/>
      <c r="Q293" s="736"/>
    </row>
    <row r="294" spans="1:17" x14ac:dyDescent="0.2">
      <c r="A294" s="782" t="s">
        <v>548</v>
      </c>
      <c r="B294" s="802" t="s">
        <v>549</v>
      </c>
      <c r="C294" s="735">
        <f t="shared" si="6"/>
        <v>5</v>
      </c>
      <c r="D294" s="749"/>
      <c r="E294" s="739">
        <v>5</v>
      </c>
      <c r="F294" s="750"/>
      <c r="G294" s="750"/>
      <c r="H294" s="750"/>
      <c r="I294" s="828"/>
      <c r="J294" s="736"/>
      <c r="K294" s="736"/>
      <c r="N294" s="732"/>
      <c r="O294" s="737"/>
      <c r="Q294" s="736"/>
    </row>
    <row r="295" spans="1:17" x14ac:dyDescent="0.2">
      <c r="A295" s="782" t="s">
        <v>550</v>
      </c>
      <c r="B295" s="802" t="s">
        <v>551</v>
      </c>
      <c r="C295" s="735">
        <f t="shared" si="6"/>
        <v>0</v>
      </c>
      <c r="D295" s="749"/>
      <c r="E295" s="739"/>
      <c r="F295" s="750"/>
      <c r="G295" s="750"/>
      <c r="H295" s="750"/>
      <c r="I295" s="828"/>
      <c r="J295" s="736"/>
      <c r="K295" s="736"/>
      <c r="N295" s="732"/>
      <c r="O295" s="737"/>
      <c r="Q295" s="736"/>
    </row>
    <row r="296" spans="1:17" x14ac:dyDescent="0.2">
      <c r="A296" s="782" t="s">
        <v>552</v>
      </c>
      <c r="B296" s="802" t="s">
        <v>553</v>
      </c>
      <c r="C296" s="735">
        <f t="shared" si="6"/>
        <v>0</v>
      </c>
      <c r="D296" s="749"/>
      <c r="E296" s="739"/>
      <c r="F296" s="750"/>
      <c r="G296" s="750"/>
      <c r="H296" s="750"/>
      <c r="I296" s="828"/>
      <c r="J296" s="736"/>
      <c r="K296" s="736"/>
      <c r="N296" s="732"/>
      <c r="O296" s="737"/>
      <c r="Q296" s="736"/>
    </row>
    <row r="297" spans="1:17" x14ac:dyDescent="0.2">
      <c r="A297" s="782" t="s">
        <v>554</v>
      </c>
      <c r="B297" s="802" t="s">
        <v>555</v>
      </c>
      <c r="C297" s="735">
        <f t="shared" si="6"/>
        <v>0</v>
      </c>
      <c r="D297" s="749"/>
      <c r="E297" s="739"/>
      <c r="F297" s="750"/>
      <c r="G297" s="750"/>
      <c r="H297" s="750"/>
      <c r="I297" s="828"/>
      <c r="J297" s="736"/>
      <c r="K297" s="736"/>
      <c r="N297" s="732"/>
      <c r="O297" s="737"/>
      <c r="Q297" s="736"/>
    </row>
    <row r="298" spans="1:17" x14ac:dyDescent="0.2">
      <c r="A298" s="782" t="s">
        <v>556</v>
      </c>
      <c r="B298" s="802" t="s">
        <v>557</v>
      </c>
      <c r="C298" s="735">
        <f t="shared" si="6"/>
        <v>0</v>
      </c>
      <c r="D298" s="749"/>
      <c r="E298" s="739"/>
      <c r="F298" s="750"/>
      <c r="G298" s="750"/>
      <c r="H298" s="750"/>
      <c r="I298" s="828"/>
      <c r="J298" s="736"/>
      <c r="K298" s="736"/>
      <c r="N298" s="732"/>
      <c r="O298" s="737"/>
      <c r="Q298" s="736"/>
    </row>
    <row r="299" spans="1:17" x14ac:dyDescent="0.2">
      <c r="A299" s="782" t="s">
        <v>558</v>
      </c>
      <c r="B299" s="802" t="s">
        <v>559</v>
      </c>
      <c r="C299" s="735">
        <f t="shared" si="6"/>
        <v>0</v>
      </c>
      <c r="D299" s="749"/>
      <c r="E299" s="739"/>
      <c r="F299" s="750"/>
      <c r="G299" s="750"/>
      <c r="H299" s="750"/>
      <c r="I299" s="828"/>
      <c r="J299" s="736"/>
      <c r="K299" s="736"/>
      <c r="N299" s="732"/>
      <c r="O299" s="737"/>
      <c r="Q299" s="736"/>
    </row>
    <row r="300" spans="1:17" x14ac:dyDescent="0.2">
      <c r="A300" s="782" t="s">
        <v>560</v>
      </c>
      <c r="B300" s="802" t="s">
        <v>561</v>
      </c>
      <c r="C300" s="735">
        <f t="shared" si="6"/>
        <v>0</v>
      </c>
      <c r="D300" s="749"/>
      <c r="E300" s="739"/>
      <c r="F300" s="750"/>
      <c r="G300" s="750"/>
      <c r="H300" s="750"/>
      <c r="I300" s="828"/>
      <c r="J300" s="736"/>
      <c r="K300" s="736"/>
      <c r="N300" s="732"/>
      <c r="O300" s="737"/>
      <c r="Q300" s="736"/>
    </row>
    <row r="301" spans="1:17" x14ac:dyDescent="0.2">
      <c r="A301" s="782" t="s">
        <v>562</v>
      </c>
      <c r="B301" s="802" t="s">
        <v>563</v>
      </c>
      <c r="C301" s="735">
        <f t="shared" si="6"/>
        <v>0</v>
      </c>
      <c r="D301" s="749"/>
      <c r="E301" s="739"/>
      <c r="F301" s="750"/>
      <c r="G301" s="750"/>
      <c r="H301" s="750"/>
      <c r="I301" s="828"/>
      <c r="J301" s="736"/>
      <c r="K301" s="736"/>
      <c r="N301" s="732"/>
      <c r="O301" s="737"/>
      <c r="Q301" s="736"/>
    </row>
    <row r="302" spans="1:17" x14ac:dyDescent="0.2">
      <c r="A302" s="782" t="s">
        <v>564</v>
      </c>
      <c r="B302" s="802" t="s">
        <v>565</v>
      </c>
      <c r="C302" s="735">
        <f t="shared" si="6"/>
        <v>0</v>
      </c>
      <c r="D302" s="749"/>
      <c r="E302" s="739"/>
      <c r="F302" s="750"/>
      <c r="G302" s="750"/>
      <c r="H302" s="750"/>
      <c r="I302" s="828"/>
      <c r="J302" s="736"/>
      <c r="K302" s="736"/>
      <c r="N302" s="732"/>
      <c r="O302" s="737"/>
      <c r="Q302" s="736"/>
    </row>
    <row r="303" spans="1:17" x14ac:dyDescent="0.2">
      <c r="A303" s="782" t="s">
        <v>566</v>
      </c>
      <c r="B303" s="802" t="s">
        <v>567</v>
      </c>
      <c r="C303" s="735">
        <f t="shared" si="6"/>
        <v>0</v>
      </c>
      <c r="D303" s="749"/>
      <c r="E303" s="739"/>
      <c r="F303" s="750"/>
      <c r="G303" s="750"/>
      <c r="H303" s="750"/>
      <c r="I303" s="828"/>
      <c r="J303" s="736"/>
      <c r="K303" s="736"/>
      <c r="N303" s="732"/>
      <c r="O303" s="737"/>
      <c r="Q303" s="736"/>
    </row>
    <row r="304" spans="1:17" x14ac:dyDescent="0.2">
      <c r="A304" s="782" t="s">
        <v>568</v>
      </c>
      <c r="B304" s="802" t="s">
        <v>569</v>
      </c>
      <c r="C304" s="735">
        <f t="shared" si="6"/>
        <v>0</v>
      </c>
      <c r="D304" s="749"/>
      <c r="E304" s="739"/>
      <c r="F304" s="750"/>
      <c r="G304" s="750"/>
      <c r="H304" s="750"/>
      <c r="I304" s="828"/>
      <c r="J304" s="736"/>
      <c r="K304" s="736"/>
      <c r="N304" s="732"/>
      <c r="O304" s="737"/>
      <c r="Q304" s="736"/>
    </row>
    <row r="305" spans="1:17" x14ac:dyDescent="0.2">
      <c r="A305" s="782" t="s">
        <v>570</v>
      </c>
      <c r="B305" s="802" t="s">
        <v>571</v>
      </c>
      <c r="C305" s="735">
        <f t="shared" si="6"/>
        <v>0</v>
      </c>
      <c r="D305" s="749"/>
      <c r="E305" s="739"/>
      <c r="F305" s="750"/>
      <c r="G305" s="750"/>
      <c r="H305" s="750"/>
      <c r="I305" s="828"/>
      <c r="J305" s="736"/>
      <c r="K305" s="736"/>
      <c r="N305" s="732"/>
      <c r="O305" s="737"/>
      <c r="Q305" s="736"/>
    </row>
    <row r="306" spans="1:17" x14ac:dyDescent="0.2">
      <c r="A306" s="782" t="s">
        <v>572</v>
      </c>
      <c r="B306" s="802" t="s">
        <v>573</v>
      </c>
      <c r="C306" s="735">
        <f t="shared" si="6"/>
        <v>0</v>
      </c>
      <c r="D306" s="749"/>
      <c r="E306" s="739"/>
      <c r="F306" s="750"/>
      <c r="G306" s="750"/>
      <c r="H306" s="750"/>
      <c r="I306" s="828"/>
      <c r="J306" s="736"/>
      <c r="K306" s="736"/>
      <c r="N306" s="732"/>
      <c r="O306" s="737"/>
      <c r="Q306" s="736"/>
    </row>
    <row r="307" spans="1:17" x14ac:dyDescent="0.2">
      <c r="A307" s="782" t="s">
        <v>574</v>
      </c>
      <c r="B307" s="802" t="s">
        <v>575</v>
      </c>
      <c r="C307" s="735">
        <f t="shared" si="6"/>
        <v>10</v>
      </c>
      <c r="D307" s="749">
        <v>10</v>
      </c>
      <c r="E307" s="739"/>
      <c r="F307" s="750"/>
      <c r="G307" s="750"/>
      <c r="H307" s="750"/>
      <c r="I307" s="828"/>
      <c r="J307" s="736"/>
      <c r="K307" s="736"/>
      <c r="N307" s="732"/>
      <c r="O307" s="737"/>
      <c r="Q307" s="736"/>
    </row>
    <row r="308" spans="1:17" x14ac:dyDescent="0.2">
      <c r="A308" s="782" t="s">
        <v>576</v>
      </c>
      <c r="B308" s="802" t="s">
        <v>577</v>
      </c>
      <c r="C308" s="735">
        <f t="shared" si="6"/>
        <v>0</v>
      </c>
      <c r="D308" s="749"/>
      <c r="E308" s="739"/>
      <c r="F308" s="750"/>
      <c r="G308" s="750"/>
      <c r="H308" s="750"/>
      <c r="I308" s="828"/>
      <c r="J308" s="736"/>
      <c r="K308" s="736"/>
      <c r="N308" s="732"/>
      <c r="O308" s="737"/>
      <c r="Q308" s="736"/>
    </row>
    <row r="309" spans="1:17" x14ac:dyDescent="0.2">
      <c r="A309" s="782" t="s">
        <v>578</v>
      </c>
      <c r="B309" s="802" t="s">
        <v>579</v>
      </c>
      <c r="C309" s="735">
        <f t="shared" si="6"/>
        <v>1</v>
      </c>
      <c r="D309" s="749"/>
      <c r="E309" s="739"/>
      <c r="F309" s="750">
        <v>1</v>
      </c>
      <c r="G309" s="750"/>
      <c r="H309" s="750"/>
      <c r="I309" s="828"/>
      <c r="J309" s="736"/>
      <c r="K309" s="736"/>
      <c r="N309" s="732"/>
      <c r="O309" s="737"/>
      <c r="Q309" s="736"/>
    </row>
    <row r="310" spans="1:17" x14ac:dyDescent="0.2">
      <c r="A310" s="803" t="s">
        <v>580</v>
      </c>
      <c r="B310" s="808" t="s">
        <v>581</v>
      </c>
      <c r="C310" s="751">
        <f t="shared" si="6"/>
        <v>53</v>
      </c>
      <c r="D310" s="752"/>
      <c r="E310" s="753"/>
      <c r="F310" s="754">
        <v>53</v>
      </c>
      <c r="G310" s="754"/>
      <c r="H310" s="754"/>
      <c r="I310" s="828"/>
      <c r="J310" s="736"/>
      <c r="K310" s="736"/>
      <c r="N310" s="732"/>
      <c r="O310" s="737"/>
      <c r="Q310" s="736"/>
    </row>
    <row r="311" spans="1:17" x14ac:dyDescent="0.2">
      <c r="A311" s="770"/>
      <c r="B311" s="755"/>
      <c r="C311" s="810"/>
      <c r="D311" s="3"/>
      <c r="E311" s="3"/>
      <c r="F311" s="3"/>
      <c r="G311" s="3"/>
      <c r="H311" s="3"/>
      <c r="I311" s="828"/>
      <c r="J311" s="736"/>
      <c r="K311" s="736"/>
      <c r="N311" s="732"/>
      <c r="O311" s="737"/>
      <c r="Q311" s="736"/>
    </row>
    <row r="312" spans="1:17" x14ac:dyDescent="0.2">
      <c r="A312" s="951" t="s">
        <v>582</v>
      </c>
      <c r="B312" s="958"/>
      <c r="C312" s="872">
        <f t="shared" ref="C312:C328" si="7">+SUM(D312:F312)</f>
        <v>86</v>
      </c>
      <c r="D312" s="875">
        <f>+SUM(D313:D328)</f>
        <v>0</v>
      </c>
      <c r="E312" s="733">
        <f>+SUM(E313:E328)</f>
        <v>85</v>
      </c>
      <c r="F312" s="765">
        <f>+SUM(F313:F328)</f>
        <v>1</v>
      </c>
      <c r="G312" s="872">
        <f>+SUM(G313:G328)</f>
        <v>0</v>
      </c>
      <c r="H312" s="872">
        <f>+SUM(H313:H328)</f>
        <v>0</v>
      </c>
      <c r="I312" s="828"/>
      <c r="J312" s="736"/>
      <c r="K312" s="736"/>
      <c r="N312" s="732"/>
      <c r="O312" s="737"/>
      <c r="Q312" s="736"/>
    </row>
    <row r="313" spans="1:17" x14ac:dyDescent="0.2">
      <c r="A313" s="811" t="s">
        <v>583</v>
      </c>
      <c r="B313" s="812" t="s">
        <v>584</v>
      </c>
      <c r="C313" s="759">
        <f t="shared" si="7"/>
        <v>9</v>
      </c>
      <c r="D313" s="749"/>
      <c r="E313" s="739">
        <v>8</v>
      </c>
      <c r="F313" s="750">
        <v>1</v>
      </c>
      <c r="G313" s="750"/>
      <c r="H313" s="750"/>
      <c r="I313" s="828"/>
      <c r="J313" s="736"/>
      <c r="K313" s="736"/>
      <c r="N313" s="732"/>
      <c r="O313" s="737"/>
      <c r="Q313" s="736"/>
    </row>
    <row r="314" spans="1:17" ht="23.25" x14ac:dyDescent="0.2">
      <c r="A314" s="782" t="s">
        <v>585</v>
      </c>
      <c r="B314" s="788" t="s">
        <v>586</v>
      </c>
      <c r="C314" s="735">
        <f t="shared" si="7"/>
        <v>0</v>
      </c>
      <c r="D314" s="749"/>
      <c r="E314" s="739"/>
      <c r="F314" s="750"/>
      <c r="G314" s="750"/>
      <c r="H314" s="750"/>
      <c r="I314" s="828"/>
      <c r="J314" s="736"/>
      <c r="K314" s="736"/>
      <c r="N314" s="732"/>
      <c r="O314" s="737"/>
      <c r="Q314" s="736"/>
    </row>
    <row r="315" spans="1:17" x14ac:dyDescent="0.2">
      <c r="A315" s="782" t="s">
        <v>587</v>
      </c>
      <c r="B315" s="802" t="s">
        <v>588</v>
      </c>
      <c r="C315" s="735">
        <f t="shared" si="7"/>
        <v>0</v>
      </c>
      <c r="D315" s="749"/>
      <c r="E315" s="739"/>
      <c r="F315" s="750"/>
      <c r="G315" s="750"/>
      <c r="H315" s="750"/>
      <c r="I315" s="828"/>
      <c r="J315" s="736"/>
      <c r="K315" s="736"/>
      <c r="N315" s="732"/>
      <c r="O315" s="737"/>
      <c r="Q315" s="736"/>
    </row>
    <row r="316" spans="1:17" x14ac:dyDescent="0.2">
      <c r="A316" s="782" t="s">
        <v>589</v>
      </c>
      <c r="B316" s="802" t="s">
        <v>590</v>
      </c>
      <c r="C316" s="735">
        <f t="shared" si="7"/>
        <v>0</v>
      </c>
      <c r="D316" s="749"/>
      <c r="E316" s="739"/>
      <c r="F316" s="750"/>
      <c r="G316" s="750"/>
      <c r="H316" s="750"/>
      <c r="I316" s="828"/>
      <c r="J316" s="736"/>
      <c r="K316" s="736"/>
      <c r="N316" s="732"/>
      <c r="O316" s="737"/>
      <c r="Q316" s="736"/>
    </row>
    <row r="317" spans="1:17" x14ac:dyDescent="0.2">
      <c r="A317" s="782" t="s">
        <v>591</v>
      </c>
      <c r="B317" s="802" t="s">
        <v>592</v>
      </c>
      <c r="C317" s="735">
        <f t="shared" si="7"/>
        <v>0</v>
      </c>
      <c r="D317" s="749"/>
      <c r="E317" s="739"/>
      <c r="F317" s="750"/>
      <c r="G317" s="750"/>
      <c r="H317" s="750"/>
      <c r="I317" s="828"/>
      <c r="J317" s="736"/>
      <c r="K317" s="736"/>
      <c r="N317" s="732"/>
      <c r="O317" s="737"/>
      <c r="Q317" s="736"/>
    </row>
    <row r="318" spans="1:17" x14ac:dyDescent="0.2">
      <c r="A318" s="782" t="s">
        <v>593</v>
      </c>
      <c r="B318" s="802" t="s">
        <v>594</v>
      </c>
      <c r="C318" s="735">
        <f t="shared" si="7"/>
        <v>0</v>
      </c>
      <c r="D318" s="749"/>
      <c r="E318" s="739"/>
      <c r="F318" s="750"/>
      <c r="G318" s="750"/>
      <c r="H318" s="750"/>
      <c r="I318" s="828"/>
      <c r="J318" s="736"/>
      <c r="K318" s="736"/>
      <c r="N318" s="732"/>
      <c r="O318" s="737"/>
      <c r="Q318" s="736"/>
    </row>
    <row r="319" spans="1:17" x14ac:dyDescent="0.2">
      <c r="A319" s="782" t="s">
        <v>595</v>
      </c>
      <c r="B319" s="802" t="s">
        <v>596</v>
      </c>
      <c r="C319" s="735">
        <f t="shared" si="7"/>
        <v>42</v>
      </c>
      <c r="D319" s="749"/>
      <c r="E319" s="739">
        <v>42</v>
      </c>
      <c r="F319" s="750"/>
      <c r="G319" s="750"/>
      <c r="H319" s="750"/>
      <c r="I319" s="828"/>
      <c r="J319" s="736"/>
      <c r="K319" s="736"/>
      <c r="N319" s="732"/>
      <c r="O319" s="737"/>
      <c r="Q319" s="736"/>
    </row>
    <row r="320" spans="1:17" x14ac:dyDescent="0.2">
      <c r="A320" s="782" t="s">
        <v>597</v>
      </c>
      <c r="B320" s="802" t="s">
        <v>598</v>
      </c>
      <c r="C320" s="735">
        <f t="shared" si="7"/>
        <v>2</v>
      </c>
      <c r="D320" s="749"/>
      <c r="E320" s="739">
        <v>2</v>
      </c>
      <c r="F320" s="750"/>
      <c r="G320" s="750"/>
      <c r="H320" s="750"/>
      <c r="I320" s="828"/>
      <c r="J320" s="736"/>
      <c r="K320" s="736"/>
      <c r="N320" s="732"/>
      <c r="O320" s="737"/>
      <c r="Q320" s="736"/>
    </row>
    <row r="321" spans="1:17" x14ac:dyDescent="0.2">
      <c r="A321" s="782" t="s">
        <v>599</v>
      </c>
      <c r="B321" s="802" t="s">
        <v>600</v>
      </c>
      <c r="C321" s="735">
        <f t="shared" si="7"/>
        <v>18</v>
      </c>
      <c r="D321" s="749"/>
      <c r="E321" s="739">
        <v>18</v>
      </c>
      <c r="F321" s="750"/>
      <c r="G321" s="750"/>
      <c r="H321" s="750"/>
      <c r="I321" s="828"/>
      <c r="J321" s="736"/>
      <c r="K321" s="736"/>
      <c r="N321" s="732"/>
      <c r="O321" s="737"/>
      <c r="Q321" s="736"/>
    </row>
    <row r="322" spans="1:17" x14ac:dyDescent="0.2">
      <c r="A322" s="782" t="s">
        <v>601</v>
      </c>
      <c r="B322" s="802" t="s">
        <v>602</v>
      </c>
      <c r="C322" s="735">
        <f t="shared" si="7"/>
        <v>9</v>
      </c>
      <c r="D322" s="749"/>
      <c r="E322" s="739">
        <v>9</v>
      </c>
      <c r="F322" s="750"/>
      <c r="G322" s="750"/>
      <c r="H322" s="750"/>
      <c r="I322" s="828"/>
      <c r="J322" s="736"/>
      <c r="K322" s="736"/>
      <c r="N322" s="732"/>
      <c r="O322" s="737"/>
      <c r="Q322" s="736"/>
    </row>
    <row r="323" spans="1:17" x14ac:dyDescent="0.2">
      <c r="A323" s="782" t="s">
        <v>603</v>
      </c>
      <c r="B323" s="802" t="s">
        <v>604</v>
      </c>
      <c r="C323" s="735">
        <f t="shared" si="7"/>
        <v>4</v>
      </c>
      <c r="D323" s="749"/>
      <c r="E323" s="739">
        <v>4</v>
      </c>
      <c r="F323" s="750"/>
      <c r="G323" s="750"/>
      <c r="H323" s="750"/>
      <c r="I323" s="828"/>
      <c r="J323" s="736"/>
      <c r="K323" s="736"/>
      <c r="N323" s="732"/>
      <c r="O323" s="737"/>
      <c r="Q323" s="736"/>
    </row>
    <row r="324" spans="1:17" x14ac:dyDescent="0.2">
      <c r="A324" s="782" t="s">
        <v>605</v>
      </c>
      <c r="B324" s="802" t="s">
        <v>606</v>
      </c>
      <c r="C324" s="735">
        <f t="shared" si="7"/>
        <v>0</v>
      </c>
      <c r="D324" s="749"/>
      <c r="E324" s="739"/>
      <c r="F324" s="750"/>
      <c r="G324" s="750"/>
      <c r="H324" s="750"/>
      <c r="I324" s="828"/>
      <c r="J324" s="736"/>
      <c r="K324" s="736"/>
      <c r="N324" s="732"/>
      <c r="O324" s="737"/>
      <c r="Q324" s="736"/>
    </row>
    <row r="325" spans="1:17" x14ac:dyDescent="0.2">
      <c r="A325" s="782" t="s">
        <v>607</v>
      </c>
      <c r="B325" s="802" t="s">
        <v>608</v>
      </c>
      <c r="C325" s="735">
        <f t="shared" si="7"/>
        <v>2</v>
      </c>
      <c r="D325" s="749"/>
      <c r="E325" s="739">
        <v>2</v>
      </c>
      <c r="F325" s="750"/>
      <c r="G325" s="750"/>
      <c r="H325" s="750"/>
      <c r="I325" s="828"/>
      <c r="J325" s="736"/>
      <c r="K325" s="736"/>
      <c r="N325" s="732"/>
      <c r="O325" s="737"/>
      <c r="Q325" s="736"/>
    </row>
    <row r="326" spans="1:17" x14ac:dyDescent="0.2">
      <c r="A326" s="782" t="s">
        <v>609</v>
      </c>
      <c r="B326" s="802" t="s">
        <v>610</v>
      </c>
      <c r="C326" s="735">
        <f t="shared" si="7"/>
        <v>0</v>
      </c>
      <c r="D326" s="749"/>
      <c r="E326" s="739"/>
      <c r="F326" s="750"/>
      <c r="G326" s="750"/>
      <c r="H326" s="750"/>
      <c r="I326" s="828"/>
      <c r="J326" s="736"/>
      <c r="K326" s="736"/>
      <c r="N326" s="732"/>
      <c r="O326" s="737"/>
      <c r="Q326" s="736"/>
    </row>
    <row r="327" spans="1:17" x14ac:dyDescent="0.2">
      <c r="A327" s="782" t="s">
        <v>611</v>
      </c>
      <c r="B327" s="802" t="s">
        <v>612</v>
      </c>
      <c r="C327" s="735">
        <f t="shared" si="7"/>
        <v>0</v>
      </c>
      <c r="D327" s="749"/>
      <c r="E327" s="739"/>
      <c r="F327" s="750"/>
      <c r="G327" s="750"/>
      <c r="H327" s="750"/>
      <c r="I327" s="828"/>
      <c r="J327" s="736"/>
      <c r="K327" s="736"/>
      <c r="N327" s="732"/>
      <c r="O327" s="737"/>
      <c r="Q327" s="736"/>
    </row>
    <row r="328" spans="1:17" x14ac:dyDescent="0.2">
      <c r="A328" s="783" t="s">
        <v>613</v>
      </c>
      <c r="B328" s="807" t="s">
        <v>614</v>
      </c>
      <c r="C328" s="751">
        <f t="shared" si="7"/>
        <v>0</v>
      </c>
      <c r="D328" s="752"/>
      <c r="E328" s="753"/>
      <c r="F328" s="754"/>
      <c r="G328" s="754"/>
      <c r="H328" s="754"/>
      <c r="I328" s="828"/>
      <c r="J328" s="736"/>
      <c r="K328" s="736"/>
      <c r="N328" s="732"/>
      <c r="O328" s="737"/>
      <c r="Q328" s="736"/>
    </row>
    <row r="329" spans="1:17" x14ac:dyDescent="0.2">
      <c r="A329" s="852"/>
      <c r="B329" s="853"/>
      <c r="C329" s="741"/>
      <c r="D329" s="741"/>
      <c r="E329" s="741"/>
      <c r="F329" s="741"/>
      <c r="G329" s="741"/>
      <c r="H329" s="741"/>
      <c r="I329" s="828"/>
      <c r="J329" s="732"/>
      <c r="K329" s="732"/>
      <c r="L329" s="732"/>
      <c r="M329" s="732"/>
      <c r="N329" s="732"/>
      <c r="O329" s="737"/>
      <c r="Q329" s="736"/>
    </row>
    <row r="330" spans="1:17" x14ac:dyDescent="0.2">
      <c r="A330" s="854" t="s">
        <v>615</v>
      </c>
      <c r="B330" s="855"/>
      <c r="C330" s="872">
        <f t="shared" ref="C330:C378" si="8">+SUM(D330:F330)</f>
        <v>2096</v>
      </c>
      <c r="D330" s="875">
        <f>+SUM(D331:D378)</f>
        <v>427</v>
      </c>
      <c r="E330" s="875">
        <f>+SUM(E331:E378)</f>
        <v>1392</v>
      </c>
      <c r="F330" s="875">
        <f>+SUM(F331:F378)</f>
        <v>277</v>
      </c>
      <c r="G330" s="875">
        <f>+SUM(G331:G378)</f>
        <v>0</v>
      </c>
      <c r="H330" s="875">
        <f>+SUM(H331:H378)</f>
        <v>0</v>
      </c>
      <c r="I330" s="828"/>
      <c r="J330" s="736"/>
      <c r="K330" s="736"/>
      <c r="N330" s="732"/>
      <c r="O330" s="737"/>
      <c r="Q330" s="736"/>
    </row>
    <row r="331" spans="1:17" x14ac:dyDescent="0.2">
      <c r="A331" s="811" t="s">
        <v>616</v>
      </c>
      <c r="B331" s="844" t="s">
        <v>617</v>
      </c>
      <c r="C331" s="735">
        <f t="shared" si="8"/>
        <v>1234</v>
      </c>
      <c r="D331" s="749">
        <v>427</v>
      </c>
      <c r="E331" s="739">
        <v>807</v>
      </c>
      <c r="F331" s="750"/>
      <c r="G331" s="750"/>
      <c r="H331" s="750"/>
      <c r="I331" s="828"/>
      <c r="J331" s="736"/>
      <c r="K331" s="736"/>
      <c r="N331" s="732"/>
      <c r="O331" s="737"/>
      <c r="Q331" s="736"/>
    </row>
    <row r="332" spans="1:17" x14ac:dyDescent="0.2">
      <c r="A332" s="786" t="s">
        <v>618</v>
      </c>
      <c r="B332" s="844" t="s">
        <v>619</v>
      </c>
      <c r="C332" s="735">
        <f t="shared" si="8"/>
        <v>344</v>
      </c>
      <c r="D332" s="749"/>
      <c r="E332" s="739">
        <v>344</v>
      </c>
      <c r="F332" s="750"/>
      <c r="G332" s="750"/>
      <c r="H332" s="750"/>
      <c r="I332" s="828"/>
      <c r="J332" s="736"/>
      <c r="K332" s="736"/>
      <c r="N332" s="732"/>
      <c r="O332" s="737"/>
      <c r="Q332" s="736"/>
    </row>
    <row r="333" spans="1:17" x14ac:dyDescent="0.2">
      <c r="A333" s="786" t="s">
        <v>620</v>
      </c>
      <c r="B333" s="844" t="s">
        <v>621</v>
      </c>
      <c r="C333" s="735">
        <f t="shared" si="8"/>
        <v>0</v>
      </c>
      <c r="D333" s="749"/>
      <c r="E333" s="739"/>
      <c r="F333" s="750"/>
      <c r="G333" s="750"/>
      <c r="H333" s="750"/>
      <c r="I333" s="828"/>
      <c r="J333" s="736"/>
      <c r="K333" s="736"/>
      <c r="N333" s="732"/>
      <c r="O333" s="737"/>
      <c r="Q333" s="736"/>
    </row>
    <row r="334" spans="1:17" x14ac:dyDescent="0.2">
      <c r="A334" s="782" t="s">
        <v>622</v>
      </c>
      <c r="B334" s="802" t="s">
        <v>623</v>
      </c>
      <c r="C334" s="735">
        <f t="shared" si="8"/>
        <v>0</v>
      </c>
      <c r="D334" s="749"/>
      <c r="E334" s="739"/>
      <c r="F334" s="750"/>
      <c r="G334" s="750"/>
      <c r="H334" s="750"/>
      <c r="I334" s="828"/>
      <c r="J334" s="736"/>
      <c r="K334" s="736"/>
      <c r="N334" s="732"/>
      <c r="O334" s="737"/>
      <c r="Q334" s="736"/>
    </row>
    <row r="335" spans="1:17" x14ac:dyDescent="0.2">
      <c r="A335" s="782" t="s">
        <v>624</v>
      </c>
      <c r="B335" s="802" t="s">
        <v>625</v>
      </c>
      <c r="C335" s="735">
        <f t="shared" si="8"/>
        <v>0</v>
      </c>
      <c r="D335" s="749"/>
      <c r="E335" s="739"/>
      <c r="F335" s="750"/>
      <c r="G335" s="750"/>
      <c r="H335" s="750"/>
      <c r="I335" s="828"/>
      <c r="J335" s="736"/>
      <c r="K335" s="736"/>
      <c r="N335" s="732"/>
      <c r="O335" s="737"/>
      <c r="Q335" s="736"/>
    </row>
    <row r="336" spans="1:17" x14ac:dyDescent="0.2">
      <c r="A336" s="782" t="s">
        <v>626</v>
      </c>
      <c r="B336" s="802" t="s">
        <v>627</v>
      </c>
      <c r="C336" s="735">
        <f t="shared" si="8"/>
        <v>0</v>
      </c>
      <c r="D336" s="749"/>
      <c r="E336" s="739"/>
      <c r="F336" s="750"/>
      <c r="G336" s="750"/>
      <c r="H336" s="750"/>
      <c r="I336" s="828"/>
      <c r="J336" s="736"/>
      <c r="K336" s="736"/>
      <c r="N336" s="732"/>
      <c r="O336" s="737"/>
      <c r="Q336" s="736"/>
    </row>
    <row r="337" spans="1:17" x14ac:dyDescent="0.2">
      <c r="A337" s="782" t="s">
        <v>628</v>
      </c>
      <c r="B337" s="802" t="s">
        <v>629</v>
      </c>
      <c r="C337" s="735">
        <f t="shared" si="8"/>
        <v>0</v>
      </c>
      <c r="D337" s="749"/>
      <c r="E337" s="739"/>
      <c r="F337" s="750"/>
      <c r="G337" s="750"/>
      <c r="H337" s="750"/>
      <c r="I337" s="828"/>
      <c r="J337" s="736"/>
      <c r="K337" s="736"/>
      <c r="N337" s="732"/>
      <c r="O337" s="737"/>
      <c r="Q337" s="736"/>
    </row>
    <row r="338" spans="1:17" x14ac:dyDescent="0.2">
      <c r="A338" s="782" t="s">
        <v>630</v>
      </c>
      <c r="B338" s="802" t="s">
        <v>631</v>
      </c>
      <c r="C338" s="735">
        <f t="shared" si="8"/>
        <v>0</v>
      </c>
      <c r="D338" s="749"/>
      <c r="E338" s="739"/>
      <c r="F338" s="750"/>
      <c r="G338" s="750"/>
      <c r="H338" s="750"/>
      <c r="I338" s="828"/>
      <c r="J338" s="736"/>
      <c r="K338" s="736"/>
      <c r="N338" s="732"/>
      <c r="O338" s="737"/>
      <c r="Q338" s="736"/>
    </row>
    <row r="339" spans="1:17" x14ac:dyDescent="0.2">
      <c r="A339" s="787" t="s">
        <v>632</v>
      </c>
      <c r="B339" s="813" t="s">
        <v>633</v>
      </c>
      <c r="C339" s="766">
        <f t="shared" si="8"/>
        <v>0</v>
      </c>
      <c r="D339" s="767"/>
      <c r="E339" s="768"/>
      <c r="F339" s="769"/>
      <c r="G339" s="769"/>
      <c r="H339" s="769"/>
      <c r="I339" s="828"/>
      <c r="J339" s="736"/>
      <c r="K339" s="736"/>
      <c r="N339" s="732"/>
      <c r="O339" s="737"/>
      <c r="Q339" s="736"/>
    </row>
    <row r="340" spans="1:17" s="737" customFormat="1" x14ac:dyDescent="0.2">
      <c r="A340" s="782" t="s">
        <v>634</v>
      </c>
      <c r="B340" s="802" t="s">
        <v>635</v>
      </c>
      <c r="C340" s="735">
        <f t="shared" si="8"/>
        <v>0</v>
      </c>
      <c r="D340" s="749"/>
      <c r="E340" s="739"/>
      <c r="F340" s="750"/>
      <c r="G340" s="750"/>
      <c r="H340" s="800"/>
      <c r="I340" s="829"/>
      <c r="N340" s="741"/>
    </row>
    <row r="341" spans="1:17" x14ac:dyDescent="0.2">
      <c r="A341" s="787" t="s">
        <v>636</v>
      </c>
      <c r="B341" s="802" t="s">
        <v>637</v>
      </c>
      <c r="C341" s="759">
        <f t="shared" si="8"/>
        <v>0</v>
      </c>
      <c r="D341" s="746"/>
      <c r="E341" s="747"/>
      <c r="F341" s="748"/>
      <c r="G341" s="748"/>
      <c r="H341" s="748"/>
      <c r="I341" s="828"/>
      <c r="J341" s="736"/>
      <c r="K341" s="736"/>
      <c r="N341" s="732"/>
      <c r="O341" s="737"/>
      <c r="Q341" s="736"/>
    </row>
    <row r="342" spans="1:17" x14ac:dyDescent="0.2">
      <c r="A342" s="782" t="s">
        <v>638</v>
      </c>
      <c r="B342" s="802" t="s">
        <v>639</v>
      </c>
      <c r="C342" s="735">
        <f t="shared" si="8"/>
        <v>0</v>
      </c>
      <c r="D342" s="749"/>
      <c r="E342" s="739"/>
      <c r="F342" s="750"/>
      <c r="G342" s="750"/>
      <c r="H342" s="750"/>
      <c r="I342" s="828"/>
      <c r="J342" s="736"/>
      <c r="K342" s="736"/>
      <c r="N342" s="732"/>
      <c r="O342" s="737"/>
      <c r="Q342" s="736"/>
    </row>
    <row r="343" spans="1:17" x14ac:dyDescent="0.2">
      <c r="A343" s="787" t="s">
        <v>640</v>
      </c>
      <c r="B343" s="802" t="s">
        <v>641</v>
      </c>
      <c r="C343" s="735">
        <f t="shared" si="8"/>
        <v>0</v>
      </c>
      <c r="D343" s="749"/>
      <c r="E343" s="739"/>
      <c r="F343" s="750"/>
      <c r="G343" s="750"/>
      <c r="H343" s="750"/>
      <c r="I343" s="828"/>
      <c r="J343" s="736"/>
      <c r="K343" s="736"/>
      <c r="N343" s="732"/>
      <c r="O343" s="737"/>
      <c r="Q343" s="736"/>
    </row>
    <row r="344" spans="1:17" x14ac:dyDescent="0.2">
      <c r="A344" s="782" t="s">
        <v>642</v>
      </c>
      <c r="B344" s="802" t="s">
        <v>643</v>
      </c>
      <c r="C344" s="735">
        <f t="shared" si="8"/>
        <v>0</v>
      </c>
      <c r="D344" s="749"/>
      <c r="E344" s="739"/>
      <c r="F344" s="750"/>
      <c r="G344" s="750"/>
      <c r="H344" s="750"/>
      <c r="I344" s="828"/>
      <c r="J344" s="736"/>
      <c r="K344" s="736"/>
      <c r="N344" s="732"/>
      <c r="O344" s="737"/>
      <c r="Q344" s="736"/>
    </row>
    <row r="345" spans="1:17" x14ac:dyDescent="0.2">
      <c r="A345" s="787" t="s">
        <v>644</v>
      </c>
      <c r="B345" s="802" t="s">
        <v>645</v>
      </c>
      <c r="C345" s="735">
        <f t="shared" si="8"/>
        <v>0</v>
      </c>
      <c r="D345" s="749"/>
      <c r="E345" s="739"/>
      <c r="F345" s="750"/>
      <c r="G345" s="750"/>
      <c r="H345" s="750"/>
      <c r="I345" s="828"/>
      <c r="J345" s="736"/>
      <c r="K345" s="736"/>
      <c r="N345" s="732"/>
      <c r="O345" s="737"/>
      <c r="Q345" s="736"/>
    </row>
    <row r="346" spans="1:17" x14ac:dyDescent="0.2">
      <c r="A346" s="782" t="s">
        <v>646</v>
      </c>
      <c r="B346" s="802" t="s">
        <v>647</v>
      </c>
      <c r="C346" s="735">
        <f t="shared" si="8"/>
        <v>122</v>
      </c>
      <c r="D346" s="749"/>
      <c r="E346" s="739">
        <v>122</v>
      </c>
      <c r="F346" s="750"/>
      <c r="G346" s="750"/>
      <c r="H346" s="750"/>
      <c r="I346" s="828"/>
      <c r="J346" s="736"/>
      <c r="K346" s="736"/>
      <c r="N346" s="732"/>
      <c r="O346" s="737"/>
      <c r="Q346" s="736"/>
    </row>
    <row r="347" spans="1:17" x14ac:dyDescent="0.2">
      <c r="A347" s="787" t="s">
        <v>648</v>
      </c>
      <c r="B347" s="802" t="s">
        <v>649</v>
      </c>
      <c r="C347" s="766">
        <f t="shared" si="8"/>
        <v>117</v>
      </c>
      <c r="D347" s="767"/>
      <c r="E347" s="768">
        <v>117</v>
      </c>
      <c r="F347" s="769"/>
      <c r="G347" s="769"/>
      <c r="H347" s="769"/>
      <c r="I347" s="828"/>
      <c r="J347" s="736"/>
      <c r="K347" s="736"/>
      <c r="N347" s="732"/>
      <c r="O347" s="737"/>
      <c r="Q347" s="736"/>
    </row>
    <row r="348" spans="1:17" x14ac:dyDescent="0.2">
      <c r="A348" s="782" t="s">
        <v>650</v>
      </c>
      <c r="B348" s="802" t="s">
        <v>651</v>
      </c>
      <c r="C348" s="766">
        <f t="shared" si="8"/>
        <v>0</v>
      </c>
      <c r="D348" s="767"/>
      <c r="E348" s="768"/>
      <c r="F348" s="769"/>
      <c r="G348" s="769"/>
      <c r="H348" s="769"/>
      <c r="I348" s="828"/>
      <c r="J348" s="736"/>
      <c r="K348" s="736"/>
      <c r="N348" s="732"/>
      <c r="O348" s="737"/>
      <c r="Q348" s="736"/>
    </row>
    <row r="349" spans="1:17" x14ac:dyDescent="0.2">
      <c r="A349" s="787" t="s">
        <v>652</v>
      </c>
      <c r="B349" s="802" t="s">
        <v>653</v>
      </c>
      <c r="C349" s="766">
        <f t="shared" si="8"/>
        <v>0</v>
      </c>
      <c r="D349" s="767"/>
      <c r="E349" s="768"/>
      <c r="F349" s="769"/>
      <c r="G349" s="769"/>
      <c r="H349" s="769"/>
      <c r="I349" s="828"/>
      <c r="J349" s="736"/>
      <c r="K349" s="736"/>
      <c r="N349" s="732"/>
      <c r="O349" s="737"/>
      <c r="Q349" s="736"/>
    </row>
    <row r="350" spans="1:17" x14ac:dyDescent="0.2">
      <c r="A350" s="782" t="s">
        <v>654</v>
      </c>
      <c r="B350" s="813" t="s">
        <v>655</v>
      </c>
      <c r="C350" s="766">
        <f t="shared" si="8"/>
        <v>0</v>
      </c>
      <c r="D350" s="767"/>
      <c r="E350" s="768"/>
      <c r="F350" s="769"/>
      <c r="G350" s="769"/>
      <c r="H350" s="769"/>
      <c r="I350" s="828"/>
      <c r="J350" s="736"/>
      <c r="K350" s="736"/>
      <c r="N350" s="732"/>
      <c r="O350" s="737"/>
      <c r="Q350" s="736"/>
    </row>
    <row r="351" spans="1:17" x14ac:dyDescent="0.2">
      <c r="A351" s="787" t="s">
        <v>656</v>
      </c>
      <c r="B351" s="813" t="s">
        <v>657</v>
      </c>
      <c r="C351" s="766">
        <f t="shared" si="8"/>
        <v>0</v>
      </c>
      <c r="D351" s="767"/>
      <c r="E351" s="768"/>
      <c r="F351" s="769"/>
      <c r="G351" s="769"/>
      <c r="H351" s="769"/>
      <c r="I351" s="828"/>
      <c r="J351" s="736"/>
      <c r="K351" s="736"/>
      <c r="N351" s="732"/>
      <c r="O351" s="737"/>
      <c r="Q351" s="736"/>
    </row>
    <row r="352" spans="1:17" x14ac:dyDescent="0.2">
      <c r="A352" s="782" t="s">
        <v>658</v>
      </c>
      <c r="B352" s="813" t="s">
        <v>659</v>
      </c>
      <c r="C352" s="766">
        <f t="shared" si="8"/>
        <v>0</v>
      </c>
      <c r="D352" s="767"/>
      <c r="E352" s="768"/>
      <c r="F352" s="769"/>
      <c r="G352" s="769"/>
      <c r="H352" s="769"/>
      <c r="I352" s="828"/>
      <c r="J352" s="736"/>
      <c r="K352" s="736"/>
      <c r="N352" s="732"/>
      <c r="O352" s="737"/>
      <c r="Q352" s="736"/>
    </row>
    <row r="353" spans="1:17" x14ac:dyDescent="0.2">
      <c r="A353" s="787" t="s">
        <v>660</v>
      </c>
      <c r="B353" s="813" t="s">
        <v>661</v>
      </c>
      <c r="C353" s="766">
        <f t="shared" si="8"/>
        <v>0</v>
      </c>
      <c r="D353" s="767"/>
      <c r="E353" s="768"/>
      <c r="F353" s="769"/>
      <c r="G353" s="769"/>
      <c r="H353" s="769"/>
      <c r="I353" s="828"/>
      <c r="J353" s="736"/>
      <c r="K353" s="736"/>
      <c r="N353" s="732"/>
      <c r="O353" s="737"/>
      <c r="Q353" s="736"/>
    </row>
    <row r="354" spans="1:17" x14ac:dyDescent="0.2">
      <c r="A354" s="782" t="s">
        <v>662</v>
      </c>
      <c r="B354" s="813" t="s">
        <v>663</v>
      </c>
      <c r="C354" s="766">
        <f t="shared" si="8"/>
        <v>2</v>
      </c>
      <c r="D354" s="767"/>
      <c r="E354" s="768">
        <v>2</v>
      </c>
      <c r="F354" s="769"/>
      <c r="G354" s="769"/>
      <c r="H354" s="769"/>
      <c r="I354" s="828"/>
      <c r="J354" s="736"/>
      <c r="K354" s="736"/>
      <c r="N354" s="732"/>
      <c r="O354" s="737"/>
      <c r="Q354" s="736"/>
    </row>
    <row r="355" spans="1:17" x14ac:dyDescent="0.2">
      <c r="A355" s="787" t="s">
        <v>664</v>
      </c>
      <c r="B355" s="813" t="s">
        <v>665</v>
      </c>
      <c r="C355" s="766">
        <f t="shared" si="8"/>
        <v>0</v>
      </c>
      <c r="D355" s="767"/>
      <c r="E355" s="768"/>
      <c r="F355" s="769"/>
      <c r="G355" s="769"/>
      <c r="H355" s="769"/>
      <c r="I355" s="828"/>
      <c r="J355" s="736"/>
      <c r="K355" s="736"/>
      <c r="N355" s="732"/>
      <c r="O355" s="737"/>
      <c r="Q355" s="736"/>
    </row>
    <row r="356" spans="1:17" x14ac:dyDescent="0.2">
      <c r="A356" s="782" t="s">
        <v>666</v>
      </c>
      <c r="B356" s="813" t="s">
        <v>667</v>
      </c>
      <c r="C356" s="766">
        <f t="shared" si="8"/>
        <v>0</v>
      </c>
      <c r="D356" s="767"/>
      <c r="E356" s="768"/>
      <c r="F356" s="769"/>
      <c r="G356" s="769"/>
      <c r="H356" s="769"/>
      <c r="I356" s="828"/>
      <c r="J356" s="736"/>
      <c r="K356" s="736"/>
      <c r="N356" s="732"/>
      <c r="O356" s="737"/>
      <c r="Q356" s="736"/>
    </row>
    <row r="357" spans="1:17" x14ac:dyDescent="0.2">
      <c r="A357" s="787" t="s">
        <v>668</v>
      </c>
      <c r="B357" s="813" t="s">
        <v>669</v>
      </c>
      <c r="C357" s="766">
        <f t="shared" si="8"/>
        <v>0</v>
      </c>
      <c r="D357" s="767"/>
      <c r="E357" s="768"/>
      <c r="F357" s="769"/>
      <c r="G357" s="769"/>
      <c r="H357" s="769"/>
      <c r="I357" s="828"/>
      <c r="J357" s="736"/>
      <c r="K357" s="736"/>
      <c r="N357" s="732"/>
      <c r="O357" s="737"/>
      <c r="Q357" s="736"/>
    </row>
    <row r="358" spans="1:17" x14ac:dyDescent="0.2">
      <c r="A358" s="782" t="s">
        <v>670</v>
      </c>
      <c r="B358" s="813" t="s">
        <v>671</v>
      </c>
      <c r="C358" s="766">
        <f t="shared" si="8"/>
        <v>0</v>
      </c>
      <c r="D358" s="767"/>
      <c r="E358" s="768"/>
      <c r="F358" s="769"/>
      <c r="G358" s="769"/>
      <c r="H358" s="769"/>
      <c r="I358" s="828"/>
      <c r="J358" s="736"/>
      <c r="K358" s="736"/>
      <c r="N358" s="732"/>
      <c r="O358" s="737"/>
      <c r="Q358" s="736"/>
    </row>
    <row r="359" spans="1:17" x14ac:dyDescent="0.2">
      <c r="A359" s="782" t="s">
        <v>674</v>
      </c>
      <c r="B359" s="790" t="s">
        <v>675</v>
      </c>
      <c r="C359" s="766">
        <f t="shared" si="8"/>
        <v>0</v>
      </c>
      <c r="D359" s="767"/>
      <c r="E359" s="768"/>
      <c r="F359" s="769"/>
      <c r="G359" s="769"/>
      <c r="H359" s="769"/>
      <c r="I359" s="828"/>
      <c r="J359" s="736"/>
      <c r="K359" s="736"/>
      <c r="N359" s="732"/>
      <c r="O359" s="737"/>
      <c r="Q359" s="736"/>
    </row>
    <row r="360" spans="1:17" ht="17.25" customHeight="1" x14ac:dyDescent="0.2">
      <c r="A360" s="787" t="s">
        <v>676</v>
      </c>
      <c r="B360" s="790" t="s">
        <v>677</v>
      </c>
      <c r="C360" s="766">
        <f t="shared" si="8"/>
        <v>0</v>
      </c>
      <c r="D360" s="767"/>
      <c r="E360" s="768"/>
      <c r="F360" s="769"/>
      <c r="G360" s="769"/>
      <c r="H360" s="769"/>
      <c r="I360" s="828"/>
      <c r="J360" s="736"/>
      <c r="K360" s="736"/>
      <c r="N360" s="732"/>
      <c r="O360" s="737"/>
      <c r="Q360" s="736"/>
    </row>
    <row r="361" spans="1:17" x14ac:dyDescent="0.2">
      <c r="A361" s="782" t="s">
        <v>678</v>
      </c>
      <c r="B361" s="790" t="s">
        <v>679</v>
      </c>
      <c r="C361" s="766">
        <f t="shared" si="8"/>
        <v>0</v>
      </c>
      <c r="D361" s="767"/>
      <c r="E361" s="768"/>
      <c r="F361" s="769"/>
      <c r="G361" s="769"/>
      <c r="H361" s="769"/>
      <c r="I361" s="828"/>
      <c r="J361" s="736"/>
      <c r="K361" s="736"/>
      <c r="N361" s="732"/>
      <c r="O361" s="737"/>
      <c r="Q361" s="736"/>
    </row>
    <row r="362" spans="1:17" x14ac:dyDescent="0.2">
      <c r="A362" s="787" t="s">
        <v>680</v>
      </c>
      <c r="B362" s="790" t="s">
        <v>681</v>
      </c>
      <c r="C362" s="766">
        <f t="shared" si="8"/>
        <v>0</v>
      </c>
      <c r="D362" s="767"/>
      <c r="E362" s="768"/>
      <c r="F362" s="769"/>
      <c r="G362" s="769"/>
      <c r="H362" s="769"/>
      <c r="I362" s="828"/>
      <c r="J362" s="736"/>
      <c r="K362" s="736"/>
      <c r="N362" s="732"/>
      <c r="O362" s="737"/>
      <c r="Q362" s="736"/>
    </row>
    <row r="363" spans="1:17" x14ac:dyDescent="0.2">
      <c r="A363" s="782" t="s">
        <v>682</v>
      </c>
      <c r="B363" s="813" t="s">
        <v>683</v>
      </c>
      <c r="C363" s="766">
        <f t="shared" si="8"/>
        <v>0</v>
      </c>
      <c r="D363" s="767"/>
      <c r="E363" s="768"/>
      <c r="F363" s="769"/>
      <c r="G363" s="769"/>
      <c r="H363" s="769"/>
      <c r="I363" s="828"/>
      <c r="J363" s="736"/>
      <c r="K363" s="736"/>
      <c r="N363" s="732"/>
      <c r="O363" s="737"/>
      <c r="Q363" s="736"/>
    </row>
    <row r="364" spans="1:17" x14ac:dyDescent="0.2">
      <c r="A364" s="787" t="s">
        <v>684</v>
      </c>
      <c r="B364" s="813" t="s">
        <v>685</v>
      </c>
      <c r="C364" s="766">
        <f t="shared" si="8"/>
        <v>0</v>
      </c>
      <c r="D364" s="767"/>
      <c r="E364" s="768"/>
      <c r="F364" s="769"/>
      <c r="G364" s="769"/>
      <c r="H364" s="769"/>
      <c r="I364" s="828"/>
      <c r="J364" s="736"/>
      <c r="K364" s="736"/>
      <c r="N364" s="732"/>
      <c r="O364" s="737"/>
      <c r="Q364" s="736"/>
    </row>
    <row r="365" spans="1:17" x14ac:dyDescent="0.2">
      <c r="A365" s="782" t="s">
        <v>686</v>
      </c>
      <c r="B365" s="790" t="s">
        <v>687</v>
      </c>
      <c r="C365" s="766">
        <f t="shared" si="8"/>
        <v>0</v>
      </c>
      <c r="D365" s="767"/>
      <c r="E365" s="768"/>
      <c r="F365" s="769"/>
      <c r="G365" s="769"/>
      <c r="H365" s="769"/>
      <c r="I365" s="828"/>
      <c r="J365" s="736"/>
      <c r="K365" s="736"/>
      <c r="N365" s="732"/>
      <c r="O365" s="737"/>
      <c r="Q365" s="736"/>
    </row>
    <row r="366" spans="1:17" x14ac:dyDescent="0.2">
      <c r="A366" s="787" t="s">
        <v>688</v>
      </c>
      <c r="B366" s="790" t="s">
        <v>689</v>
      </c>
      <c r="C366" s="766">
        <f t="shared" si="8"/>
        <v>0</v>
      </c>
      <c r="D366" s="767"/>
      <c r="E366" s="768"/>
      <c r="F366" s="769"/>
      <c r="G366" s="769"/>
      <c r="H366" s="769"/>
      <c r="I366" s="828"/>
      <c r="J366" s="736"/>
      <c r="K366" s="736"/>
      <c r="N366" s="732"/>
      <c r="O366" s="737"/>
      <c r="Q366" s="736"/>
    </row>
    <row r="367" spans="1:17" x14ac:dyDescent="0.2">
      <c r="A367" s="782" t="s">
        <v>690</v>
      </c>
      <c r="B367" s="790" t="s">
        <v>691</v>
      </c>
      <c r="C367" s="766">
        <f t="shared" si="8"/>
        <v>0</v>
      </c>
      <c r="D367" s="767"/>
      <c r="E367" s="768"/>
      <c r="F367" s="769"/>
      <c r="G367" s="769"/>
      <c r="H367" s="769"/>
      <c r="I367" s="828"/>
      <c r="J367" s="736"/>
      <c r="K367" s="736"/>
      <c r="N367" s="732"/>
      <c r="O367" s="737"/>
      <c r="Q367" s="736"/>
    </row>
    <row r="368" spans="1:17" x14ac:dyDescent="0.2">
      <c r="A368" s="787" t="s">
        <v>692</v>
      </c>
      <c r="B368" s="790" t="s">
        <v>693</v>
      </c>
      <c r="C368" s="766">
        <f t="shared" si="8"/>
        <v>0</v>
      </c>
      <c r="D368" s="767"/>
      <c r="E368" s="768"/>
      <c r="F368" s="769"/>
      <c r="G368" s="769"/>
      <c r="H368" s="769"/>
      <c r="I368" s="828"/>
      <c r="J368" s="736"/>
      <c r="K368" s="736"/>
      <c r="N368" s="732"/>
      <c r="O368" s="737"/>
      <c r="Q368" s="736"/>
    </row>
    <row r="369" spans="1:17" x14ac:dyDescent="0.2">
      <c r="A369" s="782" t="s">
        <v>694</v>
      </c>
      <c r="B369" s="790" t="s">
        <v>695</v>
      </c>
      <c r="C369" s="766">
        <f t="shared" si="8"/>
        <v>0</v>
      </c>
      <c r="D369" s="767"/>
      <c r="E369" s="768"/>
      <c r="F369" s="769"/>
      <c r="G369" s="769"/>
      <c r="H369" s="769"/>
      <c r="I369" s="828"/>
      <c r="J369" s="736"/>
      <c r="K369" s="736"/>
      <c r="N369" s="732"/>
      <c r="O369" s="737"/>
      <c r="Q369" s="736"/>
    </row>
    <row r="370" spans="1:17" ht="23.25" x14ac:dyDescent="0.2">
      <c r="A370" s="787" t="s">
        <v>696</v>
      </c>
      <c r="B370" s="790" t="s">
        <v>697</v>
      </c>
      <c r="C370" s="766">
        <f t="shared" si="8"/>
        <v>0</v>
      </c>
      <c r="D370" s="767"/>
      <c r="E370" s="768"/>
      <c r="F370" s="769"/>
      <c r="G370" s="769"/>
      <c r="H370" s="769"/>
      <c r="I370" s="828"/>
      <c r="J370" s="736"/>
      <c r="K370" s="736"/>
      <c r="N370" s="732"/>
      <c r="O370" s="737"/>
      <c r="Q370" s="736"/>
    </row>
    <row r="371" spans="1:17" x14ac:dyDescent="0.2">
      <c r="A371" s="787" t="s">
        <v>700</v>
      </c>
      <c r="B371" s="813" t="s">
        <v>701</v>
      </c>
      <c r="C371" s="766">
        <f t="shared" si="8"/>
        <v>0</v>
      </c>
      <c r="D371" s="767"/>
      <c r="E371" s="768"/>
      <c r="F371" s="769"/>
      <c r="G371" s="769"/>
      <c r="H371" s="769"/>
      <c r="I371" s="828"/>
      <c r="J371" s="736"/>
      <c r="K371" s="736"/>
      <c r="N371" s="732"/>
      <c r="O371" s="737"/>
      <c r="Q371" s="736"/>
    </row>
    <row r="372" spans="1:17" x14ac:dyDescent="0.2">
      <c r="A372" s="782" t="s">
        <v>702</v>
      </c>
      <c r="B372" s="813" t="s">
        <v>703</v>
      </c>
      <c r="C372" s="766">
        <f t="shared" si="8"/>
        <v>0</v>
      </c>
      <c r="D372" s="767"/>
      <c r="E372" s="768"/>
      <c r="F372" s="769"/>
      <c r="G372" s="769"/>
      <c r="H372" s="769"/>
      <c r="I372" s="828"/>
      <c r="J372" s="736"/>
      <c r="K372" s="736"/>
      <c r="N372" s="732"/>
      <c r="O372" s="737"/>
      <c r="Q372" s="736"/>
    </row>
    <row r="373" spans="1:17" x14ac:dyDescent="0.2">
      <c r="A373" s="787" t="s">
        <v>704</v>
      </c>
      <c r="B373" s="813" t="s">
        <v>705</v>
      </c>
      <c r="C373" s="766">
        <f t="shared" si="8"/>
        <v>0</v>
      </c>
      <c r="D373" s="767"/>
      <c r="E373" s="768"/>
      <c r="F373" s="769"/>
      <c r="G373" s="769"/>
      <c r="H373" s="769"/>
      <c r="I373" s="828"/>
      <c r="J373" s="736"/>
      <c r="K373" s="736"/>
      <c r="N373" s="732"/>
      <c r="O373" s="737"/>
      <c r="Q373" s="736"/>
    </row>
    <row r="374" spans="1:17" x14ac:dyDescent="0.2">
      <c r="A374" s="782" t="s">
        <v>706</v>
      </c>
      <c r="B374" s="813" t="s">
        <v>707</v>
      </c>
      <c r="C374" s="766">
        <f t="shared" si="8"/>
        <v>0</v>
      </c>
      <c r="D374" s="767"/>
      <c r="E374" s="768"/>
      <c r="F374" s="769"/>
      <c r="G374" s="769"/>
      <c r="H374" s="769"/>
      <c r="I374" s="828"/>
      <c r="J374" s="736"/>
      <c r="K374" s="736"/>
      <c r="N374" s="732"/>
      <c r="O374" s="737"/>
      <c r="Q374" s="736"/>
    </row>
    <row r="375" spans="1:17" x14ac:dyDescent="0.2">
      <c r="A375" s="787" t="s">
        <v>708</v>
      </c>
      <c r="B375" s="813" t="s">
        <v>709</v>
      </c>
      <c r="C375" s="766">
        <f t="shared" si="8"/>
        <v>0</v>
      </c>
      <c r="D375" s="767"/>
      <c r="E375" s="768"/>
      <c r="F375" s="769"/>
      <c r="G375" s="769"/>
      <c r="H375" s="769"/>
      <c r="I375" s="828"/>
      <c r="J375" s="736"/>
      <c r="K375" s="736"/>
      <c r="N375" s="732"/>
      <c r="O375" s="737"/>
      <c r="Q375" s="736"/>
    </row>
    <row r="376" spans="1:17" x14ac:dyDescent="0.2">
      <c r="A376" s="782" t="s">
        <v>710</v>
      </c>
      <c r="B376" s="813" t="s">
        <v>711</v>
      </c>
      <c r="C376" s="766">
        <f t="shared" si="8"/>
        <v>0</v>
      </c>
      <c r="D376" s="767"/>
      <c r="E376" s="768"/>
      <c r="F376" s="769"/>
      <c r="G376" s="769"/>
      <c r="H376" s="769"/>
      <c r="I376" s="828"/>
      <c r="J376" s="736"/>
      <c r="K376" s="736"/>
      <c r="N376" s="732"/>
      <c r="O376" s="737"/>
      <c r="Q376" s="736"/>
    </row>
    <row r="377" spans="1:17" x14ac:dyDescent="0.2">
      <c r="A377" s="835" t="s">
        <v>712</v>
      </c>
      <c r="B377" s="834" t="s">
        <v>713</v>
      </c>
      <c r="C377" s="766">
        <f t="shared" si="8"/>
        <v>0</v>
      </c>
      <c r="D377" s="767"/>
      <c r="E377" s="768"/>
      <c r="F377" s="769"/>
      <c r="G377" s="769"/>
      <c r="H377" s="769"/>
      <c r="I377" s="828"/>
      <c r="J377" s="736"/>
      <c r="K377" s="736"/>
      <c r="N377" s="732"/>
      <c r="O377" s="737"/>
      <c r="Q377" s="736"/>
    </row>
    <row r="378" spans="1:17" x14ac:dyDescent="0.2">
      <c r="A378" s="803" t="s">
        <v>714</v>
      </c>
      <c r="B378" s="833" t="s">
        <v>715</v>
      </c>
      <c r="C378" s="751">
        <f t="shared" si="8"/>
        <v>277</v>
      </c>
      <c r="D378" s="752"/>
      <c r="E378" s="753"/>
      <c r="F378" s="754">
        <v>277</v>
      </c>
      <c r="G378" s="754"/>
      <c r="H378" s="754"/>
      <c r="I378" s="828"/>
      <c r="J378" s="736"/>
      <c r="K378" s="736"/>
      <c r="N378" s="732"/>
      <c r="O378" s="737"/>
      <c r="Q378" s="736"/>
    </row>
    <row r="379" spans="1:17" x14ac:dyDescent="0.2">
      <c r="A379" s="852"/>
      <c r="B379" s="853"/>
      <c r="C379" s="741"/>
      <c r="D379" s="741"/>
      <c r="E379" s="741"/>
      <c r="F379" s="741"/>
      <c r="G379" s="741"/>
      <c r="H379" s="741"/>
      <c r="I379" s="738"/>
      <c r="J379" s="732"/>
      <c r="K379" s="732"/>
      <c r="L379" s="732"/>
      <c r="M379" s="732"/>
      <c r="N379" s="732"/>
      <c r="O379" s="737"/>
      <c r="Q379" s="736"/>
    </row>
    <row r="380" spans="1:17" x14ac:dyDescent="0.2">
      <c r="A380" s="972" t="s">
        <v>716</v>
      </c>
      <c r="B380" s="973"/>
      <c r="C380" s="771" t="s">
        <v>717</v>
      </c>
      <c r="D380" s="772"/>
      <c r="E380" s="773"/>
      <c r="F380" s="732"/>
      <c r="G380" s="741"/>
      <c r="H380" s="741"/>
      <c r="I380" s="738"/>
      <c r="J380" s="732"/>
      <c r="K380" s="732"/>
      <c r="L380" s="732"/>
      <c r="M380" s="732"/>
      <c r="N380" s="732"/>
      <c r="O380" s="737"/>
      <c r="Q380" s="736"/>
    </row>
    <row r="381" spans="1:17" x14ac:dyDescent="0.2">
      <c r="A381" s="974"/>
      <c r="B381" s="975"/>
      <c r="C381" s="949" t="s">
        <v>3</v>
      </c>
      <c r="D381" s="772" t="s">
        <v>718</v>
      </c>
      <c r="E381" s="773"/>
      <c r="F381" s="732"/>
      <c r="G381" s="741"/>
      <c r="H381" s="741"/>
      <c r="I381" s="738"/>
      <c r="J381" s="732"/>
      <c r="K381" s="732"/>
      <c r="L381" s="732"/>
      <c r="M381" s="732"/>
      <c r="N381" s="732"/>
      <c r="O381" s="737"/>
      <c r="Q381" s="736"/>
    </row>
    <row r="382" spans="1:17" ht="33.75" customHeight="1" x14ac:dyDescent="0.2">
      <c r="A382" s="976"/>
      <c r="B382" s="977"/>
      <c r="C382" s="947"/>
      <c r="D382" s="774" t="s">
        <v>719</v>
      </c>
      <c r="E382" s="775" t="s">
        <v>720</v>
      </c>
      <c r="F382" s="732"/>
      <c r="G382" s="741"/>
      <c r="H382" s="741"/>
      <c r="I382" s="738"/>
      <c r="J382" s="732"/>
      <c r="K382" s="732"/>
      <c r="L382" s="732"/>
      <c r="M382" s="732"/>
      <c r="N382" s="732"/>
      <c r="O382" s="737"/>
      <c r="Q382" s="736"/>
    </row>
    <row r="383" spans="1:17" x14ac:dyDescent="0.2">
      <c r="A383" s="814" t="s">
        <v>721</v>
      </c>
      <c r="B383" s="815" t="s">
        <v>722</v>
      </c>
      <c r="C383" s="766">
        <f>+SUM(D383:E383)</f>
        <v>0</v>
      </c>
      <c r="D383" s="776"/>
      <c r="E383" s="777"/>
      <c r="F383" s="732"/>
      <c r="G383" s="741"/>
      <c r="H383" s="741"/>
      <c r="I383" s="738"/>
      <c r="J383" s="732"/>
      <c r="K383" s="732"/>
      <c r="L383" s="732"/>
      <c r="M383" s="732"/>
      <c r="N383" s="732"/>
      <c r="O383" s="737"/>
      <c r="Q383" s="736"/>
    </row>
    <row r="384" spans="1:17" x14ac:dyDescent="0.2">
      <c r="A384" s="814" t="s">
        <v>723</v>
      </c>
      <c r="B384" s="815" t="s">
        <v>724</v>
      </c>
      <c r="C384" s="872">
        <f>+SUM(D384:E384)</f>
        <v>0</v>
      </c>
      <c r="D384" s="776"/>
      <c r="E384" s="777"/>
      <c r="F384" s="732"/>
      <c r="G384" s="741"/>
      <c r="H384" s="741"/>
      <c r="I384" s="738"/>
      <c r="J384" s="732"/>
      <c r="K384" s="732"/>
      <c r="L384" s="732"/>
      <c r="M384" s="732"/>
      <c r="N384" s="732"/>
      <c r="O384" s="737"/>
      <c r="Q384" s="736"/>
    </row>
    <row r="385" spans="1:17" ht="18" customHeight="1" x14ac:dyDescent="0.2">
      <c r="A385" s="784"/>
      <c r="B385" s="785"/>
      <c r="C385" s="114"/>
    </row>
    <row r="386" spans="1:17" ht="24" customHeight="1" x14ac:dyDescent="0.2">
      <c r="A386" s="889" t="s">
        <v>725</v>
      </c>
      <c r="B386" s="890"/>
      <c r="C386" s="949" t="s">
        <v>3</v>
      </c>
      <c r="D386" s="953" t="s">
        <v>726</v>
      </c>
      <c r="E386" s="953" t="s">
        <v>727</v>
      </c>
      <c r="F386" s="741"/>
      <c r="G386" s="737"/>
      <c r="H386" s="737"/>
      <c r="I386" s="742"/>
      <c r="J386" s="736"/>
      <c r="K386" s="736"/>
      <c r="O386" s="737"/>
      <c r="Q386" s="736"/>
    </row>
    <row r="387" spans="1:17" ht="19.5" customHeight="1" x14ac:dyDescent="0.2">
      <c r="A387" s="891"/>
      <c r="B387" s="892"/>
      <c r="C387" s="948"/>
      <c r="D387" s="953"/>
      <c r="E387" s="953"/>
      <c r="F387" s="741"/>
      <c r="G387" s="737"/>
      <c r="H387" s="737"/>
      <c r="I387" s="742"/>
      <c r="J387" s="736"/>
      <c r="K387" s="736"/>
      <c r="O387" s="737"/>
      <c r="Q387" s="736"/>
    </row>
    <row r="388" spans="1:17" ht="24.75" customHeight="1" x14ac:dyDescent="0.2">
      <c r="A388" s="907" t="s">
        <v>728</v>
      </c>
      <c r="B388" s="908"/>
      <c r="C388" s="849"/>
      <c r="D388" s="792"/>
      <c r="E388" s="793"/>
      <c r="F388" s="741"/>
      <c r="G388" s="737"/>
      <c r="H388" s="737"/>
      <c r="I388" s="742"/>
      <c r="J388" s="736"/>
      <c r="K388" s="736"/>
      <c r="O388" s="737"/>
      <c r="Q388" s="736"/>
    </row>
    <row r="389" spans="1:17" x14ac:dyDescent="0.2">
      <c r="A389" s="816" t="s">
        <v>729</v>
      </c>
      <c r="B389" s="817"/>
      <c r="C389" s="794">
        <f t="shared" ref="C389:C395" si="9">SUM(D389:E389)</f>
        <v>0</v>
      </c>
      <c r="D389" s="795"/>
      <c r="E389" s="796"/>
      <c r="F389" s="741"/>
      <c r="G389" s="737"/>
      <c r="H389" s="737"/>
      <c r="I389" s="742"/>
      <c r="J389" s="736"/>
      <c r="K389" s="736"/>
      <c r="O389" s="737"/>
      <c r="Q389" s="736"/>
    </row>
    <row r="390" spans="1:17" x14ac:dyDescent="0.2">
      <c r="A390" s="818" t="s">
        <v>730</v>
      </c>
      <c r="B390" s="819"/>
      <c r="C390" s="797">
        <f t="shared" si="9"/>
        <v>9</v>
      </c>
      <c r="D390" s="798">
        <v>9</v>
      </c>
      <c r="E390" s="740"/>
      <c r="F390" s="741"/>
      <c r="G390" s="737"/>
      <c r="H390" s="737"/>
      <c r="I390" s="742"/>
      <c r="J390" s="736"/>
      <c r="K390" s="736"/>
      <c r="O390" s="737"/>
      <c r="Q390" s="736"/>
    </row>
    <row r="391" spans="1:17" s="832" customFormat="1" x14ac:dyDescent="0.2">
      <c r="A391" s="818" t="s">
        <v>731</v>
      </c>
      <c r="B391" s="819"/>
      <c r="C391" s="797">
        <f t="shared" si="9"/>
        <v>0</v>
      </c>
      <c r="D391" s="836"/>
      <c r="E391" s="837"/>
      <c r="F391" s="831"/>
      <c r="G391" s="831"/>
    </row>
    <row r="392" spans="1:17" s="832" customFormat="1" x14ac:dyDescent="0.2">
      <c r="A392" s="818" t="s">
        <v>732</v>
      </c>
      <c r="B392" s="819"/>
      <c r="C392" s="797">
        <f t="shared" si="9"/>
        <v>0</v>
      </c>
      <c r="D392" s="836"/>
      <c r="E392" s="837"/>
      <c r="F392" s="831"/>
      <c r="G392" s="831"/>
    </row>
    <row r="393" spans="1:17" s="832" customFormat="1" x14ac:dyDescent="0.2">
      <c r="A393" s="818" t="s">
        <v>733</v>
      </c>
      <c r="B393" s="819"/>
      <c r="C393" s="797">
        <f t="shared" si="9"/>
        <v>0</v>
      </c>
      <c r="D393" s="836"/>
      <c r="E393" s="837"/>
      <c r="F393" s="831"/>
      <c r="G393" s="831"/>
    </row>
    <row r="394" spans="1:17" x14ac:dyDescent="0.2">
      <c r="A394" s="820" t="s">
        <v>734</v>
      </c>
      <c r="B394" s="821"/>
      <c r="C394" s="838">
        <f t="shared" si="9"/>
        <v>0</v>
      </c>
      <c r="D394" s="839"/>
      <c r="E394" s="840"/>
      <c r="H394" s="737"/>
      <c r="J394" s="742"/>
      <c r="K394" s="736"/>
      <c r="P394" s="737"/>
      <c r="Q394" s="736"/>
    </row>
    <row r="395" spans="1:17" ht="19.5" customHeight="1" x14ac:dyDescent="0.2">
      <c r="A395" s="856" t="s">
        <v>735</v>
      </c>
      <c r="B395" s="857"/>
      <c r="C395" s="841">
        <f t="shared" si="9"/>
        <v>9</v>
      </c>
      <c r="D395" s="858">
        <f>SUM(D389:D394)</f>
        <v>9</v>
      </c>
      <c r="E395" s="859">
        <f>SUM(E389:E394)</f>
        <v>0</v>
      </c>
      <c r="H395" s="737"/>
      <c r="J395" s="742"/>
      <c r="K395" s="736"/>
      <c r="P395" s="737"/>
      <c r="Q395" s="736"/>
    </row>
    <row r="396" spans="1:17" ht="24.75" customHeight="1" x14ac:dyDescent="0.2">
      <c r="A396" s="856" t="s">
        <v>736</v>
      </c>
      <c r="B396" s="860"/>
      <c r="C396" s="849"/>
      <c r="D396" s="849"/>
      <c r="E396" s="861"/>
      <c r="F396" s="741"/>
      <c r="G396" s="737"/>
      <c r="H396" s="737"/>
      <c r="I396" s="742"/>
      <c r="J396" s="736"/>
      <c r="K396" s="736"/>
      <c r="O396" s="737"/>
      <c r="Q396" s="736"/>
    </row>
    <row r="397" spans="1:17" x14ac:dyDescent="0.2">
      <c r="A397" s="822" t="s">
        <v>729</v>
      </c>
      <c r="B397" s="823"/>
      <c r="C397" s="794">
        <f t="shared" ref="C397:C403" si="10">SUM(D397:E397)</f>
        <v>0</v>
      </c>
      <c r="D397" s="795"/>
      <c r="E397" s="796"/>
      <c r="F397" s="741"/>
      <c r="G397" s="737"/>
      <c r="H397" s="737"/>
      <c r="I397" s="742"/>
      <c r="J397" s="736"/>
      <c r="K397" s="736"/>
      <c r="O397" s="737"/>
      <c r="Q397" s="736"/>
    </row>
    <row r="398" spans="1:17" x14ac:dyDescent="0.2">
      <c r="A398" s="824" t="s">
        <v>730</v>
      </c>
      <c r="B398" s="825"/>
      <c r="C398" s="797">
        <f t="shared" si="10"/>
        <v>0</v>
      </c>
      <c r="D398" s="798"/>
      <c r="E398" s="740"/>
      <c r="F398" s="741"/>
      <c r="G398" s="737"/>
      <c r="H398" s="737"/>
      <c r="I398" s="742"/>
      <c r="J398" s="736"/>
      <c r="K398" s="736"/>
      <c r="O398" s="737"/>
      <c r="Q398" s="736"/>
    </row>
    <row r="399" spans="1:17" s="832" customFormat="1" x14ac:dyDescent="0.2">
      <c r="A399" s="824" t="s">
        <v>731</v>
      </c>
      <c r="B399" s="825"/>
      <c r="C399" s="797">
        <f t="shared" si="10"/>
        <v>0</v>
      </c>
      <c r="D399" s="836"/>
      <c r="E399" s="837"/>
      <c r="F399" s="831"/>
      <c r="G399" s="831"/>
    </row>
    <row r="400" spans="1:17" s="832" customFormat="1" x14ac:dyDescent="0.2">
      <c r="A400" s="824" t="s">
        <v>732</v>
      </c>
      <c r="B400" s="825"/>
      <c r="C400" s="797">
        <f t="shared" si="10"/>
        <v>0</v>
      </c>
      <c r="D400" s="836"/>
      <c r="E400" s="837"/>
      <c r="F400" s="831"/>
      <c r="G400" s="831"/>
    </row>
    <row r="401" spans="1:17" s="832" customFormat="1" x14ac:dyDescent="0.2">
      <c r="A401" s="824" t="s">
        <v>733</v>
      </c>
      <c r="B401" s="825"/>
      <c r="C401" s="797">
        <f t="shared" si="10"/>
        <v>0</v>
      </c>
      <c r="D401" s="836"/>
      <c r="E401" s="837"/>
      <c r="F401" s="831"/>
      <c r="G401" s="831"/>
    </row>
    <row r="402" spans="1:17" x14ac:dyDescent="0.2">
      <c r="A402" s="826" t="s">
        <v>734</v>
      </c>
      <c r="B402" s="827"/>
      <c r="C402" s="838">
        <f t="shared" si="10"/>
        <v>0</v>
      </c>
      <c r="D402" s="839"/>
      <c r="E402" s="840"/>
      <c r="H402" s="737"/>
      <c r="J402" s="742"/>
      <c r="K402" s="736"/>
      <c r="P402" s="737"/>
      <c r="Q402" s="736"/>
    </row>
    <row r="403" spans="1:17" ht="19.5" customHeight="1" x14ac:dyDescent="0.2">
      <c r="A403" s="791" t="s">
        <v>737</v>
      </c>
      <c r="B403" s="799"/>
      <c r="C403" s="841">
        <f t="shared" si="10"/>
        <v>0</v>
      </c>
      <c r="D403" s="842">
        <f>SUM(D397:D402)</f>
        <v>0</v>
      </c>
      <c r="E403" s="843">
        <f>SUM(E397:E402)</f>
        <v>0</v>
      </c>
      <c r="H403" s="737"/>
      <c r="J403" s="742"/>
      <c r="K403" s="736"/>
      <c r="P403" s="737"/>
      <c r="Q403" s="736"/>
    </row>
  </sheetData>
  <mergeCells count="23">
    <mergeCell ref="A388:B388"/>
    <mergeCell ref="A386:B387"/>
    <mergeCell ref="C386:C387"/>
    <mergeCell ref="D386:D387"/>
    <mergeCell ref="E386:E387"/>
    <mergeCell ref="H10:H12"/>
    <mergeCell ref="D11:D12"/>
    <mergeCell ref="G10:G12"/>
    <mergeCell ref="A43:B43"/>
    <mergeCell ref="A79:B79"/>
    <mergeCell ref="A119:B119"/>
    <mergeCell ref="A249:B249"/>
    <mergeCell ref="A161:B161"/>
    <mergeCell ref="A178:B178"/>
    <mergeCell ref="A312:B312"/>
    <mergeCell ref="A289:B289"/>
    <mergeCell ref="A380:B382"/>
    <mergeCell ref="C381:C382"/>
    <mergeCell ref="A6:F7"/>
    <mergeCell ref="C10:C12"/>
    <mergeCell ref="E11:E12"/>
    <mergeCell ref="F11:F12"/>
    <mergeCell ref="D10:F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workbookViewId="0">
      <selection sqref="A1:S405"/>
    </sheetView>
  </sheetViews>
  <sheetFormatPr baseColWidth="10" defaultRowHeight="15" x14ac:dyDescent="0.25"/>
  <sheetData>
    <row r="1" spans="1:19" x14ac:dyDescent="0.25">
      <c r="A1" s="275" t="s">
        <v>0</v>
      </c>
      <c r="B1" s="274"/>
      <c r="C1" s="274"/>
      <c r="D1" s="274"/>
      <c r="E1" s="274"/>
      <c r="F1" s="274"/>
      <c r="G1" s="274"/>
      <c r="H1" s="274"/>
      <c r="I1" s="281"/>
      <c r="J1" s="274"/>
      <c r="K1" s="274"/>
      <c r="L1" s="274"/>
      <c r="M1" s="274"/>
      <c r="N1" s="274"/>
      <c r="O1" s="274"/>
      <c r="P1" s="274"/>
      <c r="Q1" s="274"/>
      <c r="R1" s="274"/>
      <c r="S1" s="274"/>
    </row>
    <row r="2" spans="1:19" x14ac:dyDescent="0.25">
      <c r="A2" s="275" t="s">
        <v>738</v>
      </c>
      <c r="B2" s="274"/>
      <c r="C2" s="274"/>
      <c r="D2" s="274"/>
      <c r="E2" s="274"/>
      <c r="F2" s="274"/>
      <c r="G2" s="274"/>
      <c r="H2" s="274"/>
      <c r="I2" s="281"/>
      <c r="J2" s="274"/>
      <c r="K2" s="274"/>
      <c r="L2" s="274"/>
      <c r="M2" s="274"/>
      <c r="N2" s="274"/>
      <c r="O2" s="274"/>
      <c r="P2" s="274"/>
      <c r="Q2" s="274"/>
      <c r="R2" s="274"/>
      <c r="S2" s="274"/>
    </row>
    <row r="3" spans="1:19" x14ac:dyDescent="0.25">
      <c r="A3" s="275" t="s">
        <v>739</v>
      </c>
      <c r="B3" s="274"/>
      <c r="C3" s="274"/>
      <c r="D3" s="274"/>
      <c r="E3" s="274"/>
      <c r="F3" s="274"/>
      <c r="G3" s="274"/>
      <c r="H3" s="274"/>
      <c r="I3" s="328"/>
      <c r="J3" s="274"/>
      <c r="K3" s="274"/>
      <c r="L3" s="274"/>
      <c r="M3" s="274"/>
      <c r="N3" s="274"/>
      <c r="O3" s="274"/>
      <c r="P3" s="274"/>
      <c r="Q3" s="274"/>
      <c r="R3" s="274"/>
      <c r="S3" s="274"/>
    </row>
    <row r="4" spans="1:19" x14ac:dyDescent="0.25">
      <c r="A4" s="275" t="s">
        <v>740</v>
      </c>
      <c r="B4" s="274"/>
      <c r="C4" s="274"/>
      <c r="D4" s="274"/>
      <c r="E4" s="274"/>
      <c r="F4" s="274"/>
      <c r="G4" s="274"/>
      <c r="H4" s="274"/>
      <c r="I4" s="327"/>
      <c r="J4" s="274"/>
      <c r="K4" s="274"/>
      <c r="L4" s="274"/>
      <c r="M4" s="274"/>
      <c r="N4" s="274"/>
      <c r="O4" s="274"/>
      <c r="P4" s="274"/>
      <c r="Q4" s="274"/>
      <c r="R4" s="274"/>
      <c r="S4" s="274"/>
    </row>
    <row r="5" spans="1:19" x14ac:dyDescent="0.25">
      <c r="A5" s="275" t="s">
        <v>741</v>
      </c>
      <c r="B5" s="274"/>
      <c r="C5" s="274"/>
      <c r="D5" s="274"/>
      <c r="E5" s="274"/>
      <c r="F5" s="274"/>
      <c r="G5" s="274"/>
      <c r="H5" s="274"/>
      <c r="I5" s="281"/>
      <c r="J5" s="274"/>
      <c r="K5" s="274"/>
      <c r="L5" s="274"/>
      <c r="M5" s="274"/>
      <c r="N5" s="274"/>
      <c r="O5" s="274"/>
      <c r="P5" s="274"/>
      <c r="Q5" s="274"/>
      <c r="R5" s="274"/>
      <c r="S5" s="274"/>
    </row>
    <row r="6" spans="1:19" x14ac:dyDescent="0.25">
      <c r="A6" s="888" t="s">
        <v>1</v>
      </c>
      <c r="B6" s="888"/>
      <c r="C6" s="888"/>
      <c r="D6" s="888"/>
      <c r="E6" s="888"/>
      <c r="F6" s="888"/>
      <c r="G6" s="274"/>
      <c r="H6" s="274"/>
      <c r="I6" s="281"/>
      <c r="J6" s="274"/>
      <c r="K6" s="274"/>
      <c r="L6" s="274"/>
      <c r="M6" s="274"/>
      <c r="N6" s="274"/>
      <c r="O6" s="274"/>
      <c r="P6" s="274"/>
      <c r="Q6" s="274"/>
      <c r="R6" s="274"/>
      <c r="S6" s="274"/>
    </row>
    <row r="7" spans="1:19" x14ac:dyDescent="0.25">
      <c r="A7" s="888"/>
      <c r="B7" s="888"/>
      <c r="C7" s="888"/>
      <c r="D7" s="888"/>
      <c r="E7" s="888"/>
      <c r="F7" s="888"/>
      <c r="G7" s="274"/>
      <c r="H7" s="274"/>
      <c r="I7" s="281"/>
      <c r="J7" s="274"/>
      <c r="K7" s="274"/>
      <c r="L7" s="274"/>
      <c r="M7" s="274"/>
      <c r="N7" s="274"/>
      <c r="O7" s="274"/>
      <c r="P7" s="274"/>
      <c r="Q7" s="274"/>
      <c r="R7" s="274"/>
      <c r="S7" s="274"/>
    </row>
    <row r="8" spans="1:19" x14ac:dyDescent="0.25">
      <c r="A8" s="382"/>
      <c r="B8" s="382"/>
      <c r="C8" s="382"/>
      <c r="D8" s="382"/>
      <c r="E8" s="382"/>
      <c r="F8" s="382"/>
      <c r="G8" s="274"/>
      <c r="H8" s="274"/>
      <c r="I8" s="281"/>
      <c r="J8" s="274"/>
      <c r="K8" s="274"/>
      <c r="L8" s="274"/>
      <c r="M8" s="274"/>
      <c r="N8" s="274"/>
      <c r="O8" s="274"/>
      <c r="P8" s="274"/>
      <c r="Q8" s="274"/>
      <c r="R8" s="274"/>
      <c r="S8" s="274"/>
    </row>
    <row r="9" spans="1:19" x14ac:dyDescent="0.25">
      <c r="A9" s="279"/>
      <c r="B9" s="279"/>
      <c r="C9" s="274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</row>
    <row r="10" spans="1:19" ht="102" x14ac:dyDescent="0.25">
      <c r="A10" s="350" t="s">
        <v>2</v>
      </c>
      <c r="B10" s="351"/>
      <c r="C10" s="959" t="s">
        <v>3</v>
      </c>
      <c r="D10" s="966" t="s">
        <v>4</v>
      </c>
      <c r="E10" s="967"/>
      <c r="F10" s="968"/>
      <c r="G10" s="959" t="s">
        <v>5</v>
      </c>
      <c r="H10" s="959" t="s">
        <v>6</v>
      </c>
      <c r="I10" s="283"/>
      <c r="J10" s="281"/>
      <c r="K10" s="281"/>
      <c r="L10" s="274"/>
      <c r="M10" s="274"/>
      <c r="N10" s="276"/>
      <c r="O10" s="282"/>
      <c r="P10" s="274"/>
      <c r="Q10" s="281"/>
      <c r="R10" s="274"/>
      <c r="S10" s="274"/>
    </row>
    <row r="11" spans="1:19" x14ac:dyDescent="0.25">
      <c r="A11" s="352"/>
      <c r="B11" s="353"/>
      <c r="C11" s="960"/>
      <c r="D11" s="969" t="s">
        <v>7</v>
      </c>
      <c r="E11" s="962" t="s">
        <v>8</v>
      </c>
      <c r="F11" s="964" t="s">
        <v>9</v>
      </c>
      <c r="G11" s="960"/>
      <c r="H11" s="960"/>
      <c r="I11" s="283"/>
      <c r="J11" s="281"/>
      <c r="K11" s="281"/>
      <c r="L11" s="274"/>
      <c r="M11" s="274"/>
      <c r="N11" s="276"/>
      <c r="O11" s="282"/>
      <c r="P11" s="274"/>
      <c r="Q11" s="281"/>
      <c r="R11" s="274"/>
      <c r="S11" s="274"/>
    </row>
    <row r="12" spans="1:19" x14ac:dyDescent="0.25">
      <c r="A12" s="288" t="s">
        <v>10</v>
      </c>
      <c r="B12" s="289" t="s">
        <v>11</v>
      </c>
      <c r="C12" s="961"/>
      <c r="D12" s="970"/>
      <c r="E12" s="963"/>
      <c r="F12" s="965"/>
      <c r="G12" s="961"/>
      <c r="H12" s="961"/>
      <c r="I12" s="283"/>
      <c r="J12" s="281"/>
      <c r="K12" s="281"/>
      <c r="L12" s="274"/>
      <c r="M12" s="274"/>
      <c r="N12" s="276"/>
      <c r="O12" s="282"/>
      <c r="P12" s="274"/>
      <c r="Q12" s="281"/>
      <c r="R12" s="274"/>
      <c r="S12" s="274"/>
    </row>
    <row r="13" spans="1:19" x14ac:dyDescent="0.25">
      <c r="A13" s="400" t="s">
        <v>12</v>
      </c>
      <c r="B13" s="401"/>
      <c r="C13" s="278">
        <v>0</v>
      </c>
      <c r="D13" s="310">
        <v>0</v>
      </c>
      <c r="E13" s="310">
        <v>0</v>
      </c>
      <c r="F13" s="310">
        <v>0</v>
      </c>
      <c r="G13" s="310">
        <v>0</v>
      </c>
      <c r="H13" s="310">
        <v>0</v>
      </c>
      <c r="I13" s="283"/>
      <c r="J13" s="281"/>
      <c r="K13" s="281"/>
      <c r="L13" s="274"/>
      <c r="M13" s="274"/>
      <c r="N13" s="276"/>
      <c r="O13" s="282"/>
      <c r="P13" s="274"/>
      <c r="Q13" s="281"/>
      <c r="R13" s="274"/>
      <c r="S13" s="274"/>
    </row>
    <row r="14" spans="1:19" ht="136.5" x14ac:dyDescent="0.25">
      <c r="A14" s="362" t="s">
        <v>13</v>
      </c>
      <c r="B14" s="403" t="s">
        <v>14</v>
      </c>
      <c r="C14" s="280">
        <v>0</v>
      </c>
      <c r="D14" s="295"/>
      <c r="E14" s="284"/>
      <c r="F14" s="296"/>
      <c r="G14" s="296"/>
      <c r="H14" s="296"/>
      <c r="I14" s="383"/>
      <c r="J14" s="281"/>
      <c r="K14" s="281"/>
      <c r="L14" s="274"/>
      <c r="M14" s="274"/>
      <c r="N14" s="276"/>
      <c r="O14" s="282"/>
      <c r="P14" s="274"/>
      <c r="Q14" s="281"/>
      <c r="R14" s="274"/>
      <c r="S14" s="274"/>
    </row>
    <row r="15" spans="1:19" ht="80.25" x14ac:dyDescent="0.25">
      <c r="A15" s="407" t="s">
        <v>15</v>
      </c>
      <c r="B15" s="408" t="s">
        <v>16</v>
      </c>
      <c r="C15" s="280">
        <v>0</v>
      </c>
      <c r="D15" s="295"/>
      <c r="E15" s="284"/>
      <c r="F15" s="296"/>
      <c r="G15" s="296"/>
      <c r="H15" s="296"/>
      <c r="I15" s="383"/>
      <c r="J15" s="281"/>
      <c r="K15" s="281"/>
      <c r="L15" s="274"/>
      <c r="M15" s="274"/>
      <c r="N15" s="276"/>
      <c r="O15" s="282"/>
      <c r="P15" s="274"/>
      <c r="Q15" s="281"/>
      <c r="R15" s="274"/>
      <c r="S15" s="274"/>
    </row>
    <row r="16" spans="1:19" ht="57.75" x14ac:dyDescent="0.25">
      <c r="A16" s="407" t="s">
        <v>17</v>
      </c>
      <c r="B16" s="408" t="s">
        <v>18</v>
      </c>
      <c r="C16" s="280">
        <v>0</v>
      </c>
      <c r="D16" s="295"/>
      <c r="E16" s="284"/>
      <c r="F16" s="296"/>
      <c r="G16" s="296"/>
      <c r="H16" s="296"/>
      <c r="I16" s="383"/>
      <c r="J16" s="281"/>
      <c r="K16" s="281"/>
      <c r="L16" s="274"/>
      <c r="M16" s="274"/>
      <c r="N16" s="276"/>
      <c r="O16" s="282"/>
      <c r="P16" s="274"/>
      <c r="Q16" s="281"/>
      <c r="R16" s="274"/>
      <c r="S16" s="274"/>
    </row>
    <row r="17" spans="1:17" ht="102.75" x14ac:dyDescent="0.25">
      <c r="A17" s="363" t="s">
        <v>19</v>
      </c>
      <c r="B17" s="402" t="s">
        <v>20</v>
      </c>
      <c r="C17" s="280">
        <v>0</v>
      </c>
      <c r="D17" s="295"/>
      <c r="E17" s="284"/>
      <c r="F17" s="296"/>
      <c r="G17" s="296"/>
      <c r="H17" s="296"/>
      <c r="I17" s="383"/>
      <c r="J17" s="281"/>
      <c r="K17" s="281"/>
      <c r="L17" s="274"/>
      <c r="M17" s="274"/>
      <c r="N17" s="276"/>
      <c r="O17" s="282"/>
      <c r="P17" s="274"/>
      <c r="Q17" s="281"/>
    </row>
    <row r="18" spans="1:17" ht="80.25" x14ac:dyDescent="0.25">
      <c r="A18" s="363" t="s">
        <v>21</v>
      </c>
      <c r="B18" s="339" t="s">
        <v>22</v>
      </c>
      <c r="C18" s="280">
        <v>0</v>
      </c>
      <c r="D18" s="295"/>
      <c r="E18" s="284"/>
      <c r="F18" s="296"/>
      <c r="G18" s="296"/>
      <c r="H18" s="296"/>
      <c r="I18" s="383"/>
      <c r="J18" s="281"/>
      <c r="K18" s="281"/>
      <c r="L18" s="274"/>
      <c r="M18" s="274"/>
      <c r="N18" s="276"/>
      <c r="O18" s="282"/>
      <c r="P18" s="274"/>
      <c r="Q18" s="281"/>
    </row>
    <row r="19" spans="1:17" ht="80.25" x14ac:dyDescent="0.25">
      <c r="A19" s="363" t="s">
        <v>23</v>
      </c>
      <c r="B19" s="336" t="s">
        <v>24</v>
      </c>
      <c r="C19" s="280">
        <v>0</v>
      </c>
      <c r="D19" s="295"/>
      <c r="E19" s="284"/>
      <c r="F19" s="296"/>
      <c r="G19" s="296"/>
      <c r="H19" s="296"/>
      <c r="I19" s="383"/>
      <c r="J19" s="281"/>
      <c r="K19" s="281"/>
      <c r="L19" s="274"/>
      <c r="M19" s="274"/>
      <c r="N19" s="276"/>
      <c r="O19" s="282"/>
      <c r="P19" s="274"/>
      <c r="Q19" s="281"/>
    </row>
    <row r="20" spans="1:17" ht="46.5" x14ac:dyDescent="0.25">
      <c r="A20" s="363" t="s">
        <v>25</v>
      </c>
      <c r="B20" s="336" t="s">
        <v>26</v>
      </c>
      <c r="C20" s="280">
        <v>0</v>
      </c>
      <c r="D20" s="295"/>
      <c r="E20" s="284"/>
      <c r="F20" s="296"/>
      <c r="G20" s="296"/>
      <c r="H20" s="296"/>
      <c r="I20" s="383"/>
      <c r="J20" s="281"/>
      <c r="K20" s="281"/>
      <c r="L20" s="274"/>
      <c r="M20" s="274"/>
      <c r="N20" s="276"/>
      <c r="O20" s="282"/>
      <c r="P20" s="274"/>
      <c r="Q20" s="281"/>
    </row>
    <row r="21" spans="1:17" ht="57.75" x14ac:dyDescent="0.25">
      <c r="A21" s="363" t="s">
        <v>27</v>
      </c>
      <c r="B21" s="336" t="s">
        <v>28</v>
      </c>
      <c r="C21" s="280">
        <v>0</v>
      </c>
      <c r="D21" s="295"/>
      <c r="E21" s="284"/>
      <c r="F21" s="296"/>
      <c r="G21" s="296"/>
      <c r="H21" s="296"/>
      <c r="I21" s="383"/>
      <c r="J21" s="281"/>
      <c r="K21" s="281"/>
      <c r="L21" s="274"/>
      <c r="M21" s="274"/>
      <c r="N21" s="276"/>
      <c r="O21" s="282"/>
      <c r="P21" s="274"/>
      <c r="Q21" s="281"/>
    </row>
    <row r="22" spans="1:17" ht="147.75" x14ac:dyDescent="0.25">
      <c r="A22" s="409" t="s">
        <v>29</v>
      </c>
      <c r="B22" s="410" t="s">
        <v>30</v>
      </c>
      <c r="C22" s="280">
        <v>0</v>
      </c>
      <c r="D22" s="313"/>
      <c r="E22" s="314"/>
      <c r="F22" s="315"/>
      <c r="G22" s="315"/>
      <c r="H22" s="315"/>
      <c r="I22" s="383"/>
      <c r="J22" s="281"/>
      <c r="K22" s="281"/>
      <c r="L22" s="274"/>
      <c r="M22" s="274"/>
      <c r="N22" s="276"/>
      <c r="O22" s="282"/>
      <c r="P22" s="274"/>
      <c r="Q22" s="281"/>
    </row>
    <row r="23" spans="1:17" ht="35.25" x14ac:dyDescent="0.25">
      <c r="A23" s="409" t="s">
        <v>31</v>
      </c>
      <c r="B23" s="410" t="s">
        <v>32</v>
      </c>
      <c r="C23" s="280">
        <v>0</v>
      </c>
      <c r="D23" s="313"/>
      <c r="E23" s="314"/>
      <c r="F23" s="315"/>
      <c r="G23" s="315"/>
      <c r="H23" s="315"/>
      <c r="I23" s="383"/>
      <c r="J23" s="281"/>
      <c r="K23" s="281"/>
      <c r="L23" s="274"/>
      <c r="M23" s="274"/>
      <c r="N23" s="276"/>
      <c r="O23" s="282"/>
      <c r="P23" s="274"/>
      <c r="Q23" s="281"/>
    </row>
    <row r="24" spans="1:17" ht="80.25" x14ac:dyDescent="0.25">
      <c r="A24" s="409" t="s">
        <v>33</v>
      </c>
      <c r="B24" s="410" t="s">
        <v>34</v>
      </c>
      <c r="C24" s="280">
        <v>0</v>
      </c>
      <c r="D24" s="313"/>
      <c r="E24" s="314"/>
      <c r="F24" s="315"/>
      <c r="G24" s="315"/>
      <c r="H24" s="315"/>
      <c r="I24" s="383"/>
      <c r="J24" s="281"/>
      <c r="K24" s="281"/>
      <c r="L24" s="274"/>
      <c r="M24" s="274"/>
      <c r="N24" s="276"/>
      <c r="O24" s="282"/>
      <c r="P24" s="274"/>
      <c r="Q24" s="281"/>
    </row>
    <row r="25" spans="1:17" ht="80.25" x14ac:dyDescent="0.25">
      <c r="A25" s="409" t="s">
        <v>35</v>
      </c>
      <c r="B25" s="410" t="s">
        <v>36</v>
      </c>
      <c r="C25" s="280">
        <v>0</v>
      </c>
      <c r="D25" s="313"/>
      <c r="E25" s="314"/>
      <c r="F25" s="315"/>
      <c r="G25" s="315"/>
      <c r="H25" s="315"/>
      <c r="I25" s="383"/>
      <c r="J25" s="281"/>
      <c r="K25" s="281"/>
      <c r="L25" s="274"/>
      <c r="M25" s="274"/>
      <c r="N25" s="276"/>
      <c r="O25" s="282"/>
      <c r="P25" s="274"/>
      <c r="Q25" s="281"/>
    </row>
    <row r="26" spans="1:17" ht="57.75" x14ac:dyDescent="0.25">
      <c r="A26" s="409" t="s">
        <v>37</v>
      </c>
      <c r="B26" s="410" t="s">
        <v>38</v>
      </c>
      <c r="C26" s="280">
        <v>0</v>
      </c>
      <c r="D26" s="313"/>
      <c r="E26" s="314"/>
      <c r="F26" s="315"/>
      <c r="G26" s="315"/>
      <c r="H26" s="315"/>
      <c r="I26" s="383"/>
      <c r="J26" s="281"/>
      <c r="K26" s="281"/>
      <c r="L26" s="274"/>
      <c r="M26" s="274"/>
      <c r="N26" s="276"/>
      <c r="O26" s="282"/>
      <c r="P26" s="274"/>
      <c r="Q26" s="281"/>
    </row>
    <row r="27" spans="1:17" ht="35.25" x14ac:dyDescent="0.25">
      <c r="A27" s="411" t="s">
        <v>39</v>
      </c>
      <c r="B27" s="410" t="s">
        <v>40</v>
      </c>
      <c r="C27" s="280">
        <v>0</v>
      </c>
      <c r="D27" s="313"/>
      <c r="E27" s="314"/>
      <c r="F27" s="315"/>
      <c r="G27" s="315"/>
      <c r="H27" s="315"/>
      <c r="I27" s="383"/>
      <c r="J27" s="281"/>
      <c r="K27" s="281"/>
      <c r="L27" s="274"/>
      <c r="M27" s="274"/>
      <c r="N27" s="276"/>
      <c r="O27" s="282"/>
      <c r="P27" s="274"/>
      <c r="Q27" s="281"/>
    </row>
    <row r="28" spans="1:17" ht="80.25" x14ac:dyDescent="0.25">
      <c r="A28" s="409" t="s">
        <v>41</v>
      </c>
      <c r="B28" s="410" t="s">
        <v>42</v>
      </c>
      <c r="C28" s="280">
        <v>0</v>
      </c>
      <c r="D28" s="313"/>
      <c r="E28" s="314"/>
      <c r="F28" s="315"/>
      <c r="G28" s="315"/>
      <c r="H28" s="315"/>
      <c r="I28" s="383"/>
      <c r="J28" s="281"/>
      <c r="K28" s="281"/>
      <c r="L28" s="274"/>
      <c r="M28" s="274"/>
      <c r="N28" s="276"/>
      <c r="O28" s="282"/>
      <c r="P28" s="274"/>
      <c r="Q28" s="281"/>
    </row>
    <row r="29" spans="1:17" ht="102.75" x14ac:dyDescent="0.25">
      <c r="A29" s="363" t="s">
        <v>43</v>
      </c>
      <c r="B29" s="336" t="s">
        <v>44</v>
      </c>
      <c r="C29" s="280">
        <v>0</v>
      </c>
      <c r="D29" s="313"/>
      <c r="E29" s="314"/>
      <c r="F29" s="315"/>
      <c r="G29" s="315"/>
      <c r="H29" s="315"/>
      <c r="I29" s="383"/>
      <c r="J29" s="281"/>
      <c r="K29" s="281"/>
      <c r="L29" s="274"/>
      <c r="M29" s="274"/>
      <c r="N29" s="276"/>
      <c r="O29" s="282"/>
      <c r="P29" s="274"/>
      <c r="Q29" s="281"/>
    </row>
    <row r="30" spans="1:17" ht="102.75" x14ac:dyDescent="0.25">
      <c r="A30" s="363" t="s">
        <v>45</v>
      </c>
      <c r="B30" s="338" t="s">
        <v>46</v>
      </c>
      <c r="C30" s="280">
        <v>0</v>
      </c>
      <c r="D30" s="313"/>
      <c r="E30" s="314"/>
      <c r="F30" s="315"/>
      <c r="G30" s="315"/>
      <c r="H30" s="315"/>
      <c r="I30" s="383"/>
      <c r="J30" s="281"/>
      <c r="K30" s="281"/>
      <c r="L30" s="274"/>
      <c r="M30" s="274"/>
      <c r="N30" s="276"/>
      <c r="O30" s="282"/>
      <c r="P30" s="274"/>
      <c r="Q30" s="281"/>
    </row>
    <row r="31" spans="1:17" ht="91.5" x14ac:dyDescent="0.25">
      <c r="A31" s="409" t="s">
        <v>47</v>
      </c>
      <c r="B31" s="410" t="s">
        <v>48</v>
      </c>
      <c r="C31" s="280">
        <v>0</v>
      </c>
      <c r="D31" s="313"/>
      <c r="E31" s="314"/>
      <c r="F31" s="315"/>
      <c r="G31" s="315"/>
      <c r="H31" s="404"/>
      <c r="I31" s="383"/>
      <c r="J31" s="281"/>
      <c r="K31" s="281"/>
      <c r="L31" s="274"/>
      <c r="M31" s="274"/>
      <c r="N31" s="276"/>
      <c r="O31" s="282"/>
      <c r="P31" s="274"/>
      <c r="Q31" s="281"/>
    </row>
    <row r="32" spans="1:17" ht="80.25" x14ac:dyDescent="0.25">
      <c r="A32" s="409" t="s">
        <v>49</v>
      </c>
      <c r="B32" s="410" t="s">
        <v>50</v>
      </c>
      <c r="C32" s="280">
        <v>0</v>
      </c>
      <c r="D32" s="313"/>
      <c r="E32" s="314"/>
      <c r="F32" s="315"/>
      <c r="G32" s="315"/>
      <c r="H32" s="404"/>
      <c r="I32" s="383"/>
      <c r="J32" s="281"/>
      <c r="K32" s="281"/>
      <c r="L32" s="274"/>
      <c r="M32" s="274"/>
      <c r="N32" s="276"/>
      <c r="O32" s="282"/>
      <c r="P32" s="274"/>
      <c r="Q32" s="281"/>
    </row>
    <row r="33" spans="1:17" ht="125.25" x14ac:dyDescent="0.25">
      <c r="A33" s="363" t="s">
        <v>51</v>
      </c>
      <c r="B33" s="336" t="s">
        <v>52</v>
      </c>
      <c r="C33" s="280">
        <v>0</v>
      </c>
      <c r="D33" s="295"/>
      <c r="E33" s="284"/>
      <c r="F33" s="296"/>
      <c r="G33" s="296"/>
      <c r="H33" s="349"/>
      <c r="I33" s="384"/>
      <c r="J33" s="282"/>
      <c r="K33" s="282"/>
      <c r="L33" s="282"/>
      <c r="M33" s="282"/>
      <c r="N33" s="286"/>
      <c r="O33" s="282"/>
      <c r="P33" s="282"/>
      <c r="Q33" s="282"/>
    </row>
    <row r="34" spans="1:17" ht="57.75" x14ac:dyDescent="0.25">
      <c r="A34" s="363" t="s">
        <v>53</v>
      </c>
      <c r="B34" s="336" t="s">
        <v>54</v>
      </c>
      <c r="C34" s="305">
        <v>0</v>
      </c>
      <c r="D34" s="292"/>
      <c r="E34" s="293"/>
      <c r="F34" s="294"/>
      <c r="G34" s="294"/>
      <c r="H34" s="294"/>
      <c r="I34" s="383"/>
      <c r="J34" s="281"/>
      <c r="K34" s="281"/>
      <c r="L34" s="274"/>
      <c r="M34" s="274"/>
      <c r="N34" s="276"/>
      <c r="O34" s="282"/>
      <c r="P34" s="274"/>
      <c r="Q34" s="281"/>
    </row>
    <row r="35" spans="1:17" ht="237.75" x14ac:dyDescent="0.25">
      <c r="A35" s="363" t="s">
        <v>55</v>
      </c>
      <c r="B35" s="336" t="s">
        <v>56</v>
      </c>
      <c r="C35" s="280">
        <v>0</v>
      </c>
      <c r="D35" s="295"/>
      <c r="E35" s="284"/>
      <c r="F35" s="296"/>
      <c r="G35" s="296"/>
      <c r="H35" s="296"/>
      <c r="I35" s="383"/>
      <c r="J35" s="281"/>
      <c r="K35" s="281"/>
      <c r="L35" s="274"/>
      <c r="M35" s="274"/>
      <c r="N35" s="276"/>
      <c r="O35" s="282"/>
      <c r="P35" s="274"/>
      <c r="Q35" s="281"/>
    </row>
    <row r="36" spans="1:17" ht="80.25" x14ac:dyDescent="0.25">
      <c r="A36" s="363" t="s">
        <v>57</v>
      </c>
      <c r="B36" s="336" t="s">
        <v>58</v>
      </c>
      <c r="C36" s="280">
        <v>0</v>
      </c>
      <c r="D36" s="295"/>
      <c r="E36" s="284"/>
      <c r="F36" s="296"/>
      <c r="G36" s="296"/>
      <c r="H36" s="296"/>
      <c r="I36" s="383"/>
      <c r="J36" s="281"/>
      <c r="K36" s="281"/>
      <c r="L36" s="274"/>
      <c r="M36" s="274"/>
      <c r="N36" s="276"/>
      <c r="O36" s="282"/>
      <c r="P36" s="274"/>
      <c r="Q36" s="281"/>
    </row>
    <row r="37" spans="1:17" ht="114" x14ac:dyDescent="0.25">
      <c r="A37" s="363" t="s">
        <v>59</v>
      </c>
      <c r="B37" s="336" t="s">
        <v>60</v>
      </c>
      <c r="C37" s="280">
        <v>0</v>
      </c>
      <c r="D37" s="295"/>
      <c r="E37" s="284"/>
      <c r="F37" s="296"/>
      <c r="G37" s="296"/>
      <c r="H37" s="296"/>
      <c r="I37" s="383"/>
      <c r="J37" s="281"/>
      <c r="K37" s="281"/>
      <c r="L37" s="274"/>
      <c r="M37" s="274"/>
      <c r="N37" s="276"/>
      <c r="O37" s="282"/>
      <c r="P37" s="274"/>
      <c r="Q37" s="281"/>
    </row>
    <row r="38" spans="1:17" ht="46.5" x14ac:dyDescent="0.25">
      <c r="A38" s="363" t="s">
        <v>61</v>
      </c>
      <c r="B38" s="336" t="s">
        <v>62</v>
      </c>
      <c r="C38" s="280">
        <v>0</v>
      </c>
      <c r="D38" s="295"/>
      <c r="E38" s="284"/>
      <c r="F38" s="296"/>
      <c r="G38" s="296"/>
      <c r="H38" s="296"/>
      <c r="I38" s="383"/>
      <c r="J38" s="281"/>
      <c r="K38" s="281"/>
      <c r="L38" s="274"/>
      <c r="M38" s="274"/>
      <c r="N38" s="276"/>
      <c r="O38" s="282"/>
      <c r="P38" s="274"/>
      <c r="Q38" s="281"/>
    </row>
    <row r="39" spans="1:17" ht="80.25" x14ac:dyDescent="0.25">
      <c r="A39" s="363" t="s">
        <v>63</v>
      </c>
      <c r="B39" s="338" t="s">
        <v>64</v>
      </c>
      <c r="C39" s="312">
        <v>0</v>
      </c>
      <c r="D39" s="313"/>
      <c r="E39" s="314"/>
      <c r="F39" s="315"/>
      <c r="G39" s="315"/>
      <c r="H39" s="315"/>
      <c r="I39" s="383"/>
      <c r="J39" s="281"/>
      <c r="K39" s="281"/>
      <c r="L39" s="274"/>
      <c r="M39" s="274"/>
      <c r="N39" s="276"/>
      <c r="O39" s="282"/>
      <c r="P39" s="274"/>
      <c r="Q39" s="281"/>
    </row>
    <row r="40" spans="1:17" ht="46.5" x14ac:dyDescent="0.25">
      <c r="A40" s="335" t="s">
        <v>65</v>
      </c>
      <c r="B40" s="338" t="s">
        <v>66</v>
      </c>
      <c r="C40" s="312">
        <v>0</v>
      </c>
      <c r="D40" s="313"/>
      <c r="E40" s="314"/>
      <c r="F40" s="315"/>
      <c r="G40" s="315"/>
      <c r="H40" s="315"/>
      <c r="I40" s="383"/>
      <c r="J40" s="281"/>
      <c r="K40" s="281"/>
      <c r="L40" s="274"/>
      <c r="M40" s="274"/>
      <c r="N40" s="276"/>
      <c r="O40" s="282"/>
      <c r="P40" s="274"/>
      <c r="Q40" s="281"/>
    </row>
    <row r="41" spans="1:17" ht="69" x14ac:dyDescent="0.25">
      <c r="A41" s="335" t="s">
        <v>67</v>
      </c>
      <c r="B41" s="338" t="s">
        <v>68</v>
      </c>
      <c r="C41" s="312">
        <v>0</v>
      </c>
      <c r="D41" s="313"/>
      <c r="E41" s="314"/>
      <c r="F41" s="315"/>
      <c r="G41" s="315"/>
      <c r="H41" s="315"/>
      <c r="I41" s="383"/>
      <c r="J41" s="281"/>
      <c r="K41" s="281"/>
      <c r="L41" s="274"/>
      <c r="M41" s="274"/>
      <c r="N41" s="276"/>
      <c r="O41" s="282"/>
      <c r="P41" s="274"/>
      <c r="Q41" s="281"/>
    </row>
    <row r="42" spans="1:17" ht="57.75" x14ac:dyDescent="0.25">
      <c r="A42" s="335" t="s">
        <v>69</v>
      </c>
      <c r="B42" s="338" t="s">
        <v>70</v>
      </c>
      <c r="C42" s="312">
        <v>0</v>
      </c>
      <c r="D42" s="313"/>
      <c r="E42" s="314"/>
      <c r="F42" s="315"/>
      <c r="G42" s="315"/>
      <c r="H42" s="315"/>
      <c r="I42" s="383"/>
      <c r="J42" s="281"/>
      <c r="K42" s="281"/>
      <c r="L42" s="274"/>
      <c r="M42" s="274"/>
      <c r="N42" s="276"/>
      <c r="O42" s="282"/>
      <c r="P42" s="274"/>
      <c r="Q42" s="281"/>
    </row>
    <row r="43" spans="1:17" x14ac:dyDescent="0.25">
      <c r="A43" s="951" t="s">
        <v>71</v>
      </c>
      <c r="B43" s="952"/>
      <c r="C43" s="278">
        <v>0</v>
      </c>
      <c r="D43" s="290">
        <v>0</v>
      </c>
      <c r="E43" s="277">
        <v>0</v>
      </c>
      <c r="F43" s="290">
        <v>0</v>
      </c>
      <c r="G43" s="278">
        <v>0</v>
      </c>
      <c r="H43" s="278">
        <v>0</v>
      </c>
      <c r="I43" s="383"/>
      <c r="J43" s="281"/>
      <c r="K43" s="281"/>
      <c r="L43" s="274"/>
      <c r="M43" s="274"/>
      <c r="N43" s="276"/>
      <c r="O43" s="282"/>
      <c r="P43" s="274"/>
      <c r="Q43" s="281"/>
    </row>
    <row r="44" spans="1:17" ht="125.25" x14ac:dyDescent="0.25">
      <c r="A44" s="329" t="s">
        <v>72</v>
      </c>
      <c r="B44" s="337" t="s">
        <v>73</v>
      </c>
      <c r="C44" s="291">
        <v>0</v>
      </c>
      <c r="D44" s="292"/>
      <c r="E44" s="293"/>
      <c r="F44" s="294"/>
      <c r="G44" s="294"/>
      <c r="H44" s="294"/>
      <c r="I44" s="383"/>
      <c r="J44" s="281"/>
      <c r="K44" s="281"/>
      <c r="L44" s="274"/>
      <c r="M44" s="274"/>
      <c r="N44" s="276"/>
      <c r="O44" s="282"/>
      <c r="P44" s="274"/>
      <c r="Q44" s="281"/>
    </row>
    <row r="45" spans="1:17" x14ac:dyDescent="0.25">
      <c r="A45" s="330" t="s">
        <v>74</v>
      </c>
      <c r="B45" s="355" t="s">
        <v>75</v>
      </c>
      <c r="C45" s="280">
        <v>0</v>
      </c>
      <c r="D45" s="295"/>
      <c r="E45" s="284"/>
      <c r="F45" s="296"/>
      <c r="G45" s="296"/>
      <c r="H45" s="296"/>
      <c r="I45" s="383"/>
      <c r="J45" s="281"/>
      <c r="K45" s="281"/>
      <c r="L45" s="274"/>
      <c r="M45" s="274"/>
      <c r="N45" s="276"/>
      <c r="O45" s="282"/>
      <c r="P45" s="274"/>
      <c r="Q45" s="281"/>
    </row>
    <row r="46" spans="1:17" x14ac:dyDescent="0.25">
      <c r="A46" s="330" t="s">
        <v>76</v>
      </c>
      <c r="B46" s="355" t="s">
        <v>77</v>
      </c>
      <c r="C46" s="280">
        <v>0</v>
      </c>
      <c r="D46" s="295"/>
      <c r="E46" s="284"/>
      <c r="F46" s="296"/>
      <c r="G46" s="296"/>
      <c r="H46" s="296"/>
      <c r="I46" s="383"/>
      <c r="J46" s="281"/>
      <c r="K46" s="281"/>
      <c r="L46" s="274"/>
      <c r="M46" s="274"/>
      <c r="N46" s="276"/>
      <c r="O46" s="282"/>
      <c r="P46" s="274"/>
      <c r="Q46" s="281"/>
    </row>
    <row r="47" spans="1:17" x14ac:dyDescent="0.25">
      <c r="A47" s="330" t="s">
        <v>78</v>
      </c>
      <c r="B47" s="355" t="s">
        <v>79</v>
      </c>
      <c r="C47" s="280">
        <v>0</v>
      </c>
      <c r="D47" s="295"/>
      <c r="E47" s="284"/>
      <c r="F47" s="296"/>
      <c r="G47" s="296"/>
      <c r="H47" s="296"/>
      <c r="I47" s="383"/>
      <c r="J47" s="281"/>
      <c r="K47" s="281"/>
      <c r="L47" s="274"/>
      <c r="M47" s="274"/>
      <c r="N47" s="276"/>
      <c r="O47" s="282"/>
      <c r="P47" s="274"/>
      <c r="Q47" s="281"/>
    </row>
    <row r="48" spans="1:17" x14ac:dyDescent="0.25">
      <c r="A48" s="330" t="s">
        <v>80</v>
      </c>
      <c r="B48" s="355" t="s">
        <v>81</v>
      </c>
      <c r="C48" s="280">
        <v>0</v>
      </c>
      <c r="D48" s="295"/>
      <c r="E48" s="284"/>
      <c r="F48" s="296"/>
      <c r="G48" s="296"/>
      <c r="H48" s="296"/>
      <c r="I48" s="383"/>
      <c r="J48" s="281"/>
      <c r="K48" s="281"/>
      <c r="L48" s="274"/>
      <c r="M48" s="274"/>
      <c r="N48" s="276"/>
      <c r="O48" s="282"/>
      <c r="P48" s="274"/>
      <c r="Q48" s="281"/>
    </row>
    <row r="49" spans="1:17" x14ac:dyDescent="0.25">
      <c r="A49" s="330" t="s">
        <v>82</v>
      </c>
      <c r="B49" s="355" t="s">
        <v>83</v>
      </c>
      <c r="C49" s="280">
        <v>0</v>
      </c>
      <c r="D49" s="295"/>
      <c r="E49" s="284"/>
      <c r="F49" s="296"/>
      <c r="G49" s="296"/>
      <c r="H49" s="296"/>
      <c r="I49" s="383"/>
      <c r="J49" s="281"/>
      <c r="K49" s="281"/>
      <c r="L49" s="274"/>
      <c r="M49" s="274"/>
      <c r="N49" s="276"/>
      <c r="O49" s="282"/>
      <c r="P49" s="274"/>
      <c r="Q49" s="281"/>
    </row>
    <row r="50" spans="1:17" x14ac:dyDescent="0.25">
      <c r="A50" s="330" t="s">
        <v>84</v>
      </c>
      <c r="B50" s="355" t="s">
        <v>85</v>
      </c>
      <c r="C50" s="280">
        <v>0</v>
      </c>
      <c r="D50" s="295"/>
      <c r="E50" s="284"/>
      <c r="F50" s="296"/>
      <c r="G50" s="296"/>
      <c r="H50" s="296"/>
      <c r="I50" s="383"/>
      <c r="J50" s="281"/>
      <c r="K50" s="281"/>
      <c r="L50" s="274"/>
      <c r="M50" s="274"/>
      <c r="N50" s="276"/>
      <c r="O50" s="282"/>
      <c r="P50" s="274"/>
      <c r="Q50" s="281"/>
    </row>
    <row r="51" spans="1:17" x14ac:dyDescent="0.25">
      <c r="A51" s="330" t="s">
        <v>86</v>
      </c>
      <c r="B51" s="355" t="s">
        <v>87</v>
      </c>
      <c r="C51" s="280">
        <v>0</v>
      </c>
      <c r="D51" s="295"/>
      <c r="E51" s="284"/>
      <c r="F51" s="296"/>
      <c r="G51" s="296"/>
      <c r="H51" s="296"/>
      <c r="I51" s="383"/>
      <c r="J51" s="281"/>
      <c r="K51" s="281"/>
      <c r="L51" s="274"/>
      <c r="M51" s="274"/>
      <c r="N51" s="276"/>
      <c r="O51" s="282"/>
      <c r="P51" s="274"/>
      <c r="Q51" s="281"/>
    </row>
    <row r="52" spans="1:17" x14ac:dyDescent="0.25">
      <c r="A52" s="330" t="s">
        <v>88</v>
      </c>
      <c r="B52" s="355" t="s">
        <v>89</v>
      </c>
      <c r="C52" s="280">
        <v>0</v>
      </c>
      <c r="D52" s="295"/>
      <c r="E52" s="284"/>
      <c r="F52" s="296"/>
      <c r="G52" s="296"/>
      <c r="H52" s="296"/>
      <c r="I52" s="383"/>
      <c r="J52" s="281"/>
      <c r="K52" s="281"/>
      <c r="L52" s="274"/>
      <c r="M52" s="274"/>
      <c r="N52" s="276"/>
      <c r="O52" s="282"/>
      <c r="P52" s="274"/>
      <c r="Q52" s="281"/>
    </row>
    <row r="53" spans="1:17" x14ac:dyDescent="0.25">
      <c r="A53" s="330" t="s">
        <v>90</v>
      </c>
      <c r="B53" s="355" t="s">
        <v>91</v>
      </c>
      <c r="C53" s="280">
        <v>0</v>
      </c>
      <c r="D53" s="295"/>
      <c r="E53" s="284"/>
      <c r="F53" s="296"/>
      <c r="G53" s="296"/>
      <c r="H53" s="296"/>
      <c r="I53" s="383"/>
      <c r="J53" s="281"/>
      <c r="K53" s="281"/>
      <c r="L53" s="274"/>
      <c r="M53" s="274"/>
      <c r="N53" s="276"/>
      <c r="O53" s="282"/>
      <c r="P53" s="274"/>
      <c r="Q53" s="281"/>
    </row>
    <row r="54" spans="1:17" x14ac:dyDescent="0.25">
      <c r="A54" s="330" t="s">
        <v>92</v>
      </c>
      <c r="B54" s="355" t="s">
        <v>93</v>
      </c>
      <c r="C54" s="280">
        <v>0</v>
      </c>
      <c r="D54" s="295"/>
      <c r="E54" s="284"/>
      <c r="F54" s="296"/>
      <c r="G54" s="296"/>
      <c r="H54" s="296"/>
      <c r="I54" s="383"/>
      <c r="J54" s="281"/>
      <c r="K54" s="281"/>
      <c r="L54" s="274"/>
      <c r="M54" s="274"/>
      <c r="N54" s="276"/>
      <c r="O54" s="282"/>
      <c r="P54" s="274"/>
      <c r="Q54" s="281"/>
    </row>
    <row r="55" spans="1:17" x14ac:dyDescent="0.25">
      <c r="A55" s="330" t="s">
        <v>94</v>
      </c>
      <c r="B55" s="355" t="s">
        <v>95</v>
      </c>
      <c r="C55" s="280">
        <v>0</v>
      </c>
      <c r="D55" s="295"/>
      <c r="E55" s="284"/>
      <c r="F55" s="296"/>
      <c r="G55" s="296"/>
      <c r="H55" s="296"/>
      <c r="I55" s="383"/>
      <c r="J55" s="281"/>
      <c r="K55" s="281"/>
      <c r="L55" s="274"/>
      <c r="M55" s="274"/>
      <c r="N55" s="276"/>
      <c r="O55" s="282"/>
      <c r="P55" s="274"/>
      <c r="Q55" s="281"/>
    </row>
    <row r="56" spans="1:17" x14ac:dyDescent="0.25">
      <c r="A56" s="330" t="s">
        <v>96</v>
      </c>
      <c r="B56" s="355" t="s">
        <v>97</v>
      </c>
      <c r="C56" s="280">
        <v>0</v>
      </c>
      <c r="D56" s="295"/>
      <c r="E56" s="284"/>
      <c r="F56" s="296"/>
      <c r="G56" s="296"/>
      <c r="H56" s="296"/>
      <c r="I56" s="383"/>
      <c r="J56" s="281"/>
      <c r="K56" s="281"/>
      <c r="L56" s="274"/>
      <c r="M56" s="274"/>
      <c r="N56" s="276"/>
      <c r="O56" s="282"/>
      <c r="P56" s="274"/>
      <c r="Q56" s="281"/>
    </row>
    <row r="57" spans="1:17" x14ac:dyDescent="0.25">
      <c r="A57" s="330" t="s">
        <v>98</v>
      </c>
      <c r="B57" s="355" t="s">
        <v>99</v>
      </c>
      <c r="C57" s="280">
        <v>0</v>
      </c>
      <c r="D57" s="295"/>
      <c r="E57" s="284"/>
      <c r="F57" s="296"/>
      <c r="G57" s="296"/>
      <c r="H57" s="296"/>
      <c r="I57" s="383"/>
      <c r="J57" s="281"/>
      <c r="K57" s="281"/>
      <c r="L57" s="274"/>
      <c r="M57" s="274"/>
      <c r="N57" s="276"/>
      <c r="O57" s="282"/>
      <c r="P57" s="274"/>
      <c r="Q57" s="281"/>
    </row>
    <row r="58" spans="1:17" ht="327.75" x14ac:dyDescent="0.25">
      <c r="A58" s="330" t="s">
        <v>100</v>
      </c>
      <c r="B58" s="336" t="s">
        <v>101</v>
      </c>
      <c r="C58" s="280">
        <v>0</v>
      </c>
      <c r="D58" s="295"/>
      <c r="E58" s="284"/>
      <c r="F58" s="296"/>
      <c r="G58" s="296"/>
      <c r="H58" s="296"/>
      <c r="I58" s="383"/>
      <c r="J58" s="281"/>
      <c r="K58" s="281"/>
      <c r="L58" s="274"/>
      <c r="M58" s="274"/>
      <c r="N58" s="276"/>
      <c r="O58" s="282"/>
      <c r="P58" s="274"/>
      <c r="Q58" s="281"/>
    </row>
    <row r="59" spans="1:17" x14ac:dyDescent="0.25">
      <c r="A59" s="330" t="s">
        <v>102</v>
      </c>
      <c r="B59" s="355" t="s">
        <v>103</v>
      </c>
      <c r="C59" s="280">
        <v>0</v>
      </c>
      <c r="D59" s="295"/>
      <c r="E59" s="284"/>
      <c r="F59" s="296"/>
      <c r="G59" s="296"/>
      <c r="H59" s="296"/>
      <c r="I59" s="383"/>
      <c r="J59" s="281"/>
      <c r="K59" s="281"/>
      <c r="L59" s="274"/>
      <c r="M59" s="274"/>
      <c r="N59" s="276"/>
      <c r="O59" s="282"/>
      <c r="P59" s="274"/>
      <c r="Q59" s="281"/>
    </row>
    <row r="60" spans="1:17" x14ac:dyDescent="0.25">
      <c r="A60" s="330" t="s">
        <v>104</v>
      </c>
      <c r="B60" s="355" t="s">
        <v>105</v>
      </c>
      <c r="C60" s="280">
        <v>0</v>
      </c>
      <c r="D60" s="295"/>
      <c r="E60" s="284"/>
      <c r="F60" s="296"/>
      <c r="G60" s="296"/>
      <c r="H60" s="296"/>
      <c r="I60" s="383"/>
      <c r="J60" s="281"/>
      <c r="K60" s="281"/>
      <c r="L60" s="274"/>
      <c r="M60" s="274"/>
      <c r="N60" s="276"/>
      <c r="O60" s="282"/>
      <c r="P60" s="274"/>
      <c r="Q60" s="281"/>
    </row>
    <row r="61" spans="1:17" ht="125.25" x14ac:dyDescent="0.25">
      <c r="A61" s="330" t="s">
        <v>106</v>
      </c>
      <c r="B61" s="336" t="s">
        <v>107</v>
      </c>
      <c r="C61" s="280">
        <v>0</v>
      </c>
      <c r="D61" s="295"/>
      <c r="E61" s="284"/>
      <c r="F61" s="296"/>
      <c r="G61" s="296"/>
      <c r="H61" s="296"/>
      <c r="I61" s="383"/>
      <c r="J61" s="281"/>
      <c r="K61" s="281"/>
      <c r="L61" s="274"/>
      <c r="M61" s="274"/>
      <c r="N61" s="276"/>
      <c r="O61" s="282"/>
      <c r="P61" s="274"/>
      <c r="Q61" s="281"/>
    </row>
    <row r="62" spans="1:17" x14ac:dyDescent="0.25">
      <c r="A62" s="330" t="s">
        <v>108</v>
      </c>
      <c r="B62" s="355" t="s">
        <v>109</v>
      </c>
      <c r="C62" s="280">
        <v>0</v>
      </c>
      <c r="D62" s="295"/>
      <c r="E62" s="284"/>
      <c r="F62" s="296"/>
      <c r="G62" s="296"/>
      <c r="H62" s="296"/>
      <c r="I62" s="383"/>
      <c r="J62" s="281"/>
      <c r="K62" s="281"/>
      <c r="L62" s="274"/>
      <c r="M62" s="274"/>
      <c r="N62" s="276"/>
      <c r="O62" s="282"/>
      <c r="P62" s="274"/>
      <c r="Q62" s="281"/>
    </row>
    <row r="63" spans="1:17" x14ac:dyDescent="0.25">
      <c r="A63" s="330" t="s">
        <v>110</v>
      </c>
      <c r="B63" s="355" t="s">
        <v>111</v>
      </c>
      <c r="C63" s="280">
        <v>0</v>
      </c>
      <c r="D63" s="295"/>
      <c r="E63" s="284"/>
      <c r="F63" s="296"/>
      <c r="G63" s="296"/>
      <c r="H63" s="296"/>
      <c r="I63" s="383"/>
      <c r="J63" s="281"/>
      <c r="K63" s="281"/>
      <c r="L63" s="274"/>
      <c r="M63" s="274"/>
      <c r="N63" s="276"/>
      <c r="O63" s="282"/>
      <c r="P63" s="274"/>
      <c r="Q63" s="281"/>
    </row>
    <row r="64" spans="1:17" x14ac:dyDescent="0.25">
      <c r="A64" s="330" t="s">
        <v>112</v>
      </c>
      <c r="B64" s="355" t="s">
        <v>113</v>
      </c>
      <c r="C64" s="280">
        <v>0</v>
      </c>
      <c r="D64" s="295"/>
      <c r="E64" s="284"/>
      <c r="F64" s="296"/>
      <c r="G64" s="296"/>
      <c r="H64" s="296"/>
      <c r="I64" s="383"/>
      <c r="J64" s="281"/>
      <c r="K64" s="281"/>
      <c r="L64" s="274"/>
      <c r="M64" s="274"/>
      <c r="N64" s="276"/>
      <c r="O64" s="282"/>
      <c r="P64" s="274"/>
      <c r="Q64" s="281"/>
    </row>
    <row r="65" spans="1:17" x14ac:dyDescent="0.25">
      <c r="A65" s="330" t="s">
        <v>114</v>
      </c>
      <c r="B65" s="355" t="s">
        <v>115</v>
      </c>
      <c r="C65" s="280">
        <v>0</v>
      </c>
      <c r="D65" s="295"/>
      <c r="E65" s="284"/>
      <c r="F65" s="296"/>
      <c r="G65" s="296"/>
      <c r="H65" s="296"/>
      <c r="I65" s="383"/>
      <c r="J65" s="281"/>
      <c r="K65" s="281"/>
      <c r="L65" s="274"/>
      <c r="M65" s="274"/>
      <c r="N65" s="276"/>
      <c r="O65" s="282"/>
      <c r="P65" s="274"/>
      <c r="Q65" s="281"/>
    </row>
    <row r="66" spans="1:17" ht="125.25" x14ac:dyDescent="0.25">
      <c r="A66" s="330" t="s">
        <v>116</v>
      </c>
      <c r="B66" s="336" t="s">
        <v>117</v>
      </c>
      <c r="C66" s="280">
        <v>0</v>
      </c>
      <c r="D66" s="295"/>
      <c r="E66" s="284"/>
      <c r="F66" s="296"/>
      <c r="G66" s="296"/>
      <c r="H66" s="296"/>
      <c r="I66" s="383"/>
      <c r="J66" s="281"/>
      <c r="K66" s="281"/>
      <c r="L66" s="274"/>
      <c r="M66" s="274"/>
      <c r="N66" s="276"/>
      <c r="O66" s="282"/>
      <c r="P66" s="274"/>
      <c r="Q66" s="281"/>
    </row>
    <row r="67" spans="1:17" x14ac:dyDescent="0.25">
      <c r="A67" s="330" t="s">
        <v>118</v>
      </c>
      <c r="B67" s="355" t="s">
        <v>119</v>
      </c>
      <c r="C67" s="280">
        <v>0</v>
      </c>
      <c r="D67" s="295"/>
      <c r="E67" s="284"/>
      <c r="F67" s="296"/>
      <c r="G67" s="296"/>
      <c r="H67" s="296"/>
      <c r="I67" s="383"/>
      <c r="J67" s="281"/>
      <c r="K67" s="281"/>
      <c r="L67" s="274"/>
      <c r="M67" s="274"/>
      <c r="N67" s="276"/>
      <c r="O67" s="282"/>
      <c r="P67" s="274"/>
      <c r="Q67" s="281"/>
    </row>
    <row r="68" spans="1:17" x14ac:dyDescent="0.25">
      <c r="A68" s="330" t="s">
        <v>120</v>
      </c>
      <c r="B68" s="355" t="s">
        <v>121</v>
      </c>
      <c r="C68" s="280">
        <v>0</v>
      </c>
      <c r="D68" s="295"/>
      <c r="E68" s="284"/>
      <c r="F68" s="296"/>
      <c r="G68" s="296"/>
      <c r="H68" s="296"/>
      <c r="I68" s="383"/>
      <c r="J68" s="281"/>
      <c r="K68" s="281"/>
      <c r="L68" s="274"/>
      <c r="M68" s="274"/>
      <c r="N68" s="276"/>
      <c r="O68" s="282"/>
      <c r="P68" s="274"/>
      <c r="Q68" s="281"/>
    </row>
    <row r="69" spans="1:17" x14ac:dyDescent="0.25">
      <c r="A69" s="330" t="s">
        <v>122</v>
      </c>
      <c r="B69" s="355" t="s">
        <v>123</v>
      </c>
      <c r="C69" s="280">
        <v>0</v>
      </c>
      <c r="D69" s="295"/>
      <c r="E69" s="284"/>
      <c r="F69" s="296"/>
      <c r="G69" s="296"/>
      <c r="H69" s="296"/>
      <c r="I69" s="383"/>
      <c r="J69" s="281"/>
      <c r="K69" s="281"/>
      <c r="L69" s="274"/>
      <c r="M69" s="274"/>
      <c r="N69" s="276"/>
      <c r="O69" s="282"/>
      <c r="P69" s="274"/>
      <c r="Q69" s="281"/>
    </row>
    <row r="70" spans="1:17" x14ac:dyDescent="0.25">
      <c r="A70" s="330" t="s">
        <v>124</v>
      </c>
      <c r="B70" s="355" t="s">
        <v>125</v>
      </c>
      <c r="C70" s="280">
        <v>0</v>
      </c>
      <c r="D70" s="295"/>
      <c r="E70" s="284"/>
      <c r="F70" s="296"/>
      <c r="G70" s="296"/>
      <c r="H70" s="296"/>
      <c r="I70" s="383"/>
      <c r="J70" s="281"/>
      <c r="K70" s="281"/>
      <c r="L70" s="274"/>
      <c r="M70" s="274"/>
      <c r="N70" s="276"/>
      <c r="O70" s="282"/>
      <c r="P70" s="274"/>
      <c r="Q70" s="281"/>
    </row>
    <row r="71" spans="1:17" x14ac:dyDescent="0.25">
      <c r="A71" s="330" t="s">
        <v>126</v>
      </c>
      <c r="B71" s="355" t="s">
        <v>127</v>
      </c>
      <c r="C71" s="280">
        <v>0</v>
      </c>
      <c r="D71" s="295"/>
      <c r="E71" s="284"/>
      <c r="F71" s="296"/>
      <c r="G71" s="296"/>
      <c r="H71" s="296"/>
      <c r="I71" s="383"/>
      <c r="J71" s="281"/>
      <c r="K71" s="281"/>
      <c r="L71" s="274"/>
      <c r="M71" s="274"/>
      <c r="N71" s="276"/>
      <c r="O71" s="282"/>
      <c r="P71" s="274"/>
      <c r="Q71" s="281"/>
    </row>
    <row r="72" spans="1:17" x14ac:dyDescent="0.25">
      <c r="A72" s="330" t="s">
        <v>128</v>
      </c>
      <c r="B72" s="355" t="s">
        <v>129</v>
      </c>
      <c r="C72" s="280">
        <v>0</v>
      </c>
      <c r="D72" s="295"/>
      <c r="E72" s="284"/>
      <c r="F72" s="296"/>
      <c r="G72" s="296"/>
      <c r="H72" s="296"/>
      <c r="I72" s="383"/>
      <c r="J72" s="281"/>
      <c r="K72" s="281"/>
      <c r="L72" s="274"/>
      <c r="M72" s="274"/>
      <c r="N72" s="276"/>
      <c r="O72" s="282"/>
      <c r="P72" s="274"/>
      <c r="Q72" s="281"/>
    </row>
    <row r="73" spans="1:17" x14ac:dyDescent="0.25">
      <c r="A73" s="330" t="s">
        <v>130</v>
      </c>
      <c r="B73" s="355" t="s">
        <v>131</v>
      </c>
      <c r="C73" s="280">
        <v>0</v>
      </c>
      <c r="D73" s="295"/>
      <c r="E73" s="284"/>
      <c r="F73" s="296"/>
      <c r="G73" s="296"/>
      <c r="H73" s="296"/>
      <c r="I73" s="383"/>
      <c r="J73" s="281"/>
      <c r="K73" s="281"/>
      <c r="L73" s="274"/>
      <c r="M73" s="274"/>
      <c r="N73" s="276"/>
      <c r="O73" s="282"/>
      <c r="P73" s="274"/>
      <c r="Q73" s="281"/>
    </row>
    <row r="74" spans="1:17" x14ac:dyDescent="0.25">
      <c r="A74" s="330" t="s">
        <v>132</v>
      </c>
      <c r="B74" s="355" t="s">
        <v>133</v>
      </c>
      <c r="C74" s="280">
        <v>0</v>
      </c>
      <c r="D74" s="295"/>
      <c r="E74" s="284"/>
      <c r="F74" s="296"/>
      <c r="G74" s="296"/>
      <c r="H74" s="296"/>
      <c r="I74" s="383"/>
      <c r="J74" s="281"/>
      <c r="K74" s="281"/>
      <c r="L74" s="274"/>
      <c r="M74" s="274"/>
      <c r="N74" s="276"/>
      <c r="O74" s="282"/>
      <c r="P74" s="274"/>
      <c r="Q74" s="281"/>
    </row>
    <row r="75" spans="1:17" x14ac:dyDescent="0.25">
      <c r="A75" s="330" t="s">
        <v>134</v>
      </c>
      <c r="B75" s="355" t="s">
        <v>135</v>
      </c>
      <c r="C75" s="280">
        <v>0</v>
      </c>
      <c r="D75" s="295"/>
      <c r="E75" s="284"/>
      <c r="F75" s="296"/>
      <c r="G75" s="296"/>
      <c r="H75" s="296"/>
      <c r="I75" s="383"/>
      <c r="J75" s="281"/>
      <c r="K75" s="281"/>
      <c r="L75" s="274"/>
      <c r="M75" s="274"/>
      <c r="N75" s="276"/>
      <c r="O75" s="282"/>
      <c r="P75" s="274"/>
      <c r="Q75" s="281"/>
    </row>
    <row r="76" spans="1:17" x14ac:dyDescent="0.25">
      <c r="A76" s="330" t="s">
        <v>136</v>
      </c>
      <c r="B76" s="355" t="s">
        <v>137</v>
      </c>
      <c r="C76" s="280">
        <v>0</v>
      </c>
      <c r="D76" s="295"/>
      <c r="E76" s="284"/>
      <c r="F76" s="296"/>
      <c r="G76" s="296"/>
      <c r="H76" s="296"/>
      <c r="I76" s="383"/>
      <c r="J76" s="281"/>
      <c r="K76" s="281"/>
      <c r="L76" s="274"/>
      <c r="M76" s="274"/>
      <c r="N76" s="276"/>
      <c r="O76" s="282"/>
      <c r="P76" s="274"/>
      <c r="Q76" s="281"/>
    </row>
    <row r="77" spans="1:17" x14ac:dyDescent="0.25">
      <c r="A77" s="356" t="s">
        <v>138</v>
      </c>
      <c r="B77" s="361" t="s">
        <v>139</v>
      </c>
      <c r="C77" s="297">
        <v>0</v>
      </c>
      <c r="D77" s="298"/>
      <c r="E77" s="299"/>
      <c r="F77" s="300"/>
      <c r="G77" s="300"/>
      <c r="H77" s="300"/>
      <c r="I77" s="383"/>
      <c r="J77" s="281"/>
      <c r="K77" s="281"/>
      <c r="L77" s="274"/>
      <c r="M77" s="274"/>
      <c r="N77" s="276"/>
      <c r="O77" s="282"/>
      <c r="P77" s="274"/>
      <c r="Q77" s="281"/>
    </row>
    <row r="78" spans="1:17" x14ac:dyDescent="0.25">
      <c r="A78" s="288"/>
      <c r="B78" s="301"/>
      <c r="C78" s="326"/>
      <c r="D78" s="324"/>
      <c r="E78" s="324"/>
      <c r="F78" s="324"/>
      <c r="G78" s="324"/>
      <c r="H78" s="324"/>
      <c r="I78" s="383"/>
      <c r="J78" s="281"/>
      <c r="K78" s="281"/>
      <c r="L78" s="274"/>
      <c r="M78" s="274"/>
      <c r="N78" s="276"/>
      <c r="O78" s="282"/>
      <c r="P78" s="274"/>
      <c r="Q78" s="281"/>
    </row>
    <row r="79" spans="1:17" x14ac:dyDescent="0.25">
      <c r="A79" s="951" t="s">
        <v>140</v>
      </c>
      <c r="B79" s="958"/>
      <c r="C79" s="278">
        <v>0</v>
      </c>
      <c r="D79" s="302">
        <v>0</v>
      </c>
      <c r="E79" s="302">
        <v>0</v>
      </c>
      <c r="F79" s="303">
        <v>0</v>
      </c>
      <c r="G79" s="304">
        <v>0</v>
      </c>
      <c r="H79" s="304">
        <v>0</v>
      </c>
      <c r="I79" s="383"/>
      <c r="J79" s="281"/>
      <c r="K79" s="281"/>
      <c r="L79" s="274"/>
      <c r="M79" s="274"/>
      <c r="N79" s="276"/>
      <c r="O79" s="282"/>
      <c r="P79" s="274"/>
      <c r="Q79" s="281"/>
    </row>
    <row r="80" spans="1:17" x14ac:dyDescent="0.25">
      <c r="A80" s="329" t="s">
        <v>141</v>
      </c>
      <c r="B80" s="354" t="s">
        <v>142</v>
      </c>
      <c r="C80" s="305">
        <v>0</v>
      </c>
      <c r="D80" s="292"/>
      <c r="E80" s="293"/>
      <c r="F80" s="294"/>
      <c r="G80" s="294"/>
      <c r="H80" s="294"/>
      <c r="I80" s="383"/>
      <c r="J80" s="281"/>
      <c r="K80" s="281"/>
      <c r="L80" s="274"/>
      <c r="M80" s="274"/>
      <c r="N80" s="276"/>
      <c r="O80" s="282"/>
      <c r="P80" s="274"/>
      <c r="Q80" s="281"/>
    </row>
    <row r="81" spans="1:17" x14ac:dyDescent="0.25">
      <c r="A81" s="330" t="s">
        <v>143</v>
      </c>
      <c r="B81" s="355" t="s">
        <v>144</v>
      </c>
      <c r="C81" s="280">
        <v>0</v>
      </c>
      <c r="D81" s="295"/>
      <c r="E81" s="284"/>
      <c r="F81" s="296"/>
      <c r="G81" s="296"/>
      <c r="H81" s="296"/>
      <c r="I81" s="383"/>
      <c r="J81" s="281"/>
      <c r="K81" s="281"/>
      <c r="L81" s="274"/>
      <c r="M81" s="274"/>
      <c r="N81" s="276"/>
      <c r="O81" s="282"/>
      <c r="P81" s="274"/>
      <c r="Q81" s="281"/>
    </row>
    <row r="82" spans="1:17" x14ac:dyDescent="0.25">
      <c r="A82" s="330" t="s">
        <v>145</v>
      </c>
      <c r="B82" s="355" t="s">
        <v>146</v>
      </c>
      <c r="C82" s="280">
        <v>0</v>
      </c>
      <c r="D82" s="295"/>
      <c r="E82" s="284"/>
      <c r="F82" s="296"/>
      <c r="G82" s="296"/>
      <c r="H82" s="296"/>
      <c r="I82" s="383"/>
      <c r="J82" s="281"/>
      <c r="K82" s="281"/>
      <c r="L82" s="274"/>
      <c r="M82" s="274"/>
      <c r="N82" s="276"/>
      <c r="O82" s="282"/>
      <c r="P82" s="274"/>
      <c r="Q82" s="281"/>
    </row>
    <row r="83" spans="1:17" x14ac:dyDescent="0.25">
      <c r="A83" s="330" t="s">
        <v>147</v>
      </c>
      <c r="B83" s="355" t="s">
        <v>148</v>
      </c>
      <c r="C83" s="280">
        <v>0</v>
      </c>
      <c r="D83" s="295"/>
      <c r="E83" s="284"/>
      <c r="F83" s="296"/>
      <c r="G83" s="296"/>
      <c r="H83" s="296"/>
      <c r="I83" s="383"/>
      <c r="J83" s="281"/>
      <c r="K83" s="281"/>
      <c r="L83" s="274"/>
      <c r="M83" s="274"/>
      <c r="N83" s="276"/>
      <c r="O83" s="282"/>
      <c r="P83" s="274"/>
      <c r="Q83" s="281"/>
    </row>
    <row r="84" spans="1:17" x14ac:dyDescent="0.25">
      <c r="A84" s="330" t="s">
        <v>149</v>
      </c>
      <c r="B84" s="355" t="s">
        <v>150</v>
      </c>
      <c r="C84" s="280">
        <v>0</v>
      </c>
      <c r="D84" s="295"/>
      <c r="E84" s="284"/>
      <c r="F84" s="296"/>
      <c r="G84" s="296"/>
      <c r="H84" s="296"/>
      <c r="I84" s="383"/>
      <c r="J84" s="281"/>
      <c r="K84" s="281"/>
      <c r="L84" s="274"/>
      <c r="M84" s="274"/>
      <c r="N84" s="276"/>
      <c r="O84" s="282"/>
      <c r="P84" s="274"/>
      <c r="Q84" s="281"/>
    </row>
    <row r="85" spans="1:17" x14ac:dyDescent="0.25">
      <c r="A85" s="330" t="s">
        <v>151</v>
      </c>
      <c r="B85" s="355" t="s">
        <v>152</v>
      </c>
      <c r="C85" s="280">
        <v>0</v>
      </c>
      <c r="D85" s="295"/>
      <c r="E85" s="284"/>
      <c r="F85" s="296"/>
      <c r="G85" s="296"/>
      <c r="H85" s="296"/>
      <c r="I85" s="383"/>
      <c r="J85" s="281"/>
      <c r="K85" s="281"/>
      <c r="L85" s="274"/>
      <c r="M85" s="274"/>
      <c r="N85" s="276"/>
      <c r="O85" s="282"/>
      <c r="P85" s="274"/>
      <c r="Q85" s="281"/>
    </row>
    <row r="86" spans="1:17" x14ac:dyDescent="0.25">
      <c r="A86" s="330" t="s">
        <v>153</v>
      </c>
      <c r="B86" s="355" t="s">
        <v>154</v>
      </c>
      <c r="C86" s="280">
        <v>0</v>
      </c>
      <c r="D86" s="295"/>
      <c r="E86" s="284"/>
      <c r="F86" s="296"/>
      <c r="G86" s="296"/>
      <c r="H86" s="296"/>
      <c r="I86" s="383"/>
      <c r="J86" s="281"/>
      <c r="K86" s="281"/>
      <c r="L86" s="274"/>
      <c r="M86" s="274"/>
      <c r="N86" s="276"/>
      <c r="O86" s="282"/>
      <c r="P86" s="274"/>
      <c r="Q86" s="281"/>
    </row>
    <row r="87" spans="1:17" x14ac:dyDescent="0.25">
      <c r="A87" s="330" t="s">
        <v>155</v>
      </c>
      <c r="B87" s="355" t="s">
        <v>156</v>
      </c>
      <c r="C87" s="280">
        <v>0</v>
      </c>
      <c r="D87" s="295"/>
      <c r="E87" s="284"/>
      <c r="F87" s="296"/>
      <c r="G87" s="296"/>
      <c r="H87" s="296"/>
      <c r="I87" s="383"/>
      <c r="J87" s="281"/>
      <c r="K87" s="281"/>
      <c r="L87" s="274"/>
      <c r="M87" s="274"/>
      <c r="N87" s="276"/>
      <c r="O87" s="282"/>
      <c r="P87" s="274"/>
      <c r="Q87" s="281"/>
    </row>
    <row r="88" spans="1:17" x14ac:dyDescent="0.25">
      <c r="A88" s="330" t="s">
        <v>157</v>
      </c>
      <c r="B88" s="355" t="s">
        <v>158</v>
      </c>
      <c r="C88" s="280">
        <v>0</v>
      </c>
      <c r="D88" s="295"/>
      <c r="E88" s="284"/>
      <c r="F88" s="296"/>
      <c r="G88" s="296"/>
      <c r="H88" s="296"/>
      <c r="I88" s="383"/>
      <c r="J88" s="281"/>
      <c r="K88" s="281"/>
      <c r="L88" s="274"/>
      <c r="M88" s="274"/>
      <c r="N88" s="276"/>
      <c r="O88" s="282"/>
      <c r="P88" s="274"/>
      <c r="Q88" s="281"/>
    </row>
    <row r="89" spans="1:17" x14ac:dyDescent="0.25">
      <c r="A89" s="330" t="s">
        <v>159</v>
      </c>
      <c r="B89" s="355" t="s">
        <v>160</v>
      </c>
      <c r="C89" s="280">
        <v>0</v>
      </c>
      <c r="D89" s="295"/>
      <c r="E89" s="284"/>
      <c r="F89" s="296"/>
      <c r="G89" s="296"/>
      <c r="H89" s="296"/>
      <c r="I89" s="383"/>
      <c r="J89" s="281"/>
      <c r="K89" s="281"/>
      <c r="L89" s="274"/>
      <c r="M89" s="274"/>
      <c r="N89" s="276"/>
      <c r="O89" s="282"/>
      <c r="P89" s="274"/>
      <c r="Q89" s="281"/>
    </row>
    <row r="90" spans="1:17" x14ac:dyDescent="0.25">
      <c r="A90" s="330" t="s">
        <v>161</v>
      </c>
      <c r="B90" s="355" t="s">
        <v>162</v>
      </c>
      <c r="C90" s="280">
        <v>0</v>
      </c>
      <c r="D90" s="295"/>
      <c r="E90" s="284"/>
      <c r="F90" s="296"/>
      <c r="G90" s="296"/>
      <c r="H90" s="296"/>
      <c r="I90" s="383"/>
      <c r="J90" s="281"/>
      <c r="K90" s="281"/>
      <c r="L90" s="274"/>
      <c r="M90" s="274"/>
      <c r="N90" s="276"/>
      <c r="O90" s="282"/>
      <c r="P90" s="274"/>
      <c r="Q90" s="281"/>
    </row>
    <row r="91" spans="1:17" x14ac:dyDescent="0.25">
      <c r="A91" s="330" t="s">
        <v>163</v>
      </c>
      <c r="B91" s="355" t="s">
        <v>164</v>
      </c>
      <c r="C91" s="280">
        <v>0</v>
      </c>
      <c r="D91" s="295"/>
      <c r="E91" s="284"/>
      <c r="F91" s="296"/>
      <c r="G91" s="296"/>
      <c r="H91" s="296"/>
      <c r="I91" s="383"/>
      <c r="J91" s="281"/>
      <c r="K91" s="281"/>
      <c r="L91" s="274"/>
      <c r="M91" s="274"/>
      <c r="N91" s="276"/>
      <c r="O91" s="282"/>
      <c r="P91" s="274"/>
      <c r="Q91" s="281"/>
    </row>
    <row r="92" spans="1:17" x14ac:dyDescent="0.25">
      <c r="A92" s="330" t="s">
        <v>165</v>
      </c>
      <c r="B92" s="355" t="s">
        <v>166</v>
      </c>
      <c r="C92" s="280">
        <v>0</v>
      </c>
      <c r="D92" s="295"/>
      <c r="E92" s="284"/>
      <c r="F92" s="296"/>
      <c r="G92" s="296"/>
      <c r="H92" s="296"/>
      <c r="I92" s="383"/>
      <c r="J92" s="281"/>
      <c r="K92" s="281"/>
      <c r="L92" s="274"/>
      <c r="M92" s="274"/>
      <c r="N92" s="276"/>
      <c r="O92" s="282"/>
      <c r="P92" s="274"/>
      <c r="Q92" s="281"/>
    </row>
    <row r="93" spans="1:17" x14ac:dyDescent="0.25">
      <c r="A93" s="330" t="s">
        <v>167</v>
      </c>
      <c r="B93" s="355" t="s">
        <v>168</v>
      </c>
      <c r="C93" s="280">
        <v>0</v>
      </c>
      <c r="D93" s="295"/>
      <c r="E93" s="284"/>
      <c r="F93" s="296"/>
      <c r="G93" s="296"/>
      <c r="H93" s="296"/>
      <c r="I93" s="383"/>
      <c r="J93" s="281"/>
      <c r="K93" s="281"/>
      <c r="L93" s="274"/>
      <c r="M93" s="274"/>
      <c r="N93" s="276"/>
      <c r="O93" s="282"/>
      <c r="P93" s="274"/>
      <c r="Q93" s="281"/>
    </row>
    <row r="94" spans="1:17" x14ac:dyDescent="0.25">
      <c r="A94" s="330" t="s">
        <v>169</v>
      </c>
      <c r="B94" s="355" t="s">
        <v>170</v>
      </c>
      <c r="C94" s="280">
        <v>0</v>
      </c>
      <c r="D94" s="295"/>
      <c r="E94" s="284"/>
      <c r="F94" s="296"/>
      <c r="G94" s="296"/>
      <c r="H94" s="296"/>
      <c r="I94" s="383"/>
      <c r="J94" s="281"/>
      <c r="K94" s="281"/>
      <c r="L94" s="274"/>
      <c r="M94" s="274"/>
      <c r="N94" s="276"/>
      <c r="O94" s="282"/>
      <c r="P94" s="274"/>
      <c r="Q94" s="281"/>
    </row>
    <row r="95" spans="1:17" x14ac:dyDescent="0.25">
      <c r="A95" s="330" t="s">
        <v>171</v>
      </c>
      <c r="B95" s="355" t="s">
        <v>172</v>
      </c>
      <c r="C95" s="280">
        <v>0</v>
      </c>
      <c r="D95" s="295"/>
      <c r="E95" s="284"/>
      <c r="F95" s="296"/>
      <c r="G95" s="296"/>
      <c r="H95" s="296"/>
      <c r="I95" s="383"/>
      <c r="J95" s="281"/>
      <c r="K95" s="281"/>
      <c r="L95" s="274"/>
      <c r="M95" s="274"/>
      <c r="N95" s="276"/>
      <c r="O95" s="282"/>
      <c r="P95" s="274"/>
      <c r="Q95" s="281"/>
    </row>
    <row r="96" spans="1:17" x14ac:dyDescent="0.25">
      <c r="A96" s="330" t="s">
        <v>173</v>
      </c>
      <c r="B96" s="355" t="s">
        <v>174</v>
      </c>
      <c r="C96" s="280">
        <v>0</v>
      </c>
      <c r="D96" s="295"/>
      <c r="E96" s="284"/>
      <c r="F96" s="296"/>
      <c r="G96" s="296"/>
      <c r="H96" s="296"/>
      <c r="I96" s="383"/>
      <c r="J96" s="281"/>
      <c r="K96" s="281"/>
      <c r="L96" s="274"/>
      <c r="M96" s="274"/>
      <c r="N96" s="276"/>
      <c r="O96" s="282"/>
      <c r="P96" s="274"/>
      <c r="Q96" s="281"/>
    </row>
    <row r="97" spans="1:17" x14ac:dyDescent="0.25">
      <c r="A97" s="330" t="s">
        <v>175</v>
      </c>
      <c r="B97" s="355" t="s">
        <v>176</v>
      </c>
      <c r="C97" s="280">
        <v>0</v>
      </c>
      <c r="D97" s="295"/>
      <c r="E97" s="284"/>
      <c r="F97" s="296"/>
      <c r="G97" s="296"/>
      <c r="H97" s="296"/>
      <c r="I97" s="383"/>
      <c r="J97" s="281"/>
      <c r="K97" s="281"/>
      <c r="L97" s="274"/>
      <c r="M97" s="274"/>
      <c r="N97" s="276"/>
      <c r="O97" s="282"/>
      <c r="P97" s="274"/>
      <c r="Q97" s="281"/>
    </row>
    <row r="98" spans="1:17" x14ac:dyDescent="0.25">
      <c r="A98" s="330" t="s">
        <v>177</v>
      </c>
      <c r="B98" s="355" t="s">
        <v>178</v>
      </c>
      <c r="C98" s="280">
        <v>0</v>
      </c>
      <c r="D98" s="295"/>
      <c r="E98" s="284"/>
      <c r="F98" s="296"/>
      <c r="G98" s="296"/>
      <c r="H98" s="296"/>
      <c r="I98" s="383"/>
      <c r="J98" s="281"/>
      <c r="K98" s="281"/>
      <c r="L98" s="274"/>
      <c r="M98" s="274"/>
      <c r="N98" s="276"/>
      <c r="O98" s="282"/>
      <c r="P98" s="274"/>
      <c r="Q98" s="281"/>
    </row>
    <row r="99" spans="1:17" x14ac:dyDescent="0.25">
      <c r="A99" s="330" t="s">
        <v>179</v>
      </c>
      <c r="B99" s="355" t="s">
        <v>180</v>
      </c>
      <c r="C99" s="280">
        <v>0</v>
      </c>
      <c r="D99" s="295"/>
      <c r="E99" s="284"/>
      <c r="F99" s="296"/>
      <c r="G99" s="296"/>
      <c r="H99" s="296"/>
      <c r="I99" s="383"/>
      <c r="J99" s="281"/>
      <c r="K99" s="281"/>
      <c r="L99" s="274"/>
      <c r="M99" s="274"/>
      <c r="N99" s="276"/>
      <c r="O99" s="282"/>
      <c r="P99" s="274"/>
      <c r="Q99" s="281"/>
    </row>
    <row r="100" spans="1:17" x14ac:dyDescent="0.25">
      <c r="A100" s="330" t="s">
        <v>181</v>
      </c>
      <c r="B100" s="355" t="s">
        <v>182</v>
      </c>
      <c r="C100" s="280">
        <v>0</v>
      </c>
      <c r="D100" s="295"/>
      <c r="E100" s="284"/>
      <c r="F100" s="296"/>
      <c r="G100" s="296"/>
      <c r="H100" s="296"/>
      <c r="I100" s="383"/>
      <c r="J100" s="281"/>
      <c r="K100" s="281"/>
      <c r="L100" s="274"/>
      <c r="M100" s="274"/>
      <c r="N100" s="276"/>
      <c r="O100" s="282"/>
      <c r="P100" s="274"/>
      <c r="Q100" s="281"/>
    </row>
    <row r="101" spans="1:17" x14ac:dyDescent="0.25">
      <c r="A101" s="330" t="s">
        <v>183</v>
      </c>
      <c r="B101" s="355" t="s">
        <v>184</v>
      </c>
      <c r="C101" s="280">
        <v>0</v>
      </c>
      <c r="D101" s="295"/>
      <c r="E101" s="284"/>
      <c r="F101" s="296"/>
      <c r="G101" s="296"/>
      <c r="H101" s="296"/>
      <c r="I101" s="383"/>
      <c r="J101" s="281"/>
      <c r="K101" s="281"/>
      <c r="L101" s="274"/>
      <c r="M101" s="274"/>
      <c r="N101" s="276"/>
      <c r="O101" s="282"/>
      <c r="P101" s="274"/>
      <c r="Q101" s="281"/>
    </row>
    <row r="102" spans="1:17" x14ac:dyDescent="0.25">
      <c r="A102" s="330" t="s">
        <v>185</v>
      </c>
      <c r="B102" s="355" t="s">
        <v>186</v>
      </c>
      <c r="C102" s="280">
        <v>0</v>
      </c>
      <c r="D102" s="295"/>
      <c r="E102" s="284"/>
      <c r="F102" s="296"/>
      <c r="G102" s="296"/>
      <c r="H102" s="296"/>
      <c r="I102" s="383"/>
      <c r="J102" s="281"/>
      <c r="K102" s="281"/>
      <c r="L102" s="274"/>
      <c r="M102" s="274"/>
      <c r="N102" s="276"/>
      <c r="O102" s="282"/>
      <c r="P102" s="274"/>
      <c r="Q102" s="281"/>
    </row>
    <row r="103" spans="1:17" x14ac:dyDescent="0.25">
      <c r="A103" s="330" t="s">
        <v>187</v>
      </c>
      <c r="B103" s="355" t="s">
        <v>188</v>
      </c>
      <c r="C103" s="280">
        <v>0</v>
      </c>
      <c r="D103" s="295"/>
      <c r="E103" s="284"/>
      <c r="F103" s="296"/>
      <c r="G103" s="296"/>
      <c r="H103" s="296"/>
      <c r="I103" s="383"/>
      <c r="J103" s="281"/>
      <c r="K103" s="281"/>
      <c r="L103" s="274"/>
      <c r="M103" s="274"/>
      <c r="N103" s="276"/>
      <c r="O103" s="282"/>
      <c r="P103" s="274"/>
      <c r="Q103" s="281"/>
    </row>
    <row r="104" spans="1:17" x14ac:dyDescent="0.25">
      <c r="A104" s="330" t="s">
        <v>189</v>
      </c>
      <c r="B104" s="355" t="s">
        <v>190</v>
      </c>
      <c r="C104" s="280">
        <v>0</v>
      </c>
      <c r="D104" s="295"/>
      <c r="E104" s="284"/>
      <c r="F104" s="296"/>
      <c r="G104" s="296"/>
      <c r="H104" s="296"/>
      <c r="I104" s="383"/>
      <c r="J104" s="281"/>
      <c r="K104" s="281"/>
      <c r="L104" s="274"/>
      <c r="M104" s="274"/>
      <c r="N104" s="276"/>
      <c r="O104" s="282"/>
      <c r="P104" s="274"/>
      <c r="Q104" s="281"/>
    </row>
    <row r="105" spans="1:17" x14ac:dyDescent="0.25">
      <c r="A105" s="330" t="s">
        <v>191</v>
      </c>
      <c r="B105" s="355" t="s">
        <v>192</v>
      </c>
      <c r="C105" s="280">
        <v>0</v>
      </c>
      <c r="D105" s="295"/>
      <c r="E105" s="284"/>
      <c r="F105" s="296"/>
      <c r="G105" s="296"/>
      <c r="H105" s="296"/>
      <c r="I105" s="383"/>
      <c r="J105" s="281"/>
      <c r="K105" s="281"/>
      <c r="L105" s="274"/>
      <c r="M105" s="274"/>
      <c r="N105" s="276"/>
      <c r="O105" s="282"/>
      <c r="P105" s="274"/>
      <c r="Q105" s="281"/>
    </row>
    <row r="106" spans="1:17" x14ac:dyDescent="0.25">
      <c r="A106" s="330" t="s">
        <v>193</v>
      </c>
      <c r="B106" s="355" t="s">
        <v>194</v>
      </c>
      <c r="C106" s="280">
        <v>0</v>
      </c>
      <c r="D106" s="295"/>
      <c r="E106" s="284"/>
      <c r="F106" s="296"/>
      <c r="G106" s="296"/>
      <c r="H106" s="296"/>
      <c r="I106" s="383"/>
      <c r="J106" s="281"/>
      <c r="K106" s="281"/>
      <c r="L106" s="274"/>
      <c r="M106" s="274"/>
      <c r="N106" s="276"/>
      <c r="O106" s="282"/>
      <c r="P106" s="274"/>
      <c r="Q106" s="281"/>
    </row>
    <row r="107" spans="1:17" x14ac:dyDescent="0.25">
      <c r="A107" s="330" t="s">
        <v>195</v>
      </c>
      <c r="B107" s="355" t="s">
        <v>196</v>
      </c>
      <c r="C107" s="280">
        <v>0</v>
      </c>
      <c r="D107" s="295"/>
      <c r="E107" s="284"/>
      <c r="F107" s="296"/>
      <c r="G107" s="296"/>
      <c r="H107" s="296"/>
      <c r="I107" s="383"/>
      <c r="J107" s="281"/>
      <c r="K107" s="281"/>
      <c r="L107" s="274"/>
      <c r="M107" s="274"/>
      <c r="N107" s="276"/>
      <c r="O107" s="282"/>
      <c r="P107" s="274"/>
      <c r="Q107" s="281"/>
    </row>
    <row r="108" spans="1:17" x14ac:dyDescent="0.25">
      <c r="A108" s="330" t="s">
        <v>197</v>
      </c>
      <c r="B108" s="355" t="s">
        <v>198</v>
      </c>
      <c r="C108" s="280">
        <v>0</v>
      </c>
      <c r="D108" s="295"/>
      <c r="E108" s="284"/>
      <c r="F108" s="296"/>
      <c r="G108" s="296"/>
      <c r="H108" s="296"/>
      <c r="I108" s="383"/>
      <c r="J108" s="281"/>
      <c r="K108" s="281"/>
      <c r="L108" s="274"/>
      <c r="M108" s="274"/>
      <c r="N108" s="276"/>
      <c r="O108" s="282"/>
      <c r="P108" s="274"/>
      <c r="Q108" s="281"/>
    </row>
    <row r="109" spans="1:17" x14ac:dyDescent="0.25">
      <c r="A109" s="330" t="s">
        <v>199</v>
      </c>
      <c r="B109" s="355" t="s">
        <v>200</v>
      </c>
      <c r="C109" s="280">
        <v>0</v>
      </c>
      <c r="D109" s="295"/>
      <c r="E109" s="284"/>
      <c r="F109" s="296"/>
      <c r="G109" s="296"/>
      <c r="H109" s="296"/>
      <c r="I109" s="383"/>
      <c r="J109" s="281"/>
      <c r="K109" s="281"/>
      <c r="L109" s="274"/>
      <c r="M109" s="274"/>
      <c r="N109" s="276"/>
      <c r="O109" s="282"/>
      <c r="P109" s="274"/>
      <c r="Q109" s="281"/>
    </row>
    <row r="110" spans="1:17" x14ac:dyDescent="0.25">
      <c r="A110" s="330" t="s">
        <v>201</v>
      </c>
      <c r="B110" s="355" t="s">
        <v>202</v>
      </c>
      <c r="C110" s="280">
        <v>0</v>
      </c>
      <c r="D110" s="295"/>
      <c r="E110" s="284"/>
      <c r="F110" s="296"/>
      <c r="G110" s="296"/>
      <c r="H110" s="296"/>
      <c r="I110" s="383"/>
      <c r="J110" s="281"/>
      <c r="K110" s="281"/>
      <c r="L110" s="274"/>
      <c r="M110" s="274"/>
      <c r="N110" s="276"/>
      <c r="O110" s="282"/>
      <c r="P110" s="274"/>
      <c r="Q110" s="281"/>
    </row>
    <row r="111" spans="1:17" x14ac:dyDescent="0.25">
      <c r="A111" s="330" t="s">
        <v>203</v>
      </c>
      <c r="B111" s="355" t="s">
        <v>204</v>
      </c>
      <c r="C111" s="280">
        <v>0</v>
      </c>
      <c r="D111" s="295"/>
      <c r="E111" s="284"/>
      <c r="F111" s="296"/>
      <c r="G111" s="296"/>
      <c r="H111" s="296"/>
      <c r="I111" s="383"/>
      <c r="J111" s="281"/>
      <c r="K111" s="281"/>
      <c r="L111" s="274"/>
      <c r="M111" s="274"/>
      <c r="N111" s="276"/>
      <c r="O111" s="282"/>
      <c r="P111" s="274"/>
      <c r="Q111" s="281"/>
    </row>
    <row r="112" spans="1:17" x14ac:dyDescent="0.25">
      <c r="A112" s="330" t="s">
        <v>205</v>
      </c>
      <c r="B112" s="355" t="s">
        <v>206</v>
      </c>
      <c r="C112" s="280">
        <v>0</v>
      </c>
      <c r="D112" s="295"/>
      <c r="E112" s="284"/>
      <c r="F112" s="296"/>
      <c r="G112" s="296"/>
      <c r="H112" s="296"/>
      <c r="I112" s="383"/>
      <c r="J112" s="281"/>
      <c r="K112" s="281"/>
      <c r="L112" s="274"/>
      <c r="M112" s="274"/>
      <c r="N112" s="276"/>
      <c r="O112" s="282"/>
      <c r="P112" s="274"/>
      <c r="Q112" s="281"/>
    </row>
    <row r="113" spans="1:17" x14ac:dyDescent="0.25">
      <c r="A113" s="330" t="s">
        <v>207</v>
      </c>
      <c r="B113" s="355" t="s">
        <v>208</v>
      </c>
      <c r="C113" s="280">
        <v>0</v>
      </c>
      <c r="D113" s="295"/>
      <c r="E113" s="284"/>
      <c r="F113" s="296"/>
      <c r="G113" s="296"/>
      <c r="H113" s="296"/>
      <c r="I113" s="383"/>
      <c r="J113" s="281"/>
      <c r="K113" s="281"/>
      <c r="L113" s="274"/>
      <c r="M113" s="274"/>
      <c r="N113" s="276"/>
      <c r="O113" s="282"/>
      <c r="P113" s="274"/>
      <c r="Q113" s="281"/>
    </row>
    <row r="114" spans="1:17" x14ac:dyDescent="0.25">
      <c r="A114" s="330" t="s">
        <v>209</v>
      </c>
      <c r="B114" s="355" t="s">
        <v>210</v>
      </c>
      <c r="C114" s="280">
        <v>0</v>
      </c>
      <c r="D114" s="295"/>
      <c r="E114" s="284"/>
      <c r="F114" s="296"/>
      <c r="G114" s="296"/>
      <c r="H114" s="296"/>
      <c r="I114" s="383"/>
      <c r="J114" s="281"/>
      <c r="K114" s="281"/>
      <c r="L114" s="274"/>
      <c r="M114" s="274"/>
      <c r="N114" s="276"/>
      <c r="O114" s="282"/>
      <c r="P114" s="274"/>
      <c r="Q114" s="281"/>
    </row>
    <row r="115" spans="1:17" x14ac:dyDescent="0.25">
      <c r="A115" s="330" t="s">
        <v>211</v>
      </c>
      <c r="B115" s="355" t="s">
        <v>212</v>
      </c>
      <c r="C115" s="280">
        <v>0</v>
      </c>
      <c r="D115" s="295"/>
      <c r="E115" s="284"/>
      <c r="F115" s="296"/>
      <c r="G115" s="296"/>
      <c r="H115" s="296"/>
      <c r="I115" s="383"/>
      <c r="J115" s="281"/>
      <c r="K115" s="281"/>
      <c r="L115" s="274"/>
      <c r="M115" s="274"/>
      <c r="N115" s="276"/>
      <c r="O115" s="282"/>
      <c r="P115" s="274"/>
      <c r="Q115" s="281"/>
    </row>
    <row r="116" spans="1:17" x14ac:dyDescent="0.25">
      <c r="A116" s="330" t="s">
        <v>213</v>
      </c>
      <c r="B116" s="355" t="s">
        <v>214</v>
      </c>
      <c r="C116" s="280">
        <v>0</v>
      </c>
      <c r="D116" s="295"/>
      <c r="E116" s="284"/>
      <c r="F116" s="296"/>
      <c r="G116" s="296"/>
      <c r="H116" s="296"/>
      <c r="I116" s="383"/>
      <c r="J116" s="281"/>
      <c r="K116" s="281"/>
      <c r="L116" s="274"/>
      <c r="M116" s="274"/>
      <c r="N116" s="276"/>
      <c r="O116" s="282"/>
      <c r="P116" s="274"/>
      <c r="Q116" s="281"/>
    </row>
    <row r="117" spans="1:17" x14ac:dyDescent="0.25">
      <c r="A117" s="356" t="s">
        <v>215</v>
      </c>
      <c r="B117" s="361" t="s">
        <v>216</v>
      </c>
      <c r="C117" s="297">
        <v>0</v>
      </c>
      <c r="D117" s="298"/>
      <c r="E117" s="299"/>
      <c r="F117" s="300"/>
      <c r="G117" s="300"/>
      <c r="H117" s="300"/>
      <c r="I117" s="383"/>
      <c r="J117" s="281"/>
      <c r="K117" s="281"/>
      <c r="L117" s="274"/>
      <c r="M117" s="274"/>
      <c r="N117" s="276"/>
      <c r="O117" s="282"/>
      <c r="P117" s="274"/>
      <c r="Q117" s="281"/>
    </row>
    <row r="118" spans="1:17" x14ac:dyDescent="0.25">
      <c r="A118" s="288"/>
      <c r="B118" s="301"/>
      <c r="C118" s="326"/>
      <c r="D118" s="324"/>
      <c r="E118" s="324"/>
      <c r="F118" s="324"/>
      <c r="G118" s="324"/>
      <c r="H118" s="324"/>
      <c r="I118" s="383"/>
      <c r="J118" s="281"/>
      <c r="K118" s="281"/>
      <c r="L118" s="274"/>
      <c r="M118" s="274"/>
      <c r="N118" s="276"/>
      <c r="O118" s="282"/>
      <c r="P118" s="274"/>
      <c r="Q118" s="281"/>
    </row>
    <row r="119" spans="1:17" x14ac:dyDescent="0.25">
      <c r="A119" s="951" t="s">
        <v>217</v>
      </c>
      <c r="B119" s="958"/>
      <c r="C119" s="278">
        <v>0</v>
      </c>
      <c r="D119" s="302">
        <v>0</v>
      </c>
      <c r="E119" s="306">
        <v>0</v>
      </c>
      <c r="F119" s="307">
        <v>0</v>
      </c>
      <c r="G119" s="307">
        <v>0</v>
      </c>
      <c r="H119" s="307">
        <v>0</v>
      </c>
      <c r="I119" s="383"/>
      <c r="J119" s="281"/>
      <c r="K119" s="281"/>
      <c r="L119" s="274"/>
      <c r="M119" s="274"/>
      <c r="N119" s="276"/>
      <c r="O119" s="282"/>
      <c r="P119" s="274"/>
      <c r="Q119" s="281"/>
    </row>
    <row r="120" spans="1:17" x14ac:dyDescent="0.25">
      <c r="A120" s="329" t="s">
        <v>218</v>
      </c>
      <c r="B120" s="354" t="s">
        <v>219</v>
      </c>
      <c r="C120" s="305">
        <v>0</v>
      </c>
      <c r="D120" s="292"/>
      <c r="E120" s="293"/>
      <c r="F120" s="294"/>
      <c r="G120" s="294"/>
      <c r="H120" s="294"/>
      <c r="I120" s="383"/>
      <c r="J120" s="281"/>
      <c r="K120" s="281"/>
      <c r="L120" s="274"/>
      <c r="M120" s="274"/>
      <c r="N120" s="276"/>
      <c r="O120" s="282"/>
      <c r="P120" s="274"/>
      <c r="Q120" s="281"/>
    </row>
    <row r="121" spans="1:17" x14ac:dyDescent="0.25">
      <c r="A121" s="330" t="s">
        <v>220</v>
      </c>
      <c r="B121" s="355" t="s">
        <v>221</v>
      </c>
      <c r="C121" s="280">
        <v>0</v>
      </c>
      <c r="D121" s="295"/>
      <c r="E121" s="284"/>
      <c r="F121" s="296"/>
      <c r="G121" s="296"/>
      <c r="H121" s="296"/>
      <c r="I121" s="383"/>
      <c r="J121" s="281"/>
      <c r="K121" s="281"/>
      <c r="L121" s="274"/>
      <c r="M121" s="274"/>
      <c r="N121" s="276"/>
      <c r="O121" s="282"/>
      <c r="P121" s="274"/>
      <c r="Q121" s="281"/>
    </row>
    <row r="122" spans="1:17" x14ac:dyDescent="0.25">
      <c r="A122" s="330" t="s">
        <v>222</v>
      </c>
      <c r="B122" s="355" t="s">
        <v>223</v>
      </c>
      <c r="C122" s="280">
        <v>0</v>
      </c>
      <c r="D122" s="295"/>
      <c r="E122" s="284"/>
      <c r="F122" s="296"/>
      <c r="G122" s="296"/>
      <c r="H122" s="296"/>
      <c r="I122" s="383"/>
      <c r="J122" s="281"/>
      <c r="K122" s="281"/>
      <c r="L122" s="274"/>
      <c r="M122" s="274"/>
      <c r="N122" s="276"/>
      <c r="O122" s="282"/>
      <c r="P122" s="274"/>
      <c r="Q122" s="281"/>
    </row>
    <row r="123" spans="1:17" x14ac:dyDescent="0.25">
      <c r="A123" s="330" t="s">
        <v>224</v>
      </c>
      <c r="B123" s="355" t="s">
        <v>225</v>
      </c>
      <c r="C123" s="280">
        <v>0</v>
      </c>
      <c r="D123" s="295"/>
      <c r="E123" s="284"/>
      <c r="F123" s="296"/>
      <c r="G123" s="296"/>
      <c r="H123" s="296"/>
      <c r="I123" s="383"/>
      <c r="J123" s="281"/>
      <c r="K123" s="281"/>
      <c r="L123" s="274"/>
      <c r="M123" s="274"/>
      <c r="N123" s="276"/>
      <c r="O123" s="282"/>
      <c r="P123" s="274"/>
      <c r="Q123" s="281"/>
    </row>
    <row r="124" spans="1:17" x14ac:dyDescent="0.25">
      <c r="A124" s="330" t="s">
        <v>226</v>
      </c>
      <c r="B124" s="355" t="s">
        <v>227</v>
      </c>
      <c r="C124" s="280">
        <v>0</v>
      </c>
      <c r="D124" s="295"/>
      <c r="E124" s="284"/>
      <c r="F124" s="296"/>
      <c r="G124" s="296"/>
      <c r="H124" s="296"/>
      <c r="I124" s="383"/>
      <c r="J124" s="281"/>
      <c r="K124" s="281"/>
      <c r="L124" s="274"/>
      <c r="M124" s="274"/>
      <c r="N124" s="276"/>
      <c r="O124" s="282"/>
      <c r="P124" s="274"/>
      <c r="Q124" s="281"/>
    </row>
    <row r="125" spans="1:17" x14ac:dyDescent="0.25">
      <c r="A125" s="330" t="s">
        <v>228</v>
      </c>
      <c r="B125" s="355" t="s">
        <v>229</v>
      </c>
      <c r="C125" s="280">
        <v>0</v>
      </c>
      <c r="D125" s="295"/>
      <c r="E125" s="284"/>
      <c r="F125" s="296"/>
      <c r="G125" s="296"/>
      <c r="H125" s="296"/>
      <c r="I125" s="383"/>
      <c r="J125" s="281"/>
      <c r="K125" s="281"/>
      <c r="L125" s="274"/>
      <c r="M125" s="274"/>
      <c r="N125" s="276"/>
      <c r="O125" s="282"/>
      <c r="P125" s="274"/>
      <c r="Q125" s="281"/>
    </row>
    <row r="126" spans="1:17" x14ac:dyDescent="0.25">
      <c r="A126" s="330" t="s">
        <v>230</v>
      </c>
      <c r="B126" s="355" t="s">
        <v>231</v>
      </c>
      <c r="C126" s="280">
        <v>0</v>
      </c>
      <c r="D126" s="295"/>
      <c r="E126" s="284"/>
      <c r="F126" s="296"/>
      <c r="G126" s="296"/>
      <c r="H126" s="296"/>
      <c r="I126" s="383"/>
      <c r="J126" s="281"/>
      <c r="K126" s="281"/>
      <c r="L126" s="274"/>
      <c r="M126" s="274"/>
      <c r="N126" s="276"/>
      <c r="O126" s="282"/>
      <c r="P126" s="274"/>
      <c r="Q126" s="281"/>
    </row>
    <row r="127" spans="1:17" x14ac:dyDescent="0.25">
      <c r="A127" s="330" t="s">
        <v>232</v>
      </c>
      <c r="B127" s="355" t="s">
        <v>233</v>
      </c>
      <c r="C127" s="280">
        <v>0</v>
      </c>
      <c r="D127" s="295"/>
      <c r="E127" s="284"/>
      <c r="F127" s="296"/>
      <c r="G127" s="296"/>
      <c r="H127" s="296"/>
      <c r="I127" s="383"/>
      <c r="J127" s="281"/>
      <c r="K127" s="281"/>
      <c r="L127" s="274"/>
      <c r="M127" s="274"/>
      <c r="N127" s="276"/>
      <c r="O127" s="282"/>
      <c r="P127" s="274"/>
      <c r="Q127" s="281"/>
    </row>
    <row r="128" spans="1:17" x14ac:dyDescent="0.25">
      <c r="A128" s="330" t="s">
        <v>234</v>
      </c>
      <c r="B128" s="355" t="s">
        <v>235</v>
      </c>
      <c r="C128" s="280">
        <v>0</v>
      </c>
      <c r="D128" s="295"/>
      <c r="E128" s="284"/>
      <c r="F128" s="296"/>
      <c r="G128" s="296"/>
      <c r="H128" s="296"/>
      <c r="I128" s="383"/>
      <c r="J128" s="281"/>
      <c r="K128" s="281"/>
      <c r="L128" s="274"/>
      <c r="M128" s="274"/>
      <c r="N128" s="276"/>
      <c r="O128" s="282"/>
      <c r="P128" s="274"/>
      <c r="Q128" s="281"/>
    </row>
    <row r="129" spans="1:17" x14ac:dyDescent="0.25">
      <c r="A129" s="330" t="s">
        <v>236</v>
      </c>
      <c r="B129" s="355" t="s">
        <v>237</v>
      </c>
      <c r="C129" s="280">
        <v>0</v>
      </c>
      <c r="D129" s="295"/>
      <c r="E129" s="284"/>
      <c r="F129" s="296"/>
      <c r="G129" s="296"/>
      <c r="H129" s="296"/>
      <c r="I129" s="383"/>
      <c r="J129" s="281"/>
      <c r="K129" s="281"/>
      <c r="L129" s="274"/>
      <c r="M129" s="274"/>
      <c r="N129" s="276"/>
      <c r="O129" s="282"/>
      <c r="P129" s="274"/>
      <c r="Q129" s="281"/>
    </row>
    <row r="130" spans="1:17" x14ac:dyDescent="0.25">
      <c r="A130" s="330" t="s">
        <v>238</v>
      </c>
      <c r="B130" s="355" t="s">
        <v>239</v>
      </c>
      <c r="C130" s="280">
        <v>0</v>
      </c>
      <c r="D130" s="295"/>
      <c r="E130" s="284"/>
      <c r="F130" s="296"/>
      <c r="G130" s="296"/>
      <c r="H130" s="296"/>
      <c r="I130" s="383"/>
      <c r="J130" s="281"/>
      <c r="K130" s="281"/>
      <c r="L130" s="274"/>
      <c r="M130" s="274"/>
      <c r="N130" s="276"/>
      <c r="O130" s="282"/>
      <c r="P130" s="274"/>
      <c r="Q130" s="281"/>
    </row>
    <row r="131" spans="1:17" x14ac:dyDescent="0.25">
      <c r="A131" s="330" t="s">
        <v>240</v>
      </c>
      <c r="B131" s="355" t="s">
        <v>241</v>
      </c>
      <c r="C131" s="280">
        <v>0</v>
      </c>
      <c r="D131" s="295"/>
      <c r="E131" s="284"/>
      <c r="F131" s="296"/>
      <c r="G131" s="296"/>
      <c r="H131" s="296"/>
      <c r="I131" s="383"/>
      <c r="J131" s="281"/>
      <c r="K131" s="281"/>
      <c r="L131" s="274"/>
      <c r="M131" s="274"/>
      <c r="N131" s="276"/>
      <c r="O131" s="282"/>
      <c r="P131" s="274"/>
      <c r="Q131" s="281"/>
    </row>
    <row r="132" spans="1:17" x14ac:dyDescent="0.25">
      <c r="A132" s="330" t="s">
        <v>242</v>
      </c>
      <c r="B132" s="355" t="s">
        <v>243</v>
      </c>
      <c r="C132" s="280">
        <v>0</v>
      </c>
      <c r="D132" s="295"/>
      <c r="E132" s="284"/>
      <c r="F132" s="296"/>
      <c r="G132" s="296"/>
      <c r="H132" s="296"/>
      <c r="I132" s="383"/>
      <c r="J132" s="281"/>
      <c r="K132" s="281"/>
      <c r="L132" s="274"/>
      <c r="M132" s="274"/>
      <c r="N132" s="276"/>
      <c r="O132" s="282"/>
      <c r="P132" s="274"/>
      <c r="Q132" s="281"/>
    </row>
    <row r="133" spans="1:17" x14ac:dyDescent="0.25">
      <c r="A133" s="330" t="s">
        <v>244</v>
      </c>
      <c r="B133" s="355" t="s">
        <v>245</v>
      </c>
      <c r="C133" s="280">
        <v>0</v>
      </c>
      <c r="D133" s="295"/>
      <c r="E133" s="284"/>
      <c r="F133" s="296"/>
      <c r="G133" s="296"/>
      <c r="H133" s="296"/>
      <c r="I133" s="383"/>
      <c r="J133" s="281"/>
      <c r="K133" s="281"/>
      <c r="L133" s="274"/>
      <c r="M133" s="274"/>
      <c r="N133" s="276"/>
      <c r="O133" s="282"/>
      <c r="P133" s="274"/>
      <c r="Q133" s="281"/>
    </row>
    <row r="134" spans="1:17" x14ac:dyDescent="0.25">
      <c r="A134" s="330" t="s">
        <v>246</v>
      </c>
      <c r="B134" s="355" t="s">
        <v>247</v>
      </c>
      <c r="C134" s="280">
        <v>0</v>
      </c>
      <c r="D134" s="295"/>
      <c r="E134" s="284"/>
      <c r="F134" s="296"/>
      <c r="G134" s="296"/>
      <c r="H134" s="296"/>
      <c r="I134" s="383"/>
      <c r="J134" s="281"/>
      <c r="K134" s="281"/>
      <c r="L134" s="274"/>
      <c r="M134" s="274"/>
      <c r="N134" s="276"/>
      <c r="O134" s="282"/>
      <c r="P134" s="274"/>
      <c r="Q134" s="281"/>
    </row>
    <row r="135" spans="1:17" x14ac:dyDescent="0.25">
      <c r="A135" s="330" t="s">
        <v>248</v>
      </c>
      <c r="B135" s="355" t="s">
        <v>249</v>
      </c>
      <c r="C135" s="280">
        <v>0</v>
      </c>
      <c r="D135" s="295"/>
      <c r="E135" s="284"/>
      <c r="F135" s="296"/>
      <c r="G135" s="296"/>
      <c r="H135" s="296"/>
      <c r="I135" s="383"/>
      <c r="J135" s="281"/>
      <c r="K135" s="281"/>
      <c r="L135" s="274"/>
      <c r="M135" s="274"/>
      <c r="N135" s="276"/>
      <c r="O135" s="282"/>
      <c r="P135" s="274"/>
      <c r="Q135" s="281"/>
    </row>
    <row r="136" spans="1:17" x14ac:dyDescent="0.25">
      <c r="A136" s="330" t="s">
        <v>250</v>
      </c>
      <c r="B136" s="355" t="s">
        <v>251</v>
      </c>
      <c r="C136" s="280">
        <v>0</v>
      </c>
      <c r="D136" s="295"/>
      <c r="E136" s="284"/>
      <c r="F136" s="296"/>
      <c r="G136" s="296"/>
      <c r="H136" s="296"/>
      <c r="I136" s="383"/>
      <c r="J136" s="281"/>
      <c r="K136" s="281"/>
      <c r="L136" s="274"/>
      <c r="M136" s="274"/>
      <c r="N136" s="276"/>
      <c r="O136" s="282"/>
      <c r="P136" s="274"/>
      <c r="Q136" s="281"/>
    </row>
    <row r="137" spans="1:17" x14ac:dyDescent="0.25">
      <c r="A137" s="330" t="s">
        <v>252</v>
      </c>
      <c r="B137" s="355" t="s">
        <v>253</v>
      </c>
      <c r="C137" s="280">
        <v>0</v>
      </c>
      <c r="D137" s="295"/>
      <c r="E137" s="284"/>
      <c r="F137" s="296"/>
      <c r="G137" s="296"/>
      <c r="H137" s="296"/>
      <c r="I137" s="383"/>
      <c r="J137" s="281"/>
      <c r="K137" s="281"/>
      <c r="L137" s="274"/>
      <c r="M137" s="274"/>
      <c r="N137" s="276"/>
      <c r="O137" s="282"/>
      <c r="P137" s="274"/>
      <c r="Q137" s="281"/>
    </row>
    <row r="138" spans="1:17" x14ac:dyDescent="0.25">
      <c r="A138" s="330" t="s">
        <v>254</v>
      </c>
      <c r="B138" s="355" t="s">
        <v>255</v>
      </c>
      <c r="C138" s="280">
        <v>0</v>
      </c>
      <c r="D138" s="295"/>
      <c r="E138" s="284"/>
      <c r="F138" s="296"/>
      <c r="G138" s="296"/>
      <c r="H138" s="296"/>
      <c r="I138" s="383"/>
      <c r="J138" s="281"/>
      <c r="K138" s="281"/>
      <c r="L138" s="274"/>
      <c r="M138" s="274"/>
      <c r="N138" s="276"/>
      <c r="O138" s="282"/>
      <c r="P138" s="274"/>
      <c r="Q138" s="281"/>
    </row>
    <row r="139" spans="1:17" x14ac:dyDescent="0.25">
      <c r="A139" s="330" t="s">
        <v>256</v>
      </c>
      <c r="B139" s="355" t="s">
        <v>257</v>
      </c>
      <c r="C139" s="280">
        <v>0</v>
      </c>
      <c r="D139" s="295"/>
      <c r="E139" s="284"/>
      <c r="F139" s="296"/>
      <c r="G139" s="296"/>
      <c r="H139" s="296"/>
      <c r="I139" s="383"/>
      <c r="J139" s="281"/>
      <c r="K139" s="281"/>
      <c r="L139" s="274"/>
      <c r="M139" s="274"/>
      <c r="N139" s="276"/>
      <c r="O139" s="282"/>
      <c r="P139" s="274"/>
      <c r="Q139" s="281"/>
    </row>
    <row r="140" spans="1:17" x14ac:dyDescent="0.25">
      <c r="A140" s="330" t="s">
        <v>258</v>
      </c>
      <c r="B140" s="355" t="s">
        <v>259</v>
      </c>
      <c r="C140" s="280">
        <v>0</v>
      </c>
      <c r="D140" s="295"/>
      <c r="E140" s="284"/>
      <c r="F140" s="296"/>
      <c r="G140" s="296"/>
      <c r="H140" s="296"/>
      <c r="I140" s="383"/>
      <c r="J140" s="281"/>
      <c r="K140" s="281"/>
      <c r="L140" s="274"/>
      <c r="M140" s="274"/>
      <c r="N140" s="276"/>
      <c r="O140" s="282"/>
      <c r="P140" s="274"/>
      <c r="Q140" s="281"/>
    </row>
    <row r="141" spans="1:17" x14ac:dyDescent="0.25">
      <c r="A141" s="330" t="s">
        <v>260</v>
      </c>
      <c r="B141" s="355" t="s">
        <v>261</v>
      </c>
      <c r="C141" s="280">
        <v>0</v>
      </c>
      <c r="D141" s="295"/>
      <c r="E141" s="284"/>
      <c r="F141" s="296"/>
      <c r="G141" s="296"/>
      <c r="H141" s="296"/>
      <c r="I141" s="383"/>
      <c r="J141" s="281"/>
      <c r="K141" s="281"/>
      <c r="L141" s="274"/>
      <c r="M141" s="274"/>
      <c r="N141" s="276"/>
      <c r="O141" s="282"/>
      <c r="P141" s="274"/>
      <c r="Q141" s="281"/>
    </row>
    <row r="142" spans="1:17" x14ac:dyDescent="0.25">
      <c r="A142" s="330" t="s">
        <v>262</v>
      </c>
      <c r="B142" s="355" t="s">
        <v>263</v>
      </c>
      <c r="C142" s="280">
        <v>0</v>
      </c>
      <c r="D142" s="295"/>
      <c r="E142" s="284"/>
      <c r="F142" s="296"/>
      <c r="G142" s="296"/>
      <c r="H142" s="296"/>
      <c r="I142" s="383"/>
      <c r="J142" s="281"/>
      <c r="K142" s="281"/>
      <c r="L142" s="274"/>
      <c r="M142" s="274"/>
      <c r="N142" s="276"/>
      <c r="O142" s="282"/>
      <c r="P142" s="274"/>
      <c r="Q142" s="281"/>
    </row>
    <row r="143" spans="1:17" x14ac:dyDescent="0.25">
      <c r="A143" s="330" t="s">
        <v>264</v>
      </c>
      <c r="B143" s="355" t="s">
        <v>265</v>
      </c>
      <c r="C143" s="280">
        <v>0</v>
      </c>
      <c r="D143" s="295"/>
      <c r="E143" s="284"/>
      <c r="F143" s="296"/>
      <c r="G143" s="296"/>
      <c r="H143" s="296"/>
      <c r="I143" s="383"/>
      <c r="J143" s="281"/>
      <c r="K143" s="281"/>
      <c r="L143" s="274"/>
      <c r="M143" s="274"/>
      <c r="N143" s="276"/>
      <c r="O143" s="282"/>
      <c r="P143" s="274"/>
      <c r="Q143" s="281"/>
    </row>
    <row r="144" spans="1:17" x14ac:dyDescent="0.25">
      <c r="A144" s="330" t="s">
        <v>266</v>
      </c>
      <c r="B144" s="355" t="s">
        <v>267</v>
      </c>
      <c r="C144" s="280">
        <v>0</v>
      </c>
      <c r="D144" s="295"/>
      <c r="E144" s="284"/>
      <c r="F144" s="296"/>
      <c r="G144" s="296"/>
      <c r="H144" s="296"/>
      <c r="I144" s="383"/>
      <c r="J144" s="281"/>
      <c r="K144" s="281"/>
      <c r="L144" s="274"/>
      <c r="M144" s="274"/>
      <c r="N144" s="276"/>
      <c r="O144" s="282"/>
      <c r="P144" s="274"/>
      <c r="Q144" s="281"/>
    </row>
    <row r="145" spans="1:17" x14ac:dyDescent="0.25">
      <c r="A145" s="330" t="s">
        <v>268</v>
      </c>
      <c r="B145" s="355" t="s">
        <v>265</v>
      </c>
      <c r="C145" s="280">
        <v>0</v>
      </c>
      <c r="D145" s="295"/>
      <c r="E145" s="284"/>
      <c r="F145" s="296"/>
      <c r="G145" s="296"/>
      <c r="H145" s="296"/>
      <c r="I145" s="383"/>
      <c r="J145" s="281"/>
      <c r="K145" s="281"/>
      <c r="L145" s="274"/>
      <c r="M145" s="274"/>
      <c r="N145" s="276"/>
      <c r="O145" s="282"/>
      <c r="P145" s="274"/>
      <c r="Q145" s="281"/>
    </row>
    <row r="146" spans="1:17" x14ac:dyDescent="0.25">
      <c r="A146" s="330" t="s">
        <v>269</v>
      </c>
      <c r="B146" s="355" t="s">
        <v>267</v>
      </c>
      <c r="C146" s="280">
        <v>0</v>
      </c>
      <c r="D146" s="295"/>
      <c r="E146" s="284"/>
      <c r="F146" s="296"/>
      <c r="G146" s="296"/>
      <c r="H146" s="296"/>
      <c r="I146" s="383"/>
      <c r="J146" s="281"/>
      <c r="K146" s="281"/>
      <c r="L146" s="274"/>
      <c r="M146" s="274"/>
      <c r="N146" s="276"/>
      <c r="O146" s="282"/>
      <c r="P146" s="274"/>
      <c r="Q146" s="281"/>
    </row>
    <row r="147" spans="1:17" x14ac:dyDescent="0.25">
      <c r="A147" s="330" t="s">
        <v>270</v>
      </c>
      <c r="B147" s="355" t="s">
        <v>271</v>
      </c>
      <c r="C147" s="280">
        <v>0</v>
      </c>
      <c r="D147" s="295"/>
      <c r="E147" s="284"/>
      <c r="F147" s="296"/>
      <c r="G147" s="296"/>
      <c r="H147" s="296"/>
      <c r="I147" s="383"/>
      <c r="J147" s="281"/>
      <c r="K147" s="281"/>
      <c r="L147" s="274"/>
      <c r="M147" s="274"/>
      <c r="N147" s="276"/>
      <c r="O147" s="282"/>
      <c r="P147" s="274"/>
      <c r="Q147" s="281"/>
    </row>
    <row r="148" spans="1:17" x14ac:dyDescent="0.25">
      <c r="A148" s="330" t="s">
        <v>272</v>
      </c>
      <c r="B148" s="355" t="s">
        <v>267</v>
      </c>
      <c r="C148" s="280">
        <v>0</v>
      </c>
      <c r="D148" s="295"/>
      <c r="E148" s="284"/>
      <c r="F148" s="296"/>
      <c r="G148" s="296"/>
      <c r="H148" s="296"/>
      <c r="I148" s="383"/>
      <c r="J148" s="281"/>
      <c r="K148" s="281"/>
      <c r="L148" s="274"/>
      <c r="M148" s="274"/>
      <c r="N148" s="276"/>
      <c r="O148" s="282"/>
      <c r="P148" s="274"/>
      <c r="Q148" s="281"/>
    </row>
    <row r="149" spans="1:17" x14ac:dyDescent="0.25">
      <c r="A149" s="330" t="s">
        <v>273</v>
      </c>
      <c r="B149" s="355" t="s">
        <v>265</v>
      </c>
      <c r="C149" s="280">
        <v>0</v>
      </c>
      <c r="D149" s="295"/>
      <c r="E149" s="284"/>
      <c r="F149" s="296"/>
      <c r="G149" s="296"/>
      <c r="H149" s="296"/>
      <c r="I149" s="383"/>
      <c r="J149" s="281"/>
      <c r="K149" s="281"/>
      <c r="L149" s="274"/>
      <c r="M149" s="274"/>
      <c r="N149" s="276"/>
      <c r="O149" s="282"/>
      <c r="P149" s="274"/>
      <c r="Q149" s="281"/>
    </row>
    <row r="150" spans="1:17" x14ac:dyDescent="0.25">
      <c r="A150" s="330" t="s">
        <v>274</v>
      </c>
      <c r="B150" s="355" t="s">
        <v>275</v>
      </c>
      <c r="C150" s="280">
        <v>0</v>
      </c>
      <c r="D150" s="295"/>
      <c r="E150" s="284"/>
      <c r="F150" s="296"/>
      <c r="G150" s="296"/>
      <c r="H150" s="296"/>
      <c r="I150" s="383"/>
      <c r="J150" s="281"/>
      <c r="K150" s="281"/>
      <c r="L150" s="274"/>
      <c r="M150" s="274"/>
      <c r="N150" s="276"/>
      <c r="O150" s="282"/>
      <c r="P150" s="274"/>
      <c r="Q150" s="281"/>
    </row>
    <row r="151" spans="1:17" x14ac:dyDescent="0.25">
      <c r="A151" s="330" t="s">
        <v>276</v>
      </c>
      <c r="B151" s="355" t="s">
        <v>277</v>
      </c>
      <c r="C151" s="280">
        <v>0</v>
      </c>
      <c r="D151" s="295"/>
      <c r="E151" s="284"/>
      <c r="F151" s="296"/>
      <c r="G151" s="296"/>
      <c r="H151" s="296"/>
      <c r="I151" s="383"/>
      <c r="J151" s="281"/>
      <c r="K151" s="281"/>
      <c r="L151" s="274"/>
      <c r="M151" s="274"/>
      <c r="N151" s="276"/>
      <c r="O151" s="282"/>
      <c r="P151" s="274"/>
      <c r="Q151" s="281"/>
    </row>
    <row r="152" spans="1:17" x14ac:dyDescent="0.25">
      <c r="A152" s="330" t="s">
        <v>278</v>
      </c>
      <c r="B152" s="355" t="s">
        <v>265</v>
      </c>
      <c r="C152" s="280">
        <v>0</v>
      </c>
      <c r="D152" s="295"/>
      <c r="E152" s="284"/>
      <c r="F152" s="296"/>
      <c r="G152" s="296"/>
      <c r="H152" s="296"/>
      <c r="I152" s="383"/>
      <c r="J152" s="281"/>
      <c r="K152" s="281"/>
      <c r="L152" s="274"/>
      <c r="M152" s="274"/>
      <c r="N152" s="276"/>
      <c r="O152" s="282"/>
      <c r="P152" s="274"/>
      <c r="Q152" s="281"/>
    </row>
    <row r="153" spans="1:17" x14ac:dyDescent="0.25">
      <c r="A153" s="330" t="s">
        <v>279</v>
      </c>
      <c r="B153" s="355" t="s">
        <v>267</v>
      </c>
      <c r="C153" s="280">
        <v>0</v>
      </c>
      <c r="D153" s="295"/>
      <c r="E153" s="284"/>
      <c r="F153" s="296"/>
      <c r="G153" s="296"/>
      <c r="H153" s="296"/>
      <c r="I153" s="383"/>
      <c r="J153" s="281"/>
      <c r="K153" s="281"/>
      <c r="L153" s="274"/>
      <c r="M153" s="274"/>
      <c r="N153" s="276"/>
      <c r="O153" s="282"/>
      <c r="P153" s="274"/>
      <c r="Q153" s="281"/>
    </row>
    <row r="154" spans="1:17" x14ac:dyDescent="0.25">
      <c r="A154" s="330" t="s">
        <v>280</v>
      </c>
      <c r="B154" s="355" t="s">
        <v>281</v>
      </c>
      <c r="C154" s="280">
        <v>0</v>
      </c>
      <c r="D154" s="295"/>
      <c r="E154" s="284"/>
      <c r="F154" s="296"/>
      <c r="G154" s="296"/>
      <c r="H154" s="296"/>
      <c r="I154" s="383"/>
      <c r="J154" s="281"/>
      <c r="K154" s="281"/>
      <c r="L154" s="274"/>
      <c r="M154" s="274"/>
      <c r="N154" s="276"/>
      <c r="O154" s="282"/>
      <c r="P154" s="274"/>
      <c r="Q154" s="281"/>
    </row>
    <row r="155" spans="1:17" x14ac:dyDescent="0.25">
      <c r="A155" s="330" t="s">
        <v>282</v>
      </c>
      <c r="B155" s="355" t="s">
        <v>283</v>
      </c>
      <c r="C155" s="280">
        <v>0</v>
      </c>
      <c r="D155" s="295"/>
      <c r="E155" s="284"/>
      <c r="F155" s="296"/>
      <c r="G155" s="296"/>
      <c r="H155" s="296"/>
      <c r="I155" s="383"/>
      <c r="J155" s="281"/>
      <c r="K155" s="281"/>
      <c r="L155" s="274"/>
      <c r="M155" s="274"/>
      <c r="N155" s="276"/>
      <c r="O155" s="282"/>
      <c r="P155" s="274"/>
      <c r="Q155" s="281"/>
    </row>
    <row r="156" spans="1:17" x14ac:dyDescent="0.25">
      <c r="A156" s="330" t="s">
        <v>284</v>
      </c>
      <c r="B156" s="355" t="s">
        <v>285</v>
      </c>
      <c r="C156" s="280">
        <v>0</v>
      </c>
      <c r="D156" s="295"/>
      <c r="E156" s="284"/>
      <c r="F156" s="296"/>
      <c r="G156" s="296"/>
      <c r="H156" s="296"/>
      <c r="I156" s="383"/>
      <c r="J156" s="281"/>
      <c r="K156" s="281"/>
      <c r="L156" s="274"/>
      <c r="M156" s="274"/>
      <c r="N156" s="276"/>
      <c r="O156" s="282"/>
      <c r="P156" s="274"/>
      <c r="Q156" s="281"/>
    </row>
    <row r="157" spans="1:17" x14ac:dyDescent="0.25">
      <c r="A157" s="330" t="s">
        <v>286</v>
      </c>
      <c r="B157" s="355" t="s">
        <v>287</v>
      </c>
      <c r="C157" s="280">
        <v>0</v>
      </c>
      <c r="D157" s="295"/>
      <c r="E157" s="284"/>
      <c r="F157" s="296"/>
      <c r="G157" s="296"/>
      <c r="H157" s="296"/>
      <c r="I157" s="383"/>
      <c r="J157" s="281"/>
      <c r="K157" s="281"/>
      <c r="L157" s="274"/>
      <c r="M157" s="274"/>
      <c r="N157" s="276"/>
      <c r="O157" s="282"/>
      <c r="P157" s="274"/>
      <c r="Q157" s="281"/>
    </row>
    <row r="158" spans="1:17" ht="125.25" x14ac:dyDescent="0.25">
      <c r="A158" s="330" t="s">
        <v>288</v>
      </c>
      <c r="B158" s="336" t="s">
        <v>289</v>
      </c>
      <c r="C158" s="280">
        <v>0</v>
      </c>
      <c r="D158" s="295"/>
      <c r="E158" s="284"/>
      <c r="F158" s="315"/>
      <c r="G158" s="296"/>
      <c r="H158" s="296"/>
      <c r="I158" s="383"/>
      <c r="J158" s="281"/>
      <c r="K158" s="281"/>
      <c r="L158" s="274"/>
      <c r="M158" s="274"/>
      <c r="N158" s="276"/>
      <c r="O158" s="282"/>
      <c r="P158" s="274"/>
      <c r="Q158" s="281"/>
    </row>
    <row r="159" spans="1:17" ht="147.75" x14ac:dyDescent="0.25">
      <c r="A159" s="356" t="s">
        <v>290</v>
      </c>
      <c r="B159" s="357" t="s">
        <v>291</v>
      </c>
      <c r="C159" s="297">
        <v>0</v>
      </c>
      <c r="D159" s="298"/>
      <c r="E159" s="299"/>
      <c r="F159" s="300"/>
      <c r="G159" s="300"/>
      <c r="H159" s="300"/>
      <c r="I159" s="383"/>
      <c r="J159" s="281"/>
      <c r="K159" s="281"/>
      <c r="L159" s="274"/>
      <c r="M159" s="274"/>
      <c r="N159" s="276"/>
      <c r="O159" s="282"/>
      <c r="P159" s="274"/>
      <c r="Q159" s="281"/>
    </row>
    <row r="160" spans="1:17" x14ac:dyDescent="0.25">
      <c r="A160" s="308"/>
      <c r="B160" s="309"/>
      <c r="C160" s="326"/>
      <c r="D160" s="324"/>
      <c r="E160" s="324"/>
      <c r="F160" s="324"/>
      <c r="G160" s="324"/>
      <c r="H160" s="324"/>
      <c r="I160" s="383"/>
      <c r="J160" s="281"/>
      <c r="K160" s="281"/>
      <c r="L160" s="274"/>
      <c r="M160" s="274"/>
      <c r="N160" s="276"/>
      <c r="O160" s="282"/>
      <c r="P160" s="274"/>
      <c r="Q160" s="281"/>
    </row>
    <row r="161" spans="1:17" x14ac:dyDescent="0.25">
      <c r="A161" s="978" t="s">
        <v>292</v>
      </c>
      <c r="B161" s="979"/>
      <c r="C161" s="278">
        <v>0</v>
      </c>
      <c r="D161" s="302">
        <v>0</v>
      </c>
      <c r="E161" s="306">
        <v>0</v>
      </c>
      <c r="F161" s="307">
        <v>0</v>
      </c>
      <c r="G161" s="307">
        <v>0</v>
      </c>
      <c r="H161" s="307">
        <v>0</v>
      </c>
      <c r="I161" s="383"/>
      <c r="J161" s="281"/>
      <c r="K161" s="281"/>
      <c r="L161" s="274"/>
      <c r="M161" s="274"/>
      <c r="N161" s="276"/>
      <c r="O161" s="282"/>
      <c r="P161" s="274"/>
      <c r="Q161" s="281"/>
    </row>
    <row r="162" spans="1:17" x14ac:dyDescent="0.25">
      <c r="A162" s="329" t="s">
        <v>293</v>
      </c>
      <c r="B162" s="354" t="s">
        <v>294</v>
      </c>
      <c r="C162" s="305">
        <v>0</v>
      </c>
      <c r="D162" s="292"/>
      <c r="E162" s="293"/>
      <c r="F162" s="294"/>
      <c r="G162" s="294"/>
      <c r="H162" s="294"/>
      <c r="I162" s="383"/>
      <c r="J162" s="281"/>
      <c r="K162" s="281"/>
      <c r="L162" s="274"/>
      <c r="M162" s="274"/>
      <c r="N162" s="276"/>
      <c r="O162" s="282"/>
      <c r="P162" s="274"/>
      <c r="Q162" s="281"/>
    </row>
    <row r="163" spans="1:17" x14ac:dyDescent="0.25">
      <c r="A163" s="330" t="s">
        <v>295</v>
      </c>
      <c r="B163" s="358" t="s">
        <v>296</v>
      </c>
      <c r="C163" s="280">
        <v>0</v>
      </c>
      <c r="D163" s="295"/>
      <c r="E163" s="284"/>
      <c r="F163" s="296"/>
      <c r="G163" s="296"/>
      <c r="H163" s="296"/>
      <c r="I163" s="383"/>
      <c r="J163" s="281"/>
      <c r="K163" s="281"/>
      <c r="L163" s="274"/>
      <c r="M163" s="274"/>
      <c r="N163" s="276"/>
      <c r="O163" s="282"/>
      <c r="P163" s="274"/>
      <c r="Q163" s="281"/>
    </row>
    <row r="164" spans="1:17" ht="57.75" x14ac:dyDescent="0.25">
      <c r="A164" s="330" t="s">
        <v>297</v>
      </c>
      <c r="B164" s="336" t="s">
        <v>298</v>
      </c>
      <c r="C164" s="280">
        <v>0</v>
      </c>
      <c r="D164" s="295"/>
      <c r="E164" s="284"/>
      <c r="F164" s="296"/>
      <c r="G164" s="296"/>
      <c r="H164" s="296"/>
      <c r="I164" s="383"/>
      <c r="J164" s="281"/>
      <c r="K164" s="281"/>
      <c r="L164" s="274"/>
      <c r="M164" s="274"/>
      <c r="N164" s="276"/>
      <c r="O164" s="282"/>
      <c r="P164" s="274"/>
      <c r="Q164" s="281"/>
    </row>
    <row r="165" spans="1:17" ht="80.25" x14ac:dyDescent="0.25">
      <c r="A165" s="359" t="s">
        <v>299</v>
      </c>
      <c r="B165" s="336" t="s">
        <v>300</v>
      </c>
      <c r="C165" s="280">
        <v>0</v>
      </c>
      <c r="D165" s="295"/>
      <c r="E165" s="284"/>
      <c r="F165" s="296"/>
      <c r="G165" s="296"/>
      <c r="H165" s="296"/>
      <c r="I165" s="383"/>
      <c r="J165" s="281"/>
      <c r="K165" s="281"/>
      <c r="L165" s="274"/>
      <c r="M165" s="274"/>
      <c r="N165" s="276"/>
      <c r="O165" s="282"/>
      <c r="P165" s="274"/>
      <c r="Q165" s="281"/>
    </row>
    <row r="166" spans="1:17" x14ac:dyDescent="0.25">
      <c r="A166" s="330" t="s">
        <v>301</v>
      </c>
      <c r="B166" s="355" t="s">
        <v>302</v>
      </c>
      <c r="C166" s="280">
        <v>0</v>
      </c>
      <c r="D166" s="295"/>
      <c r="E166" s="284"/>
      <c r="F166" s="296"/>
      <c r="G166" s="296"/>
      <c r="H166" s="296"/>
      <c r="I166" s="383"/>
      <c r="J166" s="281"/>
      <c r="K166" s="281"/>
      <c r="L166" s="274"/>
      <c r="M166" s="274"/>
      <c r="N166" s="276"/>
      <c r="O166" s="282"/>
      <c r="P166" s="274"/>
      <c r="Q166" s="281"/>
    </row>
    <row r="167" spans="1:17" x14ac:dyDescent="0.25">
      <c r="A167" s="330" t="s">
        <v>303</v>
      </c>
      <c r="B167" s="355" t="s">
        <v>304</v>
      </c>
      <c r="C167" s="280">
        <v>0</v>
      </c>
      <c r="D167" s="295"/>
      <c r="E167" s="284"/>
      <c r="F167" s="296"/>
      <c r="G167" s="296"/>
      <c r="H167" s="296"/>
      <c r="I167" s="383"/>
      <c r="J167" s="281"/>
      <c r="K167" s="281"/>
      <c r="L167" s="274"/>
      <c r="M167" s="274"/>
      <c r="N167" s="276"/>
      <c r="O167" s="282"/>
      <c r="P167" s="274"/>
      <c r="Q167" s="281"/>
    </row>
    <row r="168" spans="1:17" x14ac:dyDescent="0.25">
      <c r="A168" s="330" t="s">
        <v>305</v>
      </c>
      <c r="B168" s="355" t="s">
        <v>306</v>
      </c>
      <c r="C168" s="280">
        <v>0</v>
      </c>
      <c r="D168" s="295"/>
      <c r="E168" s="284"/>
      <c r="F168" s="296"/>
      <c r="G168" s="296"/>
      <c r="H168" s="296"/>
      <c r="I168" s="383"/>
      <c r="J168" s="281"/>
      <c r="K168" s="281"/>
      <c r="L168" s="274"/>
      <c r="M168" s="274"/>
      <c r="N168" s="276"/>
      <c r="O168" s="282"/>
      <c r="P168" s="274"/>
      <c r="Q168" s="281"/>
    </row>
    <row r="169" spans="1:17" x14ac:dyDescent="0.25">
      <c r="A169" s="330" t="s">
        <v>307</v>
      </c>
      <c r="B169" s="355" t="s">
        <v>308</v>
      </c>
      <c r="C169" s="280">
        <v>0</v>
      </c>
      <c r="D169" s="295"/>
      <c r="E169" s="284"/>
      <c r="F169" s="296"/>
      <c r="G169" s="296"/>
      <c r="H169" s="296"/>
      <c r="I169" s="383"/>
      <c r="J169" s="281"/>
      <c r="K169" s="281"/>
      <c r="L169" s="274"/>
      <c r="M169" s="274"/>
      <c r="N169" s="276"/>
      <c r="O169" s="282"/>
      <c r="P169" s="274"/>
      <c r="Q169" s="281"/>
    </row>
    <row r="170" spans="1:17" x14ac:dyDescent="0.25">
      <c r="A170" s="330" t="s">
        <v>309</v>
      </c>
      <c r="B170" s="355" t="s">
        <v>310</v>
      </c>
      <c r="C170" s="280">
        <v>0</v>
      </c>
      <c r="D170" s="295"/>
      <c r="E170" s="284"/>
      <c r="F170" s="296"/>
      <c r="G170" s="296"/>
      <c r="H170" s="296"/>
      <c r="I170" s="383"/>
      <c r="J170" s="281"/>
      <c r="K170" s="281"/>
      <c r="L170" s="274"/>
      <c r="M170" s="274"/>
      <c r="N170" s="276"/>
      <c r="O170" s="282"/>
      <c r="P170" s="274"/>
      <c r="Q170" s="281"/>
    </row>
    <row r="171" spans="1:17" x14ac:dyDescent="0.25">
      <c r="A171" s="330" t="s">
        <v>311</v>
      </c>
      <c r="B171" s="355" t="s">
        <v>312</v>
      </c>
      <c r="C171" s="280">
        <v>0</v>
      </c>
      <c r="D171" s="295"/>
      <c r="E171" s="284"/>
      <c r="F171" s="296"/>
      <c r="G171" s="296"/>
      <c r="H171" s="296"/>
      <c r="I171" s="383"/>
      <c r="J171" s="281"/>
      <c r="K171" s="281"/>
      <c r="L171" s="274"/>
      <c r="M171" s="274"/>
      <c r="N171" s="276"/>
      <c r="O171" s="282"/>
      <c r="P171" s="274"/>
      <c r="Q171" s="281"/>
    </row>
    <row r="172" spans="1:17" x14ac:dyDescent="0.25">
      <c r="A172" s="330" t="s">
        <v>313</v>
      </c>
      <c r="B172" s="355" t="s">
        <v>314</v>
      </c>
      <c r="C172" s="280">
        <v>0</v>
      </c>
      <c r="D172" s="295"/>
      <c r="E172" s="284"/>
      <c r="F172" s="296"/>
      <c r="G172" s="296"/>
      <c r="H172" s="296"/>
      <c r="I172" s="383"/>
      <c r="J172" s="281"/>
      <c r="K172" s="281"/>
      <c r="L172" s="274"/>
      <c r="M172" s="274"/>
      <c r="N172" s="276"/>
      <c r="O172" s="282"/>
      <c r="P172" s="274"/>
      <c r="Q172" s="281"/>
    </row>
    <row r="173" spans="1:17" x14ac:dyDescent="0.25">
      <c r="A173" s="330" t="s">
        <v>315</v>
      </c>
      <c r="B173" s="355" t="s">
        <v>316</v>
      </c>
      <c r="C173" s="280">
        <v>0</v>
      </c>
      <c r="D173" s="295"/>
      <c r="E173" s="284"/>
      <c r="F173" s="296"/>
      <c r="G173" s="296"/>
      <c r="H173" s="296"/>
      <c r="I173" s="383"/>
      <c r="J173" s="281"/>
      <c r="K173" s="281"/>
      <c r="L173" s="274"/>
      <c r="M173" s="274"/>
      <c r="N173" s="276"/>
      <c r="O173" s="282"/>
      <c r="P173" s="274"/>
      <c r="Q173" s="281"/>
    </row>
    <row r="174" spans="1:17" x14ac:dyDescent="0.25">
      <c r="A174" s="330" t="s">
        <v>317</v>
      </c>
      <c r="B174" s="355" t="s">
        <v>318</v>
      </c>
      <c r="C174" s="280">
        <v>0</v>
      </c>
      <c r="D174" s="295"/>
      <c r="E174" s="284"/>
      <c r="F174" s="296"/>
      <c r="G174" s="296"/>
      <c r="H174" s="296"/>
      <c r="I174" s="383"/>
      <c r="J174" s="281"/>
      <c r="K174" s="281"/>
      <c r="L174" s="274"/>
      <c r="M174" s="274"/>
      <c r="N174" s="276"/>
      <c r="O174" s="282"/>
      <c r="P174" s="274"/>
      <c r="Q174" s="281"/>
    </row>
    <row r="175" spans="1:17" x14ac:dyDescent="0.25">
      <c r="A175" s="330" t="s">
        <v>319</v>
      </c>
      <c r="B175" s="355" t="s">
        <v>320</v>
      </c>
      <c r="C175" s="280">
        <v>0</v>
      </c>
      <c r="D175" s="295"/>
      <c r="E175" s="284"/>
      <c r="F175" s="296"/>
      <c r="G175" s="296"/>
      <c r="H175" s="296"/>
      <c r="I175" s="383"/>
      <c r="J175" s="281"/>
      <c r="K175" s="281"/>
      <c r="L175" s="274"/>
      <c r="M175" s="274"/>
      <c r="N175" s="276"/>
      <c r="O175" s="282"/>
      <c r="P175" s="274"/>
      <c r="Q175" s="281"/>
    </row>
    <row r="176" spans="1:17" x14ac:dyDescent="0.25">
      <c r="A176" s="331" t="s">
        <v>321</v>
      </c>
      <c r="B176" s="360" t="s">
        <v>322</v>
      </c>
      <c r="C176" s="297">
        <v>0</v>
      </c>
      <c r="D176" s="298"/>
      <c r="E176" s="299"/>
      <c r="F176" s="300"/>
      <c r="G176" s="300"/>
      <c r="H176" s="300"/>
      <c r="I176" s="383"/>
      <c r="J176" s="281"/>
      <c r="K176" s="281"/>
      <c r="L176" s="274"/>
      <c r="M176" s="274"/>
      <c r="N176" s="276"/>
      <c r="O176" s="282"/>
      <c r="P176" s="274"/>
      <c r="Q176" s="281"/>
    </row>
    <row r="177" spans="1:17" x14ac:dyDescent="0.25">
      <c r="A177" s="288"/>
      <c r="B177" s="301"/>
      <c r="C177" s="326"/>
      <c r="D177" s="324"/>
      <c r="E177" s="324"/>
      <c r="F177" s="324"/>
      <c r="G177" s="324"/>
      <c r="H177" s="324"/>
      <c r="I177" s="383"/>
      <c r="J177" s="281"/>
      <c r="K177" s="281"/>
      <c r="L177" s="274"/>
      <c r="M177" s="274"/>
      <c r="N177" s="276"/>
      <c r="O177" s="282"/>
      <c r="P177" s="274"/>
      <c r="Q177" s="281"/>
    </row>
    <row r="178" spans="1:17" x14ac:dyDescent="0.25">
      <c r="A178" s="951" t="s">
        <v>323</v>
      </c>
      <c r="B178" s="958"/>
      <c r="C178" s="278">
        <v>0</v>
      </c>
      <c r="D178" s="310">
        <v>0</v>
      </c>
      <c r="E178" s="277">
        <v>0</v>
      </c>
      <c r="F178" s="311">
        <v>0</v>
      </c>
      <c r="G178" s="278">
        <v>0</v>
      </c>
      <c r="H178" s="278">
        <v>0</v>
      </c>
      <c r="I178" s="383"/>
      <c r="J178" s="281"/>
      <c r="K178" s="281"/>
      <c r="L178" s="274"/>
      <c r="M178" s="274"/>
      <c r="N178" s="276"/>
      <c r="O178" s="282"/>
      <c r="P178" s="274"/>
      <c r="Q178" s="281"/>
    </row>
    <row r="179" spans="1:17" x14ac:dyDescent="0.25">
      <c r="A179" s="330" t="s">
        <v>324</v>
      </c>
      <c r="B179" s="405" t="s">
        <v>325</v>
      </c>
      <c r="C179" s="280">
        <v>0</v>
      </c>
      <c r="D179" s="295"/>
      <c r="E179" s="284"/>
      <c r="F179" s="296"/>
      <c r="G179" s="296"/>
      <c r="H179" s="296"/>
      <c r="I179" s="383"/>
      <c r="J179" s="281"/>
      <c r="K179" s="281"/>
      <c r="L179" s="274"/>
      <c r="M179" s="274"/>
      <c r="N179" s="276"/>
      <c r="O179" s="282"/>
      <c r="P179" s="274"/>
      <c r="Q179" s="281"/>
    </row>
    <row r="180" spans="1:17" x14ac:dyDescent="0.25">
      <c r="A180" s="330" t="s">
        <v>326</v>
      </c>
      <c r="B180" s="406" t="s">
        <v>327</v>
      </c>
      <c r="C180" s="280">
        <v>0</v>
      </c>
      <c r="D180" s="295"/>
      <c r="E180" s="284"/>
      <c r="F180" s="296"/>
      <c r="G180" s="296"/>
      <c r="H180" s="296"/>
      <c r="I180" s="383"/>
      <c r="J180" s="281"/>
      <c r="K180" s="281"/>
      <c r="L180" s="274"/>
      <c r="M180" s="274"/>
      <c r="N180" s="276"/>
      <c r="O180" s="282"/>
      <c r="P180" s="274"/>
      <c r="Q180" s="281"/>
    </row>
    <row r="181" spans="1:17" x14ac:dyDescent="0.25">
      <c r="A181" s="330" t="s">
        <v>328</v>
      </c>
      <c r="B181" s="406" t="s">
        <v>329</v>
      </c>
      <c r="C181" s="280">
        <v>0</v>
      </c>
      <c r="D181" s="295"/>
      <c r="E181" s="284"/>
      <c r="F181" s="296"/>
      <c r="G181" s="296"/>
      <c r="H181" s="296"/>
      <c r="I181" s="383"/>
      <c r="J181" s="281"/>
      <c r="K181" s="281"/>
      <c r="L181" s="274"/>
      <c r="M181" s="274"/>
      <c r="N181" s="276"/>
      <c r="O181" s="282"/>
      <c r="P181" s="274"/>
      <c r="Q181" s="281"/>
    </row>
    <row r="182" spans="1:17" x14ac:dyDescent="0.25">
      <c r="A182" s="330" t="s">
        <v>330</v>
      </c>
      <c r="B182" s="406" t="s">
        <v>331</v>
      </c>
      <c r="C182" s="280">
        <v>0</v>
      </c>
      <c r="D182" s="295"/>
      <c r="E182" s="284"/>
      <c r="F182" s="296"/>
      <c r="G182" s="296"/>
      <c r="H182" s="296"/>
      <c r="I182" s="383"/>
      <c r="J182" s="281"/>
      <c r="K182" s="281"/>
      <c r="L182" s="274"/>
      <c r="M182" s="274"/>
      <c r="N182" s="276"/>
      <c r="O182" s="282"/>
      <c r="P182" s="274"/>
      <c r="Q182" s="281"/>
    </row>
    <row r="183" spans="1:17" x14ac:dyDescent="0.25">
      <c r="A183" s="330" t="s">
        <v>332</v>
      </c>
      <c r="B183" s="355" t="s">
        <v>333</v>
      </c>
      <c r="C183" s="280">
        <v>0</v>
      </c>
      <c r="D183" s="295"/>
      <c r="E183" s="284"/>
      <c r="F183" s="296"/>
      <c r="G183" s="296"/>
      <c r="H183" s="296"/>
      <c r="I183" s="383"/>
      <c r="J183" s="281"/>
      <c r="K183" s="281"/>
      <c r="L183" s="274"/>
      <c r="M183" s="274"/>
      <c r="N183" s="276"/>
      <c r="O183" s="282"/>
      <c r="P183" s="274"/>
      <c r="Q183" s="281"/>
    </row>
    <row r="184" spans="1:17" x14ac:dyDescent="0.25">
      <c r="A184" s="330" t="s">
        <v>334</v>
      </c>
      <c r="B184" s="355" t="s">
        <v>335</v>
      </c>
      <c r="C184" s="280">
        <v>0</v>
      </c>
      <c r="D184" s="295"/>
      <c r="E184" s="284"/>
      <c r="F184" s="296"/>
      <c r="G184" s="296"/>
      <c r="H184" s="296"/>
      <c r="I184" s="383"/>
      <c r="J184" s="281"/>
      <c r="K184" s="281"/>
      <c r="L184" s="274"/>
      <c r="M184" s="274"/>
      <c r="N184" s="276"/>
      <c r="O184" s="282"/>
      <c r="P184" s="274"/>
      <c r="Q184" s="281"/>
    </row>
    <row r="185" spans="1:17" x14ac:dyDescent="0.25">
      <c r="A185" s="330" t="s">
        <v>336</v>
      </c>
      <c r="B185" s="355" t="s">
        <v>337</v>
      </c>
      <c r="C185" s="280">
        <v>0</v>
      </c>
      <c r="D185" s="295"/>
      <c r="E185" s="284"/>
      <c r="F185" s="296"/>
      <c r="G185" s="296"/>
      <c r="H185" s="296"/>
      <c r="I185" s="383"/>
      <c r="J185" s="281"/>
      <c r="K185" s="281"/>
      <c r="L185" s="274"/>
      <c r="M185" s="274"/>
      <c r="N185" s="276"/>
      <c r="O185" s="282"/>
      <c r="P185" s="274"/>
      <c r="Q185" s="281"/>
    </row>
    <row r="186" spans="1:17" x14ac:dyDescent="0.25">
      <c r="A186" s="330" t="s">
        <v>338</v>
      </c>
      <c r="B186" s="355" t="s">
        <v>339</v>
      </c>
      <c r="C186" s="280">
        <v>0</v>
      </c>
      <c r="D186" s="295"/>
      <c r="E186" s="284"/>
      <c r="F186" s="296"/>
      <c r="G186" s="296"/>
      <c r="H186" s="296"/>
      <c r="I186" s="383"/>
      <c r="J186" s="281"/>
      <c r="K186" s="281"/>
      <c r="L186" s="274"/>
      <c r="M186" s="274"/>
      <c r="N186" s="276"/>
      <c r="O186" s="282"/>
      <c r="P186" s="274"/>
      <c r="Q186" s="281"/>
    </row>
    <row r="187" spans="1:17" x14ac:dyDescent="0.25">
      <c r="A187" s="330" t="s">
        <v>340</v>
      </c>
      <c r="B187" s="355" t="s">
        <v>341</v>
      </c>
      <c r="C187" s="280">
        <v>0</v>
      </c>
      <c r="D187" s="295"/>
      <c r="E187" s="284"/>
      <c r="F187" s="296"/>
      <c r="G187" s="296"/>
      <c r="H187" s="296"/>
      <c r="I187" s="383"/>
      <c r="J187" s="281"/>
      <c r="K187" s="281"/>
      <c r="L187" s="274"/>
      <c r="M187" s="274"/>
      <c r="N187" s="276"/>
      <c r="O187" s="282"/>
      <c r="P187" s="274"/>
      <c r="Q187" s="281"/>
    </row>
    <row r="188" spans="1:17" x14ac:dyDescent="0.25">
      <c r="A188" s="330" t="s">
        <v>342</v>
      </c>
      <c r="B188" s="355" t="s">
        <v>343</v>
      </c>
      <c r="C188" s="280">
        <v>0</v>
      </c>
      <c r="D188" s="295"/>
      <c r="E188" s="284"/>
      <c r="F188" s="296"/>
      <c r="G188" s="296"/>
      <c r="H188" s="296"/>
      <c r="I188" s="383"/>
      <c r="J188" s="281"/>
      <c r="K188" s="281"/>
      <c r="L188" s="274"/>
      <c r="M188" s="274"/>
      <c r="N188" s="276"/>
      <c r="O188" s="282"/>
      <c r="P188" s="274"/>
      <c r="Q188" s="281"/>
    </row>
    <row r="189" spans="1:17" x14ac:dyDescent="0.25">
      <c r="A189" s="330" t="s">
        <v>344</v>
      </c>
      <c r="B189" s="355" t="s">
        <v>345</v>
      </c>
      <c r="C189" s="280">
        <v>0</v>
      </c>
      <c r="D189" s="295"/>
      <c r="E189" s="284"/>
      <c r="F189" s="296"/>
      <c r="G189" s="296"/>
      <c r="H189" s="296"/>
      <c r="I189" s="383"/>
      <c r="J189" s="281"/>
      <c r="K189" s="281"/>
      <c r="L189" s="274"/>
      <c r="M189" s="274"/>
      <c r="N189" s="276"/>
      <c r="O189" s="282"/>
      <c r="P189" s="274"/>
      <c r="Q189" s="281"/>
    </row>
    <row r="190" spans="1:17" x14ac:dyDescent="0.25">
      <c r="A190" s="330" t="s">
        <v>346</v>
      </c>
      <c r="B190" s="355" t="s">
        <v>347</v>
      </c>
      <c r="C190" s="280">
        <v>0</v>
      </c>
      <c r="D190" s="295"/>
      <c r="E190" s="284"/>
      <c r="F190" s="296"/>
      <c r="G190" s="296"/>
      <c r="H190" s="296"/>
      <c r="I190" s="383"/>
      <c r="J190" s="281"/>
      <c r="K190" s="281"/>
      <c r="L190" s="274"/>
      <c r="M190" s="274"/>
      <c r="N190" s="276"/>
      <c r="O190" s="282"/>
      <c r="P190" s="274"/>
      <c r="Q190" s="281"/>
    </row>
    <row r="191" spans="1:17" x14ac:dyDescent="0.25">
      <c r="A191" s="330" t="s">
        <v>348</v>
      </c>
      <c r="B191" s="355" t="s">
        <v>349</v>
      </c>
      <c r="C191" s="280">
        <v>0</v>
      </c>
      <c r="D191" s="295"/>
      <c r="E191" s="284"/>
      <c r="F191" s="296"/>
      <c r="G191" s="296"/>
      <c r="H191" s="296"/>
      <c r="I191" s="383"/>
      <c r="J191" s="281"/>
      <c r="K191" s="281"/>
      <c r="L191" s="274"/>
      <c r="M191" s="274"/>
      <c r="N191" s="276"/>
      <c r="O191" s="282"/>
      <c r="P191" s="274"/>
      <c r="Q191" s="281"/>
    </row>
    <row r="192" spans="1:17" ht="147.75" x14ac:dyDescent="0.25">
      <c r="A192" s="330" t="s">
        <v>350</v>
      </c>
      <c r="B192" s="336" t="s">
        <v>351</v>
      </c>
      <c r="C192" s="280">
        <v>0</v>
      </c>
      <c r="D192" s="295"/>
      <c r="E192" s="284"/>
      <c r="F192" s="296"/>
      <c r="G192" s="296"/>
      <c r="H192" s="296"/>
      <c r="I192" s="383"/>
      <c r="J192" s="281"/>
      <c r="K192" s="281"/>
      <c r="L192" s="274"/>
      <c r="M192" s="274"/>
      <c r="N192" s="276"/>
      <c r="O192" s="282"/>
      <c r="P192" s="274"/>
      <c r="Q192" s="281"/>
    </row>
    <row r="193" spans="1:17" ht="125.25" x14ac:dyDescent="0.25">
      <c r="A193" s="330" t="s">
        <v>352</v>
      </c>
      <c r="B193" s="336" t="s">
        <v>353</v>
      </c>
      <c r="C193" s="280">
        <v>0</v>
      </c>
      <c r="D193" s="295"/>
      <c r="E193" s="284"/>
      <c r="F193" s="296"/>
      <c r="G193" s="296"/>
      <c r="H193" s="296"/>
      <c r="I193" s="383"/>
      <c r="J193" s="281"/>
      <c r="K193" s="281"/>
      <c r="L193" s="274"/>
      <c r="M193" s="274"/>
      <c r="N193" s="276"/>
      <c r="O193" s="282"/>
      <c r="P193" s="274"/>
      <c r="Q193" s="281"/>
    </row>
    <row r="194" spans="1:17" x14ac:dyDescent="0.25">
      <c r="A194" s="330" t="s">
        <v>354</v>
      </c>
      <c r="B194" s="355" t="s">
        <v>355</v>
      </c>
      <c r="C194" s="280">
        <v>0</v>
      </c>
      <c r="D194" s="295"/>
      <c r="E194" s="284"/>
      <c r="F194" s="296"/>
      <c r="G194" s="296"/>
      <c r="H194" s="296"/>
      <c r="I194" s="383"/>
      <c r="J194" s="281"/>
      <c r="K194" s="281"/>
      <c r="L194" s="274"/>
      <c r="M194" s="274"/>
      <c r="N194" s="276"/>
      <c r="O194" s="282"/>
      <c r="P194" s="274"/>
      <c r="Q194" s="281"/>
    </row>
    <row r="195" spans="1:17" x14ac:dyDescent="0.25">
      <c r="A195" s="330" t="s">
        <v>356</v>
      </c>
      <c r="B195" s="355" t="s">
        <v>357</v>
      </c>
      <c r="C195" s="280">
        <v>0</v>
      </c>
      <c r="D195" s="295"/>
      <c r="E195" s="284"/>
      <c r="F195" s="296"/>
      <c r="G195" s="296"/>
      <c r="H195" s="296"/>
      <c r="I195" s="383"/>
      <c r="J195" s="281"/>
      <c r="K195" s="281"/>
      <c r="L195" s="274"/>
      <c r="M195" s="274"/>
      <c r="N195" s="276"/>
      <c r="O195" s="282"/>
      <c r="P195" s="274"/>
      <c r="Q195" s="281"/>
    </row>
    <row r="196" spans="1:17" x14ac:dyDescent="0.25">
      <c r="A196" s="330" t="s">
        <v>358</v>
      </c>
      <c r="B196" s="355" t="s">
        <v>359</v>
      </c>
      <c r="C196" s="280">
        <v>0</v>
      </c>
      <c r="D196" s="295"/>
      <c r="E196" s="284"/>
      <c r="F196" s="296"/>
      <c r="G196" s="296"/>
      <c r="H196" s="296"/>
      <c r="I196" s="383"/>
      <c r="J196" s="281"/>
      <c r="K196" s="281"/>
      <c r="L196" s="274"/>
      <c r="M196" s="274"/>
      <c r="N196" s="276"/>
      <c r="O196" s="282"/>
      <c r="P196" s="274"/>
      <c r="Q196" s="281"/>
    </row>
    <row r="197" spans="1:17" x14ac:dyDescent="0.25">
      <c r="A197" s="330" t="s">
        <v>360</v>
      </c>
      <c r="B197" s="355" t="s">
        <v>361</v>
      </c>
      <c r="C197" s="280">
        <v>0</v>
      </c>
      <c r="D197" s="295"/>
      <c r="E197" s="284"/>
      <c r="F197" s="296"/>
      <c r="G197" s="296"/>
      <c r="H197" s="296"/>
      <c r="I197" s="383"/>
      <c r="J197" s="281"/>
      <c r="K197" s="281"/>
      <c r="L197" s="274"/>
      <c r="M197" s="274"/>
      <c r="N197" s="276"/>
      <c r="O197" s="282"/>
      <c r="P197" s="274"/>
      <c r="Q197" s="281"/>
    </row>
    <row r="198" spans="1:17" x14ac:dyDescent="0.25">
      <c r="A198" s="330" t="s">
        <v>362</v>
      </c>
      <c r="B198" s="355" t="s">
        <v>363</v>
      </c>
      <c r="C198" s="280">
        <v>0</v>
      </c>
      <c r="D198" s="295"/>
      <c r="E198" s="284"/>
      <c r="F198" s="296"/>
      <c r="G198" s="296"/>
      <c r="H198" s="296"/>
      <c r="I198" s="383"/>
      <c r="J198" s="281"/>
      <c r="K198" s="281"/>
      <c r="L198" s="274"/>
      <c r="M198" s="274"/>
      <c r="N198" s="276"/>
      <c r="O198" s="282"/>
      <c r="P198" s="274"/>
      <c r="Q198" s="281"/>
    </row>
    <row r="199" spans="1:17" x14ac:dyDescent="0.25">
      <c r="A199" s="330" t="s">
        <v>364</v>
      </c>
      <c r="B199" s="355" t="s">
        <v>365</v>
      </c>
      <c r="C199" s="280">
        <v>0</v>
      </c>
      <c r="D199" s="295"/>
      <c r="E199" s="284"/>
      <c r="F199" s="296"/>
      <c r="G199" s="296"/>
      <c r="H199" s="296"/>
      <c r="I199" s="383"/>
      <c r="J199" s="281"/>
      <c r="K199" s="281"/>
      <c r="L199" s="274"/>
      <c r="M199" s="274"/>
      <c r="N199" s="276"/>
      <c r="O199" s="282"/>
      <c r="P199" s="274"/>
      <c r="Q199" s="281"/>
    </row>
    <row r="200" spans="1:17" x14ac:dyDescent="0.25">
      <c r="A200" s="330" t="s">
        <v>366</v>
      </c>
      <c r="B200" s="355" t="s">
        <v>367</v>
      </c>
      <c r="C200" s="280">
        <v>0</v>
      </c>
      <c r="D200" s="295"/>
      <c r="E200" s="284"/>
      <c r="F200" s="296"/>
      <c r="G200" s="296"/>
      <c r="H200" s="296"/>
      <c r="I200" s="383"/>
      <c r="J200" s="281"/>
      <c r="K200" s="281"/>
      <c r="L200" s="274"/>
      <c r="M200" s="274"/>
      <c r="N200" s="276"/>
      <c r="O200" s="282"/>
      <c r="P200" s="274"/>
      <c r="Q200" s="281"/>
    </row>
    <row r="201" spans="1:17" x14ac:dyDescent="0.25">
      <c r="A201" s="330" t="s">
        <v>368</v>
      </c>
      <c r="B201" s="355" t="s">
        <v>369</v>
      </c>
      <c r="C201" s="280">
        <v>0</v>
      </c>
      <c r="D201" s="295"/>
      <c r="E201" s="284"/>
      <c r="F201" s="296"/>
      <c r="G201" s="296"/>
      <c r="H201" s="296"/>
      <c r="I201" s="383"/>
      <c r="J201" s="281"/>
      <c r="K201" s="281"/>
      <c r="L201" s="274"/>
      <c r="M201" s="274"/>
      <c r="N201" s="276"/>
      <c r="O201" s="282"/>
      <c r="P201" s="274"/>
      <c r="Q201" s="281"/>
    </row>
    <row r="202" spans="1:17" x14ac:dyDescent="0.25">
      <c r="A202" s="330" t="s">
        <v>370</v>
      </c>
      <c r="B202" s="355" t="s">
        <v>371</v>
      </c>
      <c r="C202" s="280">
        <v>0</v>
      </c>
      <c r="D202" s="295"/>
      <c r="E202" s="284"/>
      <c r="F202" s="296"/>
      <c r="G202" s="296"/>
      <c r="H202" s="296"/>
      <c r="I202" s="383"/>
      <c r="J202" s="281"/>
      <c r="K202" s="281"/>
      <c r="L202" s="274"/>
      <c r="M202" s="274"/>
      <c r="N202" s="276"/>
      <c r="O202" s="282"/>
      <c r="P202" s="274"/>
      <c r="Q202" s="281"/>
    </row>
    <row r="203" spans="1:17" x14ac:dyDescent="0.25">
      <c r="A203" s="330" t="s">
        <v>372</v>
      </c>
      <c r="B203" s="355" t="s">
        <v>373</v>
      </c>
      <c r="C203" s="280">
        <v>0</v>
      </c>
      <c r="D203" s="295"/>
      <c r="E203" s="284"/>
      <c r="F203" s="296"/>
      <c r="G203" s="296"/>
      <c r="H203" s="296"/>
      <c r="I203" s="383"/>
      <c r="J203" s="281"/>
      <c r="K203" s="281"/>
      <c r="L203" s="274"/>
      <c r="M203" s="274"/>
      <c r="N203" s="276"/>
      <c r="O203" s="282"/>
      <c r="P203" s="274"/>
      <c r="Q203" s="281"/>
    </row>
    <row r="204" spans="1:17" x14ac:dyDescent="0.25">
      <c r="A204" s="330" t="s">
        <v>374</v>
      </c>
      <c r="B204" s="355" t="s">
        <v>375</v>
      </c>
      <c r="C204" s="280">
        <v>0</v>
      </c>
      <c r="D204" s="295"/>
      <c r="E204" s="284"/>
      <c r="F204" s="296"/>
      <c r="G204" s="296"/>
      <c r="H204" s="296"/>
      <c r="I204" s="383"/>
      <c r="J204" s="281"/>
      <c r="K204" s="281"/>
      <c r="L204" s="274"/>
      <c r="M204" s="274"/>
      <c r="N204" s="276"/>
      <c r="O204" s="282"/>
      <c r="P204" s="274"/>
      <c r="Q204" s="281"/>
    </row>
    <row r="205" spans="1:17" ht="114" x14ac:dyDescent="0.25">
      <c r="A205" s="330" t="s">
        <v>376</v>
      </c>
      <c r="B205" s="336" t="s">
        <v>377</v>
      </c>
      <c r="C205" s="280">
        <v>0</v>
      </c>
      <c r="D205" s="295"/>
      <c r="E205" s="284"/>
      <c r="F205" s="296"/>
      <c r="G205" s="296"/>
      <c r="H205" s="296"/>
      <c r="I205" s="383"/>
      <c r="J205" s="281"/>
      <c r="K205" s="281"/>
      <c r="L205" s="274"/>
      <c r="M205" s="274"/>
      <c r="N205" s="276"/>
      <c r="O205" s="282"/>
      <c r="P205" s="274"/>
      <c r="Q205" s="281"/>
    </row>
    <row r="206" spans="1:17" x14ac:dyDescent="0.25">
      <c r="A206" s="330" t="s">
        <v>378</v>
      </c>
      <c r="B206" s="355" t="s">
        <v>379</v>
      </c>
      <c r="C206" s="280">
        <v>0</v>
      </c>
      <c r="D206" s="295"/>
      <c r="E206" s="284"/>
      <c r="F206" s="296"/>
      <c r="G206" s="296"/>
      <c r="H206" s="296"/>
      <c r="I206" s="383"/>
      <c r="J206" s="281"/>
      <c r="K206" s="281"/>
      <c r="L206" s="274"/>
      <c r="M206" s="274"/>
      <c r="N206" s="276"/>
      <c r="O206" s="282"/>
      <c r="P206" s="274"/>
      <c r="Q206" s="281"/>
    </row>
    <row r="207" spans="1:17" x14ac:dyDescent="0.25">
      <c r="A207" s="330" t="s">
        <v>380</v>
      </c>
      <c r="B207" s="355" t="s">
        <v>381</v>
      </c>
      <c r="C207" s="280">
        <v>0</v>
      </c>
      <c r="D207" s="295"/>
      <c r="E207" s="284"/>
      <c r="F207" s="296"/>
      <c r="G207" s="296"/>
      <c r="H207" s="296"/>
      <c r="I207" s="383"/>
      <c r="J207" s="281"/>
      <c r="K207" s="281"/>
      <c r="L207" s="274"/>
      <c r="M207" s="274"/>
      <c r="N207" s="276"/>
      <c r="O207" s="282"/>
      <c r="P207" s="274"/>
      <c r="Q207" s="281"/>
    </row>
    <row r="208" spans="1:17" x14ac:dyDescent="0.25">
      <c r="A208" s="330" t="s">
        <v>382</v>
      </c>
      <c r="B208" s="355" t="s">
        <v>383</v>
      </c>
      <c r="C208" s="280">
        <v>0</v>
      </c>
      <c r="D208" s="295"/>
      <c r="E208" s="284"/>
      <c r="F208" s="296"/>
      <c r="G208" s="296"/>
      <c r="H208" s="296"/>
      <c r="I208" s="383"/>
      <c r="J208" s="281"/>
      <c r="K208" s="281"/>
      <c r="L208" s="274"/>
      <c r="M208" s="274"/>
      <c r="N208" s="276"/>
      <c r="O208" s="282"/>
      <c r="P208" s="274"/>
      <c r="Q208" s="281"/>
    </row>
    <row r="209" spans="1:17" x14ac:dyDescent="0.25">
      <c r="A209" s="330" t="s">
        <v>384</v>
      </c>
      <c r="B209" s="355" t="s">
        <v>385</v>
      </c>
      <c r="C209" s="280">
        <v>0</v>
      </c>
      <c r="D209" s="295"/>
      <c r="E209" s="284"/>
      <c r="F209" s="296"/>
      <c r="G209" s="296"/>
      <c r="H209" s="296"/>
      <c r="I209" s="383"/>
      <c r="J209" s="281"/>
      <c r="K209" s="281"/>
      <c r="L209" s="274"/>
      <c r="M209" s="274"/>
      <c r="N209" s="276"/>
      <c r="O209" s="282"/>
      <c r="P209" s="274"/>
      <c r="Q209" s="281"/>
    </row>
    <row r="210" spans="1:17" ht="181.5" x14ac:dyDescent="0.25">
      <c r="A210" s="330" t="s">
        <v>386</v>
      </c>
      <c r="B210" s="336" t="s">
        <v>387</v>
      </c>
      <c r="C210" s="280">
        <v>0</v>
      </c>
      <c r="D210" s="295"/>
      <c r="E210" s="284"/>
      <c r="F210" s="296"/>
      <c r="G210" s="296"/>
      <c r="H210" s="296"/>
      <c r="I210" s="383"/>
      <c r="J210" s="281"/>
      <c r="K210" s="281"/>
      <c r="L210" s="274"/>
      <c r="M210" s="274"/>
      <c r="N210" s="276"/>
      <c r="O210" s="282"/>
      <c r="P210" s="274"/>
      <c r="Q210" s="281"/>
    </row>
    <row r="211" spans="1:17" x14ac:dyDescent="0.25">
      <c r="A211" s="330" t="s">
        <v>388</v>
      </c>
      <c r="B211" s="355" t="s">
        <v>389</v>
      </c>
      <c r="C211" s="280">
        <v>0</v>
      </c>
      <c r="D211" s="295"/>
      <c r="E211" s="284"/>
      <c r="F211" s="296"/>
      <c r="G211" s="296"/>
      <c r="H211" s="296"/>
      <c r="I211" s="383"/>
      <c r="J211" s="281"/>
      <c r="K211" s="281"/>
      <c r="L211" s="274"/>
      <c r="M211" s="274"/>
      <c r="N211" s="276"/>
      <c r="O211" s="282"/>
      <c r="P211" s="274"/>
      <c r="Q211" s="281"/>
    </row>
    <row r="212" spans="1:17" x14ac:dyDescent="0.25">
      <c r="A212" s="330" t="s">
        <v>390</v>
      </c>
      <c r="B212" s="355" t="s">
        <v>391</v>
      </c>
      <c r="C212" s="280">
        <v>0</v>
      </c>
      <c r="D212" s="295"/>
      <c r="E212" s="284"/>
      <c r="F212" s="296"/>
      <c r="G212" s="296"/>
      <c r="H212" s="296"/>
      <c r="I212" s="383"/>
      <c r="J212" s="281"/>
      <c r="K212" s="281"/>
      <c r="L212" s="274"/>
      <c r="M212" s="274"/>
      <c r="N212" s="276"/>
      <c r="O212" s="282"/>
      <c r="P212" s="274"/>
      <c r="Q212" s="281"/>
    </row>
    <row r="213" spans="1:17" x14ac:dyDescent="0.25">
      <c r="A213" s="330" t="s">
        <v>392</v>
      </c>
      <c r="B213" s="355" t="s">
        <v>393</v>
      </c>
      <c r="C213" s="280">
        <v>0</v>
      </c>
      <c r="D213" s="295"/>
      <c r="E213" s="284"/>
      <c r="F213" s="296"/>
      <c r="G213" s="296"/>
      <c r="H213" s="296"/>
      <c r="I213" s="383"/>
      <c r="J213" s="281"/>
      <c r="K213" s="281"/>
      <c r="L213" s="274"/>
      <c r="M213" s="274"/>
      <c r="N213" s="276"/>
      <c r="O213" s="282"/>
      <c r="P213" s="274"/>
      <c r="Q213" s="281"/>
    </row>
    <row r="214" spans="1:17" x14ac:dyDescent="0.25">
      <c r="A214" s="330" t="s">
        <v>394</v>
      </c>
      <c r="B214" s="355" t="s">
        <v>395</v>
      </c>
      <c r="C214" s="280">
        <v>0</v>
      </c>
      <c r="D214" s="295"/>
      <c r="E214" s="284"/>
      <c r="F214" s="296"/>
      <c r="G214" s="296"/>
      <c r="H214" s="296"/>
      <c r="I214" s="383"/>
      <c r="J214" s="281"/>
      <c r="K214" s="281"/>
      <c r="L214" s="274"/>
      <c r="M214" s="274"/>
      <c r="N214" s="276"/>
      <c r="O214" s="282"/>
      <c r="P214" s="274"/>
      <c r="Q214" s="281"/>
    </row>
    <row r="215" spans="1:17" x14ac:dyDescent="0.25">
      <c r="A215" s="330" t="s">
        <v>396</v>
      </c>
      <c r="B215" s="355" t="s">
        <v>397</v>
      </c>
      <c r="C215" s="280">
        <v>0</v>
      </c>
      <c r="D215" s="295"/>
      <c r="E215" s="284"/>
      <c r="F215" s="296"/>
      <c r="G215" s="296"/>
      <c r="H215" s="296"/>
      <c r="I215" s="383"/>
      <c r="J215" s="281"/>
      <c r="K215" s="281"/>
      <c r="L215" s="274"/>
      <c r="M215" s="274"/>
      <c r="N215" s="276"/>
      <c r="O215" s="282"/>
      <c r="P215" s="274"/>
      <c r="Q215" s="281"/>
    </row>
    <row r="216" spans="1:17" x14ac:dyDescent="0.25">
      <c r="A216" s="330" t="s">
        <v>398</v>
      </c>
      <c r="B216" s="355" t="s">
        <v>399</v>
      </c>
      <c r="C216" s="280">
        <v>0</v>
      </c>
      <c r="D216" s="295"/>
      <c r="E216" s="284"/>
      <c r="F216" s="296"/>
      <c r="G216" s="296"/>
      <c r="H216" s="296"/>
      <c r="I216" s="383"/>
      <c r="J216" s="281"/>
      <c r="K216" s="281"/>
      <c r="L216" s="274"/>
      <c r="M216" s="274"/>
      <c r="N216" s="276"/>
      <c r="O216" s="282"/>
      <c r="P216" s="274"/>
      <c r="Q216" s="281"/>
    </row>
    <row r="217" spans="1:17" x14ac:dyDescent="0.25">
      <c r="A217" s="330" t="s">
        <v>400</v>
      </c>
      <c r="B217" s="355" t="s">
        <v>401</v>
      </c>
      <c r="C217" s="280">
        <v>0</v>
      </c>
      <c r="D217" s="295"/>
      <c r="E217" s="284"/>
      <c r="F217" s="296"/>
      <c r="G217" s="296"/>
      <c r="H217" s="296"/>
      <c r="I217" s="383"/>
      <c r="J217" s="281"/>
      <c r="K217" s="281"/>
      <c r="L217" s="274"/>
      <c r="M217" s="274"/>
      <c r="N217" s="276"/>
      <c r="O217" s="282"/>
      <c r="P217" s="274"/>
      <c r="Q217" s="281"/>
    </row>
    <row r="218" spans="1:17" x14ac:dyDescent="0.25">
      <c r="A218" s="330" t="s">
        <v>402</v>
      </c>
      <c r="B218" s="355" t="s">
        <v>403</v>
      </c>
      <c r="C218" s="280">
        <v>0</v>
      </c>
      <c r="D218" s="295"/>
      <c r="E218" s="284"/>
      <c r="F218" s="296"/>
      <c r="G218" s="296"/>
      <c r="H218" s="296"/>
      <c r="I218" s="383"/>
      <c r="J218" s="281"/>
      <c r="K218" s="281"/>
      <c r="L218" s="274"/>
      <c r="M218" s="274"/>
      <c r="N218" s="276"/>
      <c r="O218" s="282"/>
      <c r="P218" s="274"/>
      <c r="Q218" s="281"/>
    </row>
    <row r="219" spans="1:17" x14ac:dyDescent="0.25">
      <c r="A219" s="330" t="s">
        <v>404</v>
      </c>
      <c r="B219" s="355" t="s">
        <v>405</v>
      </c>
      <c r="C219" s="280">
        <v>0</v>
      </c>
      <c r="D219" s="295"/>
      <c r="E219" s="284"/>
      <c r="F219" s="296"/>
      <c r="G219" s="296"/>
      <c r="H219" s="296"/>
      <c r="I219" s="383"/>
      <c r="J219" s="281"/>
      <c r="K219" s="281"/>
      <c r="L219" s="274"/>
      <c r="M219" s="274"/>
      <c r="N219" s="276"/>
      <c r="O219" s="282"/>
      <c r="P219" s="274"/>
      <c r="Q219" s="281"/>
    </row>
    <row r="220" spans="1:17" x14ac:dyDescent="0.25">
      <c r="A220" s="330" t="s">
        <v>406</v>
      </c>
      <c r="B220" s="355" t="s">
        <v>407</v>
      </c>
      <c r="C220" s="280">
        <v>0</v>
      </c>
      <c r="D220" s="295"/>
      <c r="E220" s="284"/>
      <c r="F220" s="296"/>
      <c r="G220" s="296"/>
      <c r="H220" s="296"/>
      <c r="I220" s="383"/>
      <c r="J220" s="281"/>
      <c r="K220" s="281"/>
      <c r="L220" s="274"/>
      <c r="M220" s="274"/>
      <c r="N220" s="276"/>
      <c r="O220" s="282"/>
      <c r="P220" s="274"/>
      <c r="Q220" s="281"/>
    </row>
    <row r="221" spans="1:17" x14ac:dyDescent="0.25">
      <c r="A221" s="330" t="s">
        <v>408</v>
      </c>
      <c r="B221" s="355" t="s">
        <v>409</v>
      </c>
      <c r="C221" s="280">
        <v>0</v>
      </c>
      <c r="D221" s="295"/>
      <c r="E221" s="284"/>
      <c r="F221" s="296"/>
      <c r="G221" s="296"/>
      <c r="H221" s="296"/>
      <c r="I221" s="383"/>
      <c r="J221" s="281"/>
      <c r="K221" s="281"/>
      <c r="L221" s="274"/>
      <c r="M221" s="274"/>
      <c r="N221" s="276"/>
      <c r="O221" s="282"/>
      <c r="P221" s="274"/>
      <c r="Q221" s="281"/>
    </row>
    <row r="222" spans="1:17" x14ac:dyDescent="0.25">
      <c r="A222" s="330" t="s">
        <v>410</v>
      </c>
      <c r="B222" s="355" t="s">
        <v>411</v>
      </c>
      <c r="C222" s="280">
        <v>0</v>
      </c>
      <c r="D222" s="295"/>
      <c r="E222" s="284"/>
      <c r="F222" s="296"/>
      <c r="G222" s="296"/>
      <c r="H222" s="296"/>
      <c r="I222" s="383"/>
      <c r="J222" s="281"/>
      <c r="K222" s="281"/>
      <c r="L222" s="274"/>
      <c r="M222" s="274"/>
      <c r="N222" s="276"/>
      <c r="O222" s="282"/>
      <c r="P222" s="274"/>
      <c r="Q222" s="281"/>
    </row>
    <row r="223" spans="1:17" x14ac:dyDescent="0.25">
      <c r="A223" s="330" t="s">
        <v>412</v>
      </c>
      <c r="B223" s="355" t="s">
        <v>413</v>
      </c>
      <c r="C223" s="280">
        <v>0</v>
      </c>
      <c r="D223" s="295"/>
      <c r="E223" s="284"/>
      <c r="F223" s="296"/>
      <c r="G223" s="296"/>
      <c r="H223" s="296"/>
      <c r="I223" s="383"/>
      <c r="J223" s="281"/>
      <c r="K223" s="281"/>
      <c r="L223" s="274"/>
      <c r="M223" s="274"/>
      <c r="N223" s="276"/>
      <c r="O223" s="282"/>
      <c r="P223" s="274"/>
      <c r="Q223" s="281"/>
    </row>
    <row r="224" spans="1:17" x14ac:dyDescent="0.25">
      <c r="A224" s="330" t="s">
        <v>414</v>
      </c>
      <c r="B224" s="355" t="s">
        <v>415</v>
      </c>
      <c r="C224" s="280">
        <v>0</v>
      </c>
      <c r="D224" s="295"/>
      <c r="E224" s="284"/>
      <c r="F224" s="296"/>
      <c r="G224" s="296"/>
      <c r="H224" s="296"/>
      <c r="I224" s="383"/>
      <c r="J224" s="281"/>
      <c r="K224" s="281"/>
      <c r="L224" s="274"/>
      <c r="M224" s="274"/>
      <c r="N224" s="276"/>
      <c r="O224" s="282"/>
      <c r="P224" s="274"/>
      <c r="Q224" s="281"/>
    </row>
    <row r="225" spans="1:17" x14ac:dyDescent="0.25">
      <c r="A225" s="330" t="s">
        <v>416</v>
      </c>
      <c r="B225" s="355" t="s">
        <v>417</v>
      </c>
      <c r="C225" s="280">
        <v>0</v>
      </c>
      <c r="D225" s="295"/>
      <c r="E225" s="284"/>
      <c r="F225" s="296"/>
      <c r="G225" s="296"/>
      <c r="H225" s="296"/>
      <c r="I225" s="383"/>
      <c r="J225" s="281"/>
      <c r="K225" s="281"/>
      <c r="L225" s="274"/>
      <c r="M225" s="274"/>
      <c r="N225" s="276"/>
      <c r="O225" s="282"/>
      <c r="P225" s="274"/>
      <c r="Q225" s="281"/>
    </row>
    <row r="226" spans="1:17" x14ac:dyDescent="0.25">
      <c r="A226" s="330" t="s">
        <v>418</v>
      </c>
      <c r="B226" s="355" t="s">
        <v>419</v>
      </c>
      <c r="C226" s="280">
        <v>0</v>
      </c>
      <c r="D226" s="295"/>
      <c r="E226" s="284"/>
      <c r="F226" s="296"/>
      <c r="G226" s="296"/>
      <c r="H226" s="296"/>
      <c r="I226" s="383"/>
      <c r="J226" s="281"/>
      <c r="K226" s="281"/>
      <c r="L226" s="274"/>
      <c r="M226" s="274"/>
      <c r="N226" s="276"/>
      <c r="O226" s="282"/>
      <c r="P226" s="274"/>
      <c r="Q226" s="281"/>
    </row>
    <row r="227" spans="1:17" ht="170.25" x14ac:dyDescent="0.25">
      <c r="A227" s="330" t="s">
        <v>420</v>
      </c>
      <c r="B227" s="336" t="s">
        <v>421</v>
      </c>
      <c r="C227" s="280">
        <v>0</v>
      </c>
      <c r="D227" s="295"/>
      <c r="E227" s="284"/>
      <c r="F227" s="296"/>
      <c r="G227" s="296"/>
      <c r="H227" s="296"/>
      <c r="I227" s="383"/>
      <c r="J227" s="281"/>
      <c r="K227" s="281"/>
      <c r="L227" s="274"/>
      <c r="M227" s="274"/>
      <c r="N227" s="276"/>
      <c r="O227" s="282"/>
      <c r="P227" s="274"/>
      <c r="Q227" s="281"/>
    </row>
    <row r="228" spans="1:17" x14ac:dyDescent="0.25">
      <c r="A228" s="330" t="s">
        <v>422</v>
      </c>
      <c r="B228" s="355" t="s">
        <v>423</v>
      </c>
      <c r="C228" s="280">
        <v>0</v>
      </c>
      <c r="D228" s="295"/>
      <c r="E228" s="284"/>
      <c r="F228" s="296"/>
      <c r="G228" s="296"/>
      <c r="H228" s="296"/>
      <c r="I228" s="383"/>
      <c r="J228" s="281"/>
      <c r="K228" s="281"/>
      <c r="L228" s="274"/>
      <c r="M228" s="274"/>
      <c r="N228" s="276"/>
      <c r="O228" s="282"/>
      <c r="P228" s="274"/>
      <c r="Q228" s="281"/>
    </row>
    <row r="229" spans="1:17" x14ac:dyDescent="0.25">
      <c r="A229" s="330" t="s">
        <v>424</v>
      </c>
      <c r="B229" s="355" t="s">
        <v>425</v>
      </c>
      <c r="C229" s="280">
        <v>0</v>
      </c>
      <c r="D229" s="295"/>
      <c r="E229" s="284"/>
      <c r="F229" s="296"/>
      <c r="G229" s="296"/>
      <c r="H229" s="296"/>
      <c r="I229" s="383"/>
      <c r="J229" s="281"/>
      <c r="K229" s="281"/>
      <c r="L229" s="274"/>
      <c r="M229" s="274"/>
      <c r="N229" s="276"/>
      <c r="O229" s="282"/>
      <c r="P229" s="274"/>
      <c r="Q229" s="281"/>
    </row>
    <row r="230" spans="1:17" x14ac:dyDescent="0.25">
      <c r="A230" s="330" t="s">
        <v>426</v>
      </c>
      <c r="B230" s="355" t="s">
        <v>427</v>
      </c>
      <c r="C230" s="280">
        <v>0</v>
      </c>
      <c r="D230" s="295"/>
      <c r="E230" s="284"/>
      <c r="F230" s="296"/>
      <c r="G230" s="296"/>
      <c r="H230" s="296"/>
      <c r="I230" s="383"/>
      <c r="J230" s="281"/>
      <c r="K230" s="281"/>
      <c r="L230" s="274"/>
      <c r="M230" s="274"/>
      <c r="N230" s="276"/>
      <c r="O230" s="282"/>
      <c r="P230" s="274"/>
      <c r="Q230" s="281"/>
    </row>
    <row r="231" spans="1:17" x14ac:dyDescent="0.25">
      <c r="A231" s="330" t="s">
        <v>428</v>
      </c>
      <c r="B231" s="355" t="s">
        <v>429</v>
      </c>
      <c r="C231" s="280">
        <v>0</v>
      </c>
      <c r="D231" s="295"/>
      <c r="E231" s="284"/>
      <c r="F231" s="296"/>
      <c r="G231" s="296"/>
      <c r="H231" s="296"/>
      <c r="I231" s="383"/>
      <c r="J231" s="281"/>
      <c r="K231" s="281"/>
      <c r="L231" s="274"/>
      <c r="M231" s="274"/>
      <c r="N231" s="276"/>
      <c r="O231" s="282"/>
      <c r="P231" s="274"/>
      <c r="Q231" s="281"/>
    </row>
    <row r="232" spans="1:17" x14ac:dyDescent="0.25">
      <c r="A232" s="330" t="s">
        <v>430</v>
      </c>
      <c r="B232" s="355" t="s">
        <v>431</v>
      </c>
      <c r="C232" s="280">
        <v>0</v>
      </c>
      <c r="D232" s="295"/>
      <c r="E232" s="284"/>
      <c r="F232" s="296"/>
      <c r="G232" s="296"/>
      <c r="H232" s="296"/>
      <c r="I232" s="383"/>
      <c r="J232" s="281"/>
      <c r="K232" s="281"/>
      <c r="L232" s="274"/>
      <c r="M232" s="274"/>
      <c r="N232" s="276"/>
      <c r="O232" s="282"/>
      <c r="P232" s="274"/>
      <c r="Q232" s="281"/>
    </row>
    <row r="233" spans="1:17" x14ac:dyDescent="0.25">
      <c r="A233" s="330" t="s">
        <v>432</v>
      </c>
      <c r="B233" s="355" t="s">
        <v>433</v>
      </c>
      <c r="C233" s="280">
        <v>0</v>
      </c>
      <c r="D233" s="295"/>
      <c r="E233" s="284"/>
      <c r="F233" s="296"/>
      <c r="G233" s="296"/>
      <c r="H233" s="296"/>
      <c r="I233" s="383"/>
      <c r="J233" s="281"/>
      <c r="K233" s="281"/>
      <c r="L233" s="274"/>
      <c r="M233" s="274"/>
      <c r="N233" s="276"/>
      <c r="O233" s="282"/>
      <c r="P233" s="274"/>
      <c r="Q233" s="281"/>
    </row>
    <row r="234" spans="1:17" x14ac:dyDescent="0.25">
      <c r="A234" s="330" t="s">
        <v>434</v>
      </c>
      <c r="B234" s="355" t="s">
        <v>435</v>
      </c>
      <c r="C234" s="280">
        <v>0</v>
      </c>
      <c r="D234" s="295"/>
      <c r="E234" s="284"/>
      <c r="F234" s="296"/>
      <c r="G234" s="296"/>
      <c r="H234" s="296"/>
      <c r="I234" s="383"/>
      <c r="J234" s="281"/>
      <c r="K234" s="281"/>
      <c r="L234" s="274"/>
      <c r="M234" s="274"/>
      <c r="N234" s="276"/>
      <c r="O234" s="282"/>
      <c r="P234" s="274"/>
      <c r="Q234" s="281"/>
    </row>
    <row r="235" spans="1:17" x14ac:dyDescent="0.25">
      <c r="A235" s="330" t="s">
        <v>436</v>
      </c>
      <c r="B235" s="355" t="s">
        <v>437</v>
      </c>
      <c r="C235" s="280">
        <v>0</v>
      </c>
      <c r="D235" s="295"/>
      <c r="E235" s="284"/>
      <c r="F235" s="296"/>
      <c r="G235" s="296"/>
      <c r="H235" s="296"/>
      <c r="I235" s="383"/>
      <c r="J235" s="281"/>
      <c r="K235" s="281"/>
      <c r="L235" s="274"/>
      <c r="M235" s="274"/>
      <c r="N235" s="276"/>
      <c r="O235" s="282"/>
      <c r="P235" s="274"/>
      <c r="Q235" s="281"/>
    </row>
    <row r="236" spans="1:17" ht="136.5" x14ac:dyDescent="0.25">
      <c r="A236" s="330" t="s">
        <v>438</v>
      </c>
      <c r="B236" s="336" t="s">
        <v>439</v>
      </c>
      <c r="C236" s="280">
        <v>0</v>
      </c>
      <c r="D236" s="295"/>
      <c r="E236" s="284"/>
      <c r="F236" s="296"/>
      <c r="G236" s="296"/>
      <c r="H236" s="296"/>
      <c r="I236" s="383"/>
      <c r="J236" s="281"/>
      <c r="K236" s="281"/>
      <c r="L236" s="274"/>
      <c r="M236" s="274"/>
      <c r="N236" s="276"/>
      <c r="O236" s="282"/>
      <c r="P236" s="274"/>
      <c r="Q236" s="281"/>
    </row>
    <row r="237" spans="1:17" x14ac:dyDescent="0.25">
      <c r="A237" s="330" t="s">
        <v>440</v>
      </c>
      <c r="B237" s="355" t="s">
        <v>441</v>
      </c>
      <c r="C237" s="280">
        <v>0</v>
      </c>
      <c r="D237" s="295"/>
      <c r="E237" s="284"/>
      <c r="F237" s="296"/>
      <c r="G237" s="296"/>
      <c r="H237" s="296"/>
      <c r="I237" s="383"/>
      <c r="J237" s="281"/>
      <c r="K237" s="281"/>
      <c r="L237" s="274"/>
      <c r="M237" s="274"/>
      <c r="N237" s="276"/>
      <c r="O237" s="282"/>
      <c r="P237" s="274"/>
      <c r="Q237" s="281"/>
    </row>
    <row r="238" spans="1:17" ht="125.25" x14ac:dyDescent="0.25">
      <c r="A238" s="330" t="s">
        <v>442</v>
      </c>
      <c r="B238" s="336" t="s">
        <v>443</v>
      </c>
      <c r="C238" s="280">
        <v>0</v>
      </c>
      <c r="D238" s="295"/>
      <c r="E238" s="284"/>
      <c r="F238" s="296"/>
      <c r="G238" s="296"/>
      <c r="H238" s="296"/>
      <c r="I238" s="383"/>
      <c r="J238" s="281"/>
      <c r="K238" s="281"/>
      <c r="L238" s="274"/>
      <c r="M238" s="274"/>
      <c r="N238" s="276"/>
      <c r="O238" s="282"/>
      <c r="P238" s="274"/>
      <c r="Q238" s="281"/>
    </row>
    <row r="239" spans="1:17" x14ac:dyDescent="0.25">
      <c r="A239" s="330" t="s">
        <v>444</v>
      </c>
      <c r="B239" s="355" t="s">
        <v>445</v>
      </c>
      <c r="C239" s="280">
        <v>0</v>
      </c>
      <c r="D239" s="295"/>
      <c r="E239" s="284"/>
      <c r="F239" s="296"/>
      <c r="G239" s="296"/>
      <c r="H239" s="296"/>
      <c r="I239" s="383"/>
      <c r="J239" s="281"/>
      <c r="K239" s="281"/>
      <c r="L239" s="274"/>
      <c r="M239" s="274"/>
      <c r="N239" s="276"/>
      <c r="O239" s="282"/>
      <c r="P239" s="274"/>
      <c r="Q239" s="281"/>
    </row>
    <row r="240" spans="1:17" x14ac:dyDescent="0.25">
      <c r="A240" s="330" t="s">
        <v>446</v>
      </c>
      <c r="B240" s="355" t="s">
        <v>447</v>
      </c>
      <c r="C240" s="280">
        <v>0</v>
      </c>
      <c r="D240" s="295"/>
      <c r="E240" s="284"/>
      <c r="F240" s="296"/>
      <c r="G240" s="296"/>
      <c r="H240" s="296"/>
      <c r="I240" s="383"/>
      <c r="J240" s="281"/>
      <c r="K240" s="281"/>
      <c r="L240" s="274"/>
      <c r="M240" s="274"/>
      <c r="N240" s="276"/>
      <c r="O240" s="282"/>
      <c r="P240" s="274"/>
      <c r="Q240" s="281"/>
    </row>
    <row r="241" spans="1:17" x14ac:dyDescent="0.25">
      <c r="A241" s="330" t="s">
        <v>448</v>
      </c>
      <c r="B241" s="355" t="s">
        <v>449</v>
      </c>
      <c r="C241" s="280">
        <v>0</v>
      </c>
      <c r="D241" s="295"/>
      <c r="E241" s="284"/>
      <c r="F241" s="296"/>
      <c r="G241" s="296"/>
      <c r="H241" s="296"/>
      <c r="I241" s="383"/>
      <c r="J241" s="281"/>
      <c r="K241" s="281"/>
      <c r="L241" s="274"/>
      <c r="M241" s="274"/>
      <c r="N241" s="276"/>
      <c r="O241" s="282"/>
      <c r="P241" s="274"/>
      <c r="Q241" s="281"/>
    </row>
    <row r="242" spans="1:17" x14ac:dyDescent="0.25">
      <c r="A242" s="330" t="s">
        <v>450</v>
      </c>
      <c r="B242" s="355" t="s">
        <v>451</v>
      </c>
      <c r="C242" s="280">
        <v>0</v>
      </c>
      <c r="D242" s="295"/>
      <c r="E242" s="284"/>
      <c r="F242" s="296"/>
      <c r="G242" s="296"/>
      <c r="H242" s="296"/>
      <c r="I242" s="383"/>
      <c r="J242" s="281"/>
      <c r="K242" s="281"/>
      <c r="L242" s="274"/>
      <c r="M242" s="274"/>
      <c r="N242" s="276"/>
      <c r="O242" s="282"/>
      <c r="P242" s="274"/>
      <c r="Q242" s="281"/>
    </row>
    <row r="243" spans="1:17" x14ac:dyDescent="0.25">
      <c r="A243" s="330" t="s">
        <v>452</v>
      </c>
      <c r="B243" s="355" t="s">
        <v>453</v>
      </c>
      <c r="C243" s="280">
        <v>0</v>
      </c>
      <c r="D243" s="295"/>
      <c r="E243" s="284"/>
      <c r="F243" s="296"/>
      <c r="G243" s="296"/>
      <c r="H243" s="296"/>
      <c r="I243" s="383"/>
      <c r="J243" s="281"/>
      <c r="K243" s="281"/>
      <c r="L243" s="274"/>
      <c r="M243" s="274"/>
      <c r="N243" s="276"/>
      <c r="O243" s="282"/>
      <c r="P243" s="274"/>
      <c r="Q243" s="281"/>
    </row>
    <row r="244" spans="1:17" x14ac:dyDescent="0.25">
      <c r="A244" s="330" t="s">
        <v>454</v>
      </c>
      <c r="B244" s="355" t="s">
        <v>455</v>
      </c>
      <c r="C244" s="280">
        <v>0</v>
      </c>
      <c r="D244" s="295"/>
      <c r="E244" s="284"/>
      <c r="F244" s="296"/>
      <c r="G244" s="296"/>
      <c r="H244" s="296"/>
      <c r="I244" s="383"/>
      <c r="J244" s="281"/>
      <c r="K244" s="281"/>
      <c r="L244" s="274"/>
      <c r="M244" s="274"/>
      <c r="N244" s="276"/>
      <c r="O244" s="282"/>
      <c r="P244" s="274"/>
      <c r="Q244" s="281"/>
    </row>
    <row r="245" spans="1:17" x14ac:dyDescent="0.25">
      <c r="A245" s="330" t="s">
        <v>456</v>
      </c>
      <c r="B245" s="355" t="s">
        <v>457</v>
      </c>
      <c r="C245" s="280">
        <v>0</v>
      </c>
      <c r="D245" s="295"/>
      <c r="E245" s="284"/>
      <c r="F245" s="296"/>
      <c r="G245" s="296"/>
      <c r="H245" s="296"/>
      <c r="I245" s="383"/>
      <c r="J245" s="281"/>
      <c r="K245" s="281"/>
      <c r="L245" s="274"/>
      <c r="M245" s="274"/>
      <c r="N245" s="276"/>
      <c r="O245" s="282"/>
      <c r="P245" s="274"/>
      <c r="Q245" s="281"/>
    </row>
    <row r="246" spans="1:17" x14ac:dyDescent="0.25">
      <c r="A246" s="330" t="s">
        <v>458</v>
      </c>
      <c r="B246" s="355" t="s">
        <v>459</v>
      </c>
      <c r="C246" s="280">
        <v>0</v>
      </c>
      <c r="D246" s="295"/>
      <c r="E246" s="284"/>
      <c r="F246" s="296"/>
      <c r="G246" s="296"/>
      <c r="H246" s="296"/>
      <c r="I246" s="383"/>
      <c r="J246" s="281"/>
      <c r="K246" s="281"/>
      <c r="L246" s="274"/>
      <c r="M246" s="274"/>
      <c r="N246" s="276"/>
      <c r="O246" s="282"/>
      <c r="P246" s="274"/>
      <c r="Q246" s="281"/>
    </row>
    <row r="247" spans="1:17" ht="125.25" x14ac:dyDescent="0.25">
      <c r="A247" s="356" t="s">
        <v>460</v>
      </c>
      <c r="B247" s="357" t="s">
        <v>461</v>
      </c>
      <c r="C247" s="297">
        <v>0</v>
      </c>
      <c r="D247" s="298"/>
      <c r="E247" s="299"/>
      <c r="F247" s="300"/>
      <c r="G247" s="300"/>
      <c r="H247" s="300"/>
      <c r="I247" s="383"/>
      <c r="J247" s="281"/>
      <c r="K247" s="281"/>
      <c r="L247" s="274"/>
      <c r="M247" s="274"/>
      <c r="N247" s="276"/>
      <c r="O247" s="282"/>
      <c r="P247" s="274"/>
      <c r="Q247" s="281"/>
    </row>
    <row r="248" spans="1:17" x14ac:dyDescent="0.25">
      <c r="A248" s="414"/>
      <c r="B248" s="415"/>
      <c r="C248" s="286"/>
      <c r="D248" s="286"/>
      <c r="E248" s="286"/>
      <c r="F248" s="286"/>
      <c r="G248" s="286"/>
      <c r="H248" s="286"/>
      <c r="I248" s="383"/>
      <c r="J248" s="281"/>
      <c r="K248" s="281"/>
      <c r="L248" s="274"/>
      <c r="M248" s="274"/>
      <c r="N248" s="276"/>
      <c r="O248" s="282"/>
      <c r="P248" s="274"/>
      <c r="Q248" s="281"/>
    </row>
    <row r="249" spans="1:17" x14ac:dyDescent="0.25">
      <c r="A249" s="954" t="s">
        <v>462</v>
      </c>
      <c r="B249" s="955"/>
      <c r="C249" s="278">
        <v>0</v>
      </c>
      <c r="D249" s="310">
        <v>0</v>
      </c>
      <c r="E249" s="277">
        <v>0</v>
      </c>
      <c r="F249" s="311">
        <v>0</v>
      </c>
      <c r="G249" s="278">
        <v>0</v>
      </c>
      <c r="H249" s="278">
        <v>0</v>
      </c>
      <c r="I249" s="383"/>
      <c r="J249" s="281"/>
      <c r="K249" s="281"/>
      <c r="L249" s="274"/>
      <c r="M249" s="274"/>
      <c r="N249" s="276"/>
      <c r="O249" s="282"/>
      <c r="P249" s="274"/>
      <c r="Q249" s="281"/>
    </row>
    <row r="250" spans="1:17" x14ac:dyDescent="0.25">
      <c r="A250" s="329" t="s">
        <v>463</v>
      </c>
      <c r="B250" s="354" t="s">
        <v>464</v>
      </c>
      <c r="C250" s="280">
        <v>0</v>
      </c>
      <c r="D250" s="295"/>
      <c r="E250" s="284"/>
      <c r="F250" s="296"/>
      <c r="G250" s="296"/>
      <c r="H250" s="296"/>
      <c r="I250" s="383"/>
      <c r="J250" s="281"/>
      <c r="K250" s="281"/>
      <c r="L250" s="274"/>
      <c r="M250" s="274"/>
      <c r="N250" s="276"/>
      <c r="O250" s="282"/>
      <c r="P250" s="274"/>
      <c r="Q250" s="281"/>
    </row>
    <row r="251" spans="1:17" x14ac:dyDescent="0.25">
      <c r="A251" s="330" t="s">
        <v>465</v>
      </c>
      <c r="B251" s="355" t="s">
        <v>466</v>
      </c>
      <c r="C251" s="280">
        <v>0</v>
      </c>
      <c r="D251" s="295"/>
      <c r="E251" s="284"/>
      <c r="F251" s="296"/>
      <c r="G251" s="296"/>
      <c r="H251" s="296"/>
      <c r="I251" s="383"/>
      <c r="J251" s="281"/>
      <c r="K251" s="281"/>
      <c r="L251" s="274"/>
      <c r="M251" s="274"/>
      <c r="N251" s="276"/>
      <c r="O251" s="282"/>
      <c r="P251" s="274"/>
      <c r="Q251" s="281"/>
    </row>
    <row r="252" spans="1:17" x14ac:dyDescent="0.25">
      <c r="A252" s="330" t="s">
        <v>467</v>
      </c>
      <c r="B252" s="355" t="s">
        <v>468</v>
      </c>
      <c r="C252" s="280">
        <v>0</v>
      </c>
      <c r="D252" s="295"/>
      <c r="E252" s="284"/>
      <c r="F252" s="296"/>
      <c r="G252" s="296"/>
      <c r="H252" s="296"/>
      <c r="I252" s="383"/>
      <c r="J252" s="281"/>
      <c r="K252" s="281"/>
      <c r="L252" s="274"/>
      <c r="M252" s="274"/>
      <c r="N252" s="276"/>
      <c r="O252" s="282"/>
      <c r="P252" s="274"/>
      <c r="Q252" s="281"/>
    </row>
    <row r="253" spans="1:17" x14ac:dyDescent="0.25">
      <c r="A253" s="330" t="s">
        <v>469</v>
      </c>
      <c r="B253" s="355" t="s">
        <v>470</v>
      </c>
      <c r="C253" s="280">
        <v>0</v>
      </c>
      <c r="D253" s="295"/>
      <c r="E253" s="284"/>
      <c r="F253" s="296"/>
      <c r="G253" s="296"/>
      <c r="H253" s="296"/>
      <c r="I253" s="383"/>
      <c r="J253" s="281"/>
      <c r="K253" s="281"/>
      <c r="L253" s="274"/>
      <c r="M253" s="274"/>
      <c r="N253" s="276"/>
      <c r="O253" s="282"/>
      <c r="P253" s="274"/>
      <c r="Q253" s="281"/>
    </row>
    <row r="254" spans="1:17" x14ac:dyDescent="0.25">
      <c r="A254" s="330" t="s">
        <v>471</v>
      </c>
      <c r="B254" s="355" t="s">
        <v>472</v>
      </c>
      <c r="C254" s="280">
        <v>0</v>
      </c>
      <c r="D254" s="295"/>
      <c r="E254" s="284"/>
      <c r="F254" s="296"/>
      <c r="G254" s="296"/>
      <c r="H254" s="296"/>
      <c r="I254" s="383"/>
      <c r="J254" s="281"/>
      <c r="K254" s="281"/>
      <c r="L254" s="274"/>
      <c r="M254" s="274"/>
      <c r="N254" s="276"/>
      <c r="O254" s="282"/>
      <c r="P254" s="274"/>
      <c r="Q254" s="281"/>
    </row>
    <row r="255" spans="1:17" x14ac:dyDescent="0.25">
      <c r="A255" s="330" t="s">
        <v>473</v>
      </c>
      <c r="B255" s="355" t="s">
        <v>474</v>
      </c>
      <c r="C255" s="280">
        <v>0</v>
      </c>
      <c r="D255" s="295"/>
      <c r="E255" s="284"/>
      <c r="F255" s="296"/>
      <c r="G255" s="296"/>
      <c r="H255" s="296"/>
      <c r="I255" s="383"/>
      <c r="J255" s="281"/>
      <c r="K255" s="281"/>
      <c r="L255" s="274"/>
      <c r="M255" s="274"/>
      <c r="N255" s="276"/>
      <c r="O255" s="282"/>
      <c r="P255" s="274"/>
      <c r="Q255" s="281"/>
    </row>
    <row r="256" spans="1:17" x14ac:dyDescent="0.25">
      <c r="A256" s="330" t="s">
        <v>475</v>
      </c>
      <c r="B256" s="355" t="s">
        <v>476</v>
      </c>
      <c r="C256" s="280">
        <v>0</v>
      </c>
      <c r="D256" s="295"/>
      <c r="E256" s="284"/>
      <c r="F256" s="296"/>
      <c r="G256" s="296"/>
      <c r="H256" s="296"/>
      <c r="I256" s="383"/>
      <c r="J256" s="281"/>
      <c r="K256" s="281"/>
      <c r="L256" s="274"/>
      <c r="M256" s="274"/>
      <c r="N256" s="276"/>
      <c r="O256" s="282"/>
      <c r="P256" s="274"/>
      <c r="Q256" s="281"/>
    </row>
    <row r="257" spans="1:17" x14ac:dyDescent="0.25">
      <c r="A257" s="330" t="s">
        <v>477</v>
      </c>
      <c r="B257" s="355" t="s">
        <v>478</v>
      </c>
      <c r="C257" s="280">
        <v>0</v>
      </c>
      <c r="D257" s="295"/>
      <c r="E257" s="284"/>
      <c r="F257" s="296"/>
      <c r="G257" s="296"/>
      <c r="H257" s="296"/>
      <c r="I257" s="383"/>
      <c r="J257" s="281"/>
      <c r="K257" s="281"/>
      <c r="L257" s="274"/>
      <c r="M257" s="274"/>
      <c r="N257" s="276"/>
      <c r="O257" s="282"/>
      <c r="P257" s="274"/>
      <c r="Q257" s="281"/>
    </row>
    <row r="258" spans="1:17" x14ac:dyDescent="0.25">
      <c r="A258" s="330" t="s">
        <v>479</v>
      </c>
      <c r="B258" s="355" t="s">
        <v>480</v>
      </c>
      <c r="C258" s="280">
        <v>0</v>
      </c>
      <c r="D258" s="295"/>
      <c r="E258" s="284"/>
      <c r="F258" s="296"/>
      <c r="G258" s="296"/>
      <c r="H258" s="296"/>
      <c r="I258" s="383"/>
      <c r="J258" s="281"/>
      <c r="K258" s="281"/>
      <c r="L258" s="274"/>
      <c r="M258" s="274"/>
      <c r="N258" s="276"/>
      <c r="O258" s="282"/>
      <c r="P258" s="274"/>
      <c r="Q258" s="281"/>
    </row>
    <row r="259" spans="1:17" x14ac:dyDescent="0.25">
      <c r="A259" s="330" t="s">
        <v>481</v>
      </c>
      <c r="B259" s="355" t="s">
        <v>482</v>
      </c>
      <c r="C259" s="280">
        <v>0</v>
      </c>
      <c r="D259" s="295"/>
      <c r="E259" s="284"/>
      <c r="F259" s="296"/>
      <c r="G259" s="296"/>
      <c r="H259" s="296"/>
      <c r="I259" s="383"/>
      <c r="J259" s="281"/>
      <c r="K259" s="281"/>
      <c r="L259" s="274"/>
      <c r="M259" s="274"/>
      <c r="N259" s="276"/>
      <c r="O259" s="282"/>
      <c r="P259" s="274"/>
      <c r="Q259" s="281"/>
    </row>
    <row r="260" spans="1:17" x14ac:dyDescent="0.25">
      <c r="A260" s="330" t="s">
        <v>483</v>
      </c>
      <c r="B260" s="355" t="s">
        <v>484</v>
      </c>
      <c r="C260" s="280">
        <v>0</v>
      </c>
      <c r="D260" s="295"/>
      <c r="E260" s="284"/>
      <c r="F260" s="296"/>
      <c r="G260" s="296"/>
      <c r="H260" s="296"/>
      <c r="I260" s="383"/>
      <c r="J260" s="281"/>
      <c r="K260" s="281"/>
      <c r="L260" s="274"/>
      <c r="M260" s="274"/>
      <c r="N260" s="276"/>
      <c r="O260" s="282"/>
      <c r="P260" s="274"/>
      <c r="Q260" s="281"/>
    </row>
    <row r="261" spans="1:17" x14ac:dyDescent="0.25">
      <c r="A261" s="330" t="s">
        <v>485</v>
      </c>
      <c r="B261" s="355" t="s">
        <v>486</v>
      </c>
      <c r="C261" s="280">
        <v>0</v>
      </c>
      <c r="D261" s="295"/>
      <c r="E261" s="284"/>
      <c r="F261" s="296"/>
      <c r="G261" s="296"/>
      <c r="H261" s="296"/>
      <c r="I261" s="383"/>
      <c r="J261" s="281"/>
      <c r="K261" s="281"/>
      <c r="L261" s="274"/>
      <c r="M261" s="274"/>
      <c r="N261" s="276"/>
      <c r="O261" s="282"/>
      <c r="P261" s="274"/>
      <c r="Q261" s="281"/>
    </row>
    <row r="262" spans="1:17" x14ac:dyDescent="0.25">
      <c r="A262" s="330" t="s">
        <v>487</v>
      </c>
      <c r="B262" s="355" t="s">
        <v>488</v>
      </c>
      <c r="C262" s="280">
        <v>0</v>
      </c>
      <c r="D262" s="295"/>
      <c r="E262" s="284"/>
      <c r="F262" s="296"/>
      <c r="G262" s="296"/>
      <c r="H262" s="296"/>
      <c r="I262" s="383"/>
      <c r="J262" s="281"/>
      <c r="K262" s="281"/>
      <c r="L262" s="274"/>
      <c r="M262" s="274"/>
      <c r="N262" s="276"/>
      <c r="O262" s="282"/>
      <c r="P262" s="274"/>
      <c r="Q262" s="281"/>
    </row>
    <row r="263" spans="1:17" x14ac:dyDescent="0.25">
      <c r="A263" s="330" t="s">
        <v>489</v>
      </c>
      <c r="B263" s="355" t="s">
        <v>490</v>
      </c>
      <c r="C263" s="280">
        <v>0</v>
      </c>
      <c r="D263" s="295"/>
      <c r="E263" s="284"/>
      <c r="F263" s="296"/>
      <c r="G263" s="296"/>
      <c r="H263" s="296"/>
      <c r="I263" s="383"/>
      <c r="J263" s="281"/>
      <c r="K263" s="281"/>
      <c r="L263" s="274"/>
      <c r="M263" s="274"/>
      <c r="N263" s="276"/>
      <c r="O263" s="282"/>
      <c r="P263" s="274"/>
      <c r="Q263" s="281"/>
    </row>
    <row r="264" spans="1:17" ht="170.25" x14ac:dyDescent="0.25">
      <c r="A264" s="330" t="s">
        <v>491</v>
      </c>
      <c r="B264" s="336" t="s">
        <v>492</v>
      </c>
      <c r="C264" s="280">
        <v>0</v>
      </c>
      <c r="D264" s="295"/>
      <c r="E264" s="284"/>
      <c r="F264" s="296"/>
      <c r="G264" s="296"/>
      <c r="H264" s="296"/>
      <c r="I264" s="383"/>
      <c r="J264" s="281"/>
      <c r="K264" s="281"/>
      <c r="L264" s="274"/>
      <c r="M264" s="274"/>
      <c r="N264" s="276"/>
      <c r="O264" s="282"/>
      <c r="P264" s="274"/>
      <c r="Q264" s="281"/>
    </row>
    <row r="265" spans="1:17" x14ac:dyDescent="0.25">
      <c r="A265" s="330" t="s">
        <v>493</v>
      </c>
      <c r="B265" s="355" t="s">
        <v>494</v>
      </c>
      <c r="C265" s="280">
        <v>0</v>
      </c>
      <c r="D265" s="295"/>
      <c r="E265" s="284"/>
      <c r="F265" s="296"/>
      <c r="G265" s="296"/>
      <c r="H265" s="296"/>
      <c r="I265" s="383"/>
      <c r="J265" s="281"/>
      <c r="K265" s="281"/>
      <c r="L265" s="274"/>
      <c r="M265" s="274"/>
      <c r="N265" s="276"/>
      <c r="O265" s="282"/>
      <c r="P265" s="274"/>
      <c r="Q265" s="281"/>
    </row>
    <row r="266" spans="1:17" x14ac:dyDescent="0.25">
      <c r="A266" s="330" t="s">
        <v>495</v>
      </c>
      <c r="B266" s="355" t="s">
        <v>496</v>
      </c>
      <c r="C266" s="280">
        <v>0</v>
      </c>
      <c r="D266" s="295"/>
      <c r="E266" s="284"/>
      <c r="F266" s="296"/>
      <c r="G266" s="296"/>
      <c r="H266" s="296"/>
      <c r="I266" s="383"/>
      <c r="J266" s="281"/>
      <c r="K266" s="281"/>
      <c r="L266" s="274"/>
      <c r="M266" s="274"/>
      <c r="N266" s="276"/>
      <c r="O266" s="282"/>
      <c r="P266" s="274"/>
      <c r="Q266" s="281"/>
    </row>
    <row r="267" spans="1:17" x14ac:dyDescent="0.25">
      <c r="A267" s="330" t="s">
        <v>497</v>
      </c>
      <c r="B267" s="355" t="s">
        <v>498</v>
      </c>
      <c r="C267" s="280">
        <v>0</v>
      </c>
      <c r="D267" s="295"/>
      <c r="E267" s="284"/>
      <c r="F267" s="296"/>
      <c r="G267" s="296"/>
      <c r="H267" s="296"/>
      <c r="I267" s="383"/>
      <c r="J267" s="281"/>
      <c r="K267" s="281"/>
      <c r="L267" s="274"/>
      <c r="M267" s="274"/>
      <c r="N267" s="276"/>
      <c r="O267" s="282"/>
      <c r="P267" s="274"/>
      <c r="Q267" s="281"/>
    </row>
    <row r="268" spans="1:17" x14ac:dyDescent="0.25">
      <c r="A268" s="330" t="s">
        <v>499</v>
      </c>
      <c r="B268" s="355" t="s">
        <v>500</v>
      </c>
      <c r="C268" s="280">
        <v>0</v>
      </c>
      <c r="D268" s="295"/>
      <c r="E268" s="284"/>
      <c r="F268" s="296"/>
      <c r="G268" s="296"/>
      <c r="H268" s="296"/>
      <c r="I268" s="383"/>
      <c r="J268" s="281"/>
      <c r="K268" s="281"/>
      <c r="L268" s="274"/>
      <c r="M268" s="274"/>
      <c r="N268" s="276"/>
      <c r="O268" s="282"/>
      <c r="P268" s="274"/>
      <c r="Q268" s="281"/>
    </row>
    <row r="269" spans="1:17" x14ac:dyDescent="0.25">
      <c r="A269" s="330" t="s">
        <v>501</v>
      </c>
      <c r="B269" s="355" t="s">
        <v>502</v>
      </c>
      <c r="C269" s="280">
        <v>0</v>
      </c>
      <c r="D269" s="295"/>
      <c r="E269" s="284"/>
      <c r="F269" s="296"/>
      <c r="G269" s="296"/>
      <c r="H269" s="296"/>
      <c r="I269" s="383"/>
      <c r="J269" s="281"/>
      <c r="K269" s="281"/>
      <c r="L269" s="274"/>
      <c r="M269" s="274"/>
      <c r="N269" s="276"/>
      <c r="O269" s="282"/>
      <c r="P269" s="274"/>
      <c r="Q269" s="281"/>
    </row>
    <row r="270" spans="1:17" x14ac:dyDescent="0.25">
      <c r="A270" s="330" t="s">
        <v>503</v>
      </c>
      <c r="B270" s="355" t="s">
        <v>504</v>
      </c>
      <c r="C270" s="280">
        <v>0</v>
      </c>
      <c r="D270" s="295"/>
      <c r="E270" s="284"/>
      <c r="F270" s="296"/>
      <c r="G270" s="296"/>
      <c r="H270" s="296"/>
      <c r="I270" s="383"/>
      <c r="J270" s="281"/>
      <c r="K270" s="281"/>
      <c r="L270" s="274"/>
      <c r="M270" s="274"/>
      <c r="N270" s="276"/>
      <c r="O270" s="282"/>
      <c r="P270" s="274"/>
      <c r="Q270" s="281"/>
    </row>
    <row r="271" spans="1:17" x14ac:dyDescent="0.25">
      <c r="A271" s="330" t="s">
        <v>505</v>
      </c>
      <c r="B271" s="355" t="s">
        <v>506</v>
      </c>
      <c r="C271" s="280">
        <v>0</v>
      </c>
      <c r="D271" s="295"/>
      <c r="E271" s="284"/>
      <c r="F271" s="296"/>
      <c r="G271" s="296"/>
      <c r="H271" s="296"/>
      <c r="I271" s="383"/>
      <c r="J271" s="281"/>
      <c r="K271" s="281"/>
      <c r="L271" s="274"/>
      <c r="M271" s="274"/>
      <c r="N271" s="276"/>
      <c r="O271" s="282"/>
      <c r="P271" s="274"/>
      <c r="Q271" s="281"/>
    </row>
    <row r="272" spans="1:17" x14ac:dyDescent="0.25">
      <c r="A272" s="330" t="s">
        <v>507</v>
      </c>
      <c r="B272" s="355" t="s">
        <v>508</v>
      </c>
      <c r="C272" s="280">
        <v>0</v>
      </c>
      <c r="D272" s="295"/>
      <c r="E272" s="284"/>
      <c r="F272" s="296"/>
      <c r="G272" s="296"/>
      <c r="H272" s="296"/>
      <c r="I272" s="383"/>
      <c r="J272" s="281"/>
      <c r="K272" s="281"/>
      <c r="L272" s="274"/>
      <c r="M272" s="274"/>
      <c r="N272" s="276"/>
      <c r="O272" s="282"/>
      <c r="P272" s="274"/>
      <c r="Q272" s="281"/>
    </row>
    <row r="273" spans="1:17" x14ac:dyDescent="0.25">
      <c r="A273" s="330" t="s">
        <v>509</v>
      </c>
      <c r="B273" s="355" t="s">
        <v>510</v>
      </c>
      <c r="C273" s="280">
        <v>0</v>
      </c>
      <c r="D273" s="295"/>
      <c r="E273" s="284"/>
      <c r="F273" s="296"/>
      <c r="G273" s="296"/>
      <c r="H273" s="296"/>
      <c r="I273" s="383"/>
      <c r="J273" s="281"/>
      <c r="K273" s="281"/>
      <c r="L273" s="274"/>
      <c r="M273" s="274"/>
      <c r="N273" s="276"/>
      <c r="O273" s="282"/>
      <c r="P273" s="274"/>
      <c r="Q273" s="281"/>
    </row>
    <row r="274" spans="1:17" x14ac:dyDescent="0.25">
      <c r="A274" s="330" t="s">
        <v>511</v>
      </c>
      <c r="B274" s="355" t="s">
        <v>512</v>
      </c>
      <c r="C274" s="280">
        <v>0</v>
      </c>
      <c r="D274" s="295"/>
      <c r="E274" s="284"/>
      <c r="F274" s="296"/>
      <c r="G274" s="296"/>
      <c r="H274" s="296"/>
      <c r="I274" s="383"/>
      <c r="J274" s="281"/>
      <c r="K274" s="281"/>
      <c r="L274" s="274"/>
      <c r="M274" s="274"/>
      <c r="N274" s="276"/>
      <c r="O274" s="282"/>
      <c r="P274" s="274"/>
      <c r="Q274" s="281"/>
    </row>
    <row r="275" spans="1:17" ht="125.25" x14ac:dyDescent="0.25">
      <c r="A275" s="330" t="s">
        <v>513</v>
      </c>
      <c r="B275" s="336" t="s">
        <v>514</v>
      </c>
      <c r="C275" s="280">
        <v>0</v>
      </c>
      <c r="D275" s="295"/>
      <c r="E275" s="284"/>
      <c r="F275" s="296"/>
      <c r="G275" s="296"/>
      <c r="H275" s="296"/>
      <c r="I275" s="383"/>
      <c r="J275" s="281"/>
      <c r="K275" s="281"/>
      <c r="L275" s="274"/>
      <c r="M275" s="274"/>
      <c r="N275" s="276"/>
      <c r="O275" s="282"/>
      <c r="P275" s="274"/>
      <c r="Q275" s="281"/>
    </row>
    <row r="276" spans="1:17" x14ac:dyDescent="0.25">
      <c r="A276" s="330" t="s">
        <v>515</v>
      </c>
      <c r="B276" s="355" t="s">
        <v>516</v>
      </c>
      <c r="C276" s="280">
        <v>0</v>
      </c>
      <c r="D276" s="295"/>
      <c r="E276" s="284"/>
      <c r="F276" s="296"/>
      <c r="G276" s="296"/>
      <c r="H276" s="296"/>
      <c r="I276" s="383"/>
      <c r="J276" s="281"/>
      <c r="K276" s="281"/>
      <c r="L276" s="274"/>
      <c r="M276" s="274"/>
      <c r="N276" s="276"/>
      <c r="O276" s="282"/>
      <c r="P276" s="274"/>
      <c r="Q276" s="281"/>
    </row>
    <row r="277" spans="1:17" x14ac:dyDescent="0.25">
      <c r="A277" s="330" t="s">
        <v>517</v>
      </c>
      <c r="B277" s="355" t="s">
        <v>518</v>
      </c>
      <c r="C277" s="280">
        <v>0</v>
      </c>
      <c r="D277" s="295"/>
      <c r="E277" s="284"/>
      <c r="F277" s="296"/>
      <c r="G277" s="296"/>
      <c r="H277" s="296"/>
      <c r="I277" s="383"/>
      <c r="J277" s="281"/>
      <c r="K277" s="281"/>
      <c r="L277" s="274"/>
      <c r="M277" s="274"/>
      <c r="N277" s="276"/>
      <c r="O277" s="282"/>
      <c r="P277" s="274"/>
      <c r="Q277" s="281"/>
    </row>
    <row r="278" spans="1:17" x14ac:dyDescent="0.25">
      <c r="A278" s="330" t="s">
        <v>519</v>
      </c>
      <c r="B278" s="355" t="s">
        <v>520</v>
      </c>
      <c r="C278" s="280">
        <v>0</v>
      </c>
      <c r="D278" s="295"/>
      <c r="E278" s="284"/>
      <c r="F278" s="296"/>
      <c r="G278" s="296"/>
      <c r="H278" s="296"/>
      <c r="I278" s="383"/>
      <c r="J278" s="281"/>
      <c r="K278" s="281"/>
      <c r="L278" s="274"/>
      <c r="M278" s="274"/>
      <c r="N278" s="276"/>
      <c r="O278" s="282"/>
      <c r="P278" s="274"/>
      <c r="Q278" s="281"/>
    </row>
    <row r="279" spans="1:17" ht="136.5" x14ac:dyDescent="0.25">
      <c r="A279" s="330" t="s">
        <v>521</v>
      </c>
      <c r="B279" s="336" t="s">
        <v>522</v>
      </c>
      <c r="C279" s="280">
        <v>0</v>
      </c>
      <c r="D279" s="295"/>
      <c r="E279" s="284"/>
      <c r="F279" s="296"/>
      <c r="G279" s="296"/>
      <c r="H279" s="296"/>
      <c r="I279" s="383"/>
      <c r="J279" s="281"/>
      <c r="K279" s="281"/>
      <c r="L279" s="274"/>
      <c r="M279" s="274"/>
      <c r="N279" s="276"/>
      <c r="O279" s="282"/>
      <c r="P279" s="274"/>
      <c r="Q279" s="281"/>
    </row>
    <row r="280" spans="1:17" x14ac:dyDescent="0.25">
      <c r="A280" s="330" t="s">
        <v>523</v>
      </c>
      <c r="B280" s="355" t="s">
        <v>524</v>
      </c>
      <c r="C280" s="280">
        <v>0</v>
      </c>
      <c r="D280" s="295"/>
      <c r="E280" s="284"/>
      <c r="F280" s="296"/>
      <c r="G280" s="296"/>
      <c r="H280" s="296"/>
      <c r="I280" s="383"/>
      <c r="J280" s="281"/>
      <c r="K280" s="281"/>
      <c r="L280" s="274"/>
      <c r="M280" s="274"/>
      <c r="N280" s="276"/>
      <c r="O280" s="282"/>
      <c r="P280" s="274"/>
      <c r="Q280" s="281"/>
    </row>
    <row r="281" spans="1:17" x14ac:dyDescent="0.25">
      <c r="A281" s="330" t="s">
        <v>525</v>
      </c>
      <c r="B281" s="355" t="s">
        <v>526</v>
      </c>
      <c r="C281" s="280">
        <v>0</v>
      </c>
      <c r="D281" s="295"/>
      <c r="E281" s="284"/>
      <c r="F281" s="296"/>
      <c r="G281" s="296"/>
      <c r="H281" s="296"/>
      <c r="I281" s="383"/>
      <c r="J281" s="281"/>
      <c r="K281" s="281"/>
      <c r="L281" s="274"/>
      <c r="M281" s="274"/>
      <c r="N281" s="276"/>
      <c r="O281" s="282"/>
      <c r="P281" s="274"/>
      <c r="Q281" s="281"/>
    </row>
    <row r="282" spans="1:17" x14ac:dyDescent="0.25">
      <c r="A282" s="330" t="s">
        <v>527</v>
      </c>
      <c r="B282" s="355" t="s">
        <v>528</v>
      </c>
      <c r="C282" s="280">
        <v>0</v>
      </c>
      <c r="D282" s="295"/>
      <c r="E282" s="284"/>
      <c r="F282" s="296"/>
      <c r="G282" s="296"/>
      <c r="H282" s="296"/>
      <c r="I282" s="383"/>
      <c r="J282" s="281"/>
      <c r="K282" s="281"/>
      <c r="L282" s="274"/>
      <c r="M282" s="274"/>
      <c r="N282" s="276"/>
      <c r="O282" s="282"/>
      <c r="P282" s="274"/>
      <c r="Q282" s="281"/>
    </row>
    <row r="283" spans="1:17" x14ac:dyDescent="0.25">
      <c r="A283" s="330" t="s">
        <v>529</v>
      </c>
      <c r="B283" s="355" t="s">
        <v>530</v>
      </c>
      <c r="C283" s="280">
        <v>0</v>
      </c>
      <c r="D283" s="295"/>
      <c r="E283" s="284"/>
      <c r="F283" s="296"/>
      <c r="G283" s="296"/>
      <c r="H283" s="296"/>
      <c r="I283" s="383"/>
      <c r="J283" s="281"/>
      <c r="K283" s="281"/>
      <c r="L283" s="274"/>
      <c r="M283" s="274"/>
      <c r="N283" s="276"/>
      <c r="O283" s="282"/>
      <c r="P283" s="274"/>
      <c r="Q283" s="281"/>
    </row>
    <row r="284" spans="1:17" ht="170.25" x14ac:dyDescent="0.25">
      <c r="A284" s="330" t="s">
        <v>531</v>
      </c>
      <c r="B284" s="336" t="s">
        <v>532</v>
      </c>
      <c r="C284" s="280">
        <v>0</v>
      </c>
      <c r="D284" s="295"/>
      <c r="E284" s="284"/>
      <c r="F284" s="296"/>
      <c r="G284" s="296"/>
      <c r="H284" s="296"/>
      <c r="I284" s="383"/>
      <c r="J284" s="281"/>
      <c r="K284" s="281"/>
      <c r="L284" s="274"/>
      <c r="M284" s="274"/>
      <c r="N284" s="276"/>
      <c r="O284" s="282"/>
      <c r="P284" s="274"/>
      <c r="Q284" s="281"/>
    </row>
    <row r="285" spans="1:17" ht="260.25" x14ac:dyDescent="0.25">
      <c r="A285" s="330" t="s">
        <v>533</v>
      </c>
      <c r="B285" s="336" t="s">
        <v>534</v>
      </c>
      <c r="C285" s="280">
        <v>0</v>
      </c>
      <c r="D285" s="295"/>
      <c r="E285" s="284"/>
      <c r="F285" s="296"/>
      <c r="G285" s="296"/>
      <c r="H285" s="296"/>
      <c r="I285" s="383"/>
      <c r="J285" s="281"/>
      <c r="K285" s="281"/>
      <c r="L285" s="274"/>
      <c r="M285" s="274"/>
      <c r="N285" s="276"/>
      <c r="O285" s="282"/>
      <c r="P285" s="274"/>
      <c r="Q285" s="281"/>
    </row>
    <row r="286" spans="1:17" x14ac:dyDescent="0.25">
      <c r="A286" s="330" t="s">
        <v>535</v>
      </c>
      <c r="B286" s="355" t="s">
        <v>536</v>
      </c>
      <c r="C286" s="280">
        <v>0</v>
      </c>
      <c r="D286" s="295"/>
      <c r="E286" s="284"/>
      <c r="F286" s="315"/>
      <c r="G286" s="296"/>
      <c r="H286" s="296"/>
      <c r="I286" s="383"/>
      <c r="J286" s="281"/>
      <c r="K286" s="281"/>
      <c r="L286" s="274"/>
      <c r="M286" s="274"/>
      <c r="N286" s="276"/>
      <c r="O286" s="282"/>
      <c r="P286" s="274"/>
      <c r="Q286" s="281"/>
    </row>
    <row r="287" spans="1:17" x14ac:dyDescent="0.25">
      <c r="A287" s="356" t="s">
        <v>537</v>
      </c>
      <c r="B287" s="361" t="s">
        <v>538</v>
      </c>
      <c r="C287" s="297">
        <v>0</v>
      </c>
      <c r="D287" s="313"/>
      <c r="E287" s="314"/>
      <c r="F287" s="315"/>
      <c r="G287" s="315"/>
      <c r="H287" s="315"/>
      <c r="I287" s="383"/>
      <c r="J287" s="281"/>
      <c r="K287" s="281"/>
      <c r="L287" s="274"/>
      <c r="M287" s="274"/>
      <c r="N287" s="276"/>
      <c r="O287" s="282"/>
      <c r="P287" s="274"/>
      <c r="Q287" s="281"/>
    </row>
    <row r="288" spans="1:17" x14ac:dyDescent="0.25">
      <c r="A288" s="288"/>
      <c r="B288" s="301"/>
      <c r="C288" s="412"/>
      <c r="D288" s="385"/>
      <c r="E288" s="385"/>
      <c r="F288" s="385"/>
      <c r="G288" s="385"/>
      <c r="H288" s="385"/>
      <c r="I288" s="383"/>
      <c r="J288" s="281"/>
      <c r="K288" s="281"/>
      <c r="L288" s="274"/>
      <c r="M288" s="274"/>
      <c r="N288" s="276"/>
      <c r="O288" s="282"/>
      <c r="P288" s="274"/>
      <c r="Q288" s="281"/>
    </row>
    <row r="289" spans="1:17" x14ac:dyDescent="0.25">
      <c r="A289" s="951" t="s">
        <v>539</v>
      </c>
      <c r="B289" s="958"/>
      <c r="C289" s="278">
        <v>0</v>
      </c>
      <c r="D289" s="304">
        <v>0</v>
      </c>
      <c r="E289" s="304">
        <v>0</v>
      </c>
      <c r="F289" s="304">
        <v>0</v>
      </c>
      <c r="G289" s="304">
        <v>0</v>
      </c>
      <c r="H289" s="304">
        <v>0</v>
      </c>
      <c r="I289" s="383"/>
      <c r="J289" s="281"/>
      <c r="K289" s="281"/>
      <c r="L289" s="274"/>
      <c r="M289" s="274"/>
      <c r="N289" s="276"/>
      <c r="O289" s="282"/>
      <c r="P289" s="274"/>
      <c r="Q289" s="281"/>
    </row>
    <row r="290" spans="1:17" x14ac:dyDescent="0.25">
      <c r="A290" s="329" t="s">
        <v>540</v>
      </c>
      <c r="B290" s="354" t="s">
        <v>541</v>
      </c>
      <c r="C290" s="305">
        <v>0</v>
      </c>
      <c r="D290" s="292"/>
      <c r="E290" s="293"/>
      <c r="F290" s="294"/>
      <c r="G290" s="294"/>
      <c r="H290" s="294"/>
      <c r="I290" s="383"/>
      <c r="J290" s="281"/>
      <c r="K290" s="281"/>
      <c r="L290" s="274"/>
      <c r="M290" s="274"/>
      <c r="N290" s="276"/>
      <c r="O290" s="282"/>
      <c r="P290" s="274"/>
      <c r="Q290" s="281"/>
    </row>
    <row r="291" spans="1:17" x14ac:dyDescent="0.25">
      <c r="A291" s="330" t="s">
        <v>542</v>
      </c>
      <c r="B291" s="355" t="s">
        <v>543</v>
      </c>
      <c r="C291" s="280">
        <v>0</v>
      </c>
      <c r="D291" s="295"/>
      <c r="E291" s="284"/>
      <c r="F291" s="296"/>
      <c r="G291" s="296"/>
      <c r="H291" s="296"/>
      <c r="I291" s="383"/>
      <c r="J291" s="281"/>
      <c r="K291" s="281"/>
      <c r="L291" s="274"/>
      <c r="M291" s="274"/>
      <c r="N291" s="276"/>
      <c r="O291" s="282"/>
      <c r="P291" s="274"/>
      <c r="Q291" s="281"/>
    </row>
    <row r="292" spans="1:17" x14ac:dyDescent="0.25">
      <c r="A292" s="330" t="s">
        <v>544</v>
      </c>
      <c r="B292" s="355" t="s">
        <v>545</v>
      </c>
      <c r="C292" s="280">
        <v>0</v>
      </c>
      <c r="D292" s="295"/>
      <c r="E292" s="284"/>
      <c r="F292" s="296"/>
      <c r="G292" s="296"/>
      <c r="H292" s="296"/>
      <c r="I292" s="383"/>
      <c r="J292" s="281"/>
      <c r="K292" s="281"/>
      <c r="L292" s="274"/>
      <c r="M292" s="274"/>
      <c r="N292" s="276"/>
      <c r="O292" s="282"/>
      <c r="P292" s="274"/>
      <c r="Q292" s="281"/>
    </row>
    <row r="293" spans="1:17" x14ac:dyDescent="0.25">
      <c r="A293" s="330" t="s">
        <v>546</v>
      </c>
      <c r="B293" s="355" t="s">
        <v>547</v>
      </c>
      <c r="C293" s="280">
        <v>0</v>
      </c>
      <c r="D293" s="295"/>
      <c r="E293" s="284"/>
      <c r="F293" s="296"/>
      <c r="G293" s="296"/>
      <c r="H293" s="296"/>
      <c r="I293" s="383"/>
      <c r="J293" s="281"/>
      <c r="K293" s="281"/>
      <c r="L293" s="274"/>
      <c r="M293" s="274"/>
      <c r="N293" s="276"/>
      <c r="O293" s="282"/>
      <c r="P293" s="274"/>
      <c r="Q293" s="281"/>
    </row>
    <row r="294" spans="1:17" x14ac:dyDescent="0.25">
      <c r="A294" s="330" t="s">
        <v>548</v>
      </c>
      <c r="B294" s="355" t="s">
        <v>549</v>
      </c>
      <c r="C294" s="280">
        <v>0</v>
      </c>
      <c r="D294" s="295"/>
      <c r="E294" s="284"/>
      <c r="F294" s="296"/>
      <c r="G294" s="296"/>
      <c r="H294" s="296"/>
      <c r="I294" s="383"/>
      <c r="J294" s="281"/>
      <c r="K294" s="281"/>
      <c r="L294" s="274"/>
      <c r="M294" s="274"/>
      <c r="N294" s="276"/>
      <c r="O294" s="282"/>
      <c r="P294" s="274"/>
      <c r="Q294" s="281"/>
    </row>
    <row r="295" spans="1:17" x14ac:dyDescent="0.25">
      <c r="A295" s="330" t="s">
        <v>550</v>
      </c>
      <c r="B295" s="355" t="s">
        <v>551</v>
      </c>
      <c r="C295" s="280">
        <v>0</v>
      </c>
      <c r="D295" s="295"/>
      <c r="E295" s="284"/>
      <c r="F295" s="296"/>
      <c r="G295" s="296"/>
      <c r="H295" s="296"/>
      <c r="I295" s="383"/>
      <c r="J295" s="281"/>
      <c r="K295" s="281"/>
      <c r="L295" s="274"/>
      <c r="M295" s="274"/>
      <c r="N295" s="276"/>
      <c r="O295" s="282"/>
      <c r="P295" s="274"/>
      <c r="Q295" s="281"/>
    </row>
    <row r="296" spans="1:17" x14ac:dyDescent="0.25">
      <c r="A296" s="330" t="s">
        <v>552</v>
      </c>
      <c r="B296" s="355" t="s">
        <v>553</v>
      </c>
      <c r="C296" s="280">
        <v>0</v>
      </c>
      <c r="D296" s="295"/>
      <c r="E296" s="284"/>
      <c r="F296" s="296"/>
      <c r="G296" s="296"/>
      <c r="H296" s="296"/>
      <c r="I296" s="383"/>
      <c r="J296" s="281"/>
      <c r="K296" s="281"/>
      <c r="L296" s="274"/>
      <c r="M296" s="274"/>
      <c r="N296" s="276"/>
      <c r="O296" s="282"/>
      <c r="P296" s="274"/>
      <c r="Q296" s="281"/>
    </row>
    <row r="297" spans="1:17" x14ac:dyDescent="0.25">
      <c r="A297" s="330" t="s">
        <v>554</v>
      </c>
      <c r="B297" s="355" t="s">
        <v>555</v>
      </c>
      <c r="C297" s="280">
        <v>0</v>
      </c>
      <c r="D297" s="295"/>
      <c r="E297" s="284"/>
      <c r="F297" s="296"/>
      <c r="G297" s="296"/>
      <c r="H297" s="296"/>
      <c r="I297" s="383"/>
      <c r="J297" s="281"/>
      <c r="K297" s="281"/>
      <c r="L297" s="274"/>
      <c r="M297" s="274"/>
      <c r="N297" s="276"/>
      <c r="O297" s="282"/>
      <c r="P297" s="274"/>
      <c r="Q297" s="281"/>
    </row>
    <row r="298" spans="1:17" x14ac:dyDescent="0.25">
      <c r="A298" s="330" t="s">
        <v>556</v>
      </c>
      <c r="B298" s="355" t="s">
        <v>557</v>
      </c>
      <c r="C298" s="280">
        <v>0</v>
      </c>
      <c r="D298" s="295"/>
      <c r="E298" s="284"/>
      <c r="F298" s="296"/>
      <c r="G298" s="296"/>
      <c r="H298" s="296"/>
      <c r="I298" s="383"/>
      <c r="J298" s="281"/>
      <c r="K298" s="281"/>
      <c r="L298" s="274"/>
      <c r="M298" s="274"/>
      <c r="N298" s="276"/>
      <c r="O298" s="282"/>
      <c r="P298" s="274"/>
      <c r="Q298" s="281"/>
    </row>
    <row r="299" spans="1:17" x14ac:dyDescent="0.25">
      <c r="A299" s="330" t="s">
        <v>558</v>
      </c>
      <c r="B299" s="355" t="s">
        <v>559</v>
      </c>
      <c r="C299" s="280">
        <v>0</v>
      </c>
      <c r="D299" s="295"/>
      <c r="E299" s="284"/>
      <c r="F299" s="296"/>
      <c r="G299" s="296"/>
      <c r="H299" s="296"/>
      <c r="I299" s="383"/>
      <c r="J299" s="281"/>
      <c r="K299" s="281"/>
      <c r="L299" s="274"/>
      <c r="M299" s="274"/>
      <c r="N299" s="276"/>
      <c r="O299" s="282"/>
      <c r="P299" s="274"/>
      <c r="Q299" s="281"/>
    </row>
    <row r="300" spans="1:17" x14ac:dyDescent="0.25">
      <c r="A300" s="330" t="s">
        <v>560</v>
      </c>
      <c r="B300" s="355" t="s">
        <v>561</v>
      </c>
      <c r="C300" s="280">
        <v>0</v>
      </c>
      <c r="D300" s="295"/>
      <c r="E300" s="284"/>
      <c r="F300" s="296"/>
      <c r="G300" s="296"/>
      <c r="H300" s="296"/>
      <c r="I300" s="383"/>
      <c r="J300" s="281"/>
      <c r="K300" s="281"/>
      <c r="L300" s="274"/>
      <c r="M300" s="274"/>
      <c r="N300" s="276"/>
      <c r="O300" s="282"/>
      <c r="P300" s="274"/>
      <c r="Q300" s="281"/>
    </row>
    <row r="301" spans="1:17" x14ac:dyDescent="0.25">
      <c r="A301" s="330" t="s">
        <v>562</v>
      </c>
      <c r="B301" s="355" t="s">
        <v>563</v>
      </c>
      <c r="C301" s="280">
        <v>0</v>
      </c>
      <c r="D301" s="295"/>
      <c r="E301" s="284"/>
      <c r="F301" s="296"/>
      <c r="G301" s="296"/>
      <c r="H301" s="296"/>
      <c r="I301" s="383"/>
      <c r="J301" s="281"/>
      <c r="K301" s="281"/>
      <c r="L301" s="274"/>
      <c r="M301" s="274"/>
      <c r="N301" s="276"/>
      <c r="O301" s="282"/>
      <c r="P301" s="274"/>
      <c r="Q301" s="281"/>
    </row>
    <row r="302" spans="1:17" x14ac:dyDescent="0.25">
      <c r="A302" s="330" t="s">
        <v>564</v>
      </c>
      <c r="B302" s="355" t="s">
        <v>565</v>
      </c>
      <c r="C302" s="280">
        <v>0</v>
      </c>
      <c r="D302" s="295"/>
      <c r="E302" s="284"/>
      <c r="F302" s="296"/>
      <c r="G302" s="296"/>
      <c r="H302" s="296"/>
      <c r="I302" s="383"/>
      <c r="J302" s="281"/>
      <c r="K302" s="281"/>
      <c r="L302" s="274"/>
      <c r="M302" s="274"/>
      <c r="N302" s="276"/>
      <c r="O302" s="282"/>
      <c r="P302" s="274"/>
      <c r="Q302" s="281"/>
    </row>
    <row r="303" spans="1:17" x14ac:dyDescent="0.25">
      <c r="A303" s="330" t="s">
        <v>566</v>
      </c>
      <c r="B303" s="355" t="s">
        <v>567</v>
      </c>
      <c r="C303" s="280">
        <v>0</v>
      </c>
      <c r="D303" s="295"/>
      <c r="E303" s="284"/>
      <c r="F303" s="296"/>
      <c r="G303" s="296"/>
      <c r="H303" s="296"/>
      <c r="I303" s="383"/>
      <c r="J303" s="281"/>
      <c r="K303" s="281"/>
      <c r="L303" s="274"/>
      <c r="M303" s="274"/>
      <c r="N303" s="276"/>
      <c r="O303" s="282"/>
      <c r="P303" s="274"/>
      <c r="Q303" s="281"/>
    </row>
    <row r="304" spans="1:17" x14ac:dyDescent="0.25">
      <c r="A304" s="330" t="s">
        <v>568</v>
      </c>
      <c r="B304" s="355" t="s">
        <v>569</v>
      </c>
      <c r="C304" s="280">
        <v>0</v>
      </c>
      <c r="D304" s="295"/>
      <c r="E304" s="284"/>
      <c r="F304" s="296"/>
      <c r="G304" s="296"/>
      <c r="H304" s="296"/>
      <c r="I304" s="383"/>
      <c r="J304" s="281"/>
      <c r="K304" s="281"/>
      <c r="L304" s="274"/>
      <c r="M304" s="274"/>
      <c r="N304" s="276"/>
      <c r="O304" s="282"/>
      <c r="P304" s="274"/>
      <c r="Q304" s="281"/>
    </row>
    <row r="305" spans="1:17" x14ac:dyDescent="0.25">
      <c r="A305" s="330" t="s">
        <v>570</v>
      </c>
      <c r="B305" s="355" t="s">
        <v>571</v>
      </c>
      <c r="C305" s="280">
        <v>0</v>
      </c>
      <c r="D305" s="295"/>
      <c r="E305" s="284"/>
      <c r="F305" s="296"/>
      <c r="G305" s="296"/>
      <c r="H305" s="296"/>
      <c r="I305" s="383"/>
      <c r="J305" s="281"/>
      <c r="K305" s="281"/>
      <c r="L305" s="274"/>
      <c r="M305" s="274"/>
      <c r="N305" s="276"/>
      <c r="O305" s="282"/>
      <c r="P305" s="274"/>
      <c r="Q305" s="281"/>
    </row>
    <row r="306" spans="1:17" x14ac:dyDescent="0.25">
      <c r="A306" s="330" t="s">
        <v>572</v>
      </c>
      <c r="B306" s="355" t="s">
        <v>573</v>
      </c>
      <c r="C306" s="280">
        <v>0</v>
      </c>
      <c r="D306" s="295"/>
      <c r="E306" s="284"/>
      <c r="F306" s="296"/>
      <c r="G306" s="296"/>
      <c r="H306" s="296"/>
      <c r="I306" s="383"/>
      <c r="J306" s="281"/>
      <c r="K306" s="281"/>
      <c r="L306" s="274"/>
      <c r="M306" s="274"/>
      <c r="N306" s="276"/>
      <c r="O306" s="282"/>
      <c r="P306" s="274"/>
      <c r="Q306" s="281"/>
    </row>
    <row r="307" spans="1:17" x14ac:dyDescent="0.25">
      <c r="A307" s="330" t="s">
        <v>574</v>
      </c>
      <c r="B307" s="355" t="s">
        <v>575</v>
      </c>
      <c r="C307" s="280">
        <v>0</v>
      </c>
      <c r="D307" s="295"/>
      <c r="E307" s="284"/>
      <c r="F307" s="296"/>
      <c r="G307" s="296"/>
      <c r="H307" s="296"/>
      <c r="I307" s="383"/>
      <c r="J307" s="281"/>
      <c r="K307" s="281"/>
      <c r="L307" s="274"/>
      <c r="M307" s="274"/>
      <c r="N307" s="276"/>
      <c r="O307" s="282"/>
      <c r="P307" s="274"/>
      <c r="Q307" s="281"/>
    </row>
    <row r="308" spans="1:17" x14ac:dyDescent="0.25">
      <c r="A308" s="330" t="s">
        <v>576</v>
      </c>
      <c r="B308" s="355" t="s">
        <v>577</v>
      </c>
      <c r="C308" s="280">
        <v>0</v>
      </c>
      <c r="D308" s="295"/>
      <c r="E308" s="284"/>
      <c r="F308" s="296"/>
      <c r="G308" s="296"/>
      <c r="H308" s="296"/>
      <c r="I308" s="383"/>
      <c r="J308" s="281"/>
      <c r="K308" s="281"/>
      <c r="L308" s="274"/>
      <c r="M308" s="274"/>
      <c r="N308" s="276"/>
      <c r="O308" s="282"/>
      <c r="P308" s="274"/>
      <c r="Q308" s="281"/>
    </row>
    <row r="309" spans="1:17" x14ac:dyDescent="0.25">
      <c r="A309" s="330" t="s">
        <v>578</v>
      </c>
      <c r="B309" s="355" t="s">
        <v>579</v>
      </c>
      <c r="C309" s="280">
        <v>0</v>
      </c>
      <c r="D309" s="295"/>
      <c r="E309" s="284"/>
      <c r="F309" s="296"/>
      <c r="G309" s="296"/>
      <c r="H309" s="296"/>
      <c r="I309" s="383"/>
      <c r="J309" s="281"/>
      <c r="K309" s="281"/>
      <c r="L309" s="274"/>
      <c r="M309" s="274"/>
      <c r="N309" s="276"/>
      <c r="O309" s="282"/>
      <c r="P309" s="274"/>
      <c r="Q309" s="281"/>
    </row>
    <row r="310" spans="1:17" x14ac:dyDescent="0.25">
      <c r="A310" s="356" t="s">
        <v>580</v>
      </c>
      <c r="B310" s="361" t="s">
        <v>581</v>
      </c>
      <c r="C310" s="297">
        <v>0</v>
      </c>
      <c r="D310" s="298"/>
      <c r="E310" s="299"/>
      <c r="F310" s="300"/>
      <c r="G310" s="300"/>
      <c r="H310" s="300"/>
      <c r="I310" s="383"/>
      <c r="J310" s="281"/>
      <c r="K310" s="281"/>
      <c r="L310" s="274"/>
      <c r="M310" s="274"/>
      <c r="N310" s="276"/>
      <c r="O310" s="282"/>
      <c r="P310" s="274"/>
      <c r="Q310" s="281"/>
    </row>
    <row r="311" spans="1:17" x14ac:dyDescent="0.25">
      <c r="A311" s="316"/>
      <c r="B311" s="301"/>
      <c r="C311" s="364"/>
      <c r="D311" s="324"/>
      <c r="E311" s="324"/>
      <c r="F311" s="324"/>
      <c r="G311" s="324"/>
      <c r="H311" s="324"/>
      <c r="I311" s="383"/>
      <c r="J311" s="281"/>
      <c r="K311" s="281"/>
      <c r="L311" s="274"/>
      <c r="M311" s="274"/>
      <c r="N311" s="276"/>
      <c r="O311" s="282"/>
      <c r="P311" s="274"/>
      <c r="Q311" s="281"/>
    </row>
    <row r="312" spans="1:17" x14ac:dyDescent="0.25">
      <c r="A312" s="951" t="s">
        <v>582</v>
      </c>
      <c r="B312" s="958"/>
      <c r="C312" s="278">
        <v>0</v>
      </c>
      <c r="D312" s="310">
        <v>0</v>
      </c>
      <c r="E312" s="277">
        <v>0</v>
      </c>
      <c r="F312" s="311">
        <v>0</v>
      </c>
      <c r="G312" s="278">
        <v>0</v>
      </c>
      <c r="H312" s="278">
        <v>0</v>
      </c>
      <c r="I312" s="383"/>
      <c r="J312" s="281"/>
      <c r="K312" s="281"/>
      <c r="L312" s="274"/>
      <c r="M312" s="274"/>
      <c r="N312" s="276"/>
      <c r="O312" s="282"/>
      <c r="P312" s="274"/>
      <c r="Q312" s="281"/>
    </row>
    <row r="313" spans="1:17" x14ac:dyDescent="0.25">
      <c r="A313" s="365" t="s">
        <v>583</v>
      </c>
      <c r="B313" s="366" t="s">
        <v>584</v>
      </c>
      <c r="C313" s="305">
        <v>0</v>
      </c>
      <c r="D313" s="295"/>
      <c r="E313" s="284"/>
      <c r="F313" s="296"/>
      <c r="G313" s="296"/>
      <c r="H313" s="296"/>
      <c r="I313" s="383"/>
      <c r="J313" s="281"/>
      <c r="K313" s="281"/>
      <c r="L313" s="274"/>
      <c r="M313" s="274"/>
      <c r="N313" s="276"/>
      <c r="O313" s="282"/>
      <c r="P313" s="274"/>
      <c r="Q313" s="281"/>
    </row>
    <row r="314" spans="1:17" ht="136.5" x14ac:dyDescent="0.25">
      <c r="A314" s="330" t="s">
        <v>585</v>
      </c>
      <c r="B314" s="336" t="s">
        <v>586</v>
      </c>
      <c r="C314" s="280">
        <v>0</v>
      </c>
      <c r="D314" s="295"/>
      <c r="E314" s="284"/>
      <c r="F314" s="296"/>
      <c r="G314" s="296"/>
      <c r="H314" s="296"/>
      <c r="I314" s="383"/>
      <c r="J314" s="281"/>
      <c r="K314" s="281"/>
      <c r="L314" s="274"/>
      <c r="M314" s="274"/>
      <c r="N314" s="276"/>
      <c r="O314" s="282"/>
      <c r="P314" s="274"/>
      <c r="Q314" s="281"/>
    </row>
    <row r="315" spans="1:17" x14ac:dyDescent="0.25">
      <c r="A315" s="330" t="s">
        <v>587</v>
      </c>
      <c r="B315" s="355" t="s">
        <v>588</v>
      </c>
      <c r="C315" s="280">
        <v>0</v>
      </c>
      <c r="D315" s="295"/>
      <c r="E315" s="284"/>
      <c r="F315" s="296"/>
      <c r="G315" s="296"/>
      <c r="H315" s="296"/>
      <c r="I315" s="383"/>
      <c r="J315" s="281"/>
      <c r="K315" s="281"/>
      <c r="L315" s="274"/>
      <c r="M315" s="274"/>
      <c r="N315" s="276"/>
      <c r="O315" s="282"/>
      <c r="P315" s="274"/>
      <c r="Q315" s="281"/>
    </row>
    <row r="316" spans="1:17" x14ac:dyDescent="0.25">
      <c r="A316" s="330" t="s">
        <v>589</v>
      </c>
      <c r="B316" s="355" t="s">
        <v>590</v>
      </c>
      <c r="C316" s="280">
        <v>0</v>
      </c>
      <c r="D316" s="295"/>
      <c r="E316" s="284"/>
      <c r="F316" s="296"/>
      <c r="G316" s="296"/>
      <c r="H316" s="296"/>
      <c r="I316" s="383"/>
      <c r="J316" s="281"/>
      <c r="K316" s="281"/>
      <c r="L316" s="274"/>
      <c r="M316" s="274"/>
      <c r="N316" s="276"/>
      <c r="O316" s="282"/>
      <c r="P316" s="274"/>
      <c r="Q316" s="281"/>
    </row>
    <row r="317" spans="1:17" x14ac:dyDescent="0.25">
      <c r="A317" s="330" t="s">
        <v>591</v>
      </c>
      <c r="B317" s="355" t="s">
        <v>592</v>
      </c>
      <c r="C317" s="280">
        <v>0</v>
      </c>
      <c r="D317" s="295"/>
      <c r="E317" s="284"/>
      <c r="F317" s="296"/>
      <c r="G317" s="296"/>
      <c r="H317" s="296"/>
      <c r="I317" s="383"/>
      <c r="J317" s="281"/>
      <c r="K317" s="281"/>
      <c r="L317" s="274"/>
      <c r="M317" s="274"/>
      <c r="N317" s="276"/>
      <c r="O317" s="282"/>
      <c r="P317" s="274"/>
      <c r="Q317" s="281"/>
    </row>
    <row r="318" spans="1:17" x14ac:dyDescent="0.25">
      <c r="A318" s="330" t="s">
        <v>593</v>
      </c>
      <c r="B318" s="355" t="s">
        <v>594</v>
      </c>
      <c r="C318" s="280">
        <v>0</v>
      </c>
      <c r="D318" s="295"/>
      <c r="E318" s="284"/>
      <c r="F318" s="296"/>
      <c r="G318" s="296"/>
      <c r="H318" s="296"/>
      <c r="I318" s="383"/>
      <c r="J318" s="281"/>
      <c r="K318" s="281"/>
      <c r="L318" s="274"/>
      <c r="M318" s="274"/>
      <c r="N318" s="276"/>
      <c r="O318" s="282"/>
      <c r="P318" s="274"/>
      <c r="Q318" s="281"/>
    </row>
    <row r="319" spans="1:17" x14ac:dyDescent="0.25">
      <c r="A319" s="330" t="s">
        <v>595</v>
      </c>
      <c r="B319" s="355" t="s">
        <v>596</v>
      </c>
      <c r="C319" s="280">
        <v>0</v>
      </c>
      <c r="D319" s="295"/>
      <c r="E319" s="284"/>
      <c r="F319" s="296"/>
      <c r="G319" s="296"/>
      <c r="H319" s="296"/>
      <c r="I319" s="383"/>
      <c r="J319" s="281"/>
      <c r="K319" s="281"/>
      <c r="L319" s="274"/>
      <c r="M319" s="274"/>
      <c r="N319" s="276"/>
      <c r="O319" s="282"/>
      <c r="P319" s="274"/>
      <c r="Q319" s="281"/>
    </row>
    <row r="320" spans="1:17" x14ac:dyDescent="0.25">
      <c r="A320" s="330" t="s">
        <v>597</v>
      </c>
      <c r="B320" s="355" t="s">
        <v>598</v>
      </c>
      <c r="C320" s="280">
        <v>0</v>
      </c>
      <c r="D320" s="295"/>
      <c r="E320" s="284"/>
      <c r="F320" s="296"/>
      <c r="G320" s="296"/>
      <c r="H320" s="296"/>
      <c r="I320" s="383"/>
      <c r="J320" s="281"/>
      <c r="K320" s="281"/>
      <c r="L320" s="274"/>
      <c r="M320" s="274"/>
      <c r="N320" s="276"/>
      <c r="O320" s="282"/>
      <c r="P320" s="274"/>
      <c r="Q320" s="281"/>
    </row>
    <row r="321" spans="1:17" x14ac:dyDescent="0.25">
      <c r="A321" s="330" t="s">
        <v>599</v>
      </c>
      <c r="B321" s="355" t="s">
        <v>600</v>
      </c>
      <c r="C321" s="280">
        <v>0</v>
      </c>
      <c r="D321" s="295"/>
      <c r="E321" s="284"/>
      <c r="F321" s="296"/>
      <c r="G321" s="296"/>
      <c r="H321" s="296"/>
      <c r="I321" s="383"/>
      <c r="J321" s="281"/>
      <c r="K321" s="281"/>
      <c r="L321" s="274"/>
      <c r="M321" s="274"/>
      <c r="N321" s="276"/>
      <c r="O321" s="282"/>
      <c r="P321" s="274"/>
      <c r="Q321" s="281"/>
    </row>
    <row r="322" spans="1:17" x14ac:dyDescent="0.25">
      <c r="A322" s="330" t="s">
        <v>601</v>
      </c>
      <c r="B322" s="355" t="s">
        <v>602</v>
      </c>
      <c r="C322" s="280">
        <v>0</v>
      </c>
      <c r="D322" s="295"/>
      <c r="E322" s="284"/>
      <c r="F322" s="296"/>
      <c r="G322" s="296"/>
      <c r="H322" s="296"/>
      <c r="I322" s="383"/>
      <c r="J322" s="281"/>
      <c r="K322" s="281"/>
      <c r="L322" s="274"/>
      <c r="M322" s="274"/>
      <c r="N322" s="276"/>
      <c r="O322" s="282"/>
      <c r="P322" s="274"/>
      <c r="Q322" s="281"/>
    </row>
    <row r="323" spans="1:17" x14ac:dyDescent="0.25">
      <c r="A323" s="330" t="s">
        <v>603</v>
      </c>
      <c r="B323" s="355" t="s">
        <v>604</v>
      </c>
      <c r="C323" s="280">
        <v>0</v>
      </c>
      <c r="D323" s="295"/>
      <c r="E323" s="284"/>
      <c r="F323" s="296"/>
      <c r="G323" s="296"/>
      <c r="H323" s="296"/>
      <c r="I323" s="383"/>
      <c r="J323" s="281"/>
      <c r="K323" s="281"/>
      <c r="L323" s="274"/>
      <c r="M323" s="274"/>
      <c r="N323" s="276"/>
      <c r="O323" s="282"/>
      <c r="P323" s="274"/>
      <c r="Q323" s="281"/>
    </row>
    <row r="324" spans="1:17" x14ac:dyDescent="0.25">
      <c r="A324" s="330" t="s">
        <v>605</v>
      </c>
      <c r="B324" s="355" t="s">
        <v>606</v>
      </c>
      <c r="C324" s="280">
        <v>0</v>
      </c>
      <c r="D324" s="295"/>
      <c r="E324" s="284"/>
      <c r="F324" s="296"/>
      <c r="G324" s="296"/>
      <c r="H324" s="296"/>
      <c r="I324" s="383"/>
      <c r="J324" s="281"/>
      <c r="K324" s="281"/>
      <c r="L324" s="274"/>
      <c r="M324" s="274"/>
      <c r="N324" s="276"/>
      <c r="O324" s="282"/>
      <c r="P324" s="274"/>
      <c r="Q324" s="281"/>
    </row>
    <row r="325" spans="1:17" x14ac:dyDescent="0.25">
      <c r="A325" s="330" t="s">
        <v>607</v>
      </c>
      <c r="B325" s="355" t="s">
        <v>608</v>
      </c>
      <c r="C325" s="280">
        <v>0</v>
      </c>
      <c r="D325" s="295"/>
      <c r="E325" s="284"/>
      <c r="F325" s="296"/>
      <c r="G325" s="296"/>
      <c r="H325" s="296"/>
      <c r="I325" s="383"/>
      <c r="J325" s="281"/>
      <c r="K325" s="281"/>
      <c r="L325" s="274"/>
      <c r="M325" s="274"/>
      <c r="N325" s="276"/>
      <c r="O325" s="282"/>
      <c r="P325" s="274"/>
      <c r="Q325" s="281"/>
    </row>
    <row r="326" spans="1:17" x14ac:dyDescent="0.25">
      <c r="A326" s="330" t="s">
        <v>609</v>
      </c>
      <c r="B326" s="355" t="s">
        <v>610</v>
      </c>
      <c r="C326" s="280">
        <v>0</v>
      </c>
      <c r="D326" s="295"/>
      <c r="E326" s="284"/>
      <c r="F326" s="296"/>
      <c r="G326" s="296"/>
      <c r="H326" s="296"/>
      <c r="I326" s="383"/>
      <c r="J326" s="281"/>
      <c r="K326" s="281"/>
      <c r="L326" s="274"/>
      <c r="M326" s="274"/>
      <c r="N326" s="276"/>
      <c r="O326" s="282"/>
      <c r="P326" s="274"/>
      <c r="Q326" s="281"/>
    </row>
    <row r="327" spans="1:17" x14ac:dyDescent="0.25">
      <c r="A327" s="330" t="s">
        <v>611</v>
      </c>
      <c r="B327" s="355" t="s">
        <v>612</v>
      </c>
      <c r="C327" s="280">
        <v>0</v>
      </c>
      <c r="D327" s="295"/>
      <c r="E327" s="284"/>
      <c r="F327" s="296"/>
      <c r="G327" s="296"/>
      <c r="H327" s="296"/>
      <c r="I327" s="383"/>
      <c r="J327" s="281"/>
      <c r="K327" s="281"/>
      <c r="L327" s="274"/>
      <c r="M327" s="274"/>
      <c r="N327" s="276"/>
      <c r="O327" s="282"/>
      <c r="P327" s="274"/>
      <c r="Q327" s="281"/>
    </row>
    <row r="328" spans="1:17" x14ac:dyDescent="0.25">
      <c r="A328" s="331" t="s">
        <v>613</v>
      </c>
      <c r="B328" s="360" t="s">
        <v>614</v>
      </c>
      <c r="C328" s="297">
        <v>0</v>
      </c>
      <c r="D328" s="298"/>
      <c r="E328" s="299"/>
      <c r="F328" s="300"/>
      <c r="G328" s="300"/>
      <c r="H328" s="300"/>
      <c r="I328" s="383"/>
      <c r="J328" s="281"/>
      <c r="K328" s="281"/>
      <c r="L328" s="274"/>
      <c r="M328" s="274"/>
      <c r="N328" s="276"/>
      <c r="O328" s="282"/>
      <c r="P328" s="274"/>
      <c r="Q328" s="281"/>
    </row>
    <row r="329" spans="1:17" x14ac:dyDescent="0.25">
      <c r="A329" s="416"/>
      <c r="B329" s="417"/>
      <c r="C329" s="286"/>
      <c r="D329" s="286"/>
      <c r="E329" s="286"/>
      <c r="F329" s="286"/>
      <c r="G329" s="286"/>
      <c r="H329" s="286"/>
      <c r="I329" s="383"/>
      <c r="J329" s="276"/>
      <c r="K329" s="276"/>
      <c r="L329" s="276"/>
      <c r="M329" s="276"/>
      <c r="N329" s="276"/>
      <c r="O329" s="282"/>
      <c r="P329" s="274"/>
      <c r="Q329" s="281"/>
    </row>
    <row r="330" spans="1:17" x14ac:dyDescent="0.25">
      <c r="A330" s="418" t="s">
        <v>615</v>
      </c>
      <c r="B330" s="419"/>
      <c r="C330" s="278">
        <v>0</v>
      </c>
      <c r="D330" s="310">
        <v>0</v>
      </c>
      <c r="E330" s="310">
        <v>0</v>
      </c>
      <c r="F330" s="310">
        <v>0</v>
      </c>
      <c r="G330" s="310">
        <v>0</v>
      </c>
      <c r="H330" s="310">
        <v>0</v>
      </c>
      <c r="I330" s="383"/>
      <c r="J330" s="281"/>
      <c r="K330" s="281"/>
      <c r="L330" s="274"/>
      <c r="M330" s="274"/>
      <c r="N330" s="276"/>
      <c r="O330" s="282"/>
      <c r="P330" s="274"/>
      <c r="Q330" s="281"/>
    </row>
    <row r="331" spans="1:17" x14ac:dyDescent="0.25">
      <c r="A331" s="365" t="s">
        <v>616</v>
      </c>
      <c r="B331" s="399" t="s">
        <v>617</v>
      </c>
      <c r="C331" s="280">
        <v>0</v>
      </c>
      <c r="D331" s="295"/>
      <c r="E331" s="284"/>
      <c r="F331" s="296"/>
      <c r="G331" s="296"/>
      <c r="H331" s="296"/>
      <c r="I331" s="383"/>
      <c r="J331" s="281"/>
      <c r="K331" s="281"/>
      <c r="L331" s="274"/>
      <c r="M331" s="274"/>
      <c r="N331" s="276"/>
      <c r="O331" s="282"/>
      <c r="P331" s="274"/>
      <c r="Q331" s="281"/>
    </row>
    <row r="332" spans="1:17" x14ac:dyDescent="0.25">
      <c r="A332" s="334" t="s">
        <v>618</v>
      </c>
      <c r="B332" s="399" t="s">
        <v>619</v>
      </c>
      <c r="C332" s="280">
        <v>0</v>
      </c>
      <c r="D332" s="295"/>
      <c r="E332" s="284"/>
      <c r="F332" s="296"/>
      <c r="G332" s="296"/>
      <c r="H332" s="296"/>
      <c r="I332" s="383"/>
      <c r="J332" s="281"/>
      <c r="K332" s="281"/>
      <c r="L332" s="274"/>
      <c r="M332" s="274"/>
      <c r="N332" s="276"/>
      <c r="O332" s="282"/>
      <c r="P332" s="274"/>
      <c r="Q332" s="281"/>
    </row>
    <row r="333" spans="1:17" x14ac:dyDescent="0.25">
      <c r="A333" s="334" t="s">
        <v>620</v>
      </c>
      <c r="B333" s="399" t="s">
        <v>621</v>
      </c>
      <c r="C333" s="280">
        <v>0</v>
      </c>
      <c r="D333" s="295"/>
      <c r="E333" s="284"/>
      <c r="F333" s="296"/>
      <c r="G333" s="296"/>
      <c r="H333" s="296"/>
      <c r="I333" s="383"/>
      <c r="J333" s="281"/>
      <c r="K333" s="281"/>
      <c r="L333" s="274"/>
      <c r="M333" s="274"/>
      <c r="N333" s="276"/>
      <c r="O333" s="282"/>
      <c r="P333" s="274"/>
      <c r="Q333" s="281"/>
    </row>
    <row r="334" spans="1:17" x14ac:dyDescent="0.25">
      <c r="A334" s="330" t="s">
        <v>622</v>
      </c>
      <c r="B334" s="355" t="s">
        <v>623</v>
      </c>
      <c r="C334" s="280">
        <v>0</v>
      </c>
      <c r="D334" s="295"/>
      <c r="E334" s="284"/>
      <c r="F334" s="296"/>
      <c r="G334" s="296"/>
      <c r="H334" s="296"/>
      <c r="I334" s="383"/>
      <c r="J334" s="281"/>
      <c r="K334" s="281"/>
      <c r="L334" s="274"/>
      <c r="M334" s="274"/>
      <c r="N334" s="276"/>
      <c r="O334" s="282"/>
      <c r="P334" s="274"/>
      <c r="Q334" s="281"/>
    </row>
    <row r="335" spans="1:17" x14ac:dyDescent="0.25">
      <c r="A335" s="330" t="s">
        <v>624</v>
      </c>
      <c r="B335" s="355" t="s">
        <v>625</v>
      </c>
      <c r="C335" s="280">
        <v>0</v>
      </c>
      <c r="D335" s="295"/>
      <c r="E335" s="284"/>
      <c r="F335" s="296"/>
      <c r="G335" s="296"/>
      <c r="H335" s="296"/>
      <c r="I335" s="383"/>
      <c r="J335" s="281"/>
      <c r="K335" s="281"/>
      <c r="L335" s="274"/>
      <c r="M335" s="274"/>
      <c r="N335" s="276"/>
      <c r="O335" s="282"/>
      <c r="P335" s="274"/>
      <c r="Q335" s="281"/>
    </row>
    <row r="336" spans="1:17" x14ac:dyDescent="0.25">
      <c r="A336" s="330" t="s">
        <v>626</v>
      </c>
      <c r="B336" s="355" t="s">
        <v>627</v>
      </c>
      <c r="C336" s="280">
        <v>0</v>
      </c>
      <c r="D336" s="295"/>
      <c r="E336" s="284"/>
      <c r="F336" s="296"/>
      <c r="G336" s="296"/>
      <c r="H336" s="296"/>
      <c r="I336" s="383"/>
      <c r="J336" s="281"/>
      <c r="K336" s="281"/>
      <c r="L336" s="274"/>
      <c r="M336" s="274"/>
      <c r="N336" s="276"/>
      <c r="O336" s="282"/>
      <c r="P336" s="274"/>
      <c r="Q336" s="281"/>
    </row>
    <row r="337" spans="1:17" x14ac:dyDescent="0.25">
      <c r="A337" s="330" t="s">
        <v>628</v>
      </c>
      <c r="B337" s="355" t="s">
        <v>629</v>
      </c>
      <c r="C337" s="280">
        <v>0</v>
      </c>
      <c r="D337" s="295"/>
      <c r="E337" s="284"/>
      <c r="F337" s="296"/>
      <c r="G337" s="296"/>
      <c r="H337" s="296"/>
      <c r="I337" s="383"/>
      <c r="J337" s="281"/>
      <c r="K337" s="281"/>
      <c r="L337" s="274"/>
      <c r="M337" s="274"/>
      <c r="N337" s="276"/>
      <c r="O337" s="282"/>
      <c r="P337" s="274"/>
      <c r="Q337" s="281"/>
    </row>
    <row r="338" spans="1:17" x14ac:dyDescent="0.25">
      <c r="A338" s="330" t="s">
        <v>630</v>
      </c>
      <c r="B338" s="355" t="s">
        <v>631</v>
      </c>
      <c r="C338" s="280">
        <v>0</v>
      </c>
      <c r="D338" s="295"/>
      <c r="E338" s="284"/>
      <c r="F338" s="296"/>
      <c r="G338" s="296"/>
      <c r="H338" s="296"/>
      <c r="I338" s="383"/>
      <c r="J338" s="281"/>
      <c r="K338" s="281"/>
      <c r="L338" s="274"/>
      <c r="M338" s="274"/>
      <c r="N338" s="276"/>
      <c r="O338" s="282"/>
      <c r="P338" s="274"/>
      <c r="Q338" s="281"/>
    </row>
    <row r="339" spans="1:17" x14ac:dyDescent="0.25">
      <c r="A339" s="335" t="s">
        <v>632</v>
      </c>
      <c r="B339" s="367" t="s">
        <v>633</v>
      </c>
      <c r="C339" s="312">
        <v>0</v>
      </c>
      <c r="D339" s="313"/>
      <c r="E339" s="314"/>
      <c r="F339" s="315"/>
      <c r="G339" s="315"/>
      <c r="H339" s="315"/>
      <c r="I339" s="383"/>
      <c r="J339" s="281"/>
      <c r="K339" s="281"/>
      <c r="L339" s="274"/>
      <c r="M339" s="274"/>
      <c r="N339" s="276"/>
      <c r="O339" s="282"/>
      <c r="P339" s="274"/>
      <c r="Q339" s="281"/>
    </row>
    <row r="340" spans="1:17" x14ac:dyDescent="0.25">
      <c r="A340" s="330" t="s">
        <v>634</v>
      </c>
      <c r="B340" s="355" t="s">
        <v>635</v>
      </c>
      <c r="C340" s="280">
        <v>0</v>
      </c>
      <c r="D340" s="295"/>
      <c r="E340" s="284"/>
      <c r="F340" s="296"/>
      <c r="G340" s="296"/>
      <c r="H340" s="349"/>
      <c r="I340" s="384"/>
      <c r="J340" s="282"/>
      <c r="K340" s="282"/>
      <c r="L340" s="282"/>
      <c r="M340" s="282"/>
      <c r="N340" s="286"/>
      <c r="O340" s="282"/>
      <c r="P340" s="282"/>
      <c r="Q340" s="282"/>
    </row>
    <row r="341" spans="1:17" x14ac:dyDescent="0.25">
      <c r="A341" s="335" t="s">
        <v>636</v>
      </c>
      <c r="B341" s="355" t="s">
        <v>637</v>
      </c>
      <c r="C341" s="305">
        <v>0</v>
      </c>
      <c r="D341" s="292"/>
      <c r="E341" s="293"/>
      <c r="F341" s="294"/>
      <c r="G341" s="294"/>
      <c r="H341" s="294"/>
      <c r="I341" s="383"/>
      <c r="J341" s="281"/>
      <c r="K341" s="281"/>
      <c r="L341" s="274"/>
      <c r="M341" s="274"/>
      <c r="N341" s="276"/>
      <c r="O341" s="282"/>
      <c r="P341" s="274"/>
      <c r="Q341" s="281"/>
    </row>
    <row r="342" spans="1:17" x14ac:dyDescent="0.25">
      <c r="A342" s="330" t="s">
        <v>638</v>
      </c>
      <c r="B342" s="355" t="s">
        <v>639</v>
      </c>
      <c r="C342" s="280">
        <v>0</v>
      </c>
      <c r="D342" s="295"/>
      <c r="E342" s="284"/>
      <c r="F342" s="296"/>
      <c r="G342" s="296"/>
      <c r="H342" s="296"/>
      <c r="I342" s="383"/>
      <c r="J342" s="281"/>
      <c r="K342" s="281"/>
      <c r="L342" s="274"/>
      <c r="M342" s="274"/>
      <c r="N342" s="276"/>
      <c r="O342" s="282"/>
      <c r="P342" s="274"/>
      <c r="Q342" s="281"/>
    </row>
    <row r="343" spans="1:17" x14ac:dyDescent="0.25">
      <c r="A343" s="335" t="s">
        <v>640</v>
      </c>
      <c r="B343" s="355" t="s">
        <v>641</v>
      </c>
      <c r="C343" s="280">
        <v>0</v>
      </c>
      <c r="D343" s="295"/>
      <c r="E343" s="284"/>
      <c r="F343" s="296"/>
      <c r="G343" s="296"/>
      <c r="H343" s="296"/>
      <c r="I343" s="383"/>
      <c r="J343" s="281"/>
      <c r="K343" s="281"/>
      <c r="L343" s="274"/>
      <c r="M343" s="274"/>
      <c r="N343" s="276"/>
      <c r="O343" s="282"/>
      <c r="P343" s="274"/>
      <c r="Q343" s="281"/>
    </row>
    <row r="344" spans="1:17" x14ac:dyDescent="0.25">
      <c r="A344" s="330" t="s">
        <v>642</v>
      </c>
      <c r="B344" s="355" t="s">
        <v>643</v>
      </c>
      <c r="C344" s="280">
        <v>0</v>
      </c>
      <c r="D344" s="295"/>
      <c r="E344" s="284"/>
      <c r="F344" s="296"/>
      <c r="G344" s="296"/>
      <c r="H344" s="296"/>
      <c r="I344" s="383"/>
      <c r="J344" s="281"/>
      <c r="K344" s="281"/>
      <c r="L344" s="274"/>
      <c r="M344" s="274"/>
      <c r="N344" s="276"/>
      <c r="O344" s="282"/>
      <c r="P344" s="274"/>
      <c r="Q344" s="281"/>
    </row>
    <row r="345" spans="1:17" x14ac:dyDescent="0.25">
      <c r="A345" s="335" t="s">
        <v>644</v>
      </c>
      <c r="B345" s="355" t="s">
        <v>645</v>
      </c>
      <c r="C345" s="280">
        <v>0</v>
      </c>
      <c r="D345" s="295"/>
      <c r="E345" s="284"/>
      <c r="F345" s="296"/>
      <c r="G345" s="296"/>
      <c r="H345" s="296"/>
      <c r="I345" s="383"/>
      <c r="J345" s="281"/>
      <c r="K345" s="281"/>
      <c r="L345" s="274"/>
      <c r="M345" s="274"/>
      <c r="N345" s="276"/>
      <c r="O345" s="282"/>
      <c r="P345" s="274"/>
      <c r="Q345" s="281"/>
    </row>
    <row r="346" spans="1:17" x14ac:dyDescent="0.25">
      <c r="A346" s="330" t="s">
        <v>646</v>
      </c>
      <c r="B346" s="355" t="s">
        <v>647</v>
      </c>
      <c r="C346" s="280">
        <v>0</v>
      </c>
      <c r="D346" s="295"/>
      <c r="E346" s="284"/>
      <c r="F346" s="296"/>
      <c r="G346" s="296"/>
      <c r="H346" s="296"/>
      <c r="I346" s="383"/>
      <c r="J346" s="281"/>
      <c r="K346" s="281"/>
      <c r="L346" s="274"/>
      <c r="M346" s="274"/>
      <c r="N346" s="276"/>
      <c r="O346" s="282"/>
      <c r="P346" s="274"/>
      <c r="Q346" s="281"/>
    </row>
    <row r="347" spans="1:17" x14ac:dyDescent="0.25">
      <c r="A347" s="335" t="s">
        <v>648</v>
      </c>
      <c r="B347" s="355" t="s">
        <v>649</v>
      </c>
      <c r="C347" s="312">
        <v>0</v>
      </c>
      <c r="D347" s="313"/>
      <c r="E347" s="314"/>
      <c r="F347" s="315"/>
      <c r="G347" s="315"/>
      <c r="H347" s="315"/>
      <c r="I347" s="383"/>
      <c r="J347" s="281"/>
      <c r="K347" s="281"/>
      <c r="L347" s="274"/>
      <c r="M347" s="274"/>
      <c r="N347" s="276"/>
      <c r="O347" s="282"/>
      <c r="P347" s="274"/>
      <c r="Q347" s="281"/>
    </row>
    <row r="348" spans="1:17" x14ac:dyDescent="0.25">
      <c r="A348" s="330" t="s">
        <v>650</v>
      </c>
      <c r="B348" s="355" t="s">
        <v>651</v>
      </c>
      <c r="C348" s="312">
        <v>0</v>
      </c>
      <c r="D348" s="313"/>
      <c r="E348" s="314"/>
      <c r="F348" s="315"/>
      <c r="G348" s="315"/>
      <c r="H348" s="315"/>
      <c r="I348" s="383"/>
      <c r="J348" s="281"/>
      <c r="K348" s="281"/>
      <c r="L348" s="274"/>
      <c r="M348" s="274"/>
      <c r="N348" s="276"/>
      <c r="O348" s="282"/>
      <c r="P348" s="274"/>
      <c r="Q348" s="281"/>
    </row>
    <row r="349" spans="1:17" x14ac:dyDescent="0.25">
      <c r="A349" s="335" t="s">
        <v>652</v>
      </c>
      <c r="B349" s="355" t="s">
        <v>653</v>
      </c>
      <c r="C349" s="312">
        <v>0</v>
      </c>
      <c r="D349" s="313"/>
      <c r="E349" s="314"/>
      <c r="F349" s="315"/>
      <c r="G349" s="315"/>
      <c r="H349" s="315"/>
      <c r="I349" s="383"/>
      <c r="J349" s="281"/>
      <c r="K349" s="281"/>
      <c r="L349" s="274"/>
      <c r="M349" s="274"/>
      <c r="N349" s="276"/>
      <c r="O349" s="282"/>
      <c r="P349" s="274"/>
      <c r="Q349" s="281"/>
    </row>
    <row r="350" spans="1:17" x14ac:dyDescent="0.25">
      <c r="A350" s="330" t="s">
        <v>654</v>
      </c>
      <c r="B350" s="367" t="s">
        <v>655</v>
      </c>
      <c r="C350" s="312">
        <v>0</v>
      </c>
      <c r="D350" s="313"/>
      <c r="E350" s="314"/>
      <c r="F350" s="315"/>
      <c r="G350" s="315"/>
      <c r="H350" s="315"/>
      <c r="I350" s="383"/>
      <c r="J350" s="281"/>
      <c r="K350" s="281"/>
      <c r="L350" s="274"/>
      <c r="M350" s="274"/>
      <c r="N350" s="276"/>
      <c r="O350" s="282"/>
      <c r="P350" s="274"/>
      <c r="Q350" s="281"/>
    </row>
    <row r="351" spans="1:17" x14ac:dyDescent="0.25">
      <c r="A351" s="335" t="s">
        <v>656</v>
      </c>
      <c r="B351" s="367" t="s">
        <v>657</v>
      </c>
      <c r="C351" s="312">
        <v>0</v>
      </c>
      <c r="D351" s="313"/>
      <c r="E351" s="314"/>
      <c r="F351" s="315"/>
      <c r="G351" s="315"/>
      <c r="H351" s="315"/>
      <c r="I351" s="383"/>
      <c r="J351" s="281"/>
      <c r="K351" s="281"/>
      <c r="L351" s="274"/>
      <c r="M351" s="274"/>
      <c r="N351" s="276"/>
      <c r="O351" s="282"/>
      <c r="P351" s="274"/>
      <c r="Q351" s="281"/>
    </row>
    <row r="352" spans="1:17" x14ac:dyDescent="0.25">
      <c r="A352" s="330" t="s">
        <v>658</v>
      </c>
      <c r="B352" s="367" t="s">
        <v>659</v>
      </c>
      <c r="C352" s="312">
        <v>0</v>
      </c>
      <c r="D352" s="313"/>
      <c r="E352" s="314"/>
      <c r="F352" s="315"/>
      <c r="G352" s="315"/>
      <c r="H352" s="315"/>
      <c r="I352" s="383"/>
      <c r="J352" s="281"/>
      <c r="K352" s="281"/>
      <c r="L352" s="274"/>
      <c r="M352" s="274"/>
      <c r="N352" s="276"/>
      <c r="O352" s="282"/>
      <c r="P352" s="274"/>
      <c r="Q352" s="281"/>
    </row>
    <row r="353" spans="1:17" x14ac:dyDescent="0.25">
      <c r="A353" s="335" t="s">
        <v>660</v>
      </c>
      <c r="B353" s="367" t="s">
        <v>661</v>
      </c>
      <c r="C353" s="312">
        <v>0</v>
      </c>
      <c r="D353" s="313"/>
      <c r="E353" s="314"/>
      <c r="F353" s="315"/>
      <c r="G353" s="315"/>
      <c r="H353" s="315"/>
      <c r="I353" s="383"/>
      <c r="J353" s="281"/>
      <c r="K353" s="281"/>
      <c r="L353" s="274"/>
      <c r="M353" s="274"/>
      <c r="N353" s="276"/>
      <c r="O353" s="282"/>
      <c r="P353" s="274"/>
      <c r="Q353" s="281"/>
    </row>
    <row r="354" spans="1:17" x14ac:dyDescent="0.25">
      <c r="A354" s="330" t="s">
        <v>662</v>
      </c>
      <c r="B354" s="367" t="s">
        <v>663</v>
      </c>
      <c r="C354" s="312">
        <v>0</v>
      </c>
      <c r="D354" s="313"/>
      <c r="E354" s="314"/>
      <c r="F354" s="315"/>
      <c r="G354" s="315"/>
      <c r="H354" s="315"/>
      <c r="I354" s="383"/>
      <c r="J354" s="281"/>
      <c r="K354" s="281"/>
      <c r="L354" s="274"/>
      <c r="M354" s="274"/>
      <c r="N354" s="276"/>
      <c r="O354" s="282"/>
      <c r="P354" s="274"/>
      <c r="Q354" s="281"/>
    </row>
    <row r="355" spans="1:17" x14ac:dyDescent="0.25">
      <c r="A355" s="335" t="s">
        <v>664</v>
      </c>
      <c r="B355" s="367" t="s">
        <v>665</v>
      </c>
      <c r="C355" s="312">
        <v>0</v>
      </c>
      <c r="D355" s="313"/>
      <c r="E355" s="314"/>
      <c r="F355" s="315"/>
      <c r="G355" s="315"/>
      <c r="H355" s="315"/>
      <c r="I355" s="383"/>
      <c r="J355" s="281"/>
      <c r="K355" s="281"/>
      <c r="L355" s="274"/>
      <c r="M355" s="274"/>
      <c r="N355" s="276"/>
      <c r="O355" s="282"/>
      <c r="P355" s="274"/>
      <c r="Q355" s="281"/>
    </row>
    <row r="356" spans="1:17" x14ac:dyDescent="0.25">
      <c r="A356" s="330" t="s">
        <v>666</v>
      </c>
      <c r="B356" s="367" t="s">
        <v>667</v>
      </c>
      <c r="C356" s="312">
        <v>0</v>
      </c>
      <c r="D356" s="313"/>
      <c r="E356" s="314"/>
      <c r="F356" s="315"/>
      <c r="G356" s="315"/>
      <c r="H356" s="315"/>
      <c r="I356" s="383"/>
      <c r="J356" s="281"/>
      <c r="K356" s="281"/>
      <c r="L356" s="274"/>
      <c r="M356" s="274"/>
      <c r="N356" s="276"/>
      <c r="O356" s="282"/>
      <c r="P356" s="274"/>
      <c r="Q356" s="281"/>
    </row>
    <row r="357" spans="1:17" x14ac:dyDescent="0.25">
      <c r="A357" s="335" t="s">
        <v>668</v>
      </c>
      <c r="B357" s="367" t="s">
        <v>669</v>
      </c>
      <c r="C357" s="312">
        <v>0</v>
      </c>
      <c r="D357" s="313"/>
      <c r="E357" s="314"/>
      <c r="F357" s="315"/>
      <c r="G357" s="315"/>
      <c r="H357" s="315"/>
      <c r="I357" s="383"/>
      <c r="J357" s="281"/>
      <c r="K357" s="281"/>
      <c r="L357" s="274"/>
      <c r="M357" s="274"/>
      <c r="N357" s="276"/>
      <c r="O357" s="282"/>
      <c r="P357" s="274"/>
      <c r="Q357" s="281"/>
    </row>
    <row r="358" spans="1:17" x14ac:dyDescent="0.25">
      <c r="A358" s="330" t="s">
        <v>670</v>
      </c>
      <c r="B358" s="367" t="s">
        <v>671</v>
      </c>
      <c r="C358" s="312">
        <v>0</v>
      </c>
      <c r="D358" s="313"/>
      <c r="E358" s="314"/>
      <c r="F358" s="315"/>
      <c r="G358" s="315"/>
      <c r="H358" s="315"/>
      <c r="I358" s="383"/>
      <c r="J358" s="281"/>
      <c r="K358" s="281"/>
      <c r="L358" s="274"/>
      <c r="M358" s="274"/>
      <c r="N358" s="276"/>
      <c r="O358" s="282"/>
      <c r="P358" s="274"/>
      <c r="Q358" s="281"/>
    </row>
    <row r="359" spans="1:17" x14ac:dyDescent="0.25">
      <c r="A359" s="335" t="s">
        <v>672</v>
      </c>
      <c r="B359" s="367" t="s">
        <v>673</v>
      </c>
      <c r="C359" s="312">
        <v>0</v>
      </c>
      <c r="D359" s="313"/>
      <c r="E359" s="314"/>
      <c r="F359" s="315"/>
      <c r="G359" s="315"/>
      <c r="H359" s="315"/>
      <c r="I359" s="383"/>
      <c r="J359" s="281"/>
      <c r="K359" s="281"/>
      <c r="L359" s="274"/>
      <c r="M359" s="274"/>
      <c r="N359" s="276"/>
      <c r="O359" s="282"/>
      <c r="P359" s="274"/>
      <c r="Q359" s="281"/>
    </row>
    <row r="360" spans="1:17" ht="102.75" x14ac:dyDescent="0.25">
      <c r="A360" s="330" t="s">
        <v>674</v>
      </c>
      <c r="B360" s="338" t="s">
        <v>675</v>
      </c>
      <c r="C360" s="312">
        <v>0</v>
      </c>
      <c r="D360" s="313"/>
      <c r="E360" s="314"/>
      <c r="F360" s="315"/>
      <c r="G360" s="315"/>
      <c r="H360" s="315"/>
      <c r="I360" s="383"/>
      <c r="J360" s="281"/>
      <c r="K360" s="281"/>
      <c r="L360" s="274"/>
      <c r="M360" s="274"/>
      <c r="N360" s="276"/>
      <c r="O360" s="282"/>
      <c r="P360" s="274"/>
      <c r="Q360" s="281"/>
    </row>
    <row r="361" spans="1:17" ht="114" x14ac:dyDescent="0.25">
      <c r="A361" s="335" t="s">
        <v>676</v>
      </c>
      <c r="B361" s="338" t="s">
        <v>677</v>
      </c>
      <c r="C361" s="312">
        <v>0</v>
      </c>
      <c r="D361" s="313"/>
      <c r="E361" s="314"/>
      <c r="F361" s="315"/>
      <c r="G361" s="315"/>
      <c r="H361" s="315"/>
      <c r="I361" s="383"/>
      <c r="J361" s="281"/>
      <c r="K361" s="281"/>
      <c r="L361" s="274"/>
      <c r="M361" s="274"/>
      <c r="N361" s="276"/>
      <c r="O361" s="282"/>
      <c r="P361" s="274"/>
      <c r="Q361" s="281"/>
    </row>
    <row r="362" spans="1:17" ht="69" x14ac:dyDescent="0.25">
      <c r="A362" s="330" t="s">
        <v>678</v>
      </c>
      <c r="B362" s="338" t="s">
        <v>679</v>
      </c>
      <c r="C362" s="312">
        <v>0</v>
      </c>
      <c r="D362" s="313"/>
      <c r="E362" s="314"/>
      <c r="F362" s="315"/>
      <c r="G362" s="315"/>
      <c r="H362" s="315"/>
      <c r="I362" s="383"/>
      <c r="J362" s="281"/>
      <c r="K362" s="281"/>
      <c r="L362" s="274"/>
      <c r="M362" s="274"/>
      <c r="N362" s="276"/>
      <c r="O362" s="282"/>
      <c r="P362" s="274"/>
      <c r="Q362" s="281"/>
    </row>
    <row r="363" spans="1:17" ht="57.75" x14ac:dyDescent="0.25">
      <c r="A363" s="335" t="s">
        <v>680</v>
      </c>
      <c r="B363" s="338" t="s">
        <v>681</v>
      </c>
      <c r="C363" s="312">
        <v>0</v>
      </c>
      <c r="D363" s="313"/>
      <c r="E363" s="314"/>
      <c r="F363" s="315"/>
      <c r="G363" s="315"/>
      <c r="H363" s="315"/>
      <c r="I363" s="383"/>
      <c r="J363" s="281"/>
      <c r="K363" s="281"/>
      <c r="L363" s="274"/>
      <c r="M363" s="274"/>
      <c r="N363" s="276"/>
      <c r="O363" s="282"/>
      <c r="P363" s="274"/>
      <c r="Q363" s="281"/>
    </row>
    <row r="364" spans="1:17" x14ac:dyDescent="0.25">
      <c r="A364" s="330" t="s">
        <v>682</v>
      </c>
      <c r="B364" s="367" t="s">
        <v>683</v>
      </c>
      <c r="C364" s="312">
        <v>0</v>
      </c>
      <c r="D364" s="313"/>
      <c r="E364" s="314"/>
      <c r="F364" s="315"/>
      <c r="G364" s="315"/>
      <c r="H364" s="315"/>
      <c r="I364" s="383"/>
      <c r="J364" s="281"/>
      <c r="K364" s="281"/>
      <c r="L364" s="274"/>
      <c r="M364" s="274"/>
      <c r="N364" s="276"/>
      <c r="O364" s="282"/>
      <c r="P364" s="274"/>
      <c r="Q364" s="281"/>
    </row>
    <row r="365" spans="1:17" x14ac:dyDescent="0.25">
      <c r="A365" s="335" t="s">
        <v>684</v>
      </c>
      <c r="B365" s="367" t="s">
        <v>685</v>
      </c>
      <c r="C365" s="312">
        <v>0</v>
      </c>
      <c r="D365" s="313"/>
      <c r="E365" s="314"/>
      <c r="F365" s="315"/>
      <c r="G365" s="315"/>
      <c r="H365" s="315"/>
      <c r="I365" s="383"/>
      <c r="J365" s="281"/>
      <c r="K365" s="281"/>
      <c r="L365" s="274"/>
      <c r="M365" s="274"/>
      <c r="N365" s="276"/>
      <c r="O365" s="282"/>
      <c r="P365" s="274"/>
      <c r="Q365" s="281"/>
    </row>
    <row r="366" spans="1:17" ht="114" x14ac:dyDescent="0.25">
      <c r="A366" s="330" t="s">
        <v>686</v>
      </c>
      <c r="B366" s="338" t="s">
        <v>687</v>
      </c>
      <c r="C366" s="312">
        <v>0</v>
      </c>
      <c r="D366" s="313"/>
      <c r="E366" s="314"/>
      <c r="F366" s="315"/>
      <c r="G366" s="315"/>
      <c r="H366" s="315"/>
      <c r="I366" s="383"/>
      <c r="J366" s="281"/>
      <c r="K366" s="281"/>
      <c r="L366" s="274"/>
      <c r="M366" s="274"/>
      <c r="N366" s="276"/>
      <c r="O366" s="282"/>
      <c r="P366" s="274"/>
      <c r="Q366" s="281"/>
    </row>
    <row r="367" spans="1:17" ht="102.75" x14ac:dyDescent="0.25">
      <c r="A367" s="335" t="s">
        <v>688</v>
      </c>
      <c r="B367" s="338" t="s">
        <v>689</v>
      </c>
      <c r="C367" s="312">
        <v>0</v>
      </c>
      <c r="D367" s="313"/>
      <c r="E367" s="314"/>
      <c r="F367" s="315"/>
      <c r="G367" s="315"/>
      <c r="H367" s="315"/>
      <c r="I367" s="383"/>
      <c r="J367" s="281"/>
      <c r="K367" s="281"/>
      <c r="L367" s="274"/>
      <c r="M367" s="274"/>
      <c r="N367" s="276"/>
      <c r="O367" s="282"/>
      <c r="P367" s="274"/>
      <c r="Q367" s="281"/>
    </row>
    <row r="368" spans="1:17" ht="80.25" x14ac:dyDescent="0.25">
      <c r="A368" s="330" t="s">
        <v>690</v>
      </c>
      <c r="B368" s="338" t="s">
        <v>691</v>
      </c>
      <c r="C368" s="312">
        <v>0</v>
      </c>
      <c r="D368" s="313"/>
      <c r="E368" s="314"/>
      <c r="F368" s="315"/>
      <c r="G368" s="315"/>
      <c r="H368" s="315"/>
      <c r="I368" s="383"/>
      <c r="J368" s="281"/>
      <c r="K368" s="281"/>
      <c r="L368" s="274"/>
      <c r="M368" s="274"/>
      <c r="N368" s="276"/>
      <c r="O368" s="282"/>
      <c r="P368" s="274"/>
      <c r="Q368" s="281"/>
    </row>
    <row r="369" spans="1:17" ht="69" x14ac:dyDescent="0.25">
      <c r="A369" s="335" t="s">
        <v>692</v>
      </c>
      <c r="B369" s="338" t="s">
        <v>693</v>
      </c>
      <c r="C369" s="312">
        <v>0</v>
      </c>
      <c r="D369" s="313"/>
      <c r="E369" s="314"/>
      <c r="F369" s="315"/>
      <c r="G369" s="315"/>
      <c r="H369" s="315"/>
      <c r="I369" s="383"/>
      <c r="J369" s="281"/>
      <c r="K369" s="281"/>
      <c r="L369" s="274"/>
      <c r="M369" s="274"/>
      <c r="N369" s="276"/>
      <c r="O369" s="282"/>
      <c r="P369" s="274"/>
      <c r="Q369" s="281"/>
    </row>
    <row r="370" spans="1:17" ht="57.75" x14ac:dyDescent="0.25">
      <c r="A370" s="330" t="s">
        <v>694</v>
      </c>
      <c r="B370" s="338" t="s">
        <v>695</v>
      </c>
      <c r="C370" s="312">
        <v>0</v>
      </c>
      <c r="D370" s="313"/>
      <c r="E370" s="314"/>
      <c r="F370" s="315"/>
      <c r="G370" s="315"/>
      <c r="H370" s="315"/>
      <c r="I370" s="383"/>
      <c r="J370" s="281"/>
      <c r="K370" s="281"/>
      <c r="L370" s="274"/>
      <c r="M370" s="274"/>
      <c r="N370" s="276"/>
      <c r="O370" s="282"/>
      <c r="P370" s="274"/>
      <c r="Q370" s="281"/>
    </row>
    <row r="371" spans="1:17" ht="125.25" x14ac:dyDescent="0.25">
      <c r="A371" s="335" t="s">
        <v>696</v>
      </c>
      <c r="B371" s="338" t="s">
        <v>697</v>
      </c>
      <c r="C371" s="312">
        <v>0</v>
      </c>
      <c r="D371" s="313"/>
      <c r="E371" s="314"/>
      <c r="F371" s="315"/>
      <c r="G371" s="315"/>
      <c r="H371" s="315"/>
      <c r="I371" s="383"/>
      <c r="J371" s="281"/>
      <c r="K371" s="281"/>
      <c r="L371" s="274"/>
      <c r="M371" s="274"/>
      <c r="N371" s="276"/>
      <c r="O371" s="282"/>
      <c r="P371" s="274"/>
      <c r="Q371" s="281"/>
    </row>
    <row r="372" spans="1:17" x14ac:dyDescent="0.25">
      <c r="A372" s="330" t="s">
        <v>698</v>
      </c>
      <c r="B372" s="367" t="s">
        <v>699</v>
      </c>
      <c r="C372" s="312">
        <v>0</v>
      </c>
      <c r="D372" s="313"/>
      <c r="E372" s="314"/>
      <c r="F372" s="315"/>
      <c r="G372" s="315"/>
      <c r="H372" s="315"/>
      <c r="I372" s="383"/>
      <c r="J372" s="281"/>
      <c r="K372" s="281"/>
      <c r="L372" s="274"/>
      <c r="M372" s="274"/>
      <c r="N372" s="276"/>
      <c r="O372" s="282"/>
      <c r="P372" s="274"/>
      <c r="Q372" s="281"/>
    </row>
    <row r="373" spans="1:17" x14ac:dyDescent="0.25">
      <c r="A373" s="335" t="s">
        <v>700</v>
      </c>
      <c r="B373" s="367" t="s">
        <v>701</v>
      </c>
      <c r="C373" s="312">
        <v>0</v>
      </c>
      <c r="D373" s="313"/>
      <c r="E373" s="314"/>
      <c r="F373" s="315"/>
      <c r="G373" s="315"/>
      <c r="H373" s="315"/>
      <c r="I373" s="383"/>
      <c r="J373" s="281"/>
      <c r="K373" s="281"/>
      <c r="L373" s="274"/>
      <c r="M373" s="274"/>
      <c r="N373" s="276"/>
      <c r="O373" s="282"/>
      <c r="P373" s="274"/>
      <c r="Q373" s="281"/>
    </row>
    <row r="374" spans="1:17" x14ac:dyDescent="0.25">
      <c r="A374" s="330" t="s">
        <v>702</v>
      </c>
      <c r="B374" s="367" t="s">
        <v>703</v>
      </c>
      <c r="C374" s="312">
        <v>0</v>
      </c>
      <c r="D374" s="313"/>
      <c r="E374" s="314"/>
      <c r="F374" s="315"/>
      <c r="G374" s="315"/>
      <c r="H374" s="315"/>
      <c r="I374" s="383"/>
      <c r="J374" s="281"/>
      <c r="K374" s="281"/>
      <c r="L374" s="274"/>
      <c r="M374" s="274"/>
      <c r="N374" s="276"/>
      <c r="O374" s="282"/>
      <c r="P374" s="274"/>
      <c r="Q374" s="281"/>
    </row>
    <row r="375" spans="1:17" x14ac:dyDescent="0.25">
      <c r="A375" s="335" t="s">
        <v>704</v>
      </c>
      <c r="B375" s="367" t="s">
        <v>705</v>
      </c>
      <c r="C375" s="312">
        <v>0</v>
      </c>
      <c r="D375" s="313"/>
      <c r="E375" s="314"/>
      <c r="F375" s="315"/>
      <c r="G375" s="315"/>
      <c r="H375" s="315"/>
      <c r="I375" s="383"/>
      <c r="J375" s="281"/>
      <c r="K375" s="281"/>
      <c r="L375" s="274"/>
      <c r="M375" s="274"/>
      <c r="N375" s="276"/>
      <c r="O375" s="282"/>
      <c r="P375" s="274"/>
      <c r="Q375" s="281"/>
    </row>
    <row r="376" spans="1:17" x14ac:dyDescent="0.25">
      <c r="A376" s="330" t="s">
        <v>706</v>
      </c>
      <c r="B376" s="367" t="s">
        <v>707</v>
      </c>
      <c r="C376" s="312">
        <v>0</v>
      </c>
      <c r="D376" s="313"/>
      <c r="E376" s="314"/>
      <c r="F376" s="315"/>
      <c r="G376" s="315"/>
      <c r="H376" s="315"/>
      <c r="I376" s="383"/>
      <c r="J376" s="281"/>
      <c r="K376" s="281"/>
      <c r="L376" s="274"/>
      <c r="M376" s="274"/>
      <c r="N376" s="276"/>
      <c r="O376" s="282"/>
      <c r="P376" s="274"/>
      <c r="Q376" s="281"/>
    </row>
    <row r="377" spans="1:17" x14ac:dyDescent="0.25">
      <c r="A377" s="335" t="s">
        <v>708</v>
      </c>
      <c r="B377" s="367" t="s">
        <v>709</v>
      </c>
      <c r="C377" s="312">
        <v>0</v>
      </c>
      <c r="D377" s="313"/>
      <c r="E377" s="314"/>
      <c r="F377" s="315"/>
      <c r="G377" s="315"/>
      <c r="H377" s="315"/>
      <c r="I377" s="383"/>
      <c r="J377" s="281"/>
      <c r="K377" s="281"/>
      <c r="L377" s="274"/>
      <c r="M377" s="274"/>
      <c r="N377" s="276"/>
      <c r="O377" s="282"/>
      <c r="P377" s="274"/>
      <c r="Q377" s="281"/>
    </row>
    <row r="378" spans="1:17" x14ac:dyDescent="0.25">
      <c r="A378" s="330" t="s">
        <v>710</v>
      </c>
      <c r="B378" s="367" t="s">
        <v>711</v>
      </c>
      <c r="C378" s="312">
        <v>0</v>
      </c>
      <c r="D378" s="313"/>
      <c r="E378" s="314"/>
      <c r="F378" s="315"/>
      <c r="G378" s="315"/>
      <c r="H378" s="315"/>
      <c r="I378" s="383"/>
      <c r="J378" s="281"/>
      <c r="K378" s="281"/>
      <c r="L378" s="274"/>
      <c r="M378" s="274"/>
      <c r="N378" s="276"/>
      <c r="O378" s="282"/>
      <c r="P378" s="274"/>
      <c r="Q378" s="281"/>
    </row>
    <row r="379" spans="1:17" x14ac:dyDescent="0.25">
      <c r="A379" s="390" t="s">
        <v>712</v>
      </c>
      <c r="B379" s="389" t="s">
        <v>713</v>
      </c>
      <c r="C379" s="312">
        <v>0</v>
      </c>
      <c r="D379" s="313"/>
      <c r="E379" s="314"/>
      <c r="F379" s="315"/>
      <c r="G379" s="315"/>
      <c r="H379" s="315"/>
      <c r="I379" s="383"/>
      <c r="J379" s="281"/>
      <c r="K379" s="281"/>
      <c r="L379" s="274"/>
      <c r="M379" s="274"/>
      <c r="N379" s="276"/>
      <c r="O379" s="282"/>
      <c r="P379" s="274"/>
      <c r="Q379" s="281"/>
    </row>
    <row r="380" spans="1:17" x14ac:dyDescent="0.25">
      <c r="A380" s="356" t="s">
        <v>714</v>
      </c>
      <c r="B380" s="388" t="s">
        <v>715</v>
      </c>
      <c r="C380" s="297">
        <v>0</v>
      </c>
      <c r="D380" s="298"/>
      <c r="E380" s="299"/>
      <c r="F380" s="300"/>
      <c r="G380" s="300"/>
      <c r="H380" s="300"/>
      <c r="I380" s="383"/>
      <c r="J380" s="281"/>
      <c r="K380" s="281"/>
      <c r="L380" s="274"/>
      <c r="M380" s="274"/>
      <c r="N380" s="276"/>
      <c r="O380" s="282"/>
      <c r="P380" s="274"/>
      <c r="Q380" s="281"/>
    </row>
    <row r="381" spans="1:17" x14ac:dyDescent="0.25">
      <c r="A381" s="416"/>
      <c r="B381" s="417"/>
      <c r="C381" s="286"/>
      <c r="D381" s="286"/>
      <c r="E381" s="286"/>
      <c r="F381" s="286"/>
      <c r="G381" s="286"/>
      <c r="H381" s="286"/>
      <c r="I381" s="283"/>
      <c r="J381" s="276"/>
      <c r="K381" s="276"/>
      <c r="L381" s="276"/>
      <c r="M381" s="276"/>
      <c r="N381" s="276"/>
      <c r="O381" s="282"/>
      <c r="P381" s="274"/>
      <c r="Q381" s="281"/>
    </row>
    <row r="382" spans="1:17" x14ac:dyDescent="0.25">
      <c r="A382" s="972" t="s">
        <v>716</v>
      </c>
      <c r="B382" s="973"/>
      <c r="C382" s="317" t="s">
        <v>717</v>
      </c>
      <c r="D382" s="318"/>
      <c r="E382" s="319"/>
      <c r="F382" s="276"/>
      <c r="G382" s="286"/>
      <c r="H382" s="286"/>
      <c r="I382" s="283"/>
      <c r="J382" s="276"/>
      <c r="K382" s="276"/>
      <c r="L382" s="276"/>
      <c r="M382" s="276"/>
      <c r="N382" s="276"/>
      <c r="O382" s="282"/>
      <c r="P382" s="274"/>
      <c r="Q382" s="281"/>
    </row>
    <row r="383" spans="1:17" x14ac:dyDescent="0.25">
      <c r="A383" s="974"/>
      <c r="B383" s="975"/>
      <c r="C383" s="949" t="s">
        <v>3</v>
      </c>
      <c r="D383" s="318" t="s">
        <v>718</v>
      </c>
      <c r="E383" s="319"/>
      <c r="F383" s="276"/>
      <c r="G383" s="286"/>
      <c r="H383" s="286"/>
      <c r="I383" s="283"/>
      <c r="J383" s="276"/>
      <c r="K383" s="276"/>
      <c r="L383" s="276"/>
      <c r="M383" s="276"/>
      <c r="N383" s="276"/>
      <c r="O383" s="282"/>
      <c r="P383" s="274"/>
      <c r="Q383" s="281"/>
    </row>
    <row r="384" spans="1:17" ht="38.25" x14ac:dyDescent="0.25">
      <c r="A384" s="976"/>
      <c r="B384" s="977"/>
      <c r="C384" s="950"/>
      <c r="D384" s="320" t="s">
        <v>719</v>
      </c>
      <c r="E384" s="321" t="s">
        <v>720</v>
      </c>
      <c r="F384" s="276"/>
      <c r="G384" s="286"/>
      <c r="H384" s="286"/>
      <c r="I384" s="283"/>
      <c r="J384" s="276"/>
      <c r="K384" s="276"/>
      <c r="L384" s="276"/>
      <c r="M384" s="276"/>
      <c r="N384" s="276"/>
      <c r="O384" s="282"/>
      <c r="P384" s="274"/>
      <c r="Q384" s="281"/>
    </row>
    <row r="385" spans="1:17" x14ac:dyDescent="0.25">
      <c r="A385" s="368" t="s">
        <v>721</v>
      </c>
      <c r="B385" s="369" t="s">
        <v>722</v>
      </c>
      <c r="C385" s="312">
        <v>0</v>
      </c>
      <c r="D385" s="322"/>
      <c r="E385" s="323"/>
      <c r="F385" s="276"/>
      <c r="G385" s="286"/>
      <c r="H385" s="286"/>
      <c r="I385" s="283"/>
      <c r="J385" s="276"/>
      <c r="K385" s="276"/>
      <c r="L385" s="276"/>
      <c r="M385" s="276"/>
      <c r="N385" s="276"/>
      <c r="O385" s="282"/>
      <c r="P385" s="274"/>
      <c r="Q385" s="281"/>
    </row>
    <row r="386" spans="1:17" x14ac:dyDescent="0.25">
      <c r="A386" s="368" t="s">
        <v>723</v>
      </c>
      <c r="B386" s="369" t="s">
        <v>724</v>
      </c>
      <c r="C386" s="278">
        <v>0</v>
      </c>
      <c r="D386" s="322"/>
      <c r="E386" s="323"/>
      <c r="F386" s="276"/>
      <c r="G386" s="286"/>
      <c r="H386" s="286"/>
      <c r="I386" s="283"/>
      <c r="J386" s="276"/>
      <c r="K386" s="276"/>
      <c r="L386" s="276"/>
      <c r="M386" s="276"/>
      <c r="N386" s="276"/>
      <c r="O386" s="282"/>
      <c r="P386" s="274"/>
      <c r="Q386" s="281"/>
    </row>
    <row r="387" spans="1:17" x14ac:dyDescent="0.25">
      <c r="A387" s="332"/>
      <c r="B387" s="333"/>
      <c r="C387" s="325"/>
      <c r="D387" s="274"/>
      <c r="E387" s="274"/>
      <c r="F387" s="274"/>
      <c r="G387" s="274"/>
      <c r="H387" s="274"/>
      <c r="I387" s="274"/>
      <c r="J387" s="274"/>
      <c r="K387" s="274"/>
      <c r="L387" s="274"/>
      <c r="M387" s="274"/>
      <c r="N387" s="274"/>
      <c r="O387" s="274"/>
      <c r="P387" s="274"/>
      <c r="Q387" s="274"/>
    </row>
    <row r="388" spans="1:17" x14ac:dyDescent="0.25">
      <c r="A388" s="889" t="s">
        <v>725</v>
      </c>
      <c r="B388" s="890"/>
      <c r="C388" s="949" t="s">
        <v>3</v>
      </c>
      <c r="D388" s="953" t="s">
        <v>726</v>
      </c>
      <c r="E388" s="953" t="s">
        <v>727</v>
      </c>
      <c r="F388" s="286"/>
      <c r="G388" s="282"/>
      <c r="H388" s="282"/>
      <c r="I388" s="287"/>
      <c r="J388" s="281"/>
      <c r="K388" s="281"/>
      <c r="L388" s="274"/>
      <c r="M388" s="274"/>
      <c r="N388" s="274"/>
      <c r="O388" s="282"/>
      <c r="P388" s="274"/>
      <c r="Q388" s="281"/>
    </row>
    <row r="389" spans="1:17" x14ac:dyDescent="0.25">
      <c r="A389" s="891"/>
      <c r="B389" s="892"/>
      <c r="C389" s="971"/>
      <c r="D389" s="953"/>
      <c r="E389" s="953"/>
      <c r="F389" s="286"/>
      <c r="G389" s="282"/>
      <c r="H389" s="282"/>
      <c r="I389" s="287"/>
      <c r="J389" s="281"/>
      <c r="K389" s="281"/>
      <c r="L389" s="274"/>
      <c r="M389" s="274"/>
      <c r="N389" s="274"/>
      <c r="O389" s="282"/>
      <c r="P389" s="274"/>
      <c r="Q389" s="281"/>
    </row>
    <row r="390" spans="1:17" x14ac:dyDescent="0.25">
      <c r="A390" s="907" t="s">
        <v>728</v>
      </c>
      <c r="B390" s="908"/>
      <c r="C390" s="413"/>
      <c r="D390" s="341"/>
      <c r="E390" s="342"/>
      <c r="F390" s="286"/>
      <c r="G390" s="282"/>
      <c r="H390" s="282"/>
      <c r="I390" s="287"/>
      <c r="J390" s="281"/>
      <c r="K390" s="281"/>
      <c r="L390" s="274"/>
      <c r="M390" s="274"/>
      <c r="N390" s="274"/>
      <c r="O390" s="282"/>
      <c r="P390" s="274"/>
      <c r="Q390" s="281"/>
    </row>
    <row r="391" spans="1:17" x14ac:dyDescent="0.25">
      <c r="A391" s="370" t="s">
        <v>729</v>
      </c>
      <c r="B391" s="371"/>
      <c r="C391" s="343">
        <v>0</v>
      </c>
      <c r="D391" s="344"/>
      <c r="E391" s="345"/>
      <c r="F391" s="286"/>
      <c r="G391" s="282"/>
      <c r="H391" s="282"/>
      <c r="I391" s="287"/>
      <c r="J391" s="281"/>
      <c r="K391" s="281"/>
      <c r="L391" s="274"/>
      <c r="M391" s="274"/>
      <c r="N391" s="274"/>
      <c r="O391" s="282"/>
      <c r="P391" s="274"/>
      <c r="Q391" s="281"/>
    </row>
    <row r="392" spans="1:17" x14ac:dyDescent="0.25">
      <c r="A392" s="372" t="s">
        <v>730</v>
      </c>
      <c r="B392" s="373"/>
      <c r="C392" s="346">
        <v>0</v>
      </c>
      <c r="D392" s="347"/>
      <c r="E392" s="285"/>
      <c r="F392" s="286"/>
      <c r="G392" s="282"/>
      <c r="H392" s="282"/>
      <c r="I392" s="287"/>
      <c r="J392" s="281"/>
      <c r="K392" s="281"/>
      <c r="L392" s="274"/>
      <c r="M392" s="274"/>
      <c r="N392" s="274"/>
      <c r="O392" s="282"/>
      <c r="P392" s="274"/>
      <c r="Q392" s="281"/>
    </row>
    <row r="393" spans="1:17" x14ac:dyDescent="0.25">
      <c r="A393" s="372" t="s">
        <v>731</v>
      </c>
      <c r="B393" s="373"/>
      <c r="C393" s="346">
        <v>0</v>
      </c>
      <c r="D393" s="391"/>
      <c r="E393" s="392"/>
      <c r="F393" s="386"/>
      <c r="G393" s="386"/>
      <c r="H393" s="387"/>
      <c r="I393" s="387"/>
      <c r="J393" s="387"/>
      <c r="K393" s="387"/>
      <c r="L393" s="387"/>
      <c r="M393" s="387"/>
      <c r="N393" s="387"/>
      <c r="O393" s="387"/>
      <c r="P393" s="387"/>
      <c r="Q393" s="387"/>
    </row>
    <row r="394" spans="1:17" x14ac:dyDescent="0.25">
      <c r="A394" s="372" t="s">
        <v>732</v>
      </c>
      <c r="B394" s="373"/>
      <c r="C394" s="346">
        <v>0</v>
      </c>
      <c r="D394" s="391"/>
      <c r="E394" s="392"/>
      <c r="F394" s="386"/>
      <c r="G394" s="386"/>
      <c r="H394" s="387"/>
      <c r="I394" s="387"/>
      <c r="J394" s="387"/>
      <c r="K394" s="387"/>
      <c r="L394" s="387"/>
      <c r="M394" s="387"/>
      <c r="N394" s="387"/>
      <c r="O394" s="387"/>
      <c r="P394" s="387"/>
      <c r="Q394" s="387"/>
    </row>
    <row r="395" spans="1:17" x14ac:dyDescent="0.25">
      <c r="A395" s="372" t="s">
        <v>733</v>
      </c>
      <c r="B395" s="373"/>
      <c r="C395" s="346">
        <v>0</v>
      </c>
      <c r="D395" s="391"/>
      <c r="E395" s="392"/>
      <c r="F395" s="386"/>
      <c r="G395" s="386"/>
      <c r="H395" s="387"/>
      <c r="I395" s="387"/>
      <c r="J395" s="387"/>
      <c r="K395" s="387"/>
      <c r="L395" s="387"/>
      <c r="M395" s="387"/>
      <c r="N395" s="387"/>
      <c r="O395" s="387"/>
      <c r="P395" s="387"/>
      <c r="Q395" s="387"/>
    </row>
    <row r="396" spans="1:17" x14ac:dyDescent="0.25">
      <c r="A396" s="374" t="s">
        <v>734</v>
      </c>
      <c r="B396" s="375"/>
      <c r="C396" s="393">
        <v>0</v>
      </c>
      <c r="D396" s="394"/>
      <c r="E396" s="395"/>
      <c r="F396" s="274"/>
      <c r="G396" s="274"/>
      <c r="H396" s="282"/>
      <c r="I396" s="274"/>
      <c r="J396" s="287"/>
      <c r="K396" s="281"/>
      <c r="L396" s="274"/>
      <c r="M396" s="274"/>
      <c r="N396" s="274"/>
      <c r="O396" s="274"/>
      <c r="P396" s="282"/>
      <c r="Q396" s="281"/>
    </row>
    <row r="397" spans="1:17" x14ac:dyDescent="0.25">
      <c r="A397" s="420" t="s">
        <v>735</v>
      </c>
      <c r="B397" s="421"/>
      <c r="C397" s="396">
        <v>0</v>
      </c>
      <c r="D397" s="422">
        <v>0</v>
      </c>
      <c r="E397" s="423">
        <v>0</v>
      </c>
      <c r="F397" s="274"/>
      <c r="G397" s="274"/>
      <c r="H397" s="282"/>
      <c r="I397" s="274"/>
      <c r="J397" s="287"/>
      <c r="K397" s="281"/>
      <c r="L397" s="274"/>
      <c r="M397" s="274"/>
      <c r="N397" s="274"/>
      <c r="O397" s="274"/>
      <c r="P397" s="282"/>
      <c r="Q397" s="281"/>
    </row>
    <row r="398" spans="1:17" x14ac:dyDescent="0.25">
      <c r="A398" s="420" t="s">
        <v>736</v>
      </c>
      <c r="B398" s="424"/>
      <c r="C398" s="413"/>
      <c r="D398" s="413"/>
      <c r="E398" s="425"/>
      <c r="F398" s="286"/>
      <c r="G398" s="282"/>
      <c r="H398" s="282"/>
      <c r="I398" s="287"/>
      <c r="J398" s="281"/>
      <c r="K398" s="281"/>
      <c r="L398" s="274"/>
      <c r="M398" s="274"/>
      <c r="N398" s="274"/>
      <c r="O398" s="282"/>
      <c r="P398" s="274"/>
      <c r="Q398" s="281"/>
    </row>
    <row r="399" spans="1:17" x14ac:dyDescent="0.25">
      <c r="A399" s="376" t="s">
        <v>729</v>
      </c>
      <c r="B399" s="377"/>
      <c r="C399" s="343">
        <v>0</v>
      </c>
      <c r="D399" s="344"/>
      <c r="E399" s="345"/>
      <c r="F399" s="286"/>
      <c r="G399" s="282"/>
      <c r="H399" s="282"/>
      <c r="I399" s="287"/>
      <c r="J399" s="281"/>
      <c r="K399" s="281"/>
      <c r="L399" s="274"/>
      <c r="M399" s="274"/>
      <c r="N399" s="274"/>
      <c r="O399" s="282"/>
      <c r="P399" s="274"/>
      <c r="Q399" s="281"/>
    </row>
    <row r="400" spans="1:17" x14ac:dyDescent="0.25">
      <c r="A400" s="378" t="s">
        <v>730</v>
      </c>
      <c r="B400" s="379"/>
      <c r="C400" s="346">
        <v>0</v>
      </c>
      <c r="D400" s="347"/>
      <c r="E400" s="285"/>
      <c r="F400" s="286"/>
      <c r="G400" s="282"/>
      <c r="H400" s="282"/>
      <c r="I400" s="287"/>
      <c r="J400" s="281"/>
      <c r="K400" s="281"/>
      <c r="L400" s="274"/>
      <c r="M400" s="274"/>
      <c r="N400" s="274"/>
      <c r="O400" s="282"/>
      <c r="P400" s="274"/>
      <c r="Q400" s="281"/>
    </row>
    <row r="401" spans="1:17" x14ac:dyDescent="0.25">
      <c r="A401" s="378" t="s">
        <v>731</v>
      </c>
      <c r="B401" s="379"/>
      <c r="C401" s="346">
        <v>0</v>
      </c>
      <c r="D401" s="391"/>
      <c r="E401" s="392"/>
      <c r="F401" s="386"/>
      <c r="G401" s="386"/>
      <c r="H401" s="387"/>
      <c r="I401" s="387"/>
      <c r="J401" s="387"/>
      <c r="K401" s="387"/>
      <c r="L401" s="387"/>
      <c r="M401" s="387"/>
      <c r="N401" s="387"/>
      <c r="O401" s="387"/>
      <c r="P401" s="387"/>
      <c r="Q401" s="387"/>
    </row>
    <row r="402" spans="1:17" x14ac:dyDescent="0.25">
      <c r="A402" s="378" t="s">
        <v>732</v>
      </c>
      <c r="B402" s="379"/>
      <c r="C402" s="346">
        <v>0</v>
      </c>
      <c r="D402" s="391"/>
      <c r="E402" s="392"/>
      <c r="F402" s="386"/>
      <c r="G402" s="386"/>
      <c r="H402" s="387"/>
      <c r="I402" s="387"/>
      <c r="J402" s="387"/>
      <c r="K402" s="387"/>
      <c r="L402" s="387"/>
      <c r="M402" s="387"/>
      <c r="N402" s="387"/>
      <c r="O402" s="387"/>
      <c r="P402" s="387"/>
      <c r="Q402" s="387"/>
    </row>
    <row r="403" spans="1:17" x14ac:dyDescent="0.25">
      <c r="A403" s="378" t="s">
        <v>733</v>
      </c>
      <c r="B403" s="379"/>
      <c r="C403" s="346">
        <v>0</v>
      </c>
      <c r="D403" s="391"/>
      <c r="E403" s="392"/>
      <c r="F403" s="386"/>
      <c r="G403" s="386"/>
      <c r="H403" s="387"/>
      <c r="I403" s="387"/>
      <c r="J403" s="387"/>
      <c r="K403" s="387"/>
      <c r="L403" s="387"/>
      <c r="M403" s="387"/>
      <c r="N403" s="387"/>
      <c r="O403" s="387"/>
      <c r="P403" s="387"/>
      <c r="Q403" s="387"/>
    </row>
    <row r="404" spans="1:17" x14ac:dyDescent="0.25">
      <c r="A404" s="380" t="s">
        <v>734</v>
      </c>
      <c r="B404" s="381"/>
      <c r="C404" s="393">
        <v>0</v>
      </c>
      <c r="D404" s="394"/>
      <c r="E404" s="395"/>
      <c r="F404" s="274"/>
      <c r="G404" s="274"/>
      <c r="H404" s="282"/>
      <c r="I404" s="274"/>
      <c r="J404" s="287"/>
      <c r="K404" s="281"/>
      <c r="L404" s="274"/>
      <c r="M404" s="274"/>
      <c r="N404" s="274"/>
      <c r="O404" s="274"/>
      <c r="P404" s="282"/>
      <c r="Q404" s="281"/>
    </row>
    <row r="405" spans="1:17" x14ac:dyDescent="0.25">
      <c r="A405" s="340" t="s">
        <v>737</v>
      </c>
      <c r="B405" s="348"/>
      <c r="C405" s="396">
        <v>0</v>
      </c>
      <c r="D405" s="397">
        <v>0</v>
      </c>
      <c r="E405" s="398">
        <v>0</v>
      </c>
      <c r="F405" s="274"/>
      <c r="G405" s="274"/>
      <c r="H405" s="282"/>
      <c r="I405" s="274"/>
      <c r="J405" s="287"/>
      <c r="K405" s="281"/>
      <c r="L405" s="274"/>
      <c r="M405" s="274"/>
      <c r="N405" s="274"/>
      <c r="O405" s="274"/>
      <c r="P405" s="282"/>
      <c r="Q405" s="281"/>
    </row>
  </sheetData>
  <mergeCells count="23">
    <mergeCell ref="A390:B390"/>
    <mergeCell ref="C388:C389"/>
    <mergeCell ref="H10:H12"/>
    <mergeCell ref="D11:D12"/>
    <mergeCell ref="G10:G12"/>
    <mergeCell ref="A43:B43"/>
    <mergeCell ref="A79:B79"/>
    <mergeCell ref="A119:B119"/>
    <mergeCell ref="A249:B249"/>
    <mergeCell ref="A161:B161"/>
    <mergeCell ref="D388:D389"/>
    <mergeCell ref="E388:E389"/>
    <mergeCell ref="C383:C384"/>
    <mergeCell ref="A6:F7"/>
    <mergeCell ref="A388:B389"/>
    <mergeCell ref="C10:C12"/>
    <mergeCell ref="E11:E12"/>
    <mergeCell ref="F11:F12"/>
    <mergeCell ref="D10:F10"/>
    <mergeCell ref="A178:B178"/>
    <mergeCell ref="A312:B312"/>
    <mergeCell ref="A289:B289"/>
    <mergeCell ref="A382:B38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workbookViewId="0">
      <selection sqref="A1:S405"/>
    </sheetView>
  </sheetViews>
  <sheetFormatPr baseColWidth="10" defaultRowHeight="15" x14ac:dyDescent="0.25"/>
  <sheetData>
    <row r="1" spans="1:19" x14ac:dyDescent="0.25">
      <c r="A1" s="427" t="s">
        <v>0</v>
      </c>
      <c r="B1" s="426"/>
      <c r="C1" s="426"/>
      <c r="D1" s="426"/>
      <c r="E1" s="426"/>
      <c r="F1" s="426"/>
      <c r="G1" s="426"/>
      <c r="H1" s="426"/>
      <c r="I1" s="433"/>
      <c r="J1" s="426"/>
      <c r="K1" s="426"/>
      <c r="L1" s="426"/>
      <c r="M1" s="426"/>
      <c r="N1" s="426"/>
      <c r="O1" s="426"/>
      <c r="P1" s="426"/>
      <c r="Q1" s="426"/>
      <c r="R1" s="426"/>
      <c r="S1" s="426"/>
    </row>
    <row r="2" spans="1:19" x14ac:dyDescent="0.25">
      <c r="A2" s="427" t="s">
        <v>738</v>
      </c>
      <c r="B2" s="426"/>
      <c r="C2" s="426"/>
      <c r="D2" s="426"/>
      <c r="E2" s="426"/>
      <c r="F2" s="426"/>
      <c r="G2" s="426"/>
      <c r="H2" s="426"/>
      <c r="I2" s="433"/>
      <c r="J2" s="426"/>
      <c r="K2" s="426"/>
      <c r="L2" s="426"/>
      <c r="M2" s="426"/>
      <c r="N2" s="426"/>
      <c r="O2" s="426"/>
      <c r="P2" s="426"/>
      <c r="Q2" s="426"/>
      <c r="R2" s="426"/>
      <c r="S2" s="426"/>
    </row>
    <row r="3" spans="1:19" x14ac:dyDescent="0.25">
      <c r="A3" s="427" t="s">
        <v>739</v>
      </c>
      <c r="B3" s="426"/>
      <c r="C3" s="426"/>
      <c r="D3" s="426"/>
      <c r="E3" s="426"/>
      <c r="F3" s="426"/>
      <c r="G3" s="426"/>
      <c r="H3" s="426"/>
      <c r="I3" s="480"/>
      <c r="J3" s="426"/>
      <c r="K3" s="426"/>
      <c r="L3" s="426"/>
      <c r="M3" s="426"/>
      <c r="N3" s="426"/>
      <c r="O3" s="426"/>
      <c r="P3" s="426"/>
      <c r="Q3" s="426"/>
      <c r="R3" s="426"/>
      <c r="S3" s="426"/>
    </row>
    <row r="4" spans="1:19" x14ac:dyDescent="0.25">
      <c r="A4" s="427" t="s">
        <v>740</v>
      </c>
      <c r="B4" s="426"/>
      <c r="C4" s="426"/>
      <c r="D4" s="426"/>
      <c r="E4" s="426"/>
      <c r="F4" s="426"/>
      <c r="G4" s="426"/>
      <c r="H4" s="426"/>
      <c r="I4" s="479"/>
      <c r="J4" s="426"/>
      <c r="K4" s="426"/>
      <c r="L4" s="426"/>
      <c r="M4" s="426"/>
      <c r="N4" s="426"/>
      <c r="O4" s="426"/>
      <c r="P4" s="426"/>
      <c r="Q4" s="426"/>
      <c r="R4" s="426"/>
      <c r="S4" s="426"/>
    </row>
    <row r="5" spans="1:19" x14ac:dyDescent="0.25">
      <c r="A5" s="427" t="s">
        <v>741</v>
      </c>
      <c r="B5" s="426"/>
      <c r="C5" s="426"/>
      <c r="D5" s="426"/>
      <c r="E5" s="426"/>
      <c r="F5" s="426"/>
      <c r="G5" s="426"/>
      <c r="H5" s="426"/>
      <c r="I5" s="433"/>
      <c r="J5" s="426"/>
      <c r="K5" s="426"/>
      <c r="L5" s="426"/>
      <c r="M5" s="426"/>
      <c r="N5" s="426"/>
      <c r="O5" s="426"/>
      <c r="P5" s="426"/>
      <c r="Q5" s="426"/>
      <c r="R5" s="426"/>
      <c r="S5" s="426"/>
    </row>
    <row r="6" spans="1:19" x14ac:dyDescent="0.25">
      <c r="A6" s="888" t="s">
        <v>1</v>
      </c>
      <c r="B6" s="888"/>
      <c r="C6" s="888"/>
      <c r="D6" s="888"/>
      <c r="E6" s="888"/>
      <c r="F6" s="888"/>
      <c r="G6" s="426"/>
      <c r="H6" s="426"/>
      <c r="I6" s="433"/>
      <c r="J6" s="426"/>
      <c r="K6" s="426"/>
      <c r="L6" s="426"/>
      <c r="M6" s="426"/>
      <c r="N6" s="426"/>
      <c r="O6" s="426"/>
      <c r="P6" s="426"/>
      <c r="Q6" s="426"/>
      <c r="R6" s="426"/>
      <c r="S6" s="426"/>
    </row>
    <row r="7" spans="1:19" x14ac:dyDescent="0.25">
      <c r="A7" s="888"/>
      <c r="B7" s="888"/>
      <c r="C7" s="888"/>
      <c r="D7" s="888"/>
      <c r="E7" s="888"/>
      <c r="F7" s="888"/>
      <c r="G7" s="426"/>
      <c r="H7" s="426"/>
      <c r="I7" s="433"/>
      <c r="J7" s="426"/>
      <c r="K7" s="426"/>
      <c r="L7" s="426"/>
      <c r="M7" s="426"/>
      <c r="N7" s="426"/>
      <c r="O7" s="426"/>
      <c r="P7" s="426"/>
      <c r="Q7" s="426"/>
      <c r="R7" s="426"/>
      <c r="S7" s="426"/>
    </row>
    <row r="8" spans="1:19" x14ac:dyDescent="0.25">
      <c r="A8" s="534"/>
      <c r="B8" s="534"/>
      <c r="C8" s="534"/>
      <c r="D8" s="534"/>
      <c r="E8" s="534"/>
      <c r="F8" s="534"/>
      <c r="G8" s="426"/>
      <c r="H8" s="426"/>
      <c r="I8" s="433"/>
      <c r="J8" s="426"/>
      <c r="K8" s="426"/>
      <c r="L8" s="426"/>
      <c r="M8" s="426"/>
      <c r="N8" s="426"/>
      <c r="O8" s="426"/>
      <c r="P8" s="426"/>
      <c r="Q8" s="426"/>
      <c r="R8" s="426"/>
      <c r="S8" s="426"/>
    </row>
    <row r="9" spans="1:19" x14ac:dyDescent="0.25">
      <c r="A9" s="431"/>
      <c r="B9" s="431"/>
      <c r="C9" s="426"/>
      <c r="D9" s="431"/>
      <c r="E9" s="431"/>
      <c r="F9" s="431"/>
      <c r="G9" s="431"/>
      <c r="H9" s="431"/>
      <c r="I9" s="431"/>
      <c r="J9" s="431"/>
      <c r="K9" s="431"/>
      <c r="L9" s="431"/>
      <c r="M9" s="431"/>
      <c r="N9" s="431"/>
      <c r="O9" s="431"/>
      <c r="P9" s="431"/>
      <c r="Q9" s="431"/>
      <c r="R9" s="431"/>
      <c r="S9" s="431"/>
    </row>
    <row r="10" spans="1:19" ht="102" x14ac:dyDescent="0.25">
      <c r="A10" s="502" t="s">
        <v>2</v>
      </c>
      <c r="B10" s="503"/>
      <c r="C10" s="959" t="s">
        <v>3</v>
      </c>
      <c r="D10" s="966" t="s">
        <v>4</v>
      </c>
      <c r="E10" s="967"/>
      <c r="F10" s="968"/>
      <c r="G10" s="959" t="s">
        <v>5</v>
      </c>
      <c r="H10" s="959" t="s">
        <v>6</v>
      </c>
      <c r="I10" s="435"/>
      <c r="J10" s="433"/>
      <c r="K10" s="433"/>
      <c r="L10" s="426"/>
      <c r="M10" s="426"/>
      <c r="N10" s="428"/>
      <c r="O10" s="434"/>
      <c r="P10" s="426"/>
      <c r="Q10" s="433"/>
      <c r="R10" s="426"/>
      <c r="S10" s="426"/>
    </row>
    <row r="11" spans="1:19" x14ac:dyDescent="0.25">
      <c r="A11" s="504"/>
      <c r="B11" s="505"/>
      <c r="C11" s="960"/>
      <c r="D11" s="969" t="s">
        <v>7</v>
      </c>
      <c r="E11" s="962" t="s">
        <v>8</v>
      </c>
      <c r="F11" s="964" t="s">
        <v>9</v>
      </c>
      <c r="G11" s="960"/>
      <c r="H11" s="960"/>
      <c r="I11" s="435"/>
      <c r="J11" s="433"/>
      <c r="K11" s="433"/>
      <c r="L11" s="426"/>
      <c r="M11" s="426"/>
      <c r="N11" s="428"/>
      <c r="O11" s="434"/>
      <c r="P11" s="426"/>
      <c r="Q11" s="433"/>
      <c r="R11" s="426"/>
      <c r="S11" s="426"/>
    </row>
    <row r="12" spans="1:19" x14ac:dyDescent="0.25">
      <c r="A12" s="440" t="s">
        <v>10</v>
      </c>
      <c r="B12" s="441" t="s">
        <v>11</v>
      </c>
      <c r="C12" s="961"/>
      <c r="D12" s="970"/>
      <c r="E12" s="963"/>
      <c r="F12" s="965"/>
      <c r="G12" s="961"/>
      <c r="H12" s="961"/>
      <c r="I12" s="435"/>
      <c r="J12" s="433"/>
      <c r="K12" s="433"/>
      <c r="L12" s="426"/>
      <c r="M12" s="426"/>
      <c r="N12" s="428"/>
      <c r="O12" s="434"/>
      <c r="P12" s="426"/>
      <c r="Q12" s="433"/>
      <c r="R12" s="426"/>
      <c r="S12" s="426"/>
    </row>
    <row r="13" spans="1:19" x14ac:dyDescent="0.25">
      <c r="A13" s="552" t="s">
        <v>12</v>
      </c>
      <c r="B13" s="553"/>
      <c r="C13" s="430">
        <v>0</v>
      </c>
      <c r="D13" s="462">
        <v>0</v>
      </c>
      <c r="E13" s="462">
        <v>0</v>
      </c>
      <c r="F13" s="462">
        <v>0</v>
      </c>
      <c r="G13" s="462">
        <v>0</v>
      </c>
      <c r="H13" s="462">
        <v>0</v>
      </c>
      <c r="I13" s="435"/>
      <c r="J13" s="433"/>
      <c r="K13" s="433"/>
      <c r="L13" s="426"/>
      <c r="M13" s="426"/>
      <c r="N13" s="428"/>
      <c r="O13" s="434"/>
      <c r="P13" s="426"/>
      <c r="Q13" s="433"/>
      <c r="R13" s="426"/>
      <c r="S13" s="426"/>
    </row>
    <row r="14" spans="1:19" ht="136.5" x14ac:dyDescent="0.25">
      <c r="A14" s="514" t="s">
        <v>13</v>
      </c>
      <c r="B14" s="555" t="s">
        <v>14</v>
      </c>
      <c r="C14" s="432">
        <v>0</v>
      </c>
      <c r="D14" s="447"/>
      <c r="E14" s="436"/>
      <c r="F14" s="448"/>
      <c r="G14" s="448"/>
      <c r="H14" s="448"/>
      <c r="I14" s="535"/>
      <c r="J14" s="433"/>
      <c r="K14" s="433"/>
      <c r="L14" s="426"/>
      <c r="M14" s="426"/>
      <c r="N14" s="428"/>
      <c r="O14" s="434"/>
      <c r="P14" s="426"/>
      <c r="Q14" s="433"/>
      <c r="R14" s="426"/>
      <c r="S14" s="426"/>
    </row>
    <row r="15" spans="1:19" ht="80.25" x14ac:dyDescent="0.25">
      <c r="A15" s="559" t="s">
        <v>15</v>
      </c>
      <c r="B15" s="560" t="s">
        <v>16</v>
      </c>
      <c r="C15" s="432">
        <v>0</v>
      </c>
      <c r="D15" s="447"/>
      <c r="E15" s="436"/>
      <c r="F15" s="448"/>
      <c r="G15" s="448"/>
      <c r="H15" s="448"/>
      <c r="I15" s="535"/>
      <c r="J15" s="433"/>
      <c r="K15" s="433"/>
      <c r="L15" s="426"/>
      <c r="M15" s="426"/>
      <c r="N15" s="428"/>
      <c r="O15" s="434"/>
      <c r="P15" s="426"/>
      <c r="Q15" s="433"/>
      <c r="R15" s="426"/>
      <c r="S15" s="426"/>
    </row>
    <row r="16" spans="1:19" ht="57.75" x14ac:dyDescent="0.25">
      <c r="A16" s="559" t="s">
        <v>17</v>
      </c>
      <c r="B16" s="560" t="s">
        <v>18</v>
      </c>
      <c r="C16" s="432">
        <v>0</v>
      </c>
      <c r="D16" s="447"/>
      <c r="E16" s="436"/>
      <c r="F16" s="448"/>
      <c r="G16" s="448"/>
      <c r="H16" s="448"/>
      <c r="I16" s="535"/>
      <c r="J16" s="433"/>
      <c r="K16" s="433"/>
      <c r="L16" s="426"/>
      <c r="M16" s="426"/>
      <c r="N16" s="428"/>
      <c r="O16" s="434"/>
      <c r="P16" s="426"/>
      <c r="Q16" s="433"/>
      <c r="R16" s="426"/>
      <c r="S16" s="426"/>
    </row>
    <row r="17" spans="1:17" ht="102.75" x14ac:dyDescent="0.25">
      <c r="A17" s="515" t="s">
        <v>19</v>
      </c>
      <c r="B17" s="554" t="s">
        <v>20</v>
      </c>
      <c r="C17" s="432">
        <v>0</v>
      </c>
      <c r="D17" s="447"/>
      <c r="E17" s="436"/>
      <c r="F17" s="448"/>
      <c r="G17" s="448"/>
      <c r="H17" s="448"/>
      <c r="I17" s="535"/>
      <c r="J17" s="433"/>
      <c r="K17" s="433"/>
      <c r="L17" s="426"/>
      <c r="M17" s="426"/>
      <c r="N17" s="428"/>
      <c r="O17" s="434"/>
      <c r="P17" s="426"/>
      <c r="Q17" s="433"/>
    </row>
    <row r="18" spans="1:17" ht="80.25" x14ac:dyDescent="0.25">
      <c r="A18" s="515" t="s">
        <v>21</v>
      </c>
      <c r="B18" s="491" t="s">
        <v>22</v>
      </c>
      <c r="C18" s="432">
        <v>0</v>
      </c>
      <c r="D18" s="447"/>
      <c r="E18" s="436"/>
      <c r="F18" s="448"/>
      <c r="G18" s="448"/>
      <c r="H18" s="448"/>
      <c r="I18" s="535"/>
      <c r="J18" s="433"/>
      <c r="K18" s="433"/>
      <c r="L18" s="426"/>
      <c r="M18" s="426"/>
      <c r="N18" s="428"/>
      <c r="O18" s="434"/>
      <c r="P18" s="426"/>
      <c r="Q18" s="433"/>
    </row>
    <row r="19" spans="1:17" ht="80.25" x14ac:dyDescent="0.25">
      <c r="A19" s="515" t="s">
        <v>23</v>
      </c>
      <c r="B19" s="488" t="s">
        <v>24</v>
      </c>
      <c r="C19" s="432">
        <v>0</v>
      </c>
      <c r="D19" s="447"/>
      <c r="E19" s="436"/>
      <c r="F19" s="448"/>
      <c r="G19" s="448"/>
      <c r="H19" s="448"/>
      <c r="I19" s="535"/>
      <c r="J19" s="433"/>
      <c r="K19" s="433"/>
      <c r="L19" s="426"/>
      <c r="M19" s="426"/>
      <c r="N19" s="428"/>
      <c r="O19" s="434"/>
      <c r="P19" s="426"/>
      <c r="Q19" s="433"/>
    </row>
    <row r="20" spans="1:17" ht="46.5" x14ac:dyDescent="0.25">
      <c r="A20" s="515" t="s">
        <v>25</v>
      </c>
      <c r="B20" s="488" t="s">
        <v>26</v>
      </c>
      <c r="C20" s="432">
        <v>0</v>
      </c>
      <c r="D20" s="447"/>
      <c r="E20" s="436"/>
      <c r="F20" s="448"/>
      <c r="G20" s="448"/>
      <c r="H20" s="448"/>
      <c r="I20" s="535"/>
      <c r="J20" s="433"/>
      <c r="K20" s="433"/>
      <c r="L20" s="426"/>
      <c r="M20" s="426"/>
      <c r="N20" s="428"/>
      <c r="O20" s="434"/>
      <c r="P20" s="426"/>
      <c r="Q20" s="433"/>
    </row>
    <row r="21" spans="1:17" ht="57.75" x14ac:dyDescent="0.25">
      <c r="A21" s="515" t="s">
        <v>27</v>
      </c>
      <c r="B21" s="488" t="s">
        <v>28</v>
      </c>
      <c r="C21" s="432">
        <v>0</v>
      </c>
      <c r="D21" s="447"/>
      <c r="E21" s="436"/>
      <c r="F21" s="448"/>
      <c r="G21" s="448"/>
      <c r="H21" s="448"/>
      <c r="I21" s="535"/>
      <c r="J21" s="433"/>
      <c r="K21" s="433"/>
      <c r="L21" s="426"/>
      <c r="M21" s="426"/>
      <c r="N21" s="428"/>
      <c r="O21" s="434"/>
      <c r="P21" s="426"/>
      <c r="Q21" s="433"/>
    </row>
    <row r="22" spans="1:17" ht="147.75" x14ac:dyDescent="0.25">
      <c r="A22" s="561" t="s">
        <v>29</v>
      </c>
      <c r="B22" s="562" t="s">
        <v>30</v>
      </c>
      <c r="C22" s="432">
        <v>0</v>
      </c>
      <c r="D22" s="465"/>
      <c r="E22" s="466"/>
      <c r="F22" s="467"/>
      <c r="G22" s="467"/>
      <c r="H22" s="467"/>
      <c r="I22" s="535"/>
      <c r="J22" s="433"/>
      <c r="K22" s="433"/>
      <c r="L22" s="426"/>
      <c r="M22" s="426"/>
      <c r="N22" s="428"/>
      <c r="O22" s="434"/>
      <c r="P22" s="426"/>
      <c r="Q22" s="433"/>
    </row>
    <row r="23" spans="1:17" ht="35.25" x14ac:dyDescent="0.25">
      <c r="A23" s="561" t="s">
        <v>31</v>
      </c>
      <c r="B23" s="562" t="s">
        <v>32</v>
      </c>
      <c r="C23" s="432">
        <v>0</v>
      </c>
      <c r="D23" s="465"/>
      <c r="E23" s="466"/>
      <c r="F23" s="467"/>
      <c r="G23" s="467"/>
      <c r="H23" s="467"/>
      <c r="I23" s="535"/>
      <c r="J23" s="433"/>
      <c r="K23" s="433"/>
      <c r="L23" s="426"/>
      <c r="M23" s="426"/>
      <c r="N23" s="428"/>
      <c r="O23" s="434"/>
      <c r="P23" s="426"/>
      <c r="Q23" s="433"/>
    </row>
    <row r="24" spans="1:17" ht="80.25" x14ac:dyDescent="0.25">
      <c r="A24" s="561" t="s">
        <v>33</v>
      </c>
      <c r="B24" s="562" t="s">
        <v>34</v>
      </c>
      <c r="C24" s="432">
        <v>0</v>
      </c>
      <c r="D24" s="465"/>
      <c r="E24" s="466"/>
      <c r="F24" s="467"/>
      <c r="G24" s="467"/>
      <c r="H24" s="467"/>
      <c r="I24" s="535"/>
      <c r="J24" s="433"/>
      <c r="K24" s="433"/>
      <c r="L24" s="426"/>
      <c r="M24" s="426"/>
      <c r="N24" s="428"/>
      <c r="O24" s="434"/>
      <c r="P24" s="426"/>
      <c r="Q24" s="433"/>
    </row>
    <row r="25" spans="1:17" ht="80.25" x14ac:dyDescent="0.25">
      <c r="A25" s="561" t="s">
        <v>35</v>
      </c>
      <c r="B25" s="562" t="s">
        <v>36</v>
      </c>
      <c r="C25" s="432">
        <v>0</v>
      </c>
      <c r="D25" s="465"/>
      <c r="E25" s="466"/>
      <c r="F25" s="467"/>
      <c r="G25" s="467"/>
      <c r="H25" s="467"/>
      <c r="I25" s="535"/>
      <c r="J25" s="433"/>
      <c r="K25" s="433"/>
      <c r="L25" s="426"/>
      <c r="M25" s="426"/>
      <c r="N25" s="428"/>
      <c r="O25" s="434"/>
      <c r="P25" s="426"/>
      <c r="Q25" s="433"/>
    </row>
    <row r="26" spans="1:17" ht="57.75" x14ac:dyDescent="0.25">
      <c r="A26" s="561" t="s">
        <v>37</v>
      </c>
      <c r="B26" s="562" t="s">
        <v>38</v>
      </c>
      <c r="C26" s="432">
        <v>0</v>
      </c>
      <c r="D26" s="465"/>
      <c r="E26" s="466"/>
      <c r="F26" s="467"/>
      <c r="G26" s="467"/>
      <c r="H26" s="467"/>
      <c r="I26" s="535"/>
      <c r="J26" s="433"/>
      <c r="K26" s="433"/>
      <c r="L26" s="426"/>
      <c r="M26" s="426"/>
      <c r="N26" s="428"/>
      <c r="O26" s="434"/>
      <c r="P26" s="426"/>
      <c r="Q26" s="433"/>
    </row>
    <row r="27" spans="1:17" ht="35.25" x14ac:dyDescent="0.25">
      <c r="A27" s="563" t="s">
        <v>39</v>
      </c>
      <c r="B27" s="562" t="s">
        <v>40</v>
      </c>
      <c r="C27" s="432">
        <v>0</v>
      </c>
      <c r="D27" s="465"/>
      <c r="E27" s="466"/>
      <c r="F27" s="467"/>
      <c r="G27" s="467"/>
      <c r="H27" s="467"/>
      <c r="I27" s="535"/>
      <c r="J27" s="433"/>
      <c r="K27" s="433"/>
      <c r="L27" s="426"/>
      <c r="M27" s="426"/>
      <c r="N27" s="428"/>
      <c r="O27" s="434"/>
      <c r="P27" s="426"/>
      <c r="Q27" s="433"/>
    </row>
    <row r="28" spans="1:17" ht="80.25" x14ac:dyDescent="0.25">
      <c r="A28" s="561" t="s">
        <v>41</v>
      </c>
      <c r="B28" s="562" t="s">
        <v>42</v>
      </c>
      <c r="C28" s="432">
        <v>0</v>
      </c>
      <c r="D28" s="465"/>
      <c r="E28" s="466"/>
      <c r="F28" s="467"/>
      <c r="G28" s="467"/>
      <c r="H28" s="467"/>
      <c r="I28" s="535"/>
      <c r="J28" s="433"/>
      <c r="K28" s="433"/>
      <c r="L28" s="426"/>
      <c r="M28" s="426"/>
      <c r="N28" s="428"/>
      <c r="O28" s="434"/>
      <c r="P28" s="426"/>
      <c r="Q28" s="433"/>
    </row>
    <row r="29" spans="1:17" ht="102.75" x14ac:dyDescent="0.25">
      <c r="A29" s="515" t="s">
        <v>43</v>
      </c>
      <c r="B29" s="488" t="s">
        <v>44</v>
      </c>
      <c r="C29" s="432">
        <v>0</v>
      </c>
      <c r="D29" s="465"/>
      <c r="E29" s="466"/>
      <c r="F29" s="467"/>
      <c r="G29" s="467"/>
      <c r="H29" s="467"/>
      <c r="I29" s="535"/>
      <c r="J29" s="433"/>
      <c r="K29" s="433"/>
      <c r="L29" s="426"/>
      <c r="M29" s="426"/>
      <c r="N29" s="428"/>
      <c r="O29" s="434"/>
      <c r="P29" s="426"/>
      <c r="Q29" s="433"/>
    </row>
    <row r="30" spans="1:17" ht="102.75" x14ac:dyDescent="0.25">
      <c r="A30" s="515" t="s">
        <v>45</v>
      </c>
      <c r="B30" s="490" t="s">
        <v>46</v>
      </c>
      <c r="C30" s="432">
        <v>0</v>
      </c>
      <c r="D30" s="465"/>
      <c r="E30" s="466"/>
      <c r="F30" s="467"/>
      <c r="G30" s="467"/>
      <c r="H30" s="467"/>
      <c r="I30" s="535"/>
      <c r="J30" s="433"/>
      <c r="K30" s="433"/>
      <c r="L30" s="426"/>
      <c r="M30" s="426"/>
      <c r="N30" s="428"/>
      <c r="O30" s="434"/>
      <c r="P30" s="426"/>
      <c r="Q30" s="433"/>
    </row>
    <row r="31" spans="1:17" ht="91.5" x14ac:dyDescent="0.25">
      <c r="A31" s="561" t="s">
        <v>47</v>
      </c>
      <c r="B31" s="562" t="s">
        <v>48</v>
      </c>
      <c r="C31" s="432">
        <v>0</v>
      </c>
      <c r="D31" s="465"/>
      <c r="E31" s="466"/>
      <c r="F31" s="467"/>
      <c r="G31" s="467"/>
      <c r="H31" s="556"/>
      <c r="I31" s="535"/>
      <c r="J31" s="433"/>
      <c r="K31" s="433"/>
      <c r="L31" s="426"/>
      <c r="M31" s="426"/>
      <c r="N31" s="428"/>
      <c r="O31" s="434"/>
      <c r="P31" s="426"/>
      <c r="Q31" s="433"/>
    </row>
    <row r="32" spans="1:17" ht="80.25" x14ac:dyDescent="0.25">
      <c r="A32" s="561" t="s">
        <v>49</v>
      </c>
      <c r="B32" s="562" t="s">
        <v>50</v>
      </c>
      <c r="C32" s="432">
        <v>0</v>
      </c>
      <c r="D32" s="465"/>
      <c r="E32" s="466"/>
      <c r="F32" s="467"/>
      <c r="G32" s="467"/>
      <c r="H32" s="556"/>
      <c r="I32" s="535"/>
      <c r="J32" s="433"/>
      <c r="K32" s="433"/>
      <c r="L32" s="426"/>
      <c r="M32" s="426"/>
      <c r="N32" s="428"/>
      <c r="O32" s="434"/>
      <c r="P32" s="426"/>
      <c r="Q32" s="433"/>
    </row>
    <row r="33" spans="1:17" ht="125.25" x14ac:dyDescent="0.25">
      <c r="A33" s="515" t="s">
        <v>51</v>
      </c>
      <c r="B33" s="488" t="s">
        <v>52</v>
      </c>
      <c r="C33" s="432">
        <v>0</v>
      </c>
      <c r="D33" s="447"/>
      <c r="E33" s="436"/>
      <c r="F33" s="448"/>
      <c r="G33" s="448"/>
      <c r="H33" s="501"/>
      <c r="I33" s="536"/>
      <c r="J33" s="434"/>
      <c r="K33" s="434"/>
      <c r="L33" s="434"/>
      <c r="M33" s="434"/>
      <c r="N33" s="438"/>
      <c r="O33" s="434"/>
      <c r="P33" s="434"/>
      <c r="Q33" s="434"/>
    </row>
    <row r="34" spans="1:17" ht="57.75" x14ac:dyDescent="0.25">
      <c r="A34" s="515" t="s">
        <v>53</v>
      </c>
      <c r="B34" s="488" t="s">
        <v>54</v>
      </c>
      <c r="C34" s="457">
        <v>0</v>
      </c>
      <c r="D34" s="444"/>
      <c r="E34" s="445"/>
      <c r="F34" s="446"/>
      <c r="G34" s="446"/>
      <c r="H34" s="446"/>
      <c r="I34" s="535"/>
      <c r="J34" s="433"/>
      <c r="K34" s="433"/>
      <c r="L34" s="426"/>
      <c r="M34" s="426"/>
      <c r="N34" s="428"/>
      <c r="O34" s="434"/>
      <c r="P34" s="426"/>
      <c r="Q34" s="433"/>
    </row>
    <row r="35" spans="1:17" ht="237.75" x14ac:dyDescent="0.25">
      <c r="A35" s="515" t="s">
        <v>55</v>
      </c>
      <c r="B35" s="488" t="s">
        <v>56</v>
      </c>
      <c r="C35" s="432">
        <v>0</v>
      </c>
      <c r="D35" s="447"/>
      <c r="E35" s="436"/>
      <c r="F35" s="448"/>
      <c r="G35" s="448"/>
      <c r="H35" s="448"/>
      <c r="I35" s="535"/>
      <c r="J35" s="433"/>
      <c r="K35" s="433"/>
      <c r="L35" s="426"/>
      <c r="M35" s="426"/>
      <c r="N35" s="428"/>
      <c r="O35" s="434"/>
      <c r="P35" s="426"/>
      <c r="Q35" s="433"/>
    </row>
    <row r="36" spans="1:17" ht="80.25" x14ac:dyDescent="0.25">
      <c r="A36" s="515" t="s">
        <v>57</v>
      </c>
      <c r="B36" s="488" t="s">
        <v>58</v>
      </c>
      <c r="C36" s="432">
        <v>0</v>
      </c>
      <c r="D36" s="447"/>
      <c r="E36" s="436"/>
      <c r="F36" s="448"/>
      <c r="G36" s="448"/>
      <c r="H36" s="448"/>
      <c r="I36" s="535"/>
      <c r="J36" s="433"/>
      <c r="K36" s="433"/>
      <c r="L36" s="426"/>
      <c r="M36" s="426"/>
      <c r="N36" s="428"/>
      <c r="O36" s="434"/>
      <c r="P36" s="426"/>
      <c r="Q36" s="433"/>
    </row>
    <row r="37" spans="1:17" ht="114" x14ac:dyDescent="0.25">
      <c r="A37" s="515" t="s">
        <v>59</v>
      </c>
      <c r="B37" s="488" t="s">
        <v>60</v>
      </c>
      <c r="C37" s="432">
        <v>0</v>
      </c>
      <c r="D37" s="447"/>
      <c r="E37" s="436"/>
      <c r="F37" s="448"/>
      <c r="G37" s="448"/>
      <c r="H37" s="448"/>
      <c r="I37" s="535"/>
      <c r="J37" s="433"/>
      <c r="K37" s="433"/>
      <c r="L37" s="426"/>
      <c r="M37" s="426"/>
      <c r="N37" s="428"/>
      <c r="O37" s="434"/>
      <c r="P37" s="426"/>
      <c r="Q37" s="433"/>
    </row>
    <row r="38" spans="1:17" ht="46.5" x14ac:dyDescent="0.25">
      <c r="A38" s="515" t="s">
        <v>61</v>
      </c>
      <c r="B38" s="488" t="s">
        <v>62</v>
      </c>
      <c r="C38" s="432">
        <v>0</v>
      </c>
      <c r="D38" s="447"/>
      <c r="E38" s="436"/>
      <c r="F38" s="448"/>
      <c r="G38" s="448"/>
      <c r="H38" s="448"/>
      <c r="I38" s="535"/>
      <c r="J38" s="433"/>
      <c r="K38" s="433"/>
      <c r="L38" s="426"/>
      <c r="M38" s="426"/>
      <c r="N38" s="428"/>
      <c r="O38" s="434"/>
      <c r="P38" s="426"/>
      <c r="Q38" s="433"/>
    </row>
    <row r="39" spans="1:17" ht="80.25" x14ac:dyDescent="0.25">
      <c r="A39" s="515" t="s">
        <v>63</v>
      </c>
      <c r="B39" s="490" t="s">
        <v>64</v>
      </c>
      <c r="C39" s="464">
        <v>0</v>
      </c>
      <c r="D39" s="465"/>
      <c r="E39" s="466"/>
      <c r="F39" s="467"/>
      <c r="G39" s="467"/>
      <c r="H39" s="467"/>
      <c r="I39" s="535"/>
      <c r="J39" s="433"/>
      <c r="K39" s="433"/>
      <c r="L39" s="426"/>
      <c r="M39" s="426"/>
      <c r="N39" s="428"/>
      <c r="O39" s="434"/>
      <c r="P39" s="426"/>
      <c r="Q39" s="433"/>
    </row>
    <row r="40" spans="1:17" ht="46.5" x14ac:dyDescent="0.25">
      <c r="A40" s="487" t="s">
        <v>65</v>
      </c>
      <c r="B40" s="490" t="s">
        <v>66</v>
      </c>
      <c r="C40" s="464">
        <v>0</v>
      </c>
      <c r="D40" s="465"/>
      <c r="E40" s="466"/>
      <c r="F40" s="467"/>
      <c r="G40" s="467"/>
      <c r="H40" s="467"/>
      <c r="I40" s="535"/>
      <c r="J40" s="433"/>
      <c r="K40" s="433"/>
      <c r="L40" s="426"/>
      <c r="M40" s="426"/>
      <c r="N40" s="428"/>
      <c r="O40" s="434"/>
      <c r="P40" s="426"/>
      <c r="Q40" s="433"/>
    </row>
    <row r="41" spans="1:17" ht="69" x14ac:dyDescent="0.25">
      <c r="A41" s="487" t="s">
        <v>67</v>
      </c>
      <c r="B41" s="490" t="s">
        <v>68</v>
      </c>
      <c r="C41" s="464">
        <v>0</v>
      </c>
      <c r="D41" s="465"/>
      <c r="E41" s="466"/>
      <c r="F41" s="467"/>
      <c r="G41" s="467"/>
      <c r="H41" s="467"/>
      <c r="I41" s="535"/>
      <c r="J41" s="433"/>
      <c r="K41" s="433"/>
      <c r="L41" s="426"/>
      <c r="M41" s="426"/>
      <c r="N41" s="428"/>
      <c r="O41" s="434"/>
      <c r="P41" s="426"/>
      <c r="Q41" s="433"/>
    </row>
    <row r="42" spans="1:17" ht="57.75" x14ac:dyDescent="0.25">
      <c r="A42" s="487" t="s">
        <v>69</v>
      </c>
      <c r="B42" s="490" t="s">
        <v>70</v>
      </c>
      <c r="C42" s="464">
        <v>0</v>
      </c>
      <c r="D42" s="465"/>
      <c r="E42" s="466"/>
      <c r="F42" s="467"/>
      <c r="G42" s="467"/>
      <c r="H42" s="467"/>
      <c r="I42" s="535"/>
      <c r="J42" s="433"/>
      <c r="K42" s="433"/>
      <c r="L42" s="426"/>
      <c r="M42" s="426"/>
      <c r="N42" s="428"/>
      <c r="O42" s="434"/>
      <c r="P42" s="426"/>
      <c r="Q42" s="433"/>
    </row>
    <row r="43" spans="1:17" x14ac:dyDescent="0.25">
      <c r="A43" s="951" t="s">
        <v>71</v>
      </c>
      <c r="B43" s="952"/>
      <c r="C43" s="430">
        <v>0</v>
      </c>
      <c r="D43" s="442">
        <v>0</v>
      </c>
      <c r="E43" s="429">
        <v>0</v>
      </c>
      <c r="F43" s="442">
        <v>0</v>
      </c>
      <c r="G43" s="430">
        <v>0</v>
      </c>
      <c r="H43" s="430">
        <v>0</v>
      </c>
      <c r="I43" s="535"/>
      <c r="J43" s="433"/>
      <c r="K43" s="433"/>
      <c r="L43" s="426"/>
      <c r="M43" s="426"/>
      <c r="N43" s="428"/>
      <c r="O43" s="434"/>
      <c r="P43" s="426"/>
      <c r="Q43" s="433"/>
    </row>
    <row r="44" spans="1:17" ht="125.25" x14ac:dyDescent="0.25">
      <c r="A44" s="481" t="s">
        <v>72</v>
      </c>
      <c r="B44" s="489" t="s">
        <v>73</v>
      </c>
      <c r="C44" s="443">
        <v>0</v>
      </c>
      <c r="D44" s="444"/>
      <c r="E44" s="445"/>
      <c r="F44" s="446"/>
      <c r="G44" s="446"/>
      <c r="H44" s="446"/>
      <c r="I44" s="535"/>
      <c r="J44" s="433"/>
      <c r="K44" s="433"/>
      <c r="L44" s="426"/>
      <c r="M44" s="426"/>
      <c r="N44" s="428"/>
      <c r="O44" s="434"/>
      <c r="P44" s="426"/>
      <c r="Q44" s="433"/>
    </row>
    <row r="45" spans="1:17" x14ac:dyDescent="0.25">
      <c r="A45" s="482" t="s">
        <v>74</v>
      </c>
      <c r="B45" s="507" t="s">
        <v>75</v>
      </c>
      <c r="C45" s="432">
        <v>0</v>
      </c>
      <c r="D45" s="447"/>
      <c r="E45" s="436"/>
      <c r="F45" s="448"/>
      <c r="G45" s="448"/>
      <c r="H45" s="448"/>
      <c r="I45" s="535"/>
      <c r="J45" s="433"/>
      <c r="K45" s="433"/>
      <c r="L45" s="426"/>
      <c r="M45" s="426"/>
      <c r="N45" s="428"/>
      <c r="O45" s="434"/>
      <c r="P45" s="426"/>
      <c r="Q45" s="433"/>
    </row>
    <row r="46" spans="1:17" x14ac:dyDescent="0.25">
      <c r="A46" s="482" t="s">
        <v>76</v>
      </c>
      <c r="B46" s="507" t="s">
        <v>77</v>
      </c>
      <c r="C46" s="432">
        <v>0</v>
      </c>
      <c r="D46" s="447"/>
      <c r="E46" s="436"/>
      <c r="F46" s="448"/>
      <c r="G46" s="448"/>
      <c r="H46" s="448"/>
      <c r="I46" s="535"/>
      <c r="J46" s="433"/>
      <c r="K46" s="433"/>
      <c r="L46" s="426"/>
      <c r="M46" s="426"/>
      <c r="N46" s="428"/>
      <c r="O46" s="434"/>
      <c r="P46" s="426"/>
      <c r="Q46" s="433"/>
    </row>
    <row r="47" spans="1:17" x14ac:dyDescent="0.25">
      <c r="A47" s="482" t="s">
        <v>78</v>
      </c>
      <c r="B47" s="507" t="s">
        <v>79</v>
      </c>
      <c r="C47" s="432">
        <v>0</v>
      </c>
      <c r="D47" s="447"/>
      <c r="E47" s="436"/>
      <c r="F47" s="448"/>
      <c r="G47" s="448"/>
      <c r="H47" s="448"/>
      <c r="I47" s="535"/>
      <c r="J47" s="433"/>
      <c r="K47" s="433"/>
      <c r="L47" s="426"/>
      <c r="M47" s="426"/>
      <c r="N47" s="428"/>
      <c r="O47" s="434"/>
      <c r="P47" s="426"/>
      <c r="Q47" s="433"/>
    </row>
    <row r="48" spans="1:17" x14ac:dyDescent="0.25">
      <c r="A48" s="482" t="s">
        <v>80</v>
      </c>
      <c r="B48" s="507" t="s">
        <v>81</v>
      </c>
      <c r="C48" s="432">
        <v>0</v>
      </c>
      <c r="D48" s="447"/>
      <c r="E48" s="436"/>
      <c r="F48" s="448"/>
      <c r="G48" s="448"/>
      <c r="H48" s="448"/>
      <c r="I48" s="535"/>
      <c r="J48" s="433"/>
      <c r="K48" s="433"/>
      <c r="L48" s="426"/>
      <c r="M48" s="426"/>
      <c r="N48" s="428"/>
      <c r="O48" s="434"/>
      <c r="P48" s="426"/>
      <c r="Q48" s="433"/>
    </row>
    <row r="49" spans="1:17" x14ac:dyDescent="0.25">
      <c r="A49" s="482" t="s">
        <v>82</v>
      </c>
      <c r="B49" s="507" t="s">
        <v>83</v>
      </c>
      <c r="C49" s="432">
        <v>0</v>
      </c>
      <c r="D49" s="447"/>
      <c r="E49" s="436"/>
      <c r="F49" s="448"/>
      <c r="G49" s="448"/>
      <c r="H49" s="448"/>
      <c r="I49" s="535"/>
      <c r="J49" s="433"/>
      <c r="K49" s="433"/>
      <c r="L49" s="426"/>
      <c r="M49" s="426"/>
      <c r="N49" s="428"/>
      <c r="O49" s="434"/>
      <c r="P49" s="426"/>
      <c r="Q49" s="433"/>
    </row>
    <row r="50" spans="1:17" x14ac:dyDescent="0.25">
      <c r="A50" s="482" t="s">
        <v>84</v>
      </c>
      <c r="B50" s="507" t="s">
        <v>85</v>
      </c>
      <c r="C50" s="432">
        <v>0</v>
      </c>
      <c r="D50" s="447"/>
      <c r="E50" s="436"/>
      <c r="F50" s="448"/>
      <c r="G50" s="448"/>
      <c r="H50" s="448"/>
      <c r="I50" s="535"/>
      <c r="J50" s="433"/>
      <c r="K50" s="433"/>
      <c r="L50" s="426"/>
      <c r="M50" s="426"/>
      <c r="N50" s="428"/>
      <c r="O50" s="434"/>
      <c r="P50" s="426"/>
      <c r="Q50" s="433"/>
    </row>
    <row r="51" spans="1:17" x14ac:dyDescent="0.25">
      <c r="A51" s="482" t="s">
        <v>86</v>
      </c>
      <c r="B51" s="507" t="s">
        <v>87</v>
      </c>
      <c r="C51" s="432">
        <v>0</v>
      </c>
      <c r="D51" s="447"/>
      <c r="E51" s="436"/>
      <c r="F51" s="448"/>
      <c r="G51" s="448"/>
      <c r="H51" s="448"/>
      <c r="I51" s="535"/>
      <c r="J51" s="433"/>
      <c r="K51" s="433"/>
      <c r="L51" s="426"/>
      <c r="M51" s="426"/>
      <c r="N51" s="428"/>
      <c r="O51" s="434"/>
      <c r="P51" s="426"/>
      <c r="Q51" s="433"/>
    </row>
    <row r="52" spans="1:17" x14ac:dyDescent="0.25">
      <c r="A52" s="482" t="s">
        <v>88</v>
      </c>
      <c r="B52" s="507" t="s">
        <v>89</v>
      </c>
      <c r="C52" s="432">
        <v>0</v>
      </c>
      <c r="D52" s="447"/>
      <c r="E52" s="436"/>
      <c r="F52" s="448"/>
      <c r="G52" s="448"/>
      <c r="H52" s="448"/>
      <c r="I52" s="535"/>
      <c r="J52" s="433"/>
      <c r="K52" s="433"/>
      <c r="L52" s="426"/>
      <c r="M52" s="426"/>
      <c r="N52" s="428"/>
      <c r="O52" s="434"/>
      <c r="P52" s="426"/>
      <c r="Q52" s="433"/>
    </row>
    <row r="53" spans="1:17" x14ac:dyDescent="0.25">
      <c r="A53" s="482" t="s">
        <v>90</v>
      </c>
      <c r="B53" s="507" t="s">
        <v>91</v>
      </c>
      <c r="C53" s="432">
        <v>0</v>
      </c>
      <c r="D53" s="447"/>
      <c r="E53" s="436"/>
      <c r="F53" s="448"/>
      <c r="G53" s="448"/>
      <c r="H53" s="448"/>
      <c r="I53" s="535"/>
      <c r="J53" s="433"/>
      <c r="K53" s="433"/>
      <c r="L53" s="426"/>
      <c r="M53" s="426"/>
      <c r="N53" s="428"/>
      <c r="O53" s="434"/>
      <c r="P53" s="426"/>
      <c r="Q53" s="433"/>
    </row>
    <row r="54" spans="1:17" x14ac:dyDescent="0.25">
      <c r="A54" s="482" t="s">
        <v>92</v>
      </c>
      <c r="B54" s="507" t="s">
        <v>93</v>
      </c>
      <c r="C54" s="432">
        <v>0</v>
      </c>
      <c r="D54" s="447"/>
      <c r="E54" s="436"/>
      <c r="F54" s="448"/>
      <c r="G54" s="448"/>
      <c r="H54" s="448"/>
      <c r="I54" s="535"/>
      <c r="J54" s="433"/>
      <c r="K54" s="433"/>
      <c r="L54" s="426"/>
      <c r="M54" s="426"/>
      <c r="N54" s="428"/>
      <c r="O54" s="434"/>
      <c r="P54" s="426"/>
      <c r="Q54" s="433"/>
    </row>
    <row r="55" spans="1:17" x14ac:dyDescent="0.25">
      <c r="A55" s="482" t="s">
        <v>94</v>
      </c>
      <c r="B55" s="507" t="s">
        <v>95</v>
      </c>
      <c r="C55" s="432">
        <v>0</v>
      </c>
      <c r="D55" s="447"/>
      <c r="E55" s="436"/>
      <c r="F55" s="448"/>
      <c r="G55" s="448"/>
      <c r="H55" s="448"/>
      <c r="I55" s="535"/>
      <c r="J55" s="433"/>
      <c r="K55" s="433"/>
      <c r="L55" s="426"/>
      <c r="M55" s="426"/>
      <c r="N55" s="428"/>
      <c r="O55" s="434"/>
      <c r="P55" s="426"/>
      <c r="Q55" s="433"/>
    </row>
    <row r="56" spans="1:17" x14ac:dyDescent="0.25">
      <c r="A56" s="482" t="s">
        <v>96</v>
      </c>
      <c r="B56" s="507" t="s">
        <v>97</v>
      </c>
      <c r="C56" s="432">
        <v>0</v>
      </c>
      <c r="D56" s="447"/>
      <c r="E56" s="436"/>
      <c r="F56" s="448"/>
      <c r="G56" s="448"/>
      <c r="H56" s="448"/>
      <c r="I56" s="535"/>
      <c r="J56" s="433"/>
      <c r="K56" s="433"/>
      <c r="L56" s="426"/>
      <c r="M56" s="426"/>
      <c r="N56" s="428"/>
      <c r="O56" s="434"/>
      <c r="P56" s="426"/>
      <c r="Q56" s="433"/>
    </row>
    <row r="57" spans="1:17" x14ac:dyDescent="0.25">
      <c r="A57" s="482" t="s">
        <v>98</v>
      </c>
      <c r="B57" s="507" t="s">
        <v>99</v>
      </c>
      <c r="C57" s="432">
        <v>0</v>
      </c>
      <c r="D57" s="447"/>
      <c r="E57" s="436"/>
      <c r="F57" s="448"/>
      <c r="G57" s="448"/>
      <c r="H57" s="448"/>
      <c r="I57" s="535"/>
      <c r="J57" s="433"/>
      <c r="K57" s="433"/>
      <c r="L57" s="426"/>
      <c r="M57" s="426"/>
      <c r="N57" s="428"/>
      <c r="O57" s="434"/>
      <c r="P57" s="426"/>
      <c r="Q57" s="433"/>
    </row>
    <row r="58" spans="1:17" ht="327.75" x14ac:dyDescent="0.25">
      <c r="A58" s="482" t="s">
        <v>100</v>
      </c>
      <c r="B58" s="488" t="s">
        <v>101</v>
      </c>
      <c r="C58" s="432">
        <v>0</v>
      </c>
      <c r="D58" s="447"/>
      <c r="E58" s="436"/>
      <c r="F58" s="448"/>
      <c r="G58" s="448"/>
      <c r="H58" s="448"/>
      <c r="I58" s="535"/>
      <c r="J58" s="433"/>
      <c r="K58" s="433"/>
      <c r="L58" s="426"/>
      <c r="M58" s="426"/>
      <c r="N58" s="428"/>
      <c r="O58" s="434"/>
      <c r="P58" s="426"/>
      <c r="Q58" s="433"/>
    </row>
    <row r="59" spans="1:17" x14ac:dyDescent="0.25">
      <c r="A59" s="482" t="s">
        <v>102</v>
      </c>
      <c r="B59" s="507" t="s">
        <v>103</v>
      </c>
      <c r="C59" s="432">
        <v>0</v>
      </c>
      <c r="D59" s="447"/>
      <c r="E59" s="436"/>
      <c r="F59" s="448"/>
      <c r="G59" s="448"/>
      <c r="H59" s="448"/>
      <c r="I59" s="535"/>
      <c r="J59" s="433"/>
      <c r="K59" s="433"/>
      <c r="L59" s="426"/>
      <c r="M59" s="426"/>
      <c r="N59" s="428"/>
      <c r="O59" s="434"/>
      <c r="P59" s="426"/>
      <c r="Q59" s="433"/>
    </row>
    <row r="60" spans="1:17" x14ac:dyDescent="0.25">
      <c r="A60" s="482" t="s">
        <v>104</v>
      </c>
      <c r="B60" s="507" t="s">
        <v>105</v>
      </c>
      <c r="C60" s="432">
        <v>0</v>
      </c>
      <c r="D60" s="447"/>
      <c r="E60" s="436"/>
      <c r="F60" s="448"/>
      <c r="G60" s="448"/>
      <c r="H60" s="448"/>
      <c r="I60" s="535"/>
      <c r="J60" s="433"/>
      <c r="K60" s="433"/>
      <c r="L60" s="426"/>
      <c r="M60" s="426"/>
      <c r="N60" s="428"/>
      <c r="O60" s="434"/>
      <c r="P60" s="426"/>
      <c r="Q60" s="433"/>
    </row>
    <row r="61" spans="1:17" ht="125.25" x14ac:dyDescent="0.25">
      <c r="A61" s="482" t="s">
        <v>106</v>
      </c>
      <c r="B61" s="488" t="s">
        <v>107</v>
      </c>
      <c r="C61" s="432">
        <v>0</v>
      </c>
      <c r="D61" s="447"/>
      <c r="E61" s="436"/>
      <c r="F61" s="448"/>
      <c r="G61" s="448"/>
      <c r="H61" s="448"/>
      <c r="I61" s="535"/>
      <c r="J61" s="433"/>
      <c r="K61" s="433"/>
      <c r="L61" s="426"/>
      <c r="M61" s="426"/>
      <c r="N61" s="428"/>
      <c r="O61" s="434"/>
      <c r="P61" s="426"/>
      <c r="Q61" s="433"/>
    </row>
    <row r="62" spans="1:17" x14ac:dyDescent="0.25">
      <c r="A62" s="482" t="s">
        <v>108</v>
      </c>
      <c r="B62" s="507" t="s">
        <v>109</v>
      </c>
      <c r="C62" s="432">
        <v>0</v>
      </c>
      <c r="D62" s="447"/>
      <c r="E62" s="436"/>
      <c r="F62" s="448"/>
      <c r="G62" s="448"/>
      <c r="H62" s="448"/>
      <c r="I62" s="535"/>
      <c r="J62" s="433"/>
      <c r="K62" s="433"/>
      <c r="L62" s="426"/>
      <c r="M62" s="426"/>
      <c r="N62" s="428"/>
      <c r="O62" s="434"/>
      <c r="P62" s="426"/>
      <c r="Q62" s="433"/>
    </row>
    <row r="63" spans="1:17" x14ac:dyDescent="0.25">
      <c r="A63" s="482" t="s">
        <v>110</v>
      </c>
      <c r="B63" s="507" t="s">
        <v>111</v>
      </c>
      <c r="C63" s="432">
        <v>0</v>
      </c>
      <c r="D63" s="447"/>
      <c r="E63" s="436"/>
      <c r="F63" s="448"/>
      <c r="G63" s="448"/>
      <c r="H63" s="448"/>
      <c r="I63" s="535"/>
      <c r="J63" s="433"/>
      <c r="K63" s="433"/>
      <c r="L63" s="426"/>
      <c r="M63" s="426"/>
      <c r="N63" s="428"/>
      <c r="O63" s="434"/>
      <c r="P63" s="426"/>
      <c r="Q63" s="433"/>
    </row>
    <row r="64" spans="1:17" x14ac:dyDescent="0.25">
      <c r="A64" s="482" t="s">
        <v>112</v>
      </c>
      <c r="B64" s="507" t="s">
        <v>113</v>
      </c>
      <c r="C64" s="432">
        <v>0</v>
      </c>
      <c r="D64" s="447"/>
      <c r="E64" s="436"/>
      <c r="F64" s="448"/>
      <c r="G64" s="448"/>
      <c r="H64" s="448"/>
      <c r="I64" s="535"/>
      <c r="J64" s="433"/>
      <c r="K64" s="433"/>
      <c r="L64" s="426"/>
      <c r="M64" s="426"/>
      <c r="N64" s="428"/>
      <c r="O64" s="434"/>
      <c r="P64" s="426"/>
      <c r="Q64" s="433"/>
    </row>
    <row r="65" spans="1:17" x14ac:dyDescent="0.25">
      <c r="A65" s="482" t="s">
        <v>114</v>
      </c>
      <c r="B65" s="507" t="s">
        <v>115</v>
      </c>
      <c r="C65" s="432">
        <v>0</v>
      </c>
      <c r="D65" s="447"/>
      <c r="E65" s="436"/>
      <c r="F65" s="448"/>
      <c r="G65" s="448"/>
      <c r="H65" s="448"/>
      <c r="I65" s="535"/>
      <c r="J65" s="433"/>
      <c r="K65" s="433"/>
      <c r="L65" s="426"/>
      <c r="M65" s="426"/>
      <c r="N65" s="428"/>
      <c r="O65" s="434"/>
      <c r="P65" s="426"/>
      <c r="Q65" s="433"/>
    </row>
    <row r="66" spans="1:17" ht="125.25" x14ac:dyDescent="0.25">
      <c r="A66" s="482" t="s">
        <v>116</v>
      </c>
      <c r="B66" s="488" t="s">
        <v>117</v>
      </c>
      <c r="C66" s="432">
        <v>0</v>
      </c>
      <c r="D66" s="447"/>
      <c r="E66" s="436"/>
      <c r="F66" s="448"/>
      <c r="G66" s="448"/>
      <c r="H66" s="448"/>
      <c r="I66" s="535"/>
      <c r="J66" s="433"/>
      <c r="K66" s="433"/>
      <c r="L66" s="426"/>
      <c r="M66" s="426"/>
      <c r="N66" s="428"/>
      <c r="O66" s="434"/>
      <c r="P66" s="426"/>
      <c r="Q66" s="433"/>
    </row>
    <row r="67" spans="1:17" x14ac:dyDescent="0.25">
      <c r="A67" s="482" t="s">
        <v>118</v>
      </c>
      <c r="B67" s="507" t="s">
        <v>119</v>
      </c>
      <c r="C67" s="432">
        <v>0</v>
      </c>
      <c r="D67" s="447"/>
      <c r="E67" s="436"/>
      <c r="F67" s="448"/>
      <c r="G67" s="448"/>
      <c r="H67" s="448"/>
      <c r="I67" s="535"/>
      <c r="J67" s="433"/>
      <c r="K67" s="433"/>
      <c r="L67" s="426"/>
      <c r="M67" s="426"/>
      <c r="N67" s="428"/>
      <c r="O67" s="434"/>
      <c r="P67" s="426"/>
      <c r="Q67" s="433"/>
    </row>
    <row r="68" spans="1:17" x14ac:dyDescent="0.25">
      <c r="A68" s="482" t="s">
        <v>120</v>
      </c>
      <c r="B68" s="507" t="s">
        <v>121</v>
      </c>
      <c r="C68" s="432">
        <v>0</v>
      </c>
      <c r="D68" s="447"/>
      <c r="E68" s="436"/>
      <c r="F68" s="448"/>
      <c r="G68" s="448"/>
      <c r="H68" s="448"/>
      <c r="I68" s="535"/>
      <c r="J68" s="433"/>
      <c r="K68" s="433"/>
      <c r="L68" s="426"/>
      <c r="M68" s="426"/>
      <c r="N68" s="428"/>
      <c r="O68" s="434"/>
      <c r="P68" s="426"/>
      <c r="Q68" s="433"/>
    </row>
    <row r="69" spans="1:17" x14ac:dyDescent="0.25">
      <c r="A69" s="482" t="s">
        <v>122</v>
      </c>
      <c r="B69" s="507" t="s">
        <v>123</v>
      </c>
      <c r="C69" s="432">
        <v>0</v>
      </c>
      <c r="D69" s="447"/>
      <c r="E69" s="436"/>
      <c r="F69" s="448"/>
      <c r="G69" s="448"/>
      <c r="H69" s="448"/>
      <c r="I69" s="535"/>
      <c r="J69" s="433"/>
      <c r="K69" s="433"/>
      <c r="L69" s="426"/>
      <c r="M69" s="426"/>
      <c r="N69" s="428"/>
      <c r="O69" s="434"/>
      <c r="P69" s="426"/>
      <c r="Q69" s="433"/>
    </row>
    <row r="70" spans="1:17" x14ac:dyDescent="0.25">
      <c r="A70" s="482" t="s">
        <v>124</v>
      </c>
      <c r="B70" s="507" t="s">
        <v>125</v>
      </c>
      <c r="C70" s="432">
        <v>0</v>
      </c>
      <c r="D70" s="447"/>
      <c r="E70" s="436"/>
      <c r="F70" s="448"/>
      <c r="G70" s="448"/>
      <c r="H70" s="448"/>
      <c r="I70" s="535"/>
      <c r="J70" s="433"/>
      <c r="K70" s="433"/>
      <c r="L70" s="426"/>
      <c r="M70" s="426"/>
      <c r="N70" s="428"/>
      <c r="O70" s="434"/>
      <c r="P70" s="426"/>
      <c r="Q70" s="433"/>
    </row>
    <row r="71" spans="1:17" x14ac:dyDescent="0.25">
      <c r="A71" s="482" t="s">
        <v>126</v>
      </c>
      <c r="B71" s="507" t="s">
        <v>127</v>
      </c>
      <c r="C71" s="432">
        <v>0</v>
      </c>
      <c r="D71" s="447"/>
      <c r="E71" s="436"/>
      <c r="F71" s="448"/>
      <c r="G71" s="448"/>
      <c r="H71" s="448"/>
      <c r="I71" s="535"/>
      <c r="J71" s="433"/>
      <c r="K71" s="433"/>
      <c r="L71" s="426"/>
      <c r="M71" s="426"/>
      <c r="N71" s="428"/>
      <c r="O71" s="434"/>
      <c r="P71" s="426"/>
      <c r="Q71" s="433"/>
    </row>
    <row r="72" spans="1:17" x14ac:dyDescent="0.25">
      <c r="A72" s="482" t="s">
        <v>128</v>
      </c>
      <c r="B72" s="507" t="s">
        <v>129</v>
      </c>
      <c r="C72" s="432">
        <v>0</v>
      </c>
      <c r="D72" s="447"/>
      <c r="E72" s="436"/>
      <c r="F72" s="448"/>
      <c r="G72" s="448"/>
      <c r="H72" s="448"/>
      <c r="I72" s="535"/>
      <c r="J72" s="433"/>
      <c r="K72" s="433"/>
      <c r="L72" s="426"/>
      <c r="M72" s="426"/>
      <c r="N72" s="428"/>
      <c r="O72" s="434"/>
      <c r="P72" s="426"/>
      <c r="Q72" s="433"/>
    </row>
    <row r="73" spans="1:17" x14ac:dyDescent="0.25">
      <c r="A73" s="482" t="s">
        <v>130</v>
      </c>
      <c r="B73" s="507" t="s">
        <v>131</v>
      </c>
      <c r="C73" s="432">
        <v>0</v>
      </c>
      <c r="D73" s="447"/>
      <c r="E73" s="436"/>
      <c r="F73" s="448"/>
      <c r="G73" s="448"/>
      <c r="H73" s="448"/>
      <c r="I73" s="535"/>
      <c r="J73" s="433"/>
      <c r="K73" s="433"/>
      <c r="L73" s="426"/>
      <c r="M73" s="426"/>
      <c r="N73" s="428"/>
      <c r="O73" s="434"/>
      <c r="P73" s="426"/>
      <c r="Q73" s="433"/>
    </row>
    <row r="74" spans="1:17" x14ac:dyDescent="0.25">
      <c r="A74" s="482" t="s">
        <v>132</v>
      </c>
      <c r="B74" s="507" t="s">
        <v>133</v>
      </c>
      <c r="C74" s="432">
        <v>0</v>
      </c>
      <c r="D74" s="447"/>
      <c r="E74" s="436"/>
      <c r="F74" s="448"/>
      <c r="G74" s="448"/>
      <c r="H74" s="448"/>
      <c r="I74" s="535"/>
      <c r="J74" s="433"/>
      <c r="K74" s="433"/>
      <c r="L74" s="426"/>
      <c r="M74" s="426"/>
      <c r="N74" s="428"/>
      <c r="O74" s="434"/>
      <c r="P74" s="426"/>
      <c r="Q74" s="433"/>
    </row>
    <row r="75" spans="1:17" x14ac:dyDescent="0.25">
      <c r="A75" s="482" t="s">
        <v>134</v>
      </c>
      <c r="B75" s="507" t="s">
        <v>135</v>
      </c>
      <c r="C75" s="432">
        <v>0</v>
      </c>
      <c r="D75" s="447"/>
      <c r="E75" s="436"/>
      <c r="F75" s="448"/>
      <c r="G75" s="448"/>
      <c r="H75" s="448"/>
      <c r="I75" s="535"/>
      <c r="J75" s="433"/>
      <c r="K75" s="433"/>
      <c r="L75" s="426"/>
      <c r="M75" s="426"/>
      <c r="N75" s="428"/>
      <c r="O75" s="434"/>
      <c r="P75" s="426"/>
      <c r="Q75" s="433"/>
    </row>
    <row r="76" spans="1:17" x14ac:dyDescent="0.25">
      <c r="A76" s="482" t="s">
        <v>136</v>
      </c>
      <c r="B76" s="507" t="s">
        <v>137</v>
      </c>
      <c r="C76" s="432">
        <v>0</v>
      </c>
      <c r="D76" s="447"/>
      <c r="E76" s="436"/>
      <c r="F76" s="448"/>
      <c r="G76" s="448"/>
      <c r="H76" s="448"/>
      <c r="I76" s="535"/>
      <c r="J76" s="433"/>
      <c r="K76" s="433"/>
      <c r="L76" s="426"/>
      <c r="M76" s="426"/>
      <c r="N76" s="428"/>
      <c r="O76" s="434"/>
      <c r="P76" s="426"/>
      <c r="Q76" s="433"/>
    </row>
    <row r="77" spans="1:17" x14ac:dyDescent="0.25">
      <c r="A77" s="508" t="s">
        <v>138</v>
      </c>
      <c r="B77" s="513" t="s">
        <v>139</v>
      </c>
      <c r="C77" s="449">
        <v>0</v>
      </c>
      <c r="D77" s="450"/>
      <c r="E77" s="451"/>
      <c r="F77" s="452"/>
      <c r="G77" s="452"/>
      <c r="H77" s="452"/>
      <c r="I77" s="535"/>
      <c r="J77" s="433"/>
      <c r="K77" s="433"/>
      <c r="L77" s="426"/>
      <c r="M77" s="426"/>
      <c r="N77" s="428"/>
      <c r="O77" s="434"/>
      <c r="P77" s="426"/>
      <c r="Q77" s="433"/>
    </row>
    <row r="78" spans="1:17" x14ac:dyDescent="0.25">
      <c r="A78" s="440"/>
      <c r="B78" s="453"/>
      <c r="C78" s="478"/>
      <c r="D78" s="476"/>
      <c r="E78" s="476"/>
      <c r="F78" s="476"/>
      <c r="G78" s="476"/>
      <c r="H78" s="476"/>
      <c r="I78" s="535"/>
      <c r="J78" s="433"/>
      <c r="K78" s="433"/>
      <c r="L78" s="426"/>
      <c r="M78" s="426"/>
      <c r="N78" s="428"/>
      <c r="O78" s="434"/>
      <c r="P78" s="426"/>
      <c r="Q78" s="433"/>
    </row>
    <row r="79" spans="1:17" x14ac:dyDescent="0.25">
      <c r="A79" s="951" t="s">
        <v>140</v>
      </c>
      <c r="B79" s="958"/>
      <c r="C79" s="430">
        <v>0</v>
      </c>
      <c r="D79" s="454">
        <v>0</v>
      </c>
      <c r="E79" s="454">
        <v>0</v>
      </c>
      <c r="F79" s="455">
        <v>0</v>
      </c>
      <c r="G79" s="456">
        <v>0</v>
      </c>
      <c r="H79" s="456">
        <v>0</v>
      </c>
      <c r="I79" s="535"/>
      <c r="J79" s="433"/>
      <c r="K79" s="433"/>
      <c r="L79" s="426"/>
      <c r="M79" s="426"/>
      <c r="N79" s="428"/>
      <c r="O79" s="434"/>
      <c r="P79" s="426"/>
      <c r="Q79" s="433"/>
    </row>
    <row r="80" spans="1:17" x14ac:dyDescent="0.25">
      <c r="A80" s="481" t="s">
        <v>141</v>
      </c>
      <c r="B80" s="506" t="s">
        <v>142</v>
      </c>
      <c r="C80" s="457">
        <v>0</v>
      </c>
      <c r="D80" s="444"/>
      <c r="E80" s="445"/>
      <c r="F80" s="446"/>
      <c r="G80" s="446"/>
      <c r="H80" s="446"/>
      <c r="I80" s="535"/>
      <c r="J80" s="433"/>
      <c r="K80" s="433"/>
      <c r="L80" s="426"/>
      <c r="M80" s="426"/>
      <c r="N80" s="428"/>
      <c r="O80" s="434"/>
      <c r="P80" s="426"/>
      <c r="Q80" s="433"/>
    </row>
    <row r="81" spans="1:17" x14ac:dyDescent="0.25">
      <c r="A81" s="482" t="s">
        <v>143</v>
      </c>
      <c r="B81" s="507" t="s">
        <v>144</v>
      </c>
      <c r="C81" s="432">
        <v>0</v>
      </c>
      <c r="D81" s="447"/>
      <c r="E81" s="436"/>
      <c r="F81" s="448"/>
      <c r="G81" s="448"/>
      <c r="H81" s="448"/>
      <c r="I81" s="535"/>
      <c r="J81" s="433"/>
      <c r="K81" s="433"/>
      <c r="L81" s="426"/>
      <c r="M81" s="426"/>
      <c r="N81" s="428"/>
      <c r="O81" s="434"/>
      <c r="P81" s="426"/>
      <c r="Q81" s="433"/>
    </row>
    <row r="82" spans="1:17" x14ac:dyDescent="0.25">
      <c r="A82" s="482" t="s">
        <v>145</v>
      </c>
      <c r="B82" s="507" t="s">
        <v>146</v>
      </c>
      <c r="C82" s="432">
        <v>0</v>
      </c>
      <c r="D82" s="447"/>
      <c r="E82" s="436"/>
      <c r="F82" s="448"/>
      <c r="G82" s="448"/>
      <c r="H82" s="448"/>
      <c r="I82" s="535"/>
      <c r="J82" s="433"/>
      <c r="K82" s="433"/>
      <c r="L82" s="426"/>
      <c r="M82" s="426"/>
      <c r="N82" s="428"/>
      <c r="O82" s="434"/>
      <c r="P82" s="426"/>
      <c r="Q82" s="433"/>
    </row>
    <row r="83" spans="1:17" x14ac:dyDescent="0.25">
      <c r="A83" s="482" t="s">
        <v>147</v>
      </c>
      <c r="B83" s="507" t="s">
        <v>148</v>
      </c>
      <c r="C83" s="432">
        <v>0</v>
      </c>
      <c r="D83" s="447"/>
      <c r="E83" s="436"/>
      <c r="F83" s="448"/>
      <c r="G83" s="448"/>
      <c r="H83" s="448"/>
      <c r="I83" s="535"/>
      <c r="J83" s="433"/>
      <c r="K83" s="433"/>
      <c r="L83" s="426"/>
      <c r="M83" s="426"/>
      <c r="N83" s="428"/>
      <c r="O83" s="434"/>
      <c r="P83" s="426"/>
      <c r="Q83" s="433"/>
    </row>
    <row r="84" spans="1:17" x14ac:dyDescent="0.25">
      <c r="A84" s="482" t="s">
        <v>149</v>
      </c>
      <c r="B84" s="507" t="s">
        <v>150</v>
      </c>
      <c r="C84" s="432">
        <v>0</v>
      </c>
      <c r="D84" s="447"/>
      <c r="E84" s="436"/>
      <c r="F84" s="448"/>
      <c r="G84" s="448"/>
      <c r="H84" s="448"/>
      <c r="I84" s="535"/>
      <c r="J84" s="433"/>
      <c r="K84" s="433"/>
      <c r="L84" s="426"/>
      <c r="M84" s="426"/>
      <c r="N84" s="428"/>
      <c r="O84" s="434"/>
      <c r="P84" s="426"/>
      <c r="Q84" s="433"/>
    </row>
    <row r="85" spans="1:17" x14ac:dyDescent="0.25">
      <c r="A85" s="482" t="s">
        <v>151</v>
      </c>
      <c r="B85" s="507" t="s">
        <v>152</v>
      </c>
      <c r="C85" s="432">
        <v>0</v>
      </c>
      <c r="D85" s="447"/>
      <c r="E85" s="436"/>
      <c r="F85" s="448"/>
      <c r="G85" s="448"/>
      <c r="H85" s="448"/>
      <c r="I85" s="535"/>
      <c r="J85" s="433"/>
      <c r="K85" s="433"/>
      <c r="L85" s="426"/>
      <c r="M85" s="426"/>
      <c r="N85" s="428"/>
      <c r="O85" s="434"/>
      <c r="P85" s="426"/>
      <c r="Q85" s="433"/>
    </row>
    <row r="86" spans="1:17" x14ac:dyDescent="0.25">
      <c r="A86" s="482" t="s">
        <v>153</v>
      </c>
      <c r="B86" s="507" t="s">
        <v>154</v>
      </c>
      <c r="C86" s="432">
        <v>0</v>
      </c>
      <c r="D86" s="447"/>
      <c r="E86" s="436"/>
      <c r="F86" s="448"/>
      <c r="G86" s="448"/>
      <c r="H86" s="448"/>
      <c r="I86" s="535"/>
      <c r="J86" s="433"/>
      <c r="K86" s="433"/>
      <c r="L86" s="426"/>
      <c r="M86" s="426"/>
      <c r="N86" s="428"/>
      <c r="O86" s="434"/>
      <c r="P86" s="426"/>
      <c r="Q86" s="433"/>
    </row>
    <row r="87" spans="1:17" x14ac:dyDescent="0.25">
      <c r="A87" s="482" t="s">
        <v>155</v>
      </c>
      <c r="B87" s="507" t="s">
        <v>156</v>
      </c>
      <c r="C87" s="432">
        <v>0</v>
      </c>
      <c r="D87" s="447"/>
      <c r="E87" s="436"/>
      <c r="F87" s="448"/>
      <c r="G87" s="448"/>
      <c r="H87" s="448"/>
      <c r="I87" s="535"/>
      <c r="J87" s="433"/>
      <c r="K87" s="433"/>
      <c r="L87" s="426"/>
      <c r="M87" s="426"/>
      <c r="N87" s="428"/>
      <c r="O87" s="434"/>
      <c r="P87" s="426"/>
      <c r="Q87" s="433"/>
    </row>
    <row r="88" spans="1:17" x14ac:dyDescent="0.25">
      <c r="A88" s="482" t="s">
        <v>157</v>
      </c>
      <c r="B88" s="507" t="s">
        <v>158</v>
      </c>
      <c r="C88" s="432">
        <v>0</v>
      </c>
      <c r="D88" s="447"/>
      <c r="E88" s="436"/>
      <c r="F88" s="448"/>
      <c r="G88" s="448"/>
      <c r="H88" s="448"/>
      <c r="I88" s="535"/>
      <c r="J88" s="433"/>
      <c r="K88" s="433"/>
      <c r="L88" s="426"/>
      <c r="M88" s="426"/>
      <c r="N88" s="428"/>
      <c r="O88" s="434"/>
      <c r="P88" s="426"/>
      <c r="Q88" s="433"/>
    </row>
    <row r="89" spans="1:17" x14ac:dyDescent="0.25">
      <c r="A89" s="482" t="s">
        <v>159</v>
      </c>
      <c r="B89" s="507" t="s">
        <v>160</v>
      </c>
      <c r="C89" s="432">
        <v>0</v>
      </c>
      <c r="D89" s="447"/>
      <c r="E89" s="436"/>
      <c r="F89" s="448"/>
      <c r="G89" s="448"/>
      <c r="H89" s="448"/>
      <c r="I89" s="535"/>
      <c r="J89" s="433"/>
      <c r="K89" s="433"/>
      <c r="L89" s="426"/>
      <c r="M89" s="426"/>
      <c r="N89" s="428"/>
      <c r="O89" s="434"/>
      <c r="P89" s="426"/>
      <c r="Q89" s="433"/>
    </row>
    <row r="90" spans="1:17" x14ac:dyDescent="0.25">
      <c r="A90" s="482" t="s">
        <v>161</v>
      </c>
      <c r="B90" s="507" t="s">
        <v>162</v>
      </c>
      <c r="C90" s="432">
        <v>0</v>
      </c>
      <c r="D90" s="447"/>
      <c r="E90" s="436"/>
      <c r="F90" s="448"/>
      <c r="G90" s="448"/>
      <c r="H90" s="448"/>
      <c r="I90" s="535"/>
      <c r="J90" s="433"/>
      <c r="K90" s="433"/>
      <c r="L90" s="426"/>
      <c r="M90" s="426"/>
      <c r="N90" s="428"/>
      <c r="O90" s="434"/>
      <c r="P90" s="426"/>
      <c r="Q90" s="433"/>
    </row>
    <row r="91" spans="1:17" x14ac:dyDescent="0.25">
      <c r="A91" s="482" t="s">
        <v>163</v>
      </c>
      <c r="B91" s="507" t="s">
        <v>164</v>
      </c>
      <c r="C91" s="432">
        <v>0</v>
      </c>
      <c r="D91" s="447"/>
      <c r="E91" s="436"/>
      <c r="F91" s="448"/>
      <c r="G91" s="448"/>
      <c r="H91" s="448"/>
      <c r="I91" s="535"/>
      <c r="J91" s="433"/>
      <c r="K91" s="433"/>
      <c r="L91" s="426"/>
      <c r="M91" s="426"/>
      <c r="N91" s="428"/>
      <c r="O91" s="434"/>
      <c r="P91" s="426"/>
      <c r="Q91" s="433"/>
    </row>
    <row r="92" spans="1:17" x14ac:dyDescent="0.25">
      <c r="A92" s="482" t="s">
        <v>165</v>
      </c>
      <c r="B92" s="507" t="s">
        <v>166</v>
      </c>
      <c r="C92" s="432">
        <v>0</v>
      </c>
      <c r="D92" s="447"/>
      <c r="E92" s="436"/>
      <c r="F92" s="448"/>
      <c r="G92" s="448"/>
      <c r="H92" s="448"/>
      <c r="I92" s="535"/>
      <c r="J92" s="433"/>
      <c r="K92" s="433"/>
      <c r="L92" s="426"/>
      <c r="M92" s="426"/>
      <c r="N92" s="428"/>
      <c r="O92" s="434"/>
      <c r="P92" s="426"/>
      <c r="Q92" s="433"/>
    </row>
    <row r="93" spans="1:17" x14ac:dyDescent="0.25">
      <c r="A93" s="482" t="s">
        <v>167</v>
      </c>
      <c r="B93" s="507" t="s">
        <v>168</v>
      </c>
      <c r="C93" s="432">
        <v>0</v>
      </c>
      <c r="D93" s="447"/>
      <c r="E93" s="436"/>
      <c r="F93" s="448"/>
      <c r="G93" s="448"/>
      <c r="H93" s="448"/>
      <c r="I93" s="535"/>
      <c r="J93" s="433"/>
      <c r="K93" s="433"/>
      <c r="L93" s="426"/>
      <c r="M93" s="426"/>
      <c r="N93" s="428"/>
      <c r="O93" s="434"/>
      <c r="P93" s="426"/>
      <c r="Q93" s="433"/>
    </row>
    <row r="94" spans="1:17" x14ac:dyDescent="0.25">
      <c r="A94" s="482" t="s">
        <v>169</v>
      </c>
      <c r="B94" s="507" t="s">
        <v>170</v>
      </c>
      <c r="C94" s="432">
        <v>0</v>
      </c>
      <c r="D94" s="447"/>
      <c r="E94" s="436"/>
      <c r="F94" s="448"/>
      <c r="G94" s="448"/>
      <c r="H94" s="448"/>
      <c r="I94" s="535"/>
      <c r="J94" s="433"/>
      <c r="K94" s="433"/>
      <c r="L94" s="426"/>
      <c r="M94" s="426"/>
      <c r="N94" s="428"/>
      <c r="O94" s="434"/>
      <c r="P94" s="426"/>
      <c r="Q94" s="433"/>
    </row>
    <row r="95" spans="1:17" x14ac:dyDescent="0.25">
      <c r="A95" s="482" t="s">
        <v>171</v>
      </c>
      <c r="B95" s="507" t="s">
        <v>172</v>
      </c>
      <c r="C95" s="432">
        <v>0</v>
      </c>
      <c r="D95" s="447"/>
      <c r="E95" s="436"/>
      <c r="F95" s="448"/>
      <c r="G95" s="448"/>
      <c r="H95" s="448"/>
      <c r="I95" s="535"/>
      <c r="J95" s="433"/>
      <c r="K95" s="433"/>
      <c r="L95" s="426"/>
      <c r="M95" s="426"/>
      <c r="N95" s="428"/>
      <c r="O95" s="434"/>
      <c r="P95" s="426"/>
      <c r="Q95" s="433"/>
    </row>
    <row r="96" spans="1:17" x14ac:dyDescent="0.25">
      <c r="A96" s="482" t="s">
        <v>173</v>
      </c>
      <c r="B96" s="507" t="s">
        <v>174</v>
      </c>
      <c r="C96" s="432">
        <v>0</v>
      </c>
      <c r="D96" s="447"/>
      <c r="E96" s="436"/>
      <c r="F96" s="448"/>
      <c r="G96" s="448"/>
      <c r="H96" s="448"/>
      <c r="I96" s="535"/>
      <c r="J96" s="433"/>
      <c r="K96" s="433"/>
      <c r="L96" s="426"/>
      <c r="M96" s="426"/>
      <c r="N96" s="428"/>
      <c r="O96" s="434"/>
      <c r="P96" s="426"/>
      <c r="Q96" s="433"/>
    </row>
    <row r="97" spans="1:17" x14ac:dyDescent="0.25">
      <c r="A97" s="482" t="s">
        <v>175</v>
      </c>
      <c r="B97" s="507" t="s">
        <v>176</v>
      </c>
      <c r="C97" s="432">
        <v>0</v>
      </c>
      <c r="D97" s="447"/>
      <c r="E97" s="436"/>
      <c r="F97" s="448"/>
      <c r="G97" s="448"/>
      <c r="H97" s="448"/>
      <c r="I97" s="535"/>
      <c r="J97" s="433"/>
      <c r="K97" s="433"/>
      <c r="L97" s="426"/>
      <c r="M97" s="426"/>
      <c r="N97" s="428"/>
      <c r="O97" s="434"/>
      <c r="P97" s="426"/>
      <c r="Q97" s="433"/>
    </row>
    <row r="98" spans="1:17" x14ac:dyDescent="0.25">
      <c r="A98" s="482" t="s">
        <v>177</v>
      </c>
      <c r="B98" s="507" t="s">
        <v>178</v>
      </c>
      <c r="C98" s="432">
        <v>0</v>
      </c>
      <c r="D98" s="447"/>
      <c r="E98" s="436"/>
      <c r="F98" s="448"/>
      <c r="G98" s="448"/>
      <c r="H98" s="448"/>
      <c r="I98" s="535"/>
      <c r="J98" s="433"/>
      <c r="K98" s="433"/>
      <c r="L98" s="426"/>
      <c r="M98" s="426"/>
      <c r="N98" s="428"/>
      <c r="O98" s="434"/>
      <c r="P98" s="426"/>
      <c r="Q98" s="433"/>
    </row>
    <row r="99" spans="1:17" x14ac:dyDescent="0.25">
      <c r="A99" s="482" t="s">
        <v>179</v>
      </c>
      <c r="B99" s="507" t="s">
        <v>180</v>
      </c>
      <c r="C99" s="432">
        <v>0</v>
      </c>
      <c r="D99" s="447"/>
      <c r="E99" s="436"/>
      <c r="F99" s="448"/>
      <c r="G99" s="448"/>
      <c r="H99" s="448"/>
      <c r="I99" s="535"/>
      <c r="J99" s="433"/>
      <c r="K99" s="433"/>
      <c r="L99" s="426"/>
      <c r="M99" s="426"/>
      <c r="N99" s="428"/>
      <c r="O99" s="434"/>
      <c r="P99" s="426"/>
      <c r="Q99" s="433"/>
    </row>
    <row r="100" spans="1:17" x14ac:dyDescent="0.25">
      <c r="A100" s="482" t="s">
        <v>181</v>
      </c>
      <c r="B100" s="507" t="s">
        <v>182</v>
      </c>
      <c r="C100" s="432">
        <v>0</v>
      </c>
      <c r="D100" s="447"/>
      <c r="E100" s="436"/>
      <c r="F100" s="448"/>
      <c r="G100" s="448"/>
      <c r="H100" s="448"/>
      <c r="I100" s="535"/>
      <c r="J100" s="433"/>
      <c r="K100" s="433"/>
      <c r="L100" s="426"/>
      <c r="M100" s="426"/>
      <c r="N100" s="428"/>
      <c r="O100" s="434"/>
      <c r="P100" s="426"/>
      <c r="Q100" s="433"/>
    </row>
    <row r="101" spans="1:17" x14ac:dyDescent="0.25">
      <c r="A101" s="482" t="s">
        <v>183</v>
      </c>
      <c r="B101" s="507" t="s">
        <v>184</v>
      </c>
      <c r="C101" s="432">
        <v>0</v>
      </c>
      <c r="D101" s="447"/>
      <c r="E101" s="436"/>
      <c r="F101" s="448"/>
      <c r="G101" s="448"/>
      <c r="H101" s="448"/>
      <c r="I101" s="535"/>
      <c r="J101" s="433"/>
      <c r="K101" s="433"/>
      <c r="L101" s="426"/>
      <c r="M101" s="426"/>
      <c r="N101" s="428"/>
      <c r="O101" s="434"/>
      <c r="P101" s="426"/>
      <c r="Q101" s="433"/>
    </row>
    <row r="102" spans="1:17" x14ac:dyDescent="0.25">
      <c r="A102" s="482" t="s">
        <v>185</v>
      </c>
      <c r="B102" s="507" t="s">
        <v>186</v>
      </c>
      <c r="C102" s="432">
        <v>0</v>
      </c>
      <c r="D102" s="447"/>
      <c r="E102" s="436"/>
      <c r="F102" s="448"/>
      <c r="G102" s="448"/>
      <c r="H102" s="448"/>
      <c r="I102" s="535"/>
      <c r="J102" s="433"/>
      <c r="K102" s="433"/>
      <c r="L102" s="426"/>
      <c r="M102" s="426"/>
      <c r="N102" s="428"/>
      <c r="O102" s="434"/>
      <c r="P102" s="426"/>
      <c r="Q102" s="433"/>
    </row>
    <row r="103" spans="1:17" x14ac:dyDescent="0.25">
      <c r="A103" s="482" t="s">
        <v>187</v>
      </c>
      <c r="B103" s="507" t="s">
        <v>188</v>
      </c>
      <c r="C103" s="432">
        <v>0</v>
      </c>
      <c r="D103" s="447"/>
      <c r="E103" s="436"/>
      <c r="F103" s="448"/>
      <c r="G103" s="448"/>
      <c r="H103" s="448"/>
      <c r="I103" s="535"/>
      <c r="J103" s="433"/>
      <c r="K103" s="433"/>
      <c r="L103" s="426"/>
      <c r="M103" s="426"/>
      <c r="N103" s="428"/>
      <c r="O103" s="434"/>
      <c r="P103" s="426"/>
      <c r="Q103" s="433"/>
    </row>
    <row r="104" spans="1:17" x14ac:dyDescent="0.25">
      <c r="A104" s="482" t="s">
        <v>189</v>
      </c>
      <c r="B104" s="507" t="s">
        <v>190</v>
      </c>
      <c r="C104" s="432">
        <v>0</v>
      </c>
      <c r="D104" s="447"/>
      <c r="E104" s="436"/>
      <c r="F104" s="448"/>
      <c r="G104" s="448"/>
      <c r="H104" s="448"/>
      <c r="I104" s="535"/>
      <c r="J104" s="433"/>
      <c r="K104" s="433"/>
      <c r="L104" s="426"/>
      <c r="M104" s="426"/>
      <c r="N104" s="428"/>
      <c r="O104" s="434"/>
      <c r="P104" s="426"/>
      <c r="Q104" s="433"/>
    </row>
    <row r="105" spans="1:17" x14ac:dyDescent="0.25">
      <c r="A105" s="482" t="s">
        <v>191</v>
      </c>
      <c r="B105" s="507" t="s">
        <v>192</v>
      </c>
      <c r="C105" s="432">
        <v>0</v>
      </c>
      <c r="D105" s="447"/>
      <c r="E105" s="436"/>
      <c r="F105" s="448"/>
      <c r="G105" s="448"/>
      <c r="H105" s="448"/>
      <c r="I105" s="535"/>
      <c r="J105" s="433"/>
      <c r="K105" s="433"/>
      <c r="L105" s="426"/>
      <c r="M105" s="426"/>
      <c r="N105" s="428"/>
      <c r="O105" s="434"/>
      <c r="P105" s="426"/>
      <c r="Q105" s="433"/>
    </row>
    <row r="106" spans="1:17" x14ac:dyDescent="0.25">
      <c r="A106" s="482" t="s">
        <v>193</v>
      </c>
      <c r="B106" s="507" t="s">
        <v>194</v>
      </c>
      <c r="C106" s="432">
        <v>0</v>
      </c>
      <c r="D106" s="447"/>
      <c r="E106" s="436"/>
      <c r="F106" s="448"/>
      <c r="G106" s="448"/>
      <c r="H106" s="448"/>
      <c r="I106" s="535"/>
      <c r="J106" s="433"/>
      <c r="K106" s="433"/>
      <c r="L106" s="426"/>
      <c r="M106" s="426"/>
      <c r="N106" s="428"/>
      <c r="O106" s="434"/>
      <c r="P106" s="426"/>
      <c r="Q106" s="433"/>
    </row>
    <row r="107" spans="1:17" x14ac:dyDescent="0.25">
      <c r="A107" s="482" t="s">
        <v>195</v>
      </c>
      <c r="B107" s="507" t="s">
        <v>196</v>
      </c>
      <c r="C107" s="432">
        <v>0</v>
      </c>
      <c r="D107" s="447"/>
      <c r="E107" s="436"/>
      <c r="F107" s="448"/>
      <c r="G107" s="448"/>
      <c r="H107" s="448"/>
      <c r="I107" s="535"/>
      <c r="J107" s="433"/>
      <c r="K107" s="433"/>
      <c r="L107" s="426"/>
      <c r="M107" s="426"/>
      <c r="N107" s="428"/>
      <c r="O107" s="434"/>
      <c r="P107" s="426"/>
      <c r="Q107" s="433"/>
    </row>
    <row r="108" spans="1:17" x14ac:dyDescent="0.25">
      <c r="A108" s="482" t="s">
        <v>197</v>
      </c>
      <c r="B108" s="507" t="s">
        <v>198</v>
      </c>
      <c r="C108" s="432">
        <v>0</v>
      </c>
      <c r="D108" s="447"/>
      <c r="E108" s="436"/>
      <c r="F108" s="448"/>
      <c r="G108" s="448"/>
      <c r="H108" s="448"/>
      <c r="I108" s="535"/>
      <c r="J108" s="433"/>
      <c r="K108" s="433"/>
      <c r="L108" s="426"/>
      <c r="M108" s="426"/>
      <c r="N108" s="428"/>
      <c r="O108" s="434"/>
      <c r="P108" s="426"/>
      <c r="Q108" s="433"/>
    </row>
    <row r="109" spans="1:17" x14ac:dyDescent="0.25">
      <c r="A109" s="482" t="s">
        <v>199</v>
      </c>
      <c r="B109" s="507" t="s">
        <v>200</v>
      </c>
      <c r="C109" s="432">
        <v>0</v>
      </c>
      <c r="D109" s="447"/>
      <c r="E109" s="436"/>
      <c r="F109" s="448"/>
      <c r="G109" s="448"/>
      <c r="H109" s="448"/>
      <c r="I109" s="535"/>
      <c r="J109" s="433"/>
      <c r="K109" s="433"/>
      <c r="L109" s="426"/>
      <c r="M109" s="426"/>
      <c r="N109" s="428"/>
      <c r="O109" s="434"/>
      <c r="P109" s="426"/>
      <c r="Q109" s="433"/>
    </row>
    <row r="110" spans="1:17" x14ac:dyDescent="0.25">
      <c r="A110" s="482" t="s">
        <v>201</v>
      </c>
      <c r="B110" s="507" t="s">
        <v>202</v>
      </c>
      <c r="C110" s="432">
        <v>0</v>
      </c>
      <c r="D110" s="447"/>
      <c r="E110" s="436"/>
      <c r="F110" s="448"/>
      <c r="G110" s="448"/>
      <c r="H110" s="448"/>
      <c r="I110" s="535"/>
      <c r="J110" s="433"/>
      <c r="K110" s="433"/>
      <c r="L110" s="426"/>
      <c r="M110" s="426"/>
      <c r="N110" s="428"/>
      <c r="O110" s="434"/>
      <c r="P110" s="426"/>
      <c r="Q110" s="433"/>
    </row>
    <row r="111" spans="1:17" x14ac:dyDescent="0.25">
      <c r="A111" s="482" t="s">
        <v>203</v>
      </c>
      <c r="B111" s="507" t="s">
        <v>204</v>
      </c>
      <c r="C111" s="432">
        <v>0</v>
      </c>
      <c r="D111" s="447"/>
      <c r="E111" s="436"/>
      <c r="F111" s="448"/>
      <c r="G111" s="448"/>
      <c r="H111" s="448"/>
      <c r="I111" s="535"/>
      <c r="J111" s="433"/>
      <c r="K111" s="433"/>
      <c r="L111" s="426"/>
      <c r="M111" s="426"/>
      <c r="N111" s="428"/>
      <c r="O111" s="434"/>
      <c r="P111" s="426"/>
      <c r="Q111" s="433"/>
    </row>
    <row r="112" spans="1:17" x14ac:dyDescent="0.25">
      <c r="A112" s="482" t="s">
        <v>205</v>
      </c>
      <c r="B112" s="507" t="s">
        <v>206</v>
      </c>
      <c r="C112" s="432">
        <v>0</v>
      </c>
      <c r="D112" s="447"/>
      <c r="E112" s="436"/>
      <c r="F112" s="448"/>
      <c r="G112" s="448"/>
      <c r="H112" s="448"/>
      <c r="I112" s="535"/>
      <c r="J112" s="433"/>
      <c r="K112" s="433"/>
      <c r="L112" s="426"/>
      <c r="M112" s="426"/>
      <c r="N112" s="428"/>
      <c r="O112" s="434"/>
      <c r="P112" s="426"/>
      <c r="Q112" s="433"/>
    </row>
    <row r="113" spans="1:17" x14ac:dyDescent="0.25">
      <c r="A113" s="482" t="s">
        <v>207</v>
      </c>
      <c r="B113" s="507" t="s">
        <v>208</v>
      </c>
      <c r="C113" s="432">
        <v>0</v>
      </c>
      <c r="D113" s="447"/>
      <c r="E113" s="436"/>
      <c r="F113" s="448"/>
      <c r="G113" s="448"/>
      <c r="H113" s="448"/>
      <c r="I113" s="535"/>
      <c r="J113" s="433"/>
      <c r="K113" s="433"/>
      <c r="L113" s="426"/>
      <c r="M113" s="426"/>
      <c r="N113" s="428"/>
      <c r="O113" s="434"/>
      <c r="P113" s="426"/>
      <c r="Q113" s="433"/>
    </row>
    <row r="114" spans="1:17" x14ac:dyDescent="0.25">
      <c r="A114" s="482" t="s">
        <v>209</v>
      </c>
      <c r="B114" s="507" t="s">
        <v>210</v>
      </c>
      <c r="C114" s="432">
        <v>0</v>
      </c>
      <c r="D114" s="447"/>
      <c r="E114" s="436"/>
      <c r="F114" s="448"/>
      <c r="G114" s="448"/>
      <c r="H114" s="448"/>
      <c r="I114" s="535"/>
      <c r="J114" s="433"/>
      <c r="K114" s="433"/>
      <c r="L114" s="426"/>
      <c r="M114" s="426"/>
      <c r="N114" s="428"/>
      <c r="O114" s="434"/>
      <c r="P114" s="426"/>
      <c r="Q114" s="433"/>
    </row>
    <row r="115" spans="1:17" x14ac:dyDescent="0.25">
      <c r="A115" s="482" t="s">
        <v>211</v>
      </c>
      <c r="B115" s="507" t="s">
        <v>212</v>
      </c>
      <c r="C115" s="432">
        <v>0</v>
      </c>
      <c r="D115" s="447"/>
      <c r="E115" s="436"/>
      <c r="F115" s="448"/>
      <c r="G115" s="448"/>
      <c r="H115" s="448"/>
      <c r="I115" s="535"/>
      <c r="J115" s="433"/>
      <c r="K115" s="433"/>
      <c r="L115" s="426"/>
      <c r="M115" s="426"/>
      <c r="N115" s="428"/>
      <c r="O115" s="434"/>
      <c r="P115" s="426"/>
      <c r="Q115" s="433"/>
    </row>
    <row r="116" spans="1:17" x14ac:dyDescent="0.25">
      <c r="A116" s="482" t="s">
        <v>213</v>
      </c>
      <c r="B116" s="507" t="s">
        <v>214</v>
      </c>
      <c r="C116" s="432">
        <v>0</v>
      </c>
      <c r="D116" s="447"/>
      <c r="E116" s="436"/>
      <c r="F116" s="448"/>
      <c r="G116" s="448"/>
      <c r="H116" s="448"/>
      <c r="I116" s="535"/>
      <c r="J116" s="433"/>
      <c r="K116" s="433"/>
      <c r="L116" s="426"/>
      <c r="M116" s="426"/>
      <c r="N116" s="428"/>
      <c r="O116" s="434"/>
      <c r="P116" s="426"/>
      <c r="Q116" s="433"/>
    </row>
    <row r="117" spans="1:17" x14ac:dyDescent="0.25">
      <c r="A117" s="508" t="s">
        <v>215</v>
      </c>
      <c r="B117" s="513" t="s">
        <v>216</v>
      </c>
      <c r="C117" s="449">
        <v>0</v>
      </c>
      <c r="D117" s="450"/>
      <c r="E117" s="451"/>
      <c r="F117" s="452"/>
      <c r="G117" s="452"/>
      <c r="H117" s="452"/>
      <c r="I117" s="535"/>
      <c r="J117" s="433"/>
      <c r="K117" s="433"/>
      <c r="L117" s="426"/>
      <c r="M117" s="426"/>
      <c r="N117" s="428"/>
      <c r="O117" s="434"/>
      <c r="P117" s="426"/>
      <c r="Q117" s="433"/>
    </row>
    <row r="118" spans="1:17" x14ac:dyDescent="0.25">
      <c r="A118" s="440"/>
      <c r="B118" s="453"/>
      <c r="C118" s="478"/>
      <c r="D118" s="476"/>
      <c r="E118" s="476"/>
      <c r="F118" s="476"/>
      <c r="G118" s="476"/>
      <c r="H118" s="476"/>
      <c r="I118" s="535"/>
      <c r="J118" s="433"/>
      <c r="K118" s="433"/>
      <c r="L118" s="426"/>
      <c r="M118" s="426"/>
      <c r="N118" s="428"/>
      <c r="O118" s="434"/>
      <c r="P118" s="426"/>
      <c r="Q118" s="433"/>
    </row>
    <row r="119" spans="1:17" x14ac:dyDescent="0.25">
      <c r="A119" s="951" t="s">
        <v>217</v>
      </c>
      <c r="B119" s="958"/>
      <c r="C119" s="430">
        <v>0</v>
      </c>
      <c r="D119" s="454">
        <v>0</v>
      </c>
      <c r="E119" s="458">
        <v>0</v>
      </c>
      <c r="F119" s="459">
        <v>0</v>
      </c>
      <c r="G119" s="459">
        <v>0</v>
      </c>
      <c r="H119" s="459">
        <v>0</v>
      </c>
      <c r="I119" s="535"/>
      <c r="J119" s="433"/>
      <c r="K119" s="433"/>
      <c r="L119" s="426"/>
      <c r="M119" s="426"/>
      <c r="N119" s="428"/>
      <c r="O119" s="434"/>
      <c r="P119" s="426"/>
      <c r="Q119" s="433"/>
    </row>
    <row r="120" spans="1:17" x14ac:dyDescent="0.25">
      <c r="A120" s="481" t="s">
        <v>218</v>
      </c>
      <c r="B120" s="506" t="s">
        <v>219</v>
      </c>
      <c r="C120" s="457">
        <v>0</v>
      </c>
      <c r="D120" s="444"/>
      <c r="E120" s="445"/>
      <c r="F120" s="446"/>
      <c r="G120" s="446"/>
      <c r="H120" s="446"/>
      <c r="I120" s="535"/>
      <c r="J120" s="433"/>
      <c r="K120" s="433"/>
      <c r="L120" s="426"/>
      <c r="M120" s="426"/>
      <c r="N120" s="428"/>
      <c r="O120" s="434"/>
      <c r="P120" s="426"/>
      <c r="Q120" s="433"/>
    </row>
    <row r="121" spans="1:17" x14ac:dyDescent="0.25">
      <c r="A121" s="482" t="s">
        <v>220</v>
      </c>
      <c r="B121" s="507" t="s">
        <v>221</v>
      </c>
      <c r="C121" s="432">
        <v>0</v>
      </c>
      <c r="D121" s="447"/>
      <c r="E121" s="436"/>
      <c r="F121" s="448"/>
      <c r="G121" s="448"/>
      <c r="H121" s="448"/>
      <c r="I121" s="535"/>
      <c r="J121" s="433"/>
      <c r="K121" s="433"/>
      <c r="L121" s="426"/>
      <c r="M121" s="426"/>
      <c r="N121" s="428"/>
      <c r="O121" s="434"/>
      <c r="P121" s="426"/>
      <c r="Q121" s="433"/>
    </row>
    <row r="122" spans="1:17" x14ac:dyDescent="0.25">
      <c r="A122" s="482" t="s">
        <v>222</v>
      </c>
      <c r="B122" s="507" t="s">
        <v>223</v>
      </c>
      <c r="C122" s="432">
        <v>0</v>
      </c>
      <c r="D122" s="447"/>
      <c r="E122" s="436"/>
      <c r="F122" s="448"/>
      <c r="G122" s="448"/>
      <c r="H122" s="448"/>
      <c r="I122" s="535"/>
      <c r="J122" s="433"/>
      <c r="K122" s="433"/>
      <c r="L122" s="426"/>
      <c r="M122" s="426"/>
      <c r="N122" s="428"/>
      <c r="O122" s="434"/>
      <c r="P122" s="426"/>
      <c r="Q122" s="433"/>
    </row>
    <row r="123" spans="1:17" x14ac:dyDescent="0.25">
      <c r="A123" s="482" t="s">
        <v>224</v>
      </c>
      <c r="B123" s="507" t="s">
        <v>225</v>
      </c>
      <c r="C123" s="432">
        <v>0</v>
      </c>
      <c r="D123" s="447"/>
      <c r="E123" s="436"/>
      <c r="F123" s="448"/>
      <c r="G123" s="448"/>
      <c r="H123" s="448"/>
      <c r="I123" s="535"/>
      <c r="J123" s="433"/>
      <c r="K123" s="433"/>
      <c r="L123" s="426"/>
      <c r="M123" s="426"/>
      <c r="N123" s="428"/>
      <c r="O123" s="434"/>
      <c r="P123" s="426"/>
      <c r="Q123" s="433"/>
    </row>
    <row r="124" spans="1:17" x14ac:dyDescent="0.25">
      <c r="A124" s="482" t="s">
        <v>226</v>
      </c>
      <c r="B124" s="507" t="s">
        <v>227</v>
      </c>
      <c r="C124" s="432">
        <v>0</v>
      </c>
      <c r="D124" s="447"/>
      <c r="E124" s="436"/>
      <c r="F124" s="448"/>
      <c r="G124" s="448"/>
      <c r="H124" s="448"/>
      <c r="I124" s="535"/>
      <c r="J124" s="433"/>
      <c r="K124" s="433"/>
      <c r="L124" s="426"/>
      <c r="M124" s="426"/>
      <c r="N124" s="428"/>
      <c r="O124" s="434"/>
      <c r="P124" s="426"/>
      <c r="Q124" s="433"/>
    </row>
    <row r="125" spans="1:17" x14ac:dyDescent="0.25">
      <c r="A125" s="482" t="s">
        <v>228</v>
      </c>
      <c r="B125" s="507" t="s">
        <v>229</v>
      </c>
      <c r="C125" s="432">
        <v>0</v>
      </c>
      <c r="D125" s="447"/>
      <c r="E125" s="436"/>
      <c r="F125" s="448"/>
      <c r="G125" s="448"/>
      <c r="H125" s="448"/>
      <c r="I125" s="535"/>
      <c r="J125" s="433"/>
      <c r="K125" s="433"/>
      <c r="L125" s="426"/>
      <c r="M125" s="426"/>
      <c r="N125" s="428"/>
      <c r="O125" s="434"/>
      <c r="P125" s="426"/>
      <c r="Q125" s="433"/>
    </row>
    <row r="126" spans="1:17" x14ac:dyDescent="0.25">
      <c r="A126" s="482" t="s">
        <v>230</v>
      </c>
      <c r="B126" s="507" t="s">
        <v>231</v>
      </c>
      <c r="C126" s="432">
        <v>0</v>
      </c>
      <c r="D126" s="447"/>
      <c r="E126" s="436"/>
      <c r="F126" s="448"/>
      <c r="G126" s="448"/>
      <c r="H126" s="448"/>
      <c r="I126" s="535"/>
      <c r="J126" s="433"/>
      <c r="K126" s="433"/>
      <c r="L126" s="426"/>
      <c r="M126" s="426"/>
      <c r="N126" s="428"/>
      <c r="O126" s="434"/>
      <c r="P126" s="426"/>
      <c r="Q126" s="433"/>
    </row>
    <row r="127" spans="1:17" x14ac:dyDescent="0.25">
      <c r="A127" s="482" t="s">
        <v>232</v>
      </c>
      <c r="B127" s="507" t="s">
        <v>233</v>
      </c>
      <c r="C127" s="432">
        <v>0</v>
      </c>
      <c r="D127" s="447"/>
      <c r="E127" s="436"/>
      <c r="F127" s="448"/>
      <c r="G127" s="448"/>
      <c r="H127" s="448"/>
      <c r="I127" s="535"/>
      <c r="J127" s="433"/>
      <c r="K127" s="433"/>
      <c r="L127" s="426"/>
      <c r="M127" s="426"/>
      <c r="N127" s="428"/>
      <c r="O127" s="434"/>
      <c r="P127" s="426"/>
      <c r="Q127" s="433"/>
    </row>
    <row r="128" spans="1:17" x14ac:dyDescent="0.25">
      <c r="A128" s="482" t="s">
        <v>234</v>
      </c>
      <c r="B128" s="507" t="s">
        <v>235</v>
      </c>
      <c r="C128" s="432">
        <v>0</v>
      </c>
      <c r="D128" s="447"/>
      <c r="E128" s="436"/>
      <c r="F128" s="448"/>
      <c r="G128" s="448"/>
      <c r="H128" s="448"/>
      <c r="I128" s="535"/>
      <c r="J128" s="433"/>
      <c r="K128" s="433"/>
      <c r="L128" s="426"/>
      <c r="M128" s="426"/>
      <c r="N128" s="428"/>
      <c r="O128" s="434"/>
      <c r="P128" s="426"/>
      <c r="Q128" s="433"/>
    </row>
    <row r="129" spans="1:17" x14ac:dyDescent="0.25">
      <c r="A129" s="482" t="s">
        <v>236</v>
      </c>
      <c r="B129" s="507" t="s">
        <v>237</v>
      </c>
      <c r="C129" s="432">
        <v>0</v>
      </c>
      <c r="D129" s="447"/>
      <c r="E129" s="436"/>
      <c r="F129" s="448"/>
      <c r="G129" s="448"/>
      <c r="H129" s="448"/>
      <c r="I129" s="535"/>
      <c r="J129" s="433"/>
      <c r="K129" s="433"/>
      <c r="L129" s="426"/>
      <c r="M129" s="426"/>
      <c r="N129" s="428"/>
      <c r="O129" s="434"/>
      <c r="P129" s="426"/>
      <c r="Q129" s="433"/>
    </row>
    <row r="130" spans="1:17" x14ac:dyDescent="0.25">
      <c r="A130" s="482" t="s">
        <v>238</v>
      </c>
      <c r="B130" s="507" t="s">
        <v>239</v>
      </c>
      <c r="C130" s="432">
        <v>0</v>
      </c>
      <c r="D130" s="447"/>
      <c r="E130" s="436"/>
      <c r="F130" s="448"/>
      <c r="G130" s="448"/>
      <c r="H130" s="448"/>
      <c r="I130" s="535"/>
      <c r="J130" s="433"/>
      <c r="K130" s="433"/>
      <c r="L130" s="426"/>
      <c r="M130" s="426"/>
      <c r="N130" s="428"/>
      <c r="O130" s="434"/>
      <c r="P130" s="426"/>
      <c r="Q130" s="433"/>
    </row>
    <row r="131" spans="1:17" x14ac:dyDescent="0.25">
      <c r="A131" s="482" t="s">
        <v>240</v>
      </c>
      <c r="B131" s="507" t="s">
        <v>241</v>
      </c>
      <c r="C131" s="432">
        <v>0</v>
      </c>
      <c r="D131" s="447"/>
      <c r="E131" s="436"/>
      <c r="F131" s="448"/>
      <c r="G131" s="448"/>
      <c r="H131" s="448"/>
      <c r="I131" s="535"/>
      <c r="J131" s="433"/>
      <c r="K131" s="433"/>
      <c r="L131" s="426"/>
      <c r="M131" s="426"/>
      <c r="N131" s="428"/>
      <c r="O131" s="434"/>
      <c r="P131" s="426"/>
      <c r="Q131" s="433"/>
    </row>
    <row r="132" spans="1:17" x14ac:dyDescent="0.25">
      <c r="A132" s="482" t="s">
        <v>242</v>
      </c>
      <c r="B132" s="507" t="s">
        <v>243</v>
      </c>
      <c r="C132" s="432">
        <v>0</v>
      </c>
      <c r="D132" s="447"/>
      <c r="E132" s="436"/>
      <c r="F132" s="448"/>
      <c r="G132" s="448"/>
      <c r="H132" s="448"/>
      <c r="I132" s="535"/>
      <c r="J132" s="433"/>
      <c r="K132" s="433"/>
      <c r="L132" s="426"/>
      <c r="M132" s="426"/>
      <c r="N132" s="428"/>
      <c r="O132" s="434"/>
      <c r="P132" s="426"/>
      <c r="Q132" s="433"/>
    </row>
    <row r="133" spans="1:17" x14ac:dyDescent="0.25">
      <c r="A133" s="482" t="s">
        <v>244</v>
      </c>
      <c r="B133" s="507" t="s">
        <v>245</v>
      </c>
      <c r="C133" s="432">
        <v>0</v>
      </c>
      <c r="D133" s="447"/>
      <c r="E133" s="436"/>
      <c r="F133" s="448"/>
      <c r="G133" s="448"/>
      <c r="H133" s="448"/>
      <c r="I133" s="535"/>
      <c r="J133" s="433"/>
      <c r="K133" s="433"/>
      <c r="L133" s="426"/>
      <c r="M133" s="426"/>
      <c r="N133" s="428"/>
      <c r="O133" s="434"/>
      <c r="P133" s="426"/>
      <c r="Q133" s="433"/>
    </row>
    <row r="134" spans="1:17" x14ac:dyDescent="0.25">
      <c r="A134" s="482" t="s">
        <v>246</v>
      </c>
      <c r="B134" s="507" t="s">
        <v>247</v>
      </c>
      <c r="C134" s="432">
        <v>0</v>
      </c>
      <c r="D134" s="447"/>
      <c r="E134" s="436"/>
      <c r="F134" s="448"/>
      <c r="G134" s="448"/>
      <c r="H134" s="448"/>
      <c r="I134" s="535"/>
      <c r="J134" s="433"/>
      <c r="K134" s="433"/>
      <c r="L134" s="426"/>
      <c r="M134" s="426"/>
      <c r="N134" s="428"/>
      <c r="O134" s="434"/>
      <c r="P134" s="426"/>
      <c r="Q134" s="433"/>
    </row>
    <row r="135" spans="1:17" x14ac:dyDescent="0.25">
      <c r="A135" s="482" t="s">
        <v>248</v>
      </c>
      <c r="B135" s="507" t="s">
        <v>249</v>
      </c>
      <c r="C135" s="432">
        <v>0</v>
      </c>
      <c r="D135" s="447"/>
      <c r="E135" s="436"/>
      <c r="F135" s="448"/>
      <c r="G135" s="448"/>
      <c r="H135" s="448"/>
      <c r="I135" s="535"/>
      <c r="J135" s="433"/>
      <c r="K135" s="433"/>
      <c r="L135" s="426"/>
      <c r="M135" s="426"/>
      <c r="N135" s="428"/>
      <c r="O135" s="434"/>
      <c r="P135" s="426"/>
      <c r="Q135" s="433"/>
    </row>
    <row r="136" spans="1:17" x14ac:dyDescent="0.25">
      <c r="A136" s="482" t="s">
        <v>250</v>
      </c>
      <c r="B136" s="507" t="s">
        <v>251</v>
      </c>
      <c r="C136" s="432">
        <v>0</v>
      </c>
      <c r="D136" s="447"/>
      <c r="E136" s="436"/>
      <c r="F136" s="448"/>
      <c r="G136" s="448"/>
      <c r="H136" s="448"/>
      <c r="I136" s="535"/>
      <c r="J136" s="433"/>
      <c r="K136" s="433"/>
      <c r="L136" s="426"/>
      <c r="M136" s="426"/>
      <c r="N136" s="428"/>
      <c r="O136" s="434"/>
      <c r="P136" s="426"/>
      <c r="Q136" s="433"/>
    </row>
    <row r="137" spans="1:17" x14ac:dyDescent="0.25">
      <c r="A137" s="482" t="s">
        <v>252</v>
      </c>
      <c r="B137" s="507" t="s">
        <v>253</v>
      </c>
      <c r="C137" s="432">
        <v>0</v>
      </c>
      <c r="D137" s="447"/>
      <c r="E137" s="436"/>
      <c r="F137" s="448"/>
      <c r="G137" s="448"/>
      <c r="H137" s="448"/>
      <c r="I137" s="535"/>
      <c r="J137" s="433"/>
      <c r="K137" s="433"/>
      <c r="L137" s="426"/>
      <c r="M137" s="426"/>
      <c r="N137" s="428"/>
      <c r="O137" s="434"/>
      <c r="P137" s="426"/>
      <c r="Q137" s="433"/>
    </row>
    <row r="138" spans="1:17" x14ac:dyDescent="0.25">
      <c r="A138" s="482" t="s">
        <v>254</v>
      </c>
      <c r="B138" s="507" t="s">
        <v>255</v>
      </c>
      <c r="C138" s="432">
        <v>0</v>
      </c>
      <c r="D138" s="447"/>
      <c r="E138" s="436"/>
      <c r="F138" s="448"/>
      <c r="G138" s="448"/>
      <c r="H138" s="448"/>
      <c r="I138" s="535"/>
      <c r="J138" s="433"/>
      <c r="K138" s="433"/>
      <c r="L138" s="426"/>
      <c r="M138" s="426"/>
      <c r="N138" s="428"/>
      <c r="O138" s="434"/>
      <c r="P138" s="426"/>
      <c r="Q138" s="433"/>
    </row>
    <row r="139" spans="1:17" x14ac:dyDescent="0.25">
      <c r="A139" s="482" t="s">
        <v>256</v>
      </c>
      <c r="B139" s="507" t="s">
        <v>257</v>
      </c>
      <c r="C139" s="432">
        <v>0</v>
      </c>
      <c r="D139" s="447"/>
      <c r="E139" s="436"/>
      <c r="F139" s="448"/>
      <c r="G139" s="448"/>
      <c r="H139" s="448"/>
      <c r="I139" s="535"/>
      <c r="J139" s="433"/>
      <c r="K139" s="433"/>
      <c r="L139" s="426"/>
      <c r="M139" s="426"/>
      <c r="N139" s="428"/>
      <c r="O139" s="434"/>
      <c r="P139" s="426"/>
      <c r="Q139" s="433"/>
    </row>
    <row r="140" spans="1:17" x14ac:dyDescent="0.25">
      <c r="A140" s="482" t="s">
        <v>258</v>
      </c>
      <c r="B140" s="507" t="s">
        <v>259</v>
      </c>
      <c r="C140" s="432">
        <v>0</v>
      </c>
      <c r="D140" s="447"/>
      <c r="E140" s="436"/>
      <c r="F140" s="448"/>
      <c r="G140" s="448"/>
      <c r="H140" s="448"/>
      <c r="I140" s="535"/>
      <c r="J140" s="433"/>
      <c r="K140" s="433"/>
      <c r="L140" s="426"/>
      <c r="M140" s="426"/>
      <c r="N140" s="428"/>
      <c r="O140" s="434"/>
      <c r="P140" s="426"/>
      <c r="Q140" s="433"/>
    </row>
    <row r="141" spans="1:17" x14ac:dyDescent="0.25">
      <c r="A141" s="482" t="s">
        <v>260</v>
      </c>
      <c r="B141" s="507" t="s">
        <v>261</v>
      </c>
      <c r="C141" s="432">
        <v>0</v>
      </c>
      <c r="D141" s="447"/>
      <c r="E141" s="436"/>
      <c r="F141" s="448"/>
      <c r="G141" s="448"/>
      <c r="H141" s="448"/>
      <c r="I141" s="535"/>
      <c r="J141" s="433"/>
      <c r="K141" s="433"/>
      <c r="L141" s="426"/>
      <c r="M141" s="426"/>
      <c r="N141" s="428"/>
      <c r="O141" s="434"/>
      <c r="P141" s="426"/>
      <c r="Q141" s="433"/>
    </row>
    <row r="142" spans="1:17" x14ac:dyDescent="0.25">
      <c r="A142" s="482" t="s">
        <v>262</v>
      </c>
      <c r="B142" s="507" t="s">
        <v>263</v>
      </c>
      <c r="C142" s="432">
        <v>0</v>
      </c>
      <c r="D142" s="447"/>
      <c r="E142" s="436"/>
      <c r="F142" s="448"/>
      <c r="G142" s="448"/>
      <c r="H142" s="448"/>
      <c r="I142" s="535"/>
      <c r="J142" s="433"/>
      <c r="K142" s="433"/>
      <c r="L142" s="426"/>
      <c r="M142" s="426"/>
      <c r="N142" s="428"/>
      <c r="O142" s="434"/>
      <c r="P142" s="426"/>
      <c r="Q142" s="433"/>
    </row>
    <row r="143" spans="1:17" x14ac:dyDescent="0.25">
      <c r="A143" s="482" t="s">
        <v>264</v>
      </c>
      <c r="B143" s="507" t="s">
        <v>265</v>
      </c>
      <c r="C143" s="432">
        <v>0</v>
      </c>
      <c r="D143" s="447"/>
      <c r="E143" s="436"/>
      <c r="F143" s="448"/>
      <c r="G143" s="448"/>
      <c r="H143" s="448"/>
      <c r="I143" s="535"/>
      <c r="J143" s="433"/>
      <c r="K143" s="433"/>
      <c r="L143" s="426"/>
      <c r="M143" s="426"/>
      <c r="N143" s="428"/>
      <c r="O143" s="434"/>
      <c r="P143" s="426"/>
      <c r="Q143" s="433"/>
    </row>
    <row r="144" spans="1:17" x14ac:dyDescent="0.25">
      <c r="A144" s="482" t="s">
        <v>266</v>
      </c>
      <c r="B144" s="507" t="s">
        <v>267</v>
      </c>
      <c r="C144" s="432">
        <v>0</v>
      </c>
      <c r="D144" s="447"/>
      <c r="E144" s="436"/>
      <c r="F144" s="448"/>
      <c r="G144" s="448"/>
      <c r="H144" s="448"/>
      <c r="I144" s="535"/>
      <c r="J144" s="433"/>
      <c r="K144" s="433"/>
      <c r="L144" s="426"/>
      <c r="M144" s="426"/>
      <c r="N144" s="428"/>
      <c r="O144" s="434"/>
      <c r="P144" s="426"/>
      <c r="Q144" s="433"/>
    </row>
    <row r="145" spans="1:17" x14ac:dyDescent="0.25">
      <c r="A145" s="482" t="s">
        <v>268</v>
      </c>
      <c r="B145" s="507" t="s">
        <v>265</v>
      </c>
      <c r="C145" s="432">
        <v>0</v>
      </c>
      <c r="D145" s="447"/>
      <c r="E145" s="436"/>
      <c r="F145" s="448"/>
      <c r="G145" s="448"/>
      <c r="H145" s="448"/>
      <c r="I145" s="535"/>
      <c r="J145" s="433"/>
      <c r="K145" s="433"/>
      <c r="L145" s="426"/>
      <c r="M145" s="426"/>
      <c r="N145" s="428"/>
      <c r="O145" s="434"/>
      <c r="P145" s="426"/>
      <c r="Q145" s="433"/>
    </row>
    <row r="146" spans="1:17" x14ac:dyDescent="0.25">
      <c r="A146" s="482" t="s">
        <v>269</v>
      </c>
      <c r="B146" s="507" t="s">
        <v>267</v>
      </c>
      <c r="C146" s="432">
        <v>0</v>
      </c>
      <c r="D146" s="447"/>
      <c r="E146" s="436"/>
      <c r="F146" s="448"/>
      <c r="G146" s="448"/>
      <c r="H146" s="448"/>
      <c r="I146" s="535"/>
      <c r="J146" s="433"/>
      <c r="K146" s="433"/>
      <c r="L146" s="426"/>
      <c r="M146" s="426"/>
      <c r="N146" s="428"/>
      <c r="O146" s="434"/>
      <c r="P146" s="426"/>
      <c r="Q146" s="433"/>
    </row>
    <row r="147" spans="1:17" x14ac:dyDescent="0.25">
      <c r="A147" s="482" t="s">
        <v>270</v>
      </c>
      <c r="B147" s="507" t="s">
        <v>271</v>
      </c>
      <c r="C147" s="432">
        <v>0</v>
      </c>
      <c r="D147" s="447"/>
      <c r="E147" s="436"/>
      <c r="F147" s="448"/>
      <c r="G147" s="448"/>
      <c r="H147" s="448"/>
      <c r="I147" s="535"/>
      <c r="J147" s="433"/>
      <c r="K147" s="433"/>
      <c r="L147" s="426"/>
      <c r="M147" s="426"/>
      <c r="N147" s="428"/>
      <c r="O147" s="434"/>
      <c r="P147" s="426"/>
      <c r="Q147" s="433"/>
    </row>
    <row r="148" spans="1:17" x14ac:dyDescent="0.25">
      <c r="A148" s="482" t="s">
        <v>272</v>
      </c>
      <c r="B148" s="507" t="s">
        <v>267</v>
      </c>
      <c r="C148" s="432">
        <v>0</v>
      </c>
      <c r="D148" s="447"/>
      <c r="E148" s="436"/>
      <c r="F148" s="448"/>
      <c r="G148" s="448"/>
      <c r="H148" s="448"/>
      <c r="I148" s="535"/>
      <c r="J148" s="433"/>
      <c r="K148" s="433"/>
      <c r="L148" s="426"/>
      <c r="M148" s="426"/>
      <c r="N148" s="428"/>
      <c r="O148" s="434"/>
      <c r="P148" s="426"/>
      <c r="Q148" s="433"/>
    </row>
    <row r="149" spans="1:17" x14ac:dyDescent="0.25">
      <c r="A149" s="482" t="s">
        <v>273</v>
      </c>
      <c r="B149" s="507" t="s">
        <v>265</v>
      </c>
      <c r="C149" s="432">
        <v>0</v>
      </c>
      <c r="D149" s="447"/>
      <c r="E149" s="436"/>
      <c r="F149" s="448"/>
      <c r="G149" s="448"/>
      <c r="H149" s="448"/>
      <c r="I149" s="535"/>
      <c r="J149" s="433"/>
      <c r="K149" s="433"/>
      <c r="L149" s="426"/>
      <c r="M149" s="426"/>
      <c r="N149" s="428"/>
      <c r="O149" s="434"/>
      <c r="P149" s="426"/>
      <c r="Q149" s="433"/>
    </row>
    <row r="150" spans="1:17" x14ac:dyDescent="0.25">
      <c r="A150" s="482" t="s">
        <v>274</v>
      </c>
      <c r="B150" s="507" t="s">
        <v>275</v>
      </c>
      <c r="C150" s="432">
        <v>0</v>
      </c>
      <c r="D150" s="447"/>
      <c r="E150" s="436"/>
      <c r="F150" s="448"/>
      <c r="G150" s="448"/>
      <c r="H150" s="448"/>
      <c r="I150" s="535"/>
      <c r="J150" s="433"/>
      <c r="K150" s="433"/>
      <c r="L150" s="426"/>
      <c r="M150" s="426"/>
      <c r="N150" s="428"/>
      <c r="O150" s="434"/>
      <c r="P150" s="426"/>
      <c r="Q150" s="433"/>
    </row>
    <row r="151" spans="1:17" x14ac:dyDescent="0.25">
      <c r="A151" s="482" t="s">
        <v>276</v>
      </c>
      <c r="B151" s="507" t="s">
        <v>277</v>
      </c>
      <c r="C151" s="432">
        <v>0</v>
      </c>
      <c r="D151" s="447"/>
      <c r="E151" s="436"/>
      <c r="F151" s="448"/>
      <c r="G151" s="448"/>
      <c r="H151" s="448"/>
      <c r="I151" s="535"/>
      <c r="J151" s="433"/>
      <c r="K151" s="433"/>
      <c r="L151" s="426"/>
      <c r="M151" s="426"/>
      <c r="N151" s="428"/>
      <c r="O151" s="434"/>
      <c r="P151" s="426"/>
      <c r="Q151" s="433"/>
    </row>
    <row r="152" spans="1:17" x14ac:dyDescent="0.25">
      <c r="A152" s="482" t="s">
        <v>278</v>
      </c>
      <c r="B152" s="507" t="s">
        <v>265</v>
      </c>
      <c r="C152" s="432">
        <v>0</v>
      </c>
      <c r="D152" s="447"/>
      <c r="E152" s="436"/>
      <c r="F152" s="448"/>
      <c r="G152" s="448"/>
      <c r="H152" s="448"/>
      <c r="I152" s="535"/>
      <c r="J152" s="433"/>
      <c r="K152" s="433"/>
      <c r="L152" s="426"/>
      <c r="M152" s="426"/>
      <c r="N152" s="428"/>
      <c r="O152" s="434"/>
      <c r="P152" s="426"/>
      <c r="Q152" s="433"/>
    </row>
    <row r="153" spans="1:17" x14ac:dyDescent="0.25">
      <c r="A153" s="482" t="s">
        <v>279</v>
      </c>
      <c r="B153" s="507" t="s">
        <v>267</v>
      </c>
      <c r="C153" s="432">
        <v>0</v>
      </c>
      <c r="D153" s="447"/>
      <c r="E153" s="436"/>
      <c r="F153" s="448"/>
      <c r="G153" s="448"/>
      <c r="H153" s="448"/>
      <c r="I153" s="535"/>
      <c r="J153" s="433"/>
      <c r="K153" s="433"/>
      <c r="L153" s="426"/>
      <c r="M153" s="426"/>
      <c r="N153" s="428"/>
      <c r="O153" s="434"/>
      <c r="P153" s="426"/>
      <c r="Q153" s="433"/>
    </row>
    <row r="154" spans="1:17" x14ac:dyDescent="0.25">
      <c r="A154" s="482" t="s">
        <v>280</v>
      </c>
      <c r="B154" s="507" t="s">
        <v>281</v>
      </c>
      <c r="C154" s="432">
        <v>0</v>
      </c>
      <c r="D154" s="447"/>
      <c r="E154" s="436"/>
      <c r="F154" s="448"/>
      <c r="G154" s="448"/>
      <c r="H154" s="448"/>
      <c r="I154" s="535"/>
      <c r="J154" s="433"/>
      <c r="K154" s="433"/>
      <c r="L154" s="426"/>
      <c r="M154" s="426"/>
      <c r="N154" s="428"/>
      <c r="O154" s="434"/>
      <c r="P154" s="426"/>
      <c r="Q154" s="433"/>
    </row>
    <row r="155" spans="1:17" x14ac:dyDescent="0.25">
      <c r="A155" s="482" t="s">
        <v>282</v>
      </c>
      <c r="B155" s="507" t="s">
        <v>283</v>
      </c>
      <c r="C155" s="432">
        <v>0</v>
      </c>
      <c r="D155" s="447"/>
      <c r="E155" s="436"/>
      <c r="F155" s="448"/>
      <c r="G155" s="448"/>
      <c r="H155" s="448"/>
      <c r="I155" s="535"/>
      <c r="J155" s="433"/>
      <c r="K155" s="433"/>
      <c r="L155" s="426"/>
      <c r="M155" s="426"/>
      <c r="N155" s="428"/>
      <c r="O155" s="434"/>
      <c r="P155" s="426"/>
      <c r="Q155" s="433"/>
    </row>
    <row r="156" spans="1:17" x14ac:dyDescent="0.25">
      <c r="A156" s="482" t="s">
        <v>284</v>
      </c>
      <c r="B156" s="507" t="s">
        <v>285</v>
      </c>
      <c r="C156" s="432">
        <v>0</v>
      </c>
      <c r="D156" s="447"/>
      <c r="E156" s="436"/>
      <c r="F156" s="448"/>
      <c r="G156" s="448"/>
      <c r="H156" s="448"/>
      <c r="I156" s="535"/>
      <c r="J156" s="433"/>
      <c r="K156" s="433"/>
      <c r="L156" s="426"/>
      <c r="M156" s="426"/>
      <c r="N156" s="428"/>
      <c r="O156" s="434"/>
      <c r="P156" s="426"/>
      <c r="Q156" s="433"/>
    </row>
    <row r="157" spans="1:17" x14ac:dyDescent="0.25">
      <c r="A157" s="482" t="s">
        <v>286</v>
      </c>
      <c r="B157" s="507" t="s">
        <v>287</v>
      </c>
      <c r="C157" s="432">
        <v>0</v>
      </c>
      <c r="D157" s="447"/>
      <c r="E157" s="436"/>
      <c r="F157" s="448"/>
      <c r="G157" s="448"/>
      <c r="H157" s="448"/>
      <c r="I157" s="535"/>
      <c r="J157" s="433"/>
      <c r="K157" s="433"/>
      <c r="L157" s="426"/>
      <c r="M157" s="426"/>
      <c r="N157" s="428"/>
      <c r="O157" s="434"/>
      <c r="P157" s="426"/>
      <c r="Q157" s="433"/>
    </row>
    <row r="158" spans="1:17" ht="125.25" x14ac:dyDescent="0.25">
      <c r="A158" s="482" t="s">
        <v>288</v>
      </c>
      <c r="B158" s="488" t="s">
        <v>289</v>
      </c>
      <c r="C158" s="432">
        <v>0</v>
      </c>
      <c r="D158" s="447"/>
      <c r="E158" s="436"/>
      <c r="F158" s="467"/>
      <c r="G158" s="448"/>
      <c r="H158" s="448"/>
      <c r="I158" s="535"/>
      <c r="J158" s="433"/>
      <c r="K158" s="433"/>
      <c r="L158" s="426"/>
      <c r="M158" s="426"/>
      <c r="N158" s="428"/>
      <c r="O158" s="434"/>
      <c r="P158" s="426"/>
      <c r="Q158" s="433"/>
    </row>
    <row r="159" spans="1:17" ht="147.75" x14ac:dyDescent="0.25">
      <c r="A159" s="508" t="s">
        <v>290</v>
      </c>
      <c r="B159" s="509" t="s">
        <v>291</v>
      </c>
      <c r="C159" s="449">
        <v>0</v>
      </c>
      <c r="D159" s="450"/>
      <c r="E159" s="451"/>
      <c r="F159" s="452"/>
      <c r="G159" s="452"/>
      <c r="H159" s="452"/>
      <c r="I159" s="535"/>
      <c r="J159" s="433"/>
      <c r="K159" s="433"/>
      <c r="L159" s="426"/>
      <c r="M159" s="426"/>
      <c r="N159" s="428"/>
      <c r="O159" s="434"/>
      <c r="P159" s="426"/>
      <c r="Q159" s="433"/>
    </row>
    <row r="160" spans="1:17" x14ac:dyDescent="0.25">
      <c r="A160" s="460"/>
      <c r="B160" s="461"/>
      <c r="C160" s="478"/>
      <c r="D160" s="476"/>
      <c r="E160" s="476"/>
      <c r="F160" s="476"/>
      <c r="G160" s="476"/>
      <c r="H160" s="476"/>
      <c r="I160" s="535"/>
      <c r="J160" s="433"/>
      <c r="K160" s="433"/>
      <c r="L160" s="426"/>
      <c r="M160" s="426"/>
      <c r="N160" s="428"/>
      <c r="O160" s="434"/>
      <c r="P160" s="426"/>
      <c r="Q160" s="433"/>
    </row>
    <row r="161" spans="1:17" x14ac:dyDescent="0.25">
      <c r="A161" s="978" t="s">
        <v>292</v>
      </c>
      <c r="B161" s="979"/>
      <c r="C161" s="430">
        <v>0</v>
      </c>
      <c r="D161" s="454">
        <v>0</v>
      </c>
      <c r="E161" s="458">
        <v>0</v>
      </c>
      <c r="F161" s="459">
        <v>0</v>
      </c>
      <c r="G161" s="459">
        <v>0</v>
      </c>
      <c r="H161" s="459">
        <v>0</v>
      </c>
      <c r="I161" s="535"/>
      <c r="J161" s="433"/>
      <c r="K161" s="433"/>
      <c r="L161" s="426"/>
      <c r="M161" s="426"/>
      <c r="N161" s="428"/>
      <c r="O161" s="434"/>
      <c r="P161" s="426"/>
      <c r="Q161" s="433"/>
    </row>
    <row r="162" spans="1:17" x14ac:dyDescent="0.25">
      <c r="A162" s="481" t="s">
        <v>293</v>
      </c>
      <c r="B162" s="506" t="s">
        <v>294</v>
      </c>
      <c r="C162" s="457">
        <v>0</v>
      </c>
      <c r="D162" s="444"/>
      <c r="E162" s="445"/>
      <c r="F162" s="446"/>
      <c r="G162" s="446"/>
      <c r="H162" s="446"/>
      <c r="I162" s="535"/>
      <c r="J162" s="433"/>
      <c r="K162" s="433"/>
      <c r="L162" s="426"/>
      <c r="M162" s="426"/>
      <c r="N162" s="428"/>
      <c r="O162" s="434"/>
      <c r="P162" s="426"/>
      <c r="Q162" s="433"/>
    </row>
    <row r="163" spans="1:17" x14ac:dyDescent="0.25">
      <c r="A163" s="482" t="s">
        <v>295</v>
      </c>
      <c r="B163" s="510" t="s">
        <v>296</v>
      </c>
      <c r="C163" s="432">
        <v>0</v>
      </c>
      <c r="D163" s="447"/>
      <c r="E163" s="436"/>
      <c r="F163" s="448"/>
      <c r="G163" s="448"/>
      <c r="H163" s="448"/>
      <c r="I163" s="535"/>
      <c r="J163" s="433"/>
      <c r="K163" s="433"/>
      <c r="L163" s="426"/>
      <c r="M163" s="426"/>
      <c r="N163" s="428"/>
      <c r="O163" s="434"/>
      <c r="P163" s="426"/>
      <c r="Q163" s="433"/>
    </row>
    <row r="164" spans="1:17" ht="57.75" x14ac:dyDescent="0.25">
      <c r="A164" s="482" t="s">
        <v>297</v>
      </c>
      <c r="B164" s="488" t="s">
        <v>298</v>
      </c>
      <c r="C164" s="432">
        <v>0</v>
      </c>
      <c r="D164" s="447"/>
      <c r="E164" s="436"/>
      <c r="F164" s="448"/>
      <c r="G164" s="448"/>
      <c r="H164" s="448"/>
      <c r="I164" s="535"/>
      <c r="J164" s="433"/>
      <c r="K164" s="433"/>
      <c r="L164" s="426"/>
      <c r="M164" s="426"/>
      <c r="N164" s="428"/>
      <c r="O164" s="434"/>
      <c r="P164" s="426"/>
      <c r="Q164" s="433"/>
    </row>
    <row r="165" spans="1:17" ht="80.25" x14ac:dyDescent="0.25">
      <c r="A165" s="511" t="s">
        <v>299</v>
      </c>
      <c r="B165" s="488" t="s">
        <v>300</v>
      </c>
      <c r="C165" s="432">
        <v>0</v>
      </c>
      <c r="D165" s="447"/>
      <c r="E165" s="436"/>
      <c r="F165" s="448"/>
      <c r="G165" s="448"/>
      <c r="H165" s="448"/>
      <c r="I165" s="535"/>
      <c r="J165" s="433"/>
      <c r="K165" s="433"/>
      <c r="L165" s="426"/>
      <c r="M165" s="426"/>
      <c r="N165" s="428"/>
      <c r="O165" s="434"/>
      <c r="P165" s="426"/>
      <c r="Q165" s="433"/>
    </row>
    <row r="166" spans="1:17" x14ac:dyDescent="0.25">
      <c r="A166" s="482" t="s">
        <v>301</v>
      </c>
      <c r="B166" s="507" t="s">
        <v>302</v>
      </c>
      <c r="C166" s="432">
        <v>0</v>
      </c>
      <c r="D166" s="447"/>
      <c r="E166" s="436"/>
      <c r="F166" s="448"/>
      <c r="G166" s="448"/>
      <c r="H166" s="448"/>
      <c r="I166" s="535"/>
      <c r="J166" s="433"/>
      <c r="K166" s="433"/>
      <c r="L166" s="426"/>
      <c r="M166" s="426"/>
      <c r="N166" s="428"/>
      <c r="O166" s="434"/>
      <c r="P166" s="426"/>
      <c r="Q166" s="433"/>
    </row>
    <row r="167" spans="1:17" x14ac:dyDescent="0.25">
      <c r="A167" s="482" t="s">
        <v>303</v>
      </c>
      <c r="B167" s="507" t="s">
        <v>304</v>
      </c>
      <c r="C167" s="432">
        <v>0</v>
      </c>
      <c r="D167" s="447"/>
      <c r="E167" s="436"/>
      <c r="F167" s="448"/>
      <c r="G167" s="448"/>
      <c r="H167" s="448"/>
      <c r="I167" s="535"/>
      <c r="J167" s="433"/>
      <c r="K167" s="433"/>
      <c r="L167" s="426"/>
      <c r="M167" s="426"/>
      <c r="N167" s="428"/>
      <c r="O167" s="434"/>
      <c r="P167" s="426"/>
      <c r="Q167" s="433"/>
    </row>
    <row r="168" spans="1:17" x14ac:dyDescent="0.25">
      <c r="A168" s="482" t="s">
        <v>305</v>
      </c>
      <c r="B168" s="507" t="s">
        <v>306</v>
      </c>
      <c r="C168" s="432">
        <v>0</v>
      </c>
      <c r="D168" s="447"/>
      <c r="E168" s="436"/>
      <c r="F168" s="448"/>
      <c r="G168" s="448"/>
      <c r="H168" s="448"/>
      <c r="I168" s="535"/>
      <c r="J168" s="433"/>
      <c r="K168" s="433"/>
      <c r="L168" s="426"/>
      <c r="M168" s="426"/>
      <c r="N168" s="428"/>
      <c r="O168" s="434"/>
      <c r="P168" s="426"/>
      <c r="Q168" s="433"/>
    </row>
    <row r="169" spans="1:17" x14ac:dyDescent="0.25">
      <c r="A169" s="482" t="s">
        <v>307</v>
      </c>
      <c r="B169" s="507" t="s">
        <v>308</v>
      </c>
      <c r="C169" s="432">
        <v>0</v>
      </c>
      <c r="D169" s="447"/>
      <c r="E169" s="436"/>
      <c r="F169" s="448"/>
      <c r="G169" s="448"/>
      <c r="H169" s="448"/>
      <c r="I169" s="535"/>
      <c r="J169" s="433"/>
      <c r="K169" s="433"/>
      <c r="L169" s="426"/>
      <c r="M169" s="426"/>
      <c r="N169" s="428"/>
      <c r="O169" s="434"/>
      <c r="P169" s="426"/>
      <c r="Q169" s="433"/>
    </row>
    <row r="170" spans="1:17" x14ac:dyDescent="0.25">
      <c r="A170" s="482" t="s">
        <v>309</v>
      </c>
      <c r="B170" s="507" t="s">
        <v>310</v>
      </c>
      <c r="C170" s="432">
        <v>0</v>
      </c>
      <c r="D170" s="447"/>
      <c r="E170" s="436"/>
      <c r="F170" s="448"/>
      <c r="G170" s="448"/>
      <c r="H170" s="448"/>
      <c r="I170" s="535"/>
      <c r="J170" s="433"/>
      <c r="K170" s="433"/>
      <c r="L170" s="426"/>
      <c r="M170" s="426"/>
      <c r="N170" s="428"/>
      <c r="O170" s="434"/>
      <c r="P170" s="426"/>
      <c r="Q170" s="433"/>
    </row>
    <row r="171" spans="1:17" x14ac:dyDescent="0.25">
      <c r="A171" s="482" t="s">
        <v>311</v>
      </c>
      <c r="B171" s="507" t="s">
        <v>312</v>
      </c>
      <c r="C171" s="432">
        <v>0</v>
      </c>
      <c r="D171" s="447"/>
      <c r="E171" s="436"/>
      <c r="F171" s="448"/>
      <c r="G171" s="448"/>
      <c r="H171" s="448"/>
      <c r="I171" s="535"/>
      <c r="J171" s="433"/>
      <c r="K171" s="433"/>
      <c r="L171" s="426"/>
      <c r="M171" s="426"/>
      <c r="N171" s="428"/>
      <c r="O171" s="434"/>
      <c r="P171" s="426"/>
      <c r="Q171" s="433"/>
    </row>
    <row r="172" spans="1:17" x14ac:dyDescent="0.25">
      <c r="A172" s="482" t="s">
        <v>313</v>
      </c>
      <c r="B172" s="507" t="s">
        <v>314</v>
      </c>
      <c r="C172" s="432">
        <v>0</v>
      </c>
      <c r="D172" s="447"/>
      <c r="E172" s="436"/>
      <c r="F172" s="448"/>
      <c r="G172" s="448"/>
      <c r="H172" s="448"/>
      <c r="I172" s="535"/>
      <c r="J172" s="433"/>
      <c r="K172" s="433"/>
      <c r="L172" s="426"/>
      <c r="M172" s="426"/>
      <c r="N172" s="428"/>
      <c r="O172" s="434"/>
      <c r="P172" s="426"/>
      <c r="Q172" s="433"/>
    </row>
    <row r="173" spans="1:17" x14ac:dyDescent="0.25">
      <c r="A173" s="482" t="s">
        <v>315</v>
      </c>
      <c r="B173" s="507" t="s">
        <v>316</v>
      </c>
      <c r="C173" s="432">
        <v>0</v>
      </c>
      <c r="D173" s="447"/>
      <c r="E173" s="436"/>
      <c r="F173" s="448"/>
      <c r="G173" s="448"/>
      <c r="H173" s="448"/>
      <c r="I173" s="535"/>
      <c r="J173" s="433"/>
      <c r="K173" s="433"/>
      <c r="L173" s="426"/>
      <c r="M173" s="426"/>
      <c r="N173" s="428"/>
      <c r="O173" s="434"/>
      <c r="P173" s="426"/>
      <c r="Q173" s="433"/>
    </row>
    <row r="174" spans="1:17" x14ac:dyDescent="0.25">
      <c r="A174" s="482" t="s">
        <v>317</v>
      </c>
      <c r="B174" s="507" t="s">
        <v>318</v>
      </c>
      <c r="C174" s="432">
        <v>0</v>
      </c>
      <c r="D174" s="447"/>
      <c r="E174" s="436"/>
      <c r="F174" s="448"/>
      <c r="G174" s="448"/>
      <c r="H174" s="448"/>
      <c r="I174" s="535"/>
      <c r="J174" s="433"/>
      <c r="K174" s="433"/>
      <c r="L174" s="426"/>
      <c r="M174" s="426"/>
      <c r="N174" s="428"/>
      <c r="O174" s="434"/>
      <c r="P174" s="426"/>
      <c r="Q174" s="433"/>
    </row>
    <row r="175" spans="1:17" x14ac:dyDescent="0.25">
      <c r="A175" s="482" t="s">
        <v>319</v>
      </c>
      <c r="B175" s="507" t="s">
        <v>320</v>
      </c>
      <c r="C175" s="432">
        <v>0</v>
      </c>
      <c r="D175" s="447"/>
      <c r="E175" s="436"/>
      <c r="F175" s="448"/>
      <c r="G175" s="448"/>
      <c r="H175" s="448"/>
      <c r="I175" s="535"/>
      <c r="J175" s="433"/>
      <c r="K175" s="433"/>
      <c r="L175" s="426"/>
      <c r="M175" s="426"/>
      <c r="N175" s="428"/>
      <c r="O175" s="434"/>
      <c r="P175" s="426"/>
      <c r="Q175" s="433"/>
    </row>
    <row r="176" spans="1:17" x14ac:dyDescent="0.25">
      <c r="A176" s="483" t="s">
        <v>321</v>
      </c>
      <c r="B176" s="512" t="s">
        <v>322</v>
      </c>
      <c r="C176" s="449">
        <v>0</v>
      </c>
      <c r="D176" s="450"/>
      <c r="E176" s="451"/>
      <c r="F176" s="452"/>
      <c r="G176" s="452"/>
      <c r="H176" s="452"/>
      <c r="I176" s="535"/>
      <c r="J176" s="433"/>
      <c r="K176" s="433"/>
      <c r="L176" s="426"/>
      <c r="M176" s="426"/>
      <c r="N176" s="428"/>
      <c r="O176" s="434"/>
      <c r="P176" s="426"/>
      <c r="Q176" s="433"/>
    </row>
    <row r="177" spans="1:17" x14ac:dyDescent="0.25">
      <c r="A177" s="440"/>
      <c r="B177" s="453"/>
      <c r="C177" s="478"/>
      <c r="D177" s="476"/>
      <c r="E177" s="476"/>
      <c r="F177" s="476"/>
      <c r="G177" s="476"/>
      <c r="H177" s="476"/>
      <c r="I177" s="535"/>
      <c r="J177" s="433"/>
      <c r="K177" s="433"/>
      <c r="L177" s="426"/>
      <c r="M177" s="426"/>
      <c r="N177" s="428"/>
      <c r="O177" s="434"/>
      <c r="P177" s="426"/>
      <c r="Q177" s="433"/>
    </row>
    <row r="178" spans="1:17" x14ac:dyDescent="0.25">
      <c r="A178" s="951" t="s">
        <v>323</v>
      </c>
      <c r="B178" s="958"/>
      <c r="C178" s="430">
        <v>0</v>
      </c>
      <c r="D178" s="462">
        <v>0</v>
      </c>
      <c r="E178" s="429">
        <v>0</v>
      </c>
      <c r="F178" s="463">
        <v>0</v>
      </c>
      <c r="G178" s="430">
        <v>0</v>
      </c>
      <c r="H178" s="430">
        <v>0</v>
      </c>
      <c r="I178" s="535"/>
      <c r="J178" s="433"/>
      <c r="K178" s="433"/>
      <c r="L178" s="426"/>
      <c r="M178" s="426"/>
      <c r="N178" s="428"/>
      <c r="O178" s="434"/>
      <c r="P178" s="426"/>
      <c r="Q178" s="433"/>
    </row>
    <row r="179" spans="1:17" x14ac:dyDescent="0.25">
      <c r="A179" s="482" t="s">
        <v>324</v>
      </c>
      <c r="B179" s="557" t="s">
        <v>325</v>
      </c>
      <c r="C179" s="432">
        <v>0</v>
      </c>
      <c r="D179" s="447"/>
      <c r="E179" s="436"/>
      <c r="F179" s="448"/>
      <c r="G179" s="448"/>
      <c r="H179" s="448"/>
      <c r="I179" s="535"/>
      <c r="J179" s="433"/>
      <c r="K179" s="433"/>
      <c r="L179" s="426"/>
      <c r="M179" s="426"/>
      <c r="N179" s="428"/>
      <c r="O179" s="434"/>
      <c r="P179" s="426"/>
      <c r="Q179" s="433"/>
    </row>
    <row r="180" spans="1:17" x14ac:dyDescent="0.25">
      <c r="A180" s="482" t="s">
        <v>326</v>
      </c>
      <c r="B180" s="558" t="s">
        <v>327</v>
      </c>
      <c r="C180" s="432">
        <v>0</v>
      </c>
      <c r="D180" s="447"/>
      <c r="E180" s="436"/>
      <c r="F180" s="448"/>
      <c r="G180" s="448"/>
      <c r="H180" s="448"/>
      <c r="I180" s="535"/>
      <c r="J180" s="433"/>
      <c r="K180" s="433"/>
      <c r="L180" s="426"/>
      <c r="M180" s="426"/>
      <c r="N180" s="428"/>
      <c r="O180" s="434"/>
      <c r="P180" s="426"/>
      <c r="Q180" s="433"/>
    </row>
    <row r="181" spans="1:17" x14ac:dyDescent="0.25">
      <c r="A181" s="482" t="s">
        <v>328</v>
      </c>
      <c r="B181" s="558" t="s">
        <v>329</v>
      </c>
      <c r="C181" s="432">
        <v>0</v>
      </c>
      <c r="D181" s="447"/>
      <c r="E181" s="436"/>
      <c r="F181" s="448"/>
      <c r="G181" s="448"/>
      <c r="H181" s="448"/>
      <c r="I181" s="535"/>
      <c r="J181" s="433"/>
      <c r="K181" s="433"/>
      <c r="L181" s="426"/>
      <c r="M181" s="426"/>
      <c r="N181" s="428"/>
      <c r="O181" s="434"/>
      <c r="P181" s="426"/>
      <c r="Q181" s="433"/>
    </row>
    <row r="182" spans="1:17" x14ac:dyDescent="0.25">
      <c r="A182" s="482" t="s">
        <v>330</v>
      </c>
      <c r="B182" s="558" t="s">
        <v>331</v>
      </c>
      <c r="C182" s="432">
        <v>0</v>
      </c>
      <c r="D182" s="447"/>
      <c r="E182" s="436"/>
      <c r="F182" s="448"/>
      <c r="G182" s="448"/>
      <c r="H182" s="448"/>
      <c r="I182" s="535"/>
      <c r="J182" s="433"/>
      <c r="K182" s="433"/>
      <c r="L182" s="426"/>
      <c r="M182" s="426"/>
      <c r="N182" s="428"/>
      <c r="O182" s="434"/>
      <c r="P182" s="426"/>
      <c r="Q182" s="433"/>
    </row>
    <row r="183" spans="1:17" x14ac:dyDescent="0.25">
      <c r="A183" s="482" t="s">
        <v>332</v>
      </c>
      <c r="B183" s="507" t="s">
        <v>333</v>
      </c>
      <c r="C183" s="432">
        <v>0</v>
      </c>
      <c r="D183" s="447"/>
      <c r="E183" s="436"/>
      <c r="F183" s="448"/>
      <c r="G183" s="448"/>
      <c r="H183" s="448"/>
      <c r="I183" s="535"/>
      <c r="J183" s="433"/>
      <c r="K183" s="433"/>
      <c r="L183" s="426"/>
      <c r="M183" s="426"/>
      <c r="N183" s="428"/>
      <c r="O183" s="434"/>
      <c r="P183" s="426"/>
      <c r="Q183" s="433"/>
    </row>
    <row r="184" spans="1:17" x14ac:dyDescent="0.25">
      <c r="A184" s="482" t="s">
        <v>334</v>
      </c>
      <c r="B184" s="507" t="s">
        <v>335</v>
      </c>
      <c r="C184" s="432">
        <v>0</v>
      </c>
      <c r="D184" s="447"/>
      <c r="E184" s="436"/>
      <c r="F184" s="448"/>
      <c r="G184" s="448"/>
      <c r="H184" s="448"/>
      <c r="I184" s="535"/>
      <c r="J184" s="433"/>
      <c r="K184" s="433"/>
      <c r="L184" s="426"/>
      <c r="M184" s="426"/>
      <c r="N184" s="428"/>
      <c r="O184" s="434"/>
      <c r="P184" s="426"/>
      <c r="Q184" s="433"/>
    </row>
    <row r="185" spans="1:17" x14ac:dyDescent="0.25">
      <c r="A185" s="482" t="s">
        <v>336</v>
      </c>
      <c r="B185" s="507" t="s">
        <v>337</v>
      </c>
      <c r="C185" s="432">
        <v>0</v>
      </c>
      <c r="D185" s="447"/>
      <c r="E185" s="436"/>
      <c r="F185" s="448"/>
      <c r="G185" s="448"/>
      <c r="H185" s="448"/>
      <c r="I185" s="535"/>
      <c r="J185" s="433"/>
      <c r="K185" s="433"/>
      <c r="L185" s="426"/>
      <c r="M185" s="426"/>
      <c r="N185" s="428"/>
      <c r="O185" s="434"/>
      <c r="P185" s="426"/>
      <c r="Q185" s="433"/>
    </row>
    <row r="186" spans="1:17" x14ac:dyDescent="0.25">
      <c r="A186" s="482" t="s">
        <v>338</v>
      </c>
      <c r="B186" s="507" t="s">
        <v>339</v>
      </c>
      <c r="C186" s="432">
        <v>0</v>
      </c>
      <c r="D186" s="447"/>
      <c r="E186" s="436"/>
      <c r="F186" s="448"/>
      <c r="G186" s="448"/>
      <c r="H186" s="448"/>
      <c r="I186" s="535"/>
      <c r="J186" s="433"/>
      <c r="K186" s="433"/>
      <c r="L186" s="426"/>
      <c r="M186" s="426"/>
      <c r="N186" s="428"/>
      <c r="O186" s="434"/>
      <c r="P186" s="426"/>
      <c r="Q186" s="433"/>
    </row>
    <row r="187" spans="1:17" x14ac:dyDescent="0.25">
      <c r="A187" s="482" t="s">
        <v>340</v>
      </c>
      <c r="B187" s="507" t="s">
        <v>341</v>
      </c>
      <c r="C187" s="432">
        <v>0</v>
      </c>
      <c r="D187" s="447"/>
      <c r="E187" s="436"/>
      <c r="F187" s="448"/>
      <c r="G187" s="448"/>
      <c r="H187" s="448"/>
      <c r="I187" s="535"/>
      <c r="J187" s="433"/>
      <c r="K187" s="433"/>
      <c r="L187" s="426"/>
      <c r="M187" s="426"/>
      <c r="N187" s="428"/>
      <c r="O187" s="434"/>
      <c r="P187" s="426"/>
      <c r="Q187" s="433"/>
    </row>
    <row r="188" spans="1:17" x14ac:dyDescent="0.25">
      <c r="A188" s="482" t="s">
        <v>342</v>
      </c>
      <c r="B188" s="507" t="s">
        <v>343</v>
      </c>
      <c r="C188" s="432">
        <v>0</v>
      </c>
      <c r="D188" s="447"/>
      <c r="E188" s="436"/>
      <c r="F188" s="448"/>
      <c r="G188" s="448"/>
      <c r="H188" s="448"/>
      <c r="I188" s="535"/>
      <c r="J188" s="433"/>
      <c r="K188" s="433"/>
      <c r="L188" s="426"/>
      <c r="M188" s="426"/>
      <c r="N188" s="428"/>
      <c r="O188" s="434"/>
      <c r="P188" s="426"/>
      <c r="Q188" s="433"/>
    </row>
    <row r="189" spans="1:17" x14ac:dyDescent="0.25">
      <c r="A189" s="482" t="s">
        <v>344</v>
      </c>
      <c r="B189" s="507" t="s">
        <v>345</v>
      </c>
      <c r="C189" s="432">
        <v>0</v>
      </c>
      <c r="D189" s="447"/>
      <c r="E189" s="436"/>
      <c r="F189" s="448"/>
      <c r="G189" s="448"/>
      <c r="H189" s="448"/>
      <c r="I189" s="535"/>
      <c r="J189" s="433"/>
      <c r="K189" s="433"/>
      <c r="L189" s="426"/>
      <c r="M189" s="426"/>
      <c r="N189" s="428"/>
      <c r="O189" s="434"/>
      <c r="P189" s="426"/>
      <c r="Q189" s="433"/>
    </row>
    <row r="190" spans="1:17" x14ac:dyDescent="0.25">
      <c r="A190" s="482" t="s">
        <v>346</v>
      </c>
      <c r="B190" s="507" t="s">
        <v>347</v>
      </c>
      <c r="C190" s="432">
        <v>0</v>
      </c>
      <c r="D190" s="447"/>
      <c r="E190" s="436"/>
      <c r="F190" s="448"/>
      <c r="G190" s="448"/>
      <c r="H190" s="448"/>
      <c r="I190" s="535"/>
      <c r="J190" s="433"/>
      <c r="K190" s="433"/>
      <c r="L190" s="426"/>
      <c r="M190" s="426"/>
      <c r="N190" s="428"/>
      <c r="O190" s="434"/>
      <c r="P190" s="426"/>
      <c r="Q190" s="433"/>
    </row>
    <row r="191" spans="1:17" x14ac:dyDescent="0.25">
      <c r="A191" s="482" t="s">
        <v>348</v>
      </c>
      <c r="B191" s="507" t="s">
        <v>349</v>
      </c>
      <c r="C191" s="432">
        <v>0</v>
      </c>
      <c r="D191" s="447"/>
      <c r="E191" s="436"/>
      <c r="F191" s="448"/>
      <c r="G191" s="448"/>
      <c r="H191" s="448"/>
      <c r="I191" s="535"/>
      <c r="J191" s="433"/>
      <c r="K191" s="433"/>
      <c r="L191" s="426"/>
      <c r="M191" s="426"/>
      <c r="N191" s="428"/>
      <c r="O191" s="434"/>
      <c r="P191" s="426"/>
      <c r="Q191" s="433"/>
    </row>
    <row r="192" spans="1:17" ht="147.75" x14ac:dyDescent="0.25">
      <c r="A192" s="482" t="s">
        <v>350</v>
      </c>
      <c r="B192" s="488" t="s">
        <v>351</v>
      </c>
      <c r="C192" s="432">
        <v>0</v>
      </c>
      <c r="D192" s="447"/>
      <c r="E192" s="436"/>
      <c r="F192" s="448"/>
      <c r="G192" s="448"/>
      <c r="H192" s="448"/>
      <c r="I192" s="535"/>
      <c r="J192" s="433"/>
      <c r="K192" s="433"/>
      <c r="L192" s="426"/>
      <c r="M192" s="426"/>
      <c r="N192" s="428"/>
      <c r="O192" s="434"/>
      <c r="P192" s="426"/>
      <c r="Q192" s="433"/>
    </row>
    <row r="193" spans="1:17" ht="125.25" x14ac:dyDescent="0.25">
      <c r="A193" s="482" t="s">
        <v>352</v>
      </c>
      <c r="B193" s="488" t="s">
        <v>353</v>
      </c>
      <c r="C193" s="432">
        <v>0</v>
      </c>
      <c r="D193" s="447"/>
      <c r="E193" s="436"/>
      <c r="F193" s="448"/>
      <c r="G193" s="448"/>
      <c r="H193" s="448"/>
      <c r="I193" s="535"/>
      <c r="J193" s="433"/>
      <c r="K193" s="433"/>
      <c r="L193" s="426"/>
      <c r="M193" s="426"/>
      <c r="N193" s="428"/>
      <c r="O193" s="434"/>
      <c r="P193" s="426"/>
      <c r="Q193" s="433"/>
    </row>
    <row r="194" spans="1:17" x14ac:dyDescent="0.25">
      <c r="A194" s="482" t="s">
        <v>354</v>
      </c>
      <c r="B194" s="507" t="s">
        <v>355</v>
      </c>
      <c r="C194" s="432">
        <v>0</v>
      </c>
      <c r="D194" s="447"/>
      <c r="E194" s="436"/>
      <c r="F194" s="448"/>
      <c r="G194" s="448"/>
      <c r="H194" s="448"/>
      <c r="I194" s="535"/>
      <c r="J194" s="433"/>
      <c r="K194" s="433"/>
      <c r="L194" s="426"/>
      <c r="M194" s="426"/>
      <c r="N194" s="428"/>
      <c r="O194" s="434"/>
      <c r="P194" s="426"/>
      <c r="Q194" s="433"/>
    </row>
    <row r="195" spans="1:17" x14ac:dyDescent="0.25">
      <c r="A195" s="482" t="s">
        <v>356</v>
      </c>
      <c r="B195" s="507" t="s">
        <v>357</v>
      </c>
      <c r="C195" s="432">
        <v>0</v>
      </c>
      <c r="D195" s="447"/>
      <c r="E195" s="436"/>
      <c r="F195" s="448"/>
      <c r="G195" s="448"/>
      <c r="H195" s="448"/>
      <c r="I195" s="535"/>
      <c r="J195" s="433"/>
      <c r="K195" s="433"/>
      <c r="L195" s="426"/>
      <c r="M195" s="426"/>
      <c r="N195" s="428"/>
      <c r="O195" s="434"/>
      <c r="P195" s="426"/>
      <c r="Q195" s="433"/>
    </row>
    <row r="196" spans="1:17" x14ac:dyDescent="0.25">
      <c r="A196" s="482" t="s">
        <v>358</v>
      </c>
      <c r="B196" s="507" t="s">
        <v>359</v>
      </c>
      <c r="C196" s="432">
        <v>0</v>
      </c>
      <c r="D196" s="447"/>
      <c r="E196" s="436"/>
      <c r="F196" s="448"/>
      <c r="G196" s="448"/>
      <c r="H196" s="448"/>
      <c r="I196" s="535"/>
      <c r="J196" s="433"/>
      <c r="K196" s="433"/>
      <c r="L196" s="426"/>
      <c r="M196" s="426"/>
      <c r="N196" s="428"/>
      <c r="O196" s="434"/>
      <c r="P196" s="426"/>
      <c r="Q196" s="433"/>
    </row>
    <row r="197" spans="1:17" x14ac:dyDescent="0.25">
      <c r="A197" s="482" t="s">
        <v>360</v>
      </c>
      <c r="B197" s="507" t="s">
        <v>361</v>
      </c>
      <c r="C197" s="432">
        <v>0</v>
      </c>
      <c r="D197" s="447"/>
      <c r="E197" s="436"/>
      <c r="F197" s="448"/>
      <c r="G197" s="448"/>
      <c r="H197" s="448"/>
      <c r="I197" s="535"/>
      <c r="J197" s="433"/>
      <c r="K197" s="433"/>
      <c r="L197" s="426"/>
      <c r="M197" s="426"/>
      <c r="N197" s="428"/>
      <c r="O197" s="434"/>
      <c r="P197" s="426"/>
      <c r="Q197" s="433"/>
    </row>
    <row r="198" spans="1:17" x14ac:dyDescent="0.25">
      <c r="A198" s="482" t="s">
        <v>362</v>
      </c>
      <c r="B198" s="507" t="s">
        <v>363</v>
      </c>
      <c r="C198" s="432">
        <v>0</v>
      </c>
      <c r="D198" s="447"/>
      <c r="E198" s="436"/>
      <c r="F198" s="448"/>
      <c r="G198" s="448"/>
      <c r="H198" s="448"/>
      <c r="I198" s="535"/>
      <c r="J198" s="433"/>
      <c r="K198" s="433"/>
      <c r="L198" s="426"/>
      <c r="M198" s="426"/>
      <c r="N198" s="428"/>
      <c r="O198" s="434"/>
      <c r="P198" s="426"/>
      <c r="Q198" s="433"/>
    </row>
    <row r="199" spans="1:17" x14ac:dyDescent="0.25">
      <c r="A199" s="482" t="s">
        <v>364</v>
      </c>
      <c r="B199" s="507" t="s">
        <v>365</v>
      </c>
      <c r="C199" s="432">
        <v>0</v>
      </c>
      <c r="D199" s="447"/>
      <c r="E199" s="436"/>
      <c r="F199" s="448"/>
      <c r="G199" s="448"/>
      <c r="H199" s="448"/>
      <c r="I199" s="535"/>
      <c r="J199" s="433"/>
      <c r="K199" s="433"/>
      <c r="L199" s="426"/>
      <c r="M199" s="426"/>
      <c r="N199" s="428"/>
      <c r="O199" s="434"/>
      <c r="P199" s="426"/>
      <c r="Q199" s="433"/>
    </row>
    <row r="200" spans="1:17" x14ac:dyDescent="0.25">
      <c r="A200" s="482" t="s">
        <v>366</v>
      </c>
      <c r="B200" s="507" t="s">
        <v>367</v>
      </c>
      <c r="C200" s="432">
        <v>0</v>
      </c>
      <c r="D200" s="447"/>
      <c r="E200" s="436"/>
      <c r="F200" s="448"/>
      <c r="G200" s="448"/>
      <c r="H200" s="448"/>
      <c r="I200" s="535"/>
      <c r="J200" s="433"/>
      <c r="K200" s="433"/>
      <c r="L200" s="426"/>
      <c r="M200" s="426"/>
      <c r="N200" s="428"/>
      <c r="O200" s="434"/>
      <c r="P200" s="426"/>
      <c r="Q200" s="433"/>
    </row>
    <row r="201" spans="1:17" x14ac:dyDescent="0.25">
      <c r="A201" s="482" t="s">
        <v>368</v>
      </c>
      <c r="B201" s="507" t="s">
        <v>369</v>
      </c>
      <c r="C201" s="432">
        <v>0</v>
      </c>
      <c r="D201" s="447"/>
      <c r="E201" s="436"/>
      <c r="F201" s="448"/>
      <c r="G201" s="448"/>
      <c r="H201" s="448"/>
      <c r="I201" s="535"/>
      <c r="J201" s="433"/>
      <c r="K201" s="433"/>
      <c r="L201" s="426"/>
      <c r="M201" s="426"/>
      <c r="N201" s="428"/>
      <c r="O201" s="434"/>
      <c r="P201" s="426"/>
      <c r="Q201" s="433"/>
    </row>
    <row r="202" spans="1:17" x14ac:dyDescent="0.25">
      <c r="A202" s="482" t="s">
        <v>370</v>
      </c>
      <c r="B202" s="507" t="s">
        <v>371</v>
      </c>
      <c r="C202" s="432">
        <v>0</v>
      </c>
      <c r="D202" s="447"/>
      <c r="E202" s="436"/>
      <c r="F202" s="448"/>
      <c r="G202" s="448"/>
      <c r="H202" s="448"/>
      <c r="I202" s="535"/>
      <c r="J202" s="433"/>
      <c r="K202" s="433"/>
      <c r="L202" s="426"/>
      <c r="M202" s="426"/>
      <c r="N202" s="428"/>
      <c r="O202" s="434"/>
      <c r="P202" s="426"/>
      <c r="Q202" s="433"/>
    </row>
    <row r="203" spans="1:17" x14ac:dyDescent="0.25">
      <c r="A203" s="482" t="s">
        <v>372</v>
      </c>
      <c r="B203" s="507" t="s">
        <v>373</v>
      </c>
      <c r="C203" s="432">
        <v>0</v>
      </c>
      <c r="D203" s="447"/>
      <c r="E203" s="436"/>
      <c r="F203" s="448"/>
      <c r="G203" s="448"/>
      <c r="H203" s="448"/>
      <c r="I203" s="535"/>
      <c r="J203" s="433"/>
      <c r="K203" s="433"/>
      <c r="L203" s="426"/>
      <c r="M203" s="426"/>
      <c r="N203" s="428"/>
      <c r="O203" s="434"/>
      <c r="P203" s="426"/>
      <c r="Q203" s="433"/>
    </row>
    <row r="204" spans="1:17" x14ac:dyDescent="0.25">
      <c r="A204" s="482" t="s">
        <v>374</v>
      </c>
      <c r="B204" s="507" t="s">
        <v>375</v>
      </c>
      <c r="C204" s="432">
        <v>0</v>
      </c>
      <c r="D204" s="447"/>
      <c r="E204" s="436"/>
      <c r="F204" s="448"/>
      <c r="G204" s="448"/>
      <c r="H204" s="448"/>
      <c r="I204" s="535"/>
      <c r="J204" s="433"/>
      <c r="K204" s="433"/>
      <c r="L204" s="426"/>
      <c r="M204" s="426"/>
      <c r="N204" s="428"/>
      <c r="O204" s="434"/>
      <c r="P204" s="426"/>
      <c r="Q204" s="433"/>
    </row>
    <row r="205" spans="1:17" ht="114" x14ac:dyDescent="0.25">
      <c r="A205" s="482" t="s">
        <v>376</v>
      </c>
      <c r="B205" s="488" t="s">
        <v>377</v>
      </c>
      <c r="C205" s="432">
        <v>0</v>
      </c>
      <c r="D205" s="447"/>
      <c r="E205" s="436"/>
      <c r="F205" s="448"/>
      <c r="G205" s="448"/>
      <c r="H205" s="448"/>
      <c r="I205" s="535"/>
      <c r="J205" s="433"/>
      <c r="K205" s="433"/>
      <c r="L205" s="426"/>
      <c r="M205" s="426"/>
      <c r="N205" s="428"/>
      <c r="O205" s="434"/>
      <c r="P205" s="426"/>
      <c r="Q205" s="433"/>
    </row>
    <row r="206" spans="1:17" x14ac:dyDescent="0.25">
      <c r="A206" s="482" t="s">
        <v>378</v>
      </c>
      <c r="B206" s="507" t="s">
        <v>379</v>
      </c>
      <c r="C206" s="432">
        <v>0</v>
      </c>
      <c r="D206" s="447"/>
      <c r="E206" s="436"/>
      <c r="F206" s="448"/>
      <c r="G206" s="448"/>
      <c r="H206" s="448"/>
      <c r="I206" s="535"/>
      <c r="J206" s="433"/>
      <c r="K206" s="433"/>
      <c r="L206" s="426"/>
      <c r="M206" s="426"/>
      <c r="N206" s="428"/>
      <c r="O206" s="434"/>
      <c r="P206" s="426"/>
      <c r="Q206" s="433"/>
    </row>
    <row r="207" spans="1:17" x14ac:dyDescent="0.25">
      <c r="A207" s="482" t="s">
        <v>380</v>
      </c>
      <c r="B207" s="507" t="s">
        <v>381</v>
      </c>
      <c r="C207" s="432">
        <v>0</v>
      </c>
      <c r="D207" s="447"/>
      <c r="E207" s="436"/>
      <c r="F207" s="448"/>
      <c r="G207" s="448"/>
      <c r="H207" s="448"/>
      <c r="I207" s="535"/>
      <c r="J207" s="433"/>
      <c r="K207" s="433"/>
      <c r="L207" s="426"/>
      <c r="M207" s="426"/>
      <c r="N207" s="428"/>
      <c r="O207" s="434"/>
      <c r="P207" s="426"/>
      <c r="Q207" s="433"/>
    </row>
    <row r="208" spans="1:17" x14ac:dyDescent="0.25">
      <c r="A208" s="482" t="s">
        <v>382</v>
      </c>
      <c r="B208" s="507" t="s">
        <v>383</v>
      </c>
      <c r="C208" s="432">
        <v>0</v>
      </c>
      <c r="D208" s="447"/>
      <c r="E208" s="436"/>
      <c r="F208" s="448"/>
      <c r="G208" s="448"/>
      <c r="H208" s="448"/>
      <c r="I208" s="535"/>
      <c r="J208" s="433"/>
      <c r="K208" s="433"/>
      <c r="L208" s="426"/>
      <c r="M208" s="426"/>
      <c r="N208" s="428"/>
      <c r="O208" s="434"/>
      <c r="P208" s="426"/>
      <c r="Q208" s="433"/>
    </row>
    <row r="209" spans="1:17" x14ac:dyDescent="0.25">
      <c r="A209" s="482" t="s">
        <v>384</v>
      </c>
      <c r="B209" s="507" t="s">
        <v>385</v>
      </c>
      <c r="C209" s="432">
        <v>0</v>
      </c>
      <c r="D209" s="447"/>
      <c r="E209" s="436"/>
      <c r="F209" s="448"/>
      <c r="G209" s="448"/>
      <c r="H209" s="448"/>
      <c r="I209" s="535"/>
      <c r="J209" s="433"/>
      <c r="K209" s="433"/>
      <c r="L209" s="426"/>
      <c r="M209" s="426"/>
      <c r="N209" s="428"/>
      <c r="O209" s="434"/>
      <c r="P209" s="426"/>
      <c r="Q209" s="433"/>
    </row>
    <row r="210" spans="1:17" ht="181.5" x14ac:dyDescent="0.25">
      <c r="A210" s="482" t="s">
        <v>386</v>
      </c>
      <c r="B210" s="488" t="s">
        <v>387</v>
      </c>
      <c r="C210" s="432">
        <v>0</v>
      </c>
      <c r="D210" s="447"/>
      <c r="E210" s="436"/>
      <c r="F210" s="448"/>
      <c r="G210" s="448"/>
      <c r="H210" s="448"/>
      <c r="I210" s="535"/>
      <c r="J210" s="433"/>
      <c r="K210" s="433"/>
      <c r="L210" s="426"/>
      <c r="M210" s="426"/>
      <c r="N210" s="428"/>
      <c r="O210" s="434"/>
      <c r="P210" s="426"/>
      <c r="Q210" s="433"/>
    </row>
    <row r="211" spans="1:17" x14ac:dyDescent="0.25">
      <c r="A211" s="482" t="s">
        <v>388</v>
      </c>
      <c r="B211" s="507" t="s">
        <v>389</v>
      </c>
      <c r="C211" s="432">
        <v>0</v>
      </c>
      <c r="D211" s="447"/>
      <c r="E211" s="436"/>
      <c r="F211" s="448"/>
      <c r="G211" s="448"/>
      <c r="H211" s="448"/>
      <c r="I211" s="535"/>
      <c r="J211" s="433"/>
      <c r="K211" s="433"/>
      <c r="L211" s="426"/>
      <c r="M211" s="426"/>
      <c r="N211" s="428"/>
      <c r="O211" s="434"/>
      <c r="P211" s="426"/>
      <c r="Q211" s="433"/>
    </row>
    <row r="212" spans="1:17" x14ac:dyDescent="0.25">
      <c r="A212" s="482" t="s">
        <v>390</v>
      </c>
      <c r="B212" s="507" t="s">
        <v>391</v>
      </c>
      <c r="C212" s="432">
        <v>0</v>
      </c>
      <c r="D212" s="447"/>
      <c r="E212" s="436"/>
      <c r="F212" s="448"/>
      <c r="G212" s="448"/>
      <c r="H212" s="448"/>
      <c r="I212" s="535"/>
      <c r="J212" s="433"/>
      <c r="K212" s="433"/>
      <c r="L212" s="426"/>
      <c r="M212" s="426"/>
      <c r="N212" s="428"/>
      <c r="O212" s="434"/>
      <c r="P212" s="426"/>
      <c r="Q212" s="433"/>
    </row>
    <row r="213" spans="1:17" x14ac:dyDescent="0.25">
      <c r="A213" s="482" t="s">
        <v>392</v>
      </c>
      <c r="B213" s="507" t="s">
        <v>393</v>
      </c>
      <c r="C213" s="432">
        <v>0</v>
      </c>
      <c r="D213" s="447"/>
      <c r="E213" s="436"/>
      <c r="F213" s="448"/>
      <c r="G213" s="448"/>
      <c r="H213" s="448"/>
      <c r="I213" s="535"/>
      <c r="J213" s="433"/>
      <c r="K213" s="433"/>
      <c r="L213" s="426"/>
      <c r="M213" s="426"/>
      <c r="N213" s="428"/>
      <c r="O213" s="434"/>
      <c r="P213" s="426"/>
      <c r="Q213" s="433"/>
    </row>
    <row r="214" spans="1:17" x14ac:dyDescent="0.25">
      <c r="A214" s="482" t="s">
        <v>394</v>
      </c>
      <c r="B214" s="507" t="s">
        <v>395</v>
      </c>
      <c r="C214" s="432">
        <v>0</v>
      </c>
      <c r="D214" s="447"/>
      <c r="E214" s="436"/>
      <c r="F214" s="448"/>
      <c r="G214" s="448"/>
      <c r="H214" s="448"/>
      <c r="I214" s="535"/>
      <c r="J214" s="433"/>
      <c r="K214" s="433"/>
      <c r="L214" s="426"/>
      <c r="M214" s="426"/>
      <c r="N214" s="428"/>
      <c r="O214" s="434"/>
      <c r="P214" s="426"/>
      <c r="Q214" s="433"/>
    </row>
    <row r="215" spans="1:17" x14ac:dyDescent="0.25">
      <c r="A215" s="482" t="s">
        <v>396</v>
      </c>
      <c r="B215" s="507" t="s">
        <v>397</v>
      </c>
      <c r="C215" s="432">
        <v>0</v>
      </c>
      <c r="D215" s="447"/>
      <c r="E215" s="436"/>
      <c r="F215" s="448"/>
      <c r="G215" s="448"/>
      <c r="H215" s="448"/>
      <c r="I215" s="535"/>
      <c r="J215" s="433"/>
      <c r="K215" s="433"/>
      <c r="L215" s="426"/>
      <c r="M215" s="426"/>
      <c r="N215" s="428"/>
      <c r="O215" s="434"/>
      <c r="P215" s="426"/>
      <c r="Q215" s="433"/>
    </row>
    <row r="216" spans="1:17" x14ac:dyDescent="0.25">
      <c r="A216" s="482" t="s">
        <v>398</v>
      </c>
      <c r="B216" s="507" t="s">
        <v>399</v>
      </c>
      <c r="C216" s="432">
        <v>0</v>
      </c>
      <c r="D216" s="447"/>
      <c r="E216" s="436"/>
      <c r="F216" s="448"/>
      <c r="G216" s="448"/>
      <c r="H216" s="448"/>
      <c r="I216" s="535"/>
      <c r="J216" s="433"/>
      <c r="K216" s="433"/>
      <c r="L216" s="426"/>
      <c r="M216" s="426"/>
      <c r="N216" s="428"/>
      <c r="O216" s="434"/>
      <c r="P216" s="426"/>
      <c r="Q216" s="433"/>
    </row>
    <row r="217" spans="1:17" x14ac:dyDescent="0.25">
      <c r="A217" s="482" t="s">
        <v>400</v>
      </c>
      <c r="B217" s="507" t="s">
        <v>401</v>
      </c>
      <c r="C217" s="432">
        <v>0</v>
      </c>
      <c r="D217" s="447"/>
      <c r="E217" s="436"/>
      <c r="F217" s="448"/>
      <c r="G217" s="448"/>
      <c r="H217" s="448"/>
      <c r="I217" s="535"/>
      <c r="J217" s="433"/>
      <c r="K217" s="433"/>
      <c r="L217" s="426"/>
      <c r="M217" s="426"/>
      <c r="N217" s="428"/>
      <c r="O217" s="434"/>
      <c r="P217" s="426"/>
      <c r="Q217" s="433"/>
    </row>
    <row r="218" spans="1:17" x14ac:dyDescent="0.25">
      <c r="A218" s="482" t="s">
        <v>402</v>
      </c>
      <c r="B218" s="507" t="s">
        <v>403</v>
      </c>
      <c r="C218" s="432">
        <v>0</v>
      </c>
      <c r="D218" s="447"/>
      <c r="E218" s="436"/>
      <c r="F218" s="448"/>
      <c r="G218" s="448"/>
      <c r="H218" s="448"/>
      <c r="I218" s="535"/>
      <c r="J218" s="433"/>
      <c r="K218" s="433"/>
      <c r="L218" s="426"/>
      <c r="M218" s="426"/>
      <c r="N218" s="428"/>
      <c r="O218" s="434"/>
      <c r="P218" s="426"/>
      <c r="Q218" s="433"/>
    </row>
    <row r="219" spans="1:17" x14ac:dyDescent="0.25">
      <c r="A219" s="482" t="s">
        <v>404</v>
      </c>
      <c r="B219" s="507" t="s">
        <v>405</v>
      </c>
      <c r="C219" s="432">
        <v>0</v>
      </c>
      <c r="D219" s="447"/>
      <c r="E219" s="436"/>
      <c r="F219" s="448"/>
      <c r="G219" s="448"/>
      <c r="H219" s="448"/>
      <c r="I219" s="535"/>
      <c r="J219" s="433"/>
      <c r="K219" s="433"/>
      <c r="L219" s="426"/>
      <c r="M219" s="426"/>
      <c r="N219" s="428"/>
      <c r="O219" s="434"/>
      <c r="P219" s="426"/>
      <c r="Q219" s="433"/>
    </row>
    <row r="220" spans="1:17" x14ac:dyDescent="0.25">
      <c r="A220" s="482" t="s">
        <v>406</v>
      </c>
      <c r="B220" s="507" t="s">
        <v>407</v>
      </c>
      <c r="C220" s="432">
        <v>0</v>
      </c>
      <c r="D220" s="447"/>
      <c r="E220" s="436"/>
      <c r="F220" s="448"/>
      <c r="G220" s="448"/>
      <c r="H220" s="448"/>
      <c r="I220" s="535"/>
      <c r="J220" s="433"/>
      <c r="K220" s="433"/>
      <c r="L220" s="426"/>
      <c r="M220" s="426"/>
      <c r="N220" s="428"/>
      <c r="O220" s="434"/>
      <c r="P220" s="426"/>
      <c r="Q220" s="433"/>
    </row>
    <row r="221" spans="1:17" x14ac:dyDescent="0.25">
      <c r="A221" s="482" t="s">
        <v>408</v>
      </c>
      <c r="B221" s="507" t="s">
        <v>409</v>
      </c>
      <c r="C221" s="432">
        <v>0</v>
      </c>
      <c r="D221" s="447"/>
      <c r="E221" s="436"/>
      <c r="F221" s="448"/>
      <c r="G221" s="448"/>
      <c r="H221" s="448"/>
      <c r="I221" s="535"/>
      <c r="J221" s="433"/>
      <c r="K221" s="433"/>
      <c r="L221" s="426"/>
      <c r="M221" s="426"/>
      <c r="N221" s="428"/>
      <c r="O221" s="434"/>
      <c r="P221" s="426"/>
      <c r="Q221" s="433"/>
    </row>
    <row r="222" spans="1:17" x14ac:dyDescent="0.25">
      <c r="A222" s="482" t="s">
        <v>410</v>
      </c>
      <c r="B222" s="507" t="s">
        <v>411</v>
      </c>
      <c r="C222" s="432">
        <v>0</v>
      </c>
      <c r="D222" s="447"/>
      <c r="E222" s="436"/>
      <c r="F222" s="448"/>
      <c r="G222" s="448"/>
      <c r="H222" s="448"/>
      <c r="I222" s="535"/>
      <c r="J222" s="433"/>
      <c r="K222" s="433"/>
      <c r="L222" s="426"/>
      <c r="M222" s="426"/>
      <c r="N222" s="428"/>
      <c r="O222" s="434"/>
      <c r="P222" s="426"/>
      <c r="Q222" s="433"/>
    </row>
    <row r="223" spans="1:17" x14ac:dyDescent="0.25">
      <c r="A223" s="482" t="s">
        <v>412</v>
      </c>
      <c r="B223" s="507" t="s">
        <v>413</v>
      </c>
      <c r="C223" s="432">
        <v>0</v>
      </c>
      <c r="D223" s="447"/>
      <c r="E223" s="436"/>
      <c r="F223" s="448"/>
      <c r="G223" s="448"/>
      <c r="H223" s="448"/>
      <c r="I223" s="535"/>
      <c r="J223" s="433"/>
      <c r="K223" s="433"/>
      <c r="L223" s="426"/>
      <c r="M223" s="426"/>
      <c r="N223" s="428"/>
      <c r="O223" s="434"/>
      <c r="P223" s="426"/>
      <c r="Q223" s="433"/>
    </row>
    <row r="224" spans="1:17" x14ac:dyDescent="0.25">
      <c r="A224" s="482" t="s">
        <v>414</v>
      </c>
      <c r="B224" s="507" t="s">
        <v>415</v>
      </c>
      <c r="C224" s="432">
        <v>0</v>
      </c>
      <c r="D224" s="447"/>
      <c r="E224" s="436"/>
      <c r="F224" s="448"/>
      <c r="G224" s="448"/>
      <c r="H224" s="448"/>
      <c r="I224" s="535"/>
      <c r="J224" s="433"/>
      <c r="K224" s="433"/>
      <c r="L224" s="426"/>
      <c r="M224" s="426"/>
      <c r="N224" s="428"/>
      <c r="O224" s="434"/>
      <c r="P224" s="426"/>
      <c r="Q224" s="433"/>
    </row>
    <row r="225" spans="1:17" x14ac:dyDescent="0.25">
      <c r="A225" s="482" t="s">
        <v>416</v>
      </c>
      <c r="B225" s="507" t="s">
        <v>417</v>
      </c>
      <c r="C225" s="432">
        <v>0</v>
      </c>
      <c r="D225" s="447"/>
      <c r="E225" s="436"/>
      <c r="F225" s="448"/>
      <c r="G225" s="448"/>
      <c r="H225" s="448"/>
      <c r="I225" s="535"/>
      <c r="J225" s="433"/>
      <c r="K225" s="433"/>
      <c r="L225" s="426"/>
      <c r="M225" s="426"/>
      <c r="N225" s="428"/>
      <c r="O225" s="434"/>
      <c r="P225" s="426"/>
      <c r="Q225" s="433"/>
    </row>
    <row r="226" spans="1:17" x14ac:dyDescent="0.25">
      <c r="A226" s="482" t="s">
        <v>418</v>
      </c>
      <c r="B226" s="507" t="s">
        <v>419</v>
      </c>
      <c r="C226" s="432">
        <v>0</v>
      </c>
      <c r="D226" s="447"/>
      <c r="E226" s="436"/>
      <c r="F226" s="448"/>
      <c r="G226" s="448"/>
      <c r="H226" s="448"/>
      <c r="I226" s="535"/>
      <c r="J226" s="433"/>
      <c r="K226" s="433"/>
      <c r="L226" s="426"/>
      <c r="M226" s="426"/>
      <c r="N226" s="428"/>
      <c r="O226" s="434"/>
      <c r="P226" s="426"/>
      <c r="Q226" s="433"/>
    </row>
    <row r="227" spans="1:17" ht="170.25" x14ac:dyDescent="0.25">
      <c r="A227" s="482" t="s">
        <v>420</v>
      </c>
      <c r="B227" s="488" t="s">
        <v>421</v>
      </c>
      <c r="C227" s="432">
        <v>0</v>
      </c>
      <c r="D227" s="447"/>
      <c r="E227" s="436"/>
      <c r="F227" s="448"/>
      <c r="G227" s="448"/>
      <c r="H227" s="448"/>
      <c r="I227" s="535"/>
      <c r="J227" s="433"/>
      <c r="K227" s="433"/>
      <c r="L227" s="426"/>
      <c r="M227" s="426"/>
      <c r="N227" s="428"/>
      <c r="O227" s="434"/>
      <c r="P227" s="426"/>
      <c r="Q227" s="433"/>
    </row>
    <row r="228" spans="1:17" x14ac:dyDescent="0.25">
      <c r="A228" s="482" t="s">
        <v>422</v>
      </c>
      <c r="B228" s="507" t="s">
        <v>423</v>
      </c>
      <c r="C228" s="432">
        <v>0</v>
      </c>
      <c r="D228" s="447"/>
      <c r="E228" s="436"/>
      <c r="F228" s="448"/>
      <c r="G228" s="448"/>
      <c r="H228" s="448"/>
      <c r="I228" s="535"/>
      <c r="J228" s="433"/>
      <c r="K228" s="433"/>
      <c r="L228" s="426"/>
      <c r="M228" s="426"/>
      <c r="N228" s="428"/>
      <c r="O228" s="434"/>
      <c r="P228" s="426"/>
      <c r="Q228" s="433"/>
    </row>
    <row r="229" spans="1:17" x14ac:dyDescent="0.25">
      <c r="A229" s="482" t="s">
        <v>424</v>
      </c>
      <c r="B229" s="507" t="s">
        <v>425</v>
      </c>
      <c r="C229" s="432">
        <v>0</v>
      </c>
      <c r="D229" s="447"/>
      <c r="E229" s="436"/>
      <c r="F229" s="448"/>
      <c r="G229" s="448"/>
      <c r="H229" s="448"/>
      <c r="I229" s="535"/>
      <c r="J229" s="433"/>
      <c r="K229" s="433"/>
      <c r="L229" s="426"/>
      <c r="M229" s="426"/>
      <c r="N229" s="428"/>
      <c r="O229" s="434"/>
      <c r="P229" s="426"/>
      <c r="Q229" s="433"/>
    </row>
    <row r="230" spans="1:17" x14ac:dyDescent="0.25">
      <c r="A230" s="482" t="s">
        <v>426</v>
      </c>
      <c r="B230" s="507" t="s">
        <v>427</v>
      </c>
      <c r="C230" s="432">
        <v>0</v>
      </c>
      <c r="D230" s="447"/>
      <c r="E230" s="436"/>
      <c r="F230" s="448"/>
      <c r="G230" s="448"/>
      <c r="H230" s="448"/>
      <c r="I230" s="535"/>
      <c r="J230" s="433"/>
      <c r="K230" s="433"/>
      <c r="L230" s="426"/>
      <c r="M230" s="426"/>
      <c r="N230" s="428"/>
      <c r="O230" s="434"/>
      <c r="P230" s="426"/>
      <c r="Q230" s="433"/>
    </row>
    <row r="231" spans="1:17" x14ac:dyDescent="0.25">
      <c r="A231" s="482" t="s">
        <v>428</v>
      </c>
      <c r="B231" s="507" t="s">
        <v>429</v>
      </c>
      <c r="C231" s="432">
        <v>0</v>
      </c>
      <c r="D231" s="447"/>
      <c r="E231" s="436"/>
      <c r="F231" s="448"/>
      <c r="G231" s="448"/>
      <c r="H231" s="448"/>
      <c r="I231" s="535"/>
      <c r="J231" s="433"/>
      <c r="K231" s="433"/>
      <c r="L231" s="426"/>
      <c r="M231" s="426"/>
      <c r="N231" s="428"/>
      <c r="O231" s="434"/>
      <c r="P231" s="426"/>
      <c r="Q231" s="433"/>
    </row>
    <row r="232" spans="1:17" x14ac:dyDescent="0.25">
      <c r="A232" s="482" t="s">
        <v>430</v>
      </c>
      <c r="B232" s="507" t="s">
        <v>431</v>
      </c>
      <c r="C232" s="432">
        <v>0</v>
      </c>
      <c r="D232" s="447"/>
      <c r="E232" s="436"/>
      <c r="F232" s="448"/>
      <c r="G232" s="448"/>
      <c r="H232" s="448"/>
      <c r="I232" s="535"/>
      <c r="J232" s="433"/>
      <c r="K232" s="433"/>
      <c r="L232" s="426"/>
      <c r="M232" s="426"/>
      <c r="N232" s="428"/>
      <c r="O232" s="434"/>
      <c r="P232" s="426"/>
      <c r="Q232" s="433"/>
    </row>
    <row r="233" spans="1:17" x14ac:dyDescent="0.25">
      <c r="A233" s="482" t="s">
        <v>432</v>
      </c>
      <c r="B233" s="507" t="s">
        <v>433</v>
      </c>
      <c r="C233" s="432">
        <v>0</v>
      </c>
      <c r="D233" s="447"/>
      <c r="E233" s="436"/>
      <c r="F233" s="448"/>
      <c r="G233" s="448"/>
      <c r="H233" s="448"/>
      <c r="I233" s="535"/>
      <c r="J233" s="433"/>
      <c r="K233" s="433"/>
      <c r="L233" s="426"/>
      <c r="M233" s="426"/>
      <c r="N233" s="428"/>
      <c r="O233" s="434"/>
      <c r="P233" s="426"/>
      <c r="Q233" s="433"/>
    </row>
    <row r="234" spans="1:17" x14ac:dyDescent="0.25">
      <c r="A234" s="482" t="s">
        <v>434</v>
      </c>
      <c r="B234" s="507" t="s">
        <v>435</v>
      </c>
      <c r="C234" s="432">
        <v>0</v>
      </c>
      <c r="D234" s="447"/>
      <c r="E234" s="436"/>
      <c r="F234" s="448"/>
      <c r="G234" s="448"/>
      <c r="H234" s="448"/>
      <c r="I234" s="535"/>
      <c r="J234" s="433"/>
      <c r="K234" s="433"/>
      <c r="L234" s="426"/>
      <c r="M234" s="426"/>
      <c r="N234" s="428"/>
      <c r="O234" s="434"/>
      <c r="P234" s="426"/>
      <c r="Q234" s="433"/>
    </row>
    <row r="235" spans="1:17" x14ac:dyDescent="0.25">
      <c r="A235" s="482" t="s">
        <v>436</v>
      </c>
      <c r="B235" s="507" t="s">
        <v>437</v>
      </c>
      <c r="C235" s="432">
        <v>0</v>
      </c>
      <c r="D235" s="447"/>
      <c r="E235" s="436"/>
      <c r="F235" s="448"/>
      <c r="G235" s="448"/>
      <c r="H235" s="448"/>
      <c r="I235" s="535"/>
      <c r="J235" s="433"/>
      <c r="K235" s="433"/>
      <c r="L235" s="426"/>
      <c r="M235" s="426"/>
      <c r="N235" s="428"/>
      <c r="O235" s="434"/>
      <c r="P235" s="426"/>
      <c r="Q235" s="433"/>
    </row>
    <row r="236" spans="1:17" ht="136.5" x14ac:dyDescent="0.25">
      <c r="A236" s="482" t="s">
        <v>438</v>
      </c>
      <c r="B236" s="488" t="s">
        <v>439</v>
      </c>
      <c r="C236" s="432">
        <v>0</v>
      </c>
      <c r="D236" s="447"/>
      <c r="E236" s="436"/>
      <c r="F236" s="448"/>
      <c r="G236" s="448"/>
      <c r="H236" s="448"/>
      <c r="I236" s="535"/>
      <c r="J236" s="433"/>
      <c r="K236" s="433"/>
      <c r="L236" s="426"/>
      <c r="M236" s="426"/>
      <c r="N236" s="428"/>
      <c r="O236" s="434"/>
      <c r="P236" s="426"/>
      <c r="Q236" s="433"/>
    </row>
    <row r="237" spans="1:17" x14ac:dyDescent="0.25">
      <c r="A237" s="482" t="s">
        <v>440</v>
      </c>
      <c r="B237" s="507" t="s">
        <v>441</v>
      </c>
      <c r="C237" s="432">
        <v>0</v>
      </c>
      <c r="D237" s="447"/>
      <c r="E237" s="436"/>
      <c r="F237" s="448"/>
      <c r="G237" s="448"/>
      <c r="H237" s="448"/>
      <c r="I237" s="535"/>
      <c r="J237" s="433"/>
      <c r="K237" s="433"/>
      <c r="L237" s="426"/>
      <c r="M237" s="426"/>
      <c r="N237" s="428"/>
      <c r="O237" s="434"/>
      <c r="P237" s="426"/>
      <c r="Q237" s="433"/>
    </row>
    <row r="238" spans="1:17" ht="125.25" x14ac:dyDescent="0.25">
      <c r="A238" s="482" t="s">
        <v>442</v>
      </c>
      <c r="B238" s="488" t="s">
        <v>443</v>
      </c>
      <c r="C238" s="432">
        <v>0</v>
      </c>
      <c r="D238" s="447"/>
      <c r="E238" s="436"/>
      <c r="F238" s="448"/>
      <c r="G238" s="448"/>
      <c r="H238" s="448"/>
      <c r="I238" s="535"/>
      <c r="J238" s="433"/>
      <c r="K238" s="433"/>
      <c r="L238" s="426"/>
      <c r="M238" s="426"/>
      <c r="N238" s="428"/>
      <c r="O238" s="434"/>
      <c r="P238" s="426"/>
      <c r="Q238" s="433"/>
    </row>
    <row r="239" spans="1:17" x14ac:dyDescent="0.25">
      <c r="A239" s="482" t="s">
        <v>444</v>
      </c>
      <c r="B239" s="507" t="s">
        <v>445</v>
      </c>
      <c r="C239" s="432">
        <v>0</v>
      </c>
      <c r="D239" s="447"/>
      <c r="E239" s="436"/>
      <c r="F239" s="448"/>
      <c r="G239" s="448"/>
      <c r="H239" s="448"/>
      <c r="I239" s="535"/>
      <c r="J239" s="433"/>
      <c r="K239" s="433"/>
      <c r="L239" s="426"/>
      <c r="M239" s="426"/>
      <c r="N239" s="428"/>
      <c r="O239" s="434"/>
      <c r="P239" s="426"/>
      <c r="Q239" s="433"/>
    </row>
    <row r="240" spans="1:17" x14ac:dyDescent="0.25">
      <c r="A240" s="482" t="s">
        <v>446</v>
      </c>
      <c r="B240" s="507" t="s">
        <v>447</v>
      </c>
      <c r="C240" s="432">
        <v>0</v>
      </c>
      <c r="D240" s="447"/>
      <c r="E240" s="436"/>
      <c r="F240" s="448"/>
      <c r="G240" s="448"/>
      <c r="H240" s="448"/>
      <c r="I240" s="535"/>
      <c r="J240" s="433"/>
      <c r="K240" s="433"/>
      <c r="L240" s="426"/>
      <c r="M240" s="426"/>
      <c r="N240" s="428"/>
      <c r="O240" s="434"/>
      <c r="P240" s="426"/>
      <c r="Q240" s="433"/>
    </row>
    <row r="241" spans="1:17" x14ac:dyDescent="0.25">
      <c r="A241" s="482" t="s">
        <v>448</v>
      </c>
      <c r="B241" s="507" t="s">
        <v>449</v>
      </c>
      <c r="C241" s="432">
        <v>0</v>
      </c>
      <c r="D241" s="447"/>
      <c r="E241" s="436"/>
      <c r="F241" s="448"/>
      <c r="G241" s="448"/>
      <c r="H241" s="448"/>
      <c r="I241" s="535"/>
      <c r="J241" s="433"/>
      <c r="K241" s="433"/>
      <c r="L241" s="426"/>
      <c r="M241" s="426"/>
      <c r="N241" s="428"/>
      <c r="O241" s="434"/>
      <c r="P241" s="426"/>
      <c r="Q241" s="433"/>
    </row>
    <row r="242" spans="1:17" x14ac:dyDescent="0.25">
      <c r="A242" s="482" t="s">
        <v>450</v>
      </c>
      <c r="B242" s="507" t="s">
        <v>451</v>
      </c>
      <c r="C242" s="432">
        <v>0</v>
      </c>
      <c r="D242" s="447"/>
      <c r="E242" s="436"/>
      <c r="F242" s="448"/>
      <c r="G242" s="448"/>
      <c r="H242" s="448"/>
      <c r="I242" s="535"/>
      <c r="J242" s="433"/>
      <c r="K242" s="433"/>
      <c r="L242" s="426"/>
      <c r="M242" s="426"/>
      <c r="N242" s="428"/>
      <c r="O242" s="434"/>
      <c r="P242" s="426"/>
      <c r="Q242" s="433"/>
    </row>
    <row r="243" spans="1:17" x14ac:dyDescent="0.25">
      <c r="A243" s="482" t="s">
        <v>452</v>
      </c>
      <c r="B243" s="507" t="s">
        <v>453</v>
      </c>
      <c r="C243" s="432">
        <v>0</v>
      </c>
      <c r="D243" s="447"/>
      <c r="E243" s="436"/>
      <c r="F243" s="448"/>
      <c r="G243" s="448"/>
      <c r="H243" s="448"/>
      <c r="I243" s="535"/>
      <c r="J243" s="433"/>
      <c r="K243" s="433"/>
      <c r="L243" s="426"/>
      <c r="M243" s="426"/>
      <c r="N243" s="428"/>
      <c r="O243" s="434"/>
      <c r="P243" s="426"/>
      <c r="Q243" s="433"/>
    </row>
    <row r="244" spans="1:17" x14ac:dyDescent="0.25">
      <c r="A244" s="482" t="s">
        <v>454</v>
      </c>
      <c r="B244" s="507" t="s">
        <v>455</v>
      </c>
      <c r="C244" s="432">
        <v>0</v>
      </c>
      <c r="D244" s="447"/>
      <c r="E244" s="436"/>
      <c r="F244" s="448"/>
      <c r="G244" s="448"/>
      <c r="H244" s="448"/>
      <c r="I244" s="535"/>
      <c r="J244" s="433"/>
      <c r="K244" s="433"/>
      <c r="L244" s="426"/>
      <c r="M244" s="426"/>
      <c r="N244" s="428"/>
      <c r="O244" s="434"/>
      <c r="P244" s="426"/>
      <c r="Q244" s="433"/>
    </row>
    <row r="245" spans="1:17" x14ac:dyDescent="0.25">
      <c r="A245" s="482" t="s">
        <v>456</v>
      </c>
      <c r="B245" s="507" t="s">
        <v>457</v>
      </c>
      <c r="C245" s="432">
        <v>0</v>
      </c>
      <c r="D245" s="447"/>
      <c r="E245" s="436"/>
      <c r="F245" s="448"/>
      <c r="G245" s="448"/>
      <c r="H245" s="448"/>
      <c r="I245" s="535"/>
      <c r="J245" s="433"/>
      <c r="K245" s="433"/>
      <c r="L245" s="426"/>
      <c r="M245" s="426"/>
      <c r="N245" s="428"/>
      <c r="O245" s="434"/>
      <c r="P245" s="426"/>
      <c r="Q245" s="433"/>
    </row>
    <row r="246" spans="1:17" x14ac:dyDescent="0.25">
      <c r="A246" s="482" t="s">
        <v>458</v>
      </c>
      <c r="B246" s="507" t="s">
        <v>459</v>
      </c>
      <c r="C246" s="432">
        <v>0</v>
      </c>
      <c r="D246" s="447"/>
      <c r="E246" s="436"/>
      <c r="F246" s="448"/>
      <c r="G246" s="448"/>
      <c r="H246" s="448"/>
      <c r="I246" s="535"/>
      <c r="J246" s="433"/>
      <c r="K246" s="433"/>
      <c r="L246" s="426"/>
      <c r="M246" s="426"/>
      <c r="N246" s="428"/>
      <c r="O246" s="434"/>
      <c r="P246" s="426"/>
      <c r="Q246" s="433"/>
    </row>
    <row r="247" spans="1:17" ht="125.25" x14ac:dyDescent="0.25">
      <c r="A247" s="508" t="s">
        <v>460</v>
      </c>
      <c r="B247" s="509" t="s">
        <v>461</v>
      </c>
      <c r="C247" s="449">
        <v>0</v>
      </c>
      <c r="D247" s="450"/>
      <c r="E247" s="451"/>
      <c r="F247" s="452"/>
      <c r="G247" s="452"/>
      <c r="H247" s="452"/>
      <c r="I247" s="535"/>
      <c r="J247" s="433"/>
      <c r="K247" s="433"/>
      <c r="L247" s="426"/>
      <c r="M247" s="426"/>
      <c r="N247" s="428"/>
      <c r="O247" s="434"/>
      <c r="P247" s="426"/>
      <c r="Q247" s="433"/>
    </row>
    <row r="248" spans="1:17" x14ac:dyDescent="0.25">
      <c r="A248" s="566"/>
      <c r="B248" s="567"/>
      <c r="C248" s="438"/>
      <c r="D248" s="438"/>
      <c r="E248" s="438"/>
      <c r="F248" s="438"/>
      <c r="G248" s="438"/>
      <c r="H248" s="438"/>
      <c r="I248" s="535"/>
      <c r="J248" s="433"/>
      <c r="K248" s="433"/>
      <c r="L248" s="426"/>
      <c r="M248" s="426"/>
      <c r="N248" s="428"/>
      <c r="O248" s="434"/>
      <c r="P248" s="426"/>
      <c r="Q248" s="433"/>
    </row>
    <row r="249" spans="1:17" x14ac:dyDescent="0.25">
      <c r="A249" s="954" t="s">
        <v>462</v>
      </c>
      <c r="B249" s="955"/>
      <c r="C249" s="430">
        <v>0</v>
      </c>
      <c r="D249" s="462">
        <v>0</v>
      </c>
      <c r="E249" s="429">
        <v>0</v>
      </c>
      <c r="F249" s="463">
        <v>0</v>
      </c>
      <c r="G249" s="430">
        <v>0</v>
      </c>
      <c r="H249" s="430">
        <v>0</v>
      </c>
      <c r="I249" s="535"/>
      <c r="J249" s="433"/>
      <c r="K249" s="433"/>
      <c r="L249" s="426"/>
      <c r="M249" s="426"/>
      <c r="N249" s="428"/>
      <c r="O249" s="434"/>
      <c r="P249" s="426"/>
      <c r="Q249" s="433"/>
    </row>
    <row r="250" spans="1:17" x14ac:dyDescent="0.25">
      <c r="A250" s="481" t="s">
        <v>463</v>
      </c>
      <c r="B250" s="506" t="s">
        <v>464</v>
      </c>
      <c r="C250" s="432">
        <v>0</v>
      </c>
      <c r="D250" s="447"/>
      <c r="E250" s="436"/>
      <c r="F250" s="448"/>
      <c r="G250" s="448"/>
      <c r="H250" s="448"/>
      <c r="I250" s="535"/>
      <c r="J250" s="433"/>
      <c r="K250" s="433"/>
      <c r="L250" s="426"/>
      <c r="M250" s="426"/>
      <c r="N250" s="428"/>
      <c r="O250" s="434"/>
      <c r="P250" s="426"/>
      <c r="Q250" s="433"/>
    </row>
    <row r="251" spans="1:17" x14ac:dyDescent="0.25">
      <c r="A251" s="482" t="s">
        <v>465</v>
      </c>
      <c r="B251" s="507" t="s">
        <v>466</v>
      </c>
      <c r="C251" s="432">
        <v>0</v>
      </c>
      <c r="D251" s="447"/>
      <c r="E251" s="436"/>
      <c r="F251" s="448"/>
      <c r="G251" s="448"/>
      <c r="H251" s="448"/>
      <c r="I251" s="535"/>
      <c r="J251" s="433"/>
      <c r="K251" s="433"/>
      <c r="L251" s="426"/>
      <c r="M251" s="426"/>
      <c r="N251" s="428"/>
      <c r="O251" s="434"/>
      <c r="P251" s="426"/>
      <c r="Q251" s="433"/>
    </row>
    <row r="252" spans="1:17" x14ac:dyDescent="0.25">
      <c r="A252" s="482" t="s">
        <v>467</v>
      </c>
      <c r="B252" s="507" t="s">
        <v>468</v>
      </c>
      <c r="C252" s="432">
        <v>0</v>
      </c>
      <c r="D252" s="447"/>
      <c r="E252" s="436"/>
      <c r="F252" s="448"/>
      <c r="G252" s="448"/>
      <c r="H252" s="448"/>
      <c r="I252" s="535"/>
      <c r="J252" s="433"/>
      <c r="K252" s="433"/>
      <c r="L252" s="426"/>
      <c r="M252" s="426"/>
      <c r="N252" s="428"/>
      <c r="O252" s="434"/>
      <c r="P252" s="426"/>
      <c r="Q252" s="433"/>
    </row>
    <row r="253" spans="1:17" x14ac:dyDescent="0.25">
      <c r="A253" s="482" t="s">
        <v>469</v>
      </c>
      <c r="B253" s="507" t="s">
        <v>470</v>
      </c>
      <c r="C253" s="432">
        <v>0</v>
      </c>
      <c r="D253" s="447"/>
      <c r="E253" s="436"/>
      <c r="F253" s="448"/>
      <c r="G253" s="448"/>
      <c r="H253" s="448"/>
      <c r="I253" s="535"/>
      <c r="J253" s="433"/>
      <c r="K253" s="433"/>
      <c r="L253" s="426"/>
      <c r="M253" s="426"/>
      <c r="N253" s="428"/>
      <c r="O253" s="434"/>
      <c r="P253" s="426"/>
      <c r="Q253" s="433"/>
    </row>
    <row r="254" spans="1:17" x14ac:dyDescent="0.25">
      <c r="A254" s="482" t="s">
        <v>471</v>
      </c>
      <c r="B254" s="507" t="s">
        <v>472</v>
      </c>
      <c r="C254" s="432">
        <v>0</v>
      </c>
      <c r="D254" s="447"/>
      <c r="E254" s="436"/>
      <c r="F254" s="448"/>
      <c r="G254" s="448"/>
      <c r="H254" s="448"/>
      <c r="I254" s="535"/>
      <c r="J254" s="433"/>
      <c r="K254" s="433"/>
      <c r="L254" s="426"/>
      <c r="M254" s="426"/>
      <c r="N254" s="428"/>
      <c r="O254" s="434"/>
      <c r="P254" s="426"/>
      <c r="Q254" s="433"/>
    </row>
    <row r="255" spans="1:17" x14ac:dyDescent="0.25">
      <c r="A255" s="482" t="s">
        <v>473</v>
      </c>
      <c r="B255" s="507" t="s">
        <v>474</v>
      </c>
      <c r="C255" s="432">
        <v>0</v>
      </c>
      <c r="D255" s="447"/>
      <c r="E255" s="436"/>
      <c r="F255" s="448"/>
      <c r="G255" s="448"/>
      <c r="H255" s="448"/>
      <c r="I255" s="535"/>
      <c r="J255" s="433"/>
      <c r="K255" s="433"/>
      <c r="L255" s="426"/>
      <c r="M255" s="426"/>
      <c r="N255" s="428"/>
      <c r="O255" s="434"/>
      <c r="P255" s="426"/>
      <c r="Q255" s="433"/>
    </row>
    <row r="256" spans="1:17" x14ac:dyDescent="0.25">
      <c r="A256" s="482" t="s">
        <v>475</v>
      </c>
      <c r="B256" s="507" t="s">
        <v>476</v>
      </c>
      <c r="C256" s="432">
        <v>0</v>
      </c>
      <c r="D256" s="447"/>
      <c r="E256" s="436"/>
      <c r="F256" s="448"/>
      <c r="G256" s="448"/>
      <c r="H256" s="448"/>
      <c r="I256" s="535"/>
      <c r="J256" s="433"/>
      <c r="K256" s="433"/>
      <c r="L256" s="426"/>
      <c r="M256" s="426"/>
      <c r="N256" s="428"/>
      <c r="O256" s="434"/>
      <c r="P256" s="426"/>
      <c r="Q256" s="433"/>
    </row>
    <row r="257" spans="1:17" x14ac:dyDescent="0.25">
      <c r="A257" s="482" t="s">
        <v>477</v>
      </c>
      <c r="B257" s="507" t="s">
        <v>478</v>
      </c>
      <c r="C257" s="432">
        <v>0</v>
      </c>
      <c r="D257" s="447"/>
      <c r="E257" s="436"/>
      <c r="F257" s="448"/>
      <c r="G257" s="448"/>
      <c r="H257" s="448"/>
      <c r="I257" s="535"/>
      <c r="J257" s="433"/>
      <c r="K257" s="433"/>
      <c r="L257" s="426"/>
      <c r="M257" s="426"/>
      <c r="N257" s="428"/>
      <c r="O257" s="434"/>
      <c r="P257" s="426"/>
      <c r="Q257" s="433"/>
    </row>
    <row r="258" spans="1:17" x14ac:dyDescent="0.25">
      <c r="A258" s="482" t="s">
        <v>479</v>
      </c>
      <c r="B258" s="507" t="s">
        <v>480</v>
      </c>
      <c r="C258" s="432">
        <v>0</v>
      </c>
      <c r="D258" s="447"/>
      <c r="E258" s="436"/>
      <c r="F258" s="448"/>
      <c r="G258" s="448"/>
      <c r="H258" s="448"/>
      <c r="I258" s="535"/>
      <c r="J258" s="433"/>
      <c r="K258" s="433"/>
      <c r="L258" s="426"/>
      <c r="M258" s="426"/>
      <c r="N258" s="428"/>
      <c r="O258" s="434"/>
      <c r="P258" s="426"/>
      <c r="Q258" s="433"/>
    </row>
    <row r="259" spans="1:17" x14ac:dyDescent="0.25">
      <c r="A259" s="482" t="s">
        <v>481</v>
      </c>
      <c r="B259" s="507" t="s">
        <v>482</v>
      </c>
      <c r="C259" s="432">
        <v>0</v>
      </c>
      <c r="D259" s="447"/>
      <c r="E259" s="436"/>
      <c r="F259" s="448"/>
      <c r="G259" s="448"/>
      <c r="H259" s="448"/>
      <c r="I259" s="535"/>
      <c r="J259" s="433"/>
      <c r="K259" s="433"/>
      <c r="L259" s="426"/>
      <c r="M259" s="426"/>
      <c r="N259" s="428"/>
      <c r="O259" s="434"/>
      <c r="P259" s="426"/>
      <c r="Q259" s="433"/>
    </row>
    <row r="260" spans="1:17" x14ac:dyDescent="0.25">
      <c r="A260" s="482" t="s">
        <v>483</v>
      </c>
      <c r="B260" s="507" t="s">
        <v>484</v>
      </c>
      <c r="C260" s="432">
        <v>0</v>
      </c>
      <c r="D260" s="447"/>
      <c r="E260" s="436"/>
      <c r="F260" s="448"/>
      <c r="G260" s="448"/>
      <c r="H260" s="448"/>
      <c r="I260" s="535"/>
      <c r="J260" s="433"/>
      <c r="K260" s="433"/>
      <c r="L260" s="426"/>
      <c r="M260" s="426"/>
      <c r="N260" s="428"/>
      <c r="O260" s="434"/>
      <c r="P260" s="426"/>
      <c r="Q260" s="433"/>
    </row>
    <row r="261" spans="1:17" x14ac:dyDescent="0.25">
      <c r="A261" s="482" t="s">
        <v>485</v>
      </c>
      <c r="B261" s="507" t="s">
        <v>486</v>
      </c>
      <c r="C261" s="432">
        <v>0</v>
      </c>
      <c r="D261" s="447"/>
      <c r="E261" s="436"/>
      <c r="F261" s="448"/>
      <c r="G261" s="448"/>
      <c r="H261" s="448"/>
      <c r="I261" s="535"/>
      <c r="J261" s="433"/>
      <c r="K261" s="433"/>
      <c r="L261" s="426"/>
      <c r="M261" s="426"/>
      <c r="N261" s="428"/>
      <c r="O261" s="434"/>
      <c r="P261" s="426"/>
      <c r="Q261" s="433"/>
    </row>
    <row r="262" spans="1:17" x14ac:dyDescent="0.25">
      <c r="A262" s="482" t="s">
        <v>487</v>
      </c>
      <c r="B262" s="507" t="s">
        <v>488</v>
      </c>
      <c r="C262" s="432">
        <v>0</v>
      </c>
      <c r="D262" s="447"/>
      <c r="E262" s="436"/>
      <c r="F262" s="448"/>
      <c r="G262" s="448"/>
      <c r="H262" s="448"/>
      <c r="I262" s="535"/>
      <c r="J262" s="433"/>
      <c r="K262" s="433"/>
      <c r="L262" s="426"/>
      <c r="M262" s="426"/>
      <c r="N262" s="428"/>
      <c r="O262" s="434"/>
      <c r="P262" s="426"/>
      <c r="Q262" s="433"/>
    </row>
    <row r="263" spans="1:17" x14ac:dyDescent="0.25">
      <c r="A263" s="482" t="s">
        <v>489</v>
      </c>
      <c r="B263" s="507" t="s">
        <v>490</v>
      </c>
      <c r="C263" s="432">
        <v>0</v>
      </c>
      <c r="D263" s="447"/>
      <c r="E263" s="436"/>
      <c r="F263" s="448"/>
      <c r="G263" s="448"/>
      <c r="H263" s="448"/>
      <c r="I263" s="535"/>
      <c r="J263" s="433"/>
      <c r="K263" s="433"/>
      <c r="L263" s="426"/>
      <c r="M263" s="426"/>
      <c r="N263" s="428"/>
      <c r="O263" s="434"/>
      <c r="P263" s="426"/>
      <c r="Q263" s="433"/>
    </row>
    <row r="264" spans="1:17" ht="170.25" x14ac:dyDescent="0.25">
      <c r="A264" s="482" t="s">
        <v>491</v>
      </c>
      <c r="B264" s="488" t="s">
        <v>492</v>
      </c>
      <c r="C264" s="432">
        <v>0</v>
      </c>
      <c r="D264" s="447"/>
      <c r="E264" s="436"/>
      <c r="F264" s="448"/>
      <c r="G264" s="448"/>
      <c r="H264" s="448"/>
      <c r="I264" s="535"/>
      <c r="J264" s="433"/>
      <c r="K264" s="433"/>
      <c r="L264" s="426"/>
      <c r="M264" s="426"/>
      <c r="N264" s="428"/>
      <c r="O264" s="434"/>
      <c r="P264" s="426"/>
      <c r="Q264" s="433"/>
    </row>
    <row r="265" spans="1:17" x14ac:dyDescent="0.25">
      <c r="A265" s="482" t="s">
        <v>493</v>
      </c>
      <c r="B265" s="507" t="s">
        <v>494</v>
      </c>
      <c r="C265" s="432">
        <v>0</v>
      </c>
      <c r="D265" s="447"/>
      <c r="E265" s="436"/>
      <c r="F265" s="448"/>
      <c r="G265" s="448"/>
      <c r="H265" s="448"/>
      <c r="I265" s="535"/>
      <c r="J265" s="433"/>
      <c r="K265" s="433"/>
      <c r="L265" s="426"/>
      <c r="M265" s="426"/>
      <c r="N265" s="428"/>
      <c r="O265" s="434"/>
      <c r="P265" s="426"/>
      <c r="Q265" s="433"/>
    </row>
    <row r="266" spans="1:17" x14ac:dyDescent="0.25">
      <c r="A266" s="482" t="s">
        <v>495</v>
      </c>
      <c r="B266" s="507" t="s">
        <v>496</v>
      </c>
      <c r="C266" s="432">
        <v>0</v>
      </c>
      <c r="D266" s="447"/>
      <c r="E266" s="436"/>
      <c r="F266" s="448"/>
      <c r="G266" s="448"/>
      <c r="H266" s="448"/>
      <c r="I266" s="535"/>
      <c r="J266" s="433"/>
      <c r="K266" s="433"/>
      <c r="L266" s="426"/>
      <c r="M266" s="426"/>
      <c r="N266" s="428"/>
      <c r="O266" s="434"/>
      <c r="P266" s="426"/>
      <c r="Q266" s="433"/>
    </row>
    <row r="267" spans="1:17" x14ac:dyDescent="0.25">
      <c r="A267" s="482" t="s">
        <v>497</v>
      </c>
      <c r="B267" s="507" t="s">
        <v>498</v>
      </c>
      <c r="C267" s="432">
        <v>0</v>
      </c>
      <c r="D267" s="447"/>
      <c r="E267" s="436"/>
      <c r="F267" s="448"/>
      <c r="G267" s="448"/>
      <c r="H267" s="448"/>
      <c r="I267" s="535"/>
      <c r="J267" s="433"/>
      <c r="K267" s="433"/>
      <c r="L267" s="426"/>
      <c r="M267" s="426"/>
      <c r="N267" s="428"/>
      <c r="O267" s="434"/>
      <c r="P267" s="426"/>
      <c r="Q267" s="433"/>
    </row>
    <row r="268" spans="1:17" x14ac:dyDescent="0.25">
      <c r="A268" s="482" t="s">
        <v>499</v>
      </c>
      <c r="B268" s="507" t="s">
        <v>500</v>
      </c>
      <c r="C268" s="432">
        <v>0</v>
      </c>
      <c r="D268" s="447"/>
      <c r="E268" s="436"/>
      <c r="F268" s="448"/>
      <c r="G268" s="448"/>
      <c r="H268" s="448"/>
      <c r="I268" s="535"/>
      <c r="J268" s="433"/>
      <c r="K268" s="433"/>
      <c r="L268" s="426"/>
      <c r="M268" s="426"/>
      <c r="N268" s="428"/>
      <c r="O268" s="434"/>
      <c r="P268" s="426"/>
      <c r="Q268" s="433"/>
    </row>
    <row r="269" spans="1:17" x14ac:dyDescent="0.25">
      <c r="A269" s="482" t="s">
        <v>501</v>
      </c>
      <c r="B269" s="507" t="s">
        <v>502</v>
      </c>
      <c r="C269" s="432">
        <v>0</v>
      </c>
      <c r="D269" s="447"/>
      <c r="E269" s="436"/>
      <c r="F269" s="448"/>
      <c r="G269" s="448"/>
      <c r="H269" s="448"/>
      <c r="I269" s="535"/>
      <c r="J269" s="433"/>
      <c r="K269" s="433"/>
      <c r="L269" s="426"/>
      <c r="M269" s="426"/>
      <c r="N269" s="428"/>
      <c r="O269" s="434"/>
      <c r="P269" s="426"/>
      <c r="Q269" s="433"/>
    </row>
    <row r="270" spans="1:17" x14ac:dyDescent="0.25">
      <c r="A270" s="482" t="s">
        <v>503</v>
      </c>
      <c r="B270" s="507" t="s">
        <v>504</v>
      </c>
      <c r="C270" s="432">
        <v>0</v>
      </c>
      <c r="D270" s="447"/>
      <c r="E270" s="436"/>
      <c r="F270" s="448"/>
      <c r="G270" s="448"/>
      <c r="H270" s="448"/>
      <c r="I270" s="535"/>
      <c r="J270" s="433"/>
      <c r="K270" s="433"/>
      <c r="L270" s="426"/>
      <c r="M270" s="426"/>
      <c r="N270" s="428"/>
      <c r="O270" s="434"/>
      <c r="P270" s="426"/>
      <c r="Q270" s="433"/>
    </row>
    <row r="271" spans="1:17" x14ac:dyDescent="0.25">
      <c r="A271" s="482" t="s">
        <v>505</v>
      </c>
      <c r="B271" s="507" t="s">
        <v>506</v>
      </c>
      <c r="C271" s="432">
        <v>0</v>
      </c>
      <c r="D271" s="447"/>
      <c r="E271" s="436"/>
      <c r="F271" s="448"/>
      <c r="G271" s="448"/>
      <c r="H271" s="448"/>
      <c r="I271" s="535"/>
      <c r="J271" s="433"/>
      <c r="K271" s="433"/>
      <c r="L271" s="426"/>
      <c r="M271" s="426"/>
      <c r="N271" s="428"/>
      <c r="O271" s="434"/>
      <c r="P271" s="426"/>
      <c r="Q271" s="433"/>
    </row>
    <row r="272" spans="1:17" x14ac:dyDescent="0.25">
      <c r="A272" s="482" t="s">
        <v>507</v>
      </c>
      <c r="B272" s="507" t="s">
        <v>508</v>
      </c>
      <c r="C272" s="432">
        <v>0</v>
      </c>
      <c r="D272" s="447"/>
      <c r="E272" s="436"/>
      <c r="F272" s="448"/>
      <c r="G272" s="448"/>
      <c r="H272" s="448"/>
      <c r="I272" s="535"/>
      <c r="J272" s="433"/>
      <c r="K272" s="433"/>
      <c r="L272" s="426"/>
      <c r="M272" s="426"/>
      <c r="N272" s="428"/>
      <c r="O272" s="434"/>
      <c r="P272" s="426"/>
      <c r="Q272" s="433"/>
    </row>
    <row r="273" spans="1:17" x14ac:dyDescent="0.25">
      <c r="A273" s="482" t="s">
        <v>509</v>
      </c>
      <c r="B273" s="507" t="s">
        <v>510</v>
      </c>
      <c r="C273" s="432">
        <v>0</v>
      </c>
      <c r="D273" s="447"/>
      <c r="E273" s="436"/>
      <c r="F273" s="448"/>
      <c r="G273" s="448"/>
      <c r="H273" s="448"/>
      <c r="I273" s="535"/>
      <c r="J273" s="433"/>
      <c r="K273" s="433"/>
      <c r="L273" s="426"/>
      <c r="M273" s="426"/>
      <c r="N273" s="428"/>
      <c r="O273" s="434"/>
      <c r="P273" s="426"/>
      <c r="Q273" s="433"/>
    </row>
    <row r="274" spans="1:17" x14ac:dyDescent="0.25">
      <c r="A274" s="482" t="s">
        <v>511</v>
      </c>
      <c r="B274" s="507" t="s">
        <v>512</v>
      </c>
      <c r="C274" s="432">
        <v>0</v>
      </c>
      <c r="D274" s="447"/>
      <c r="E274" s="436"/>
      <c r="F274" s="448"/>
      <c r="G274" s="448"/>
      <c r="H274" s="448"/>
      <c r="I274" s="535"/>
      <c r="J274" s="433"/>
      <c r="K274" s="433"/>
      <c r="L274" s="426"/>
      <c r="M274" s="426"/>
      <c r="N274" s="428"/>
      <c r="O274" s="434"/>
      <c r="P274" s="426"/>
      <c r="Q274" s="433"/>
    </row>
    <row r="275" spans="1:17" ht="125.25" x14ac:dyDescent="0.25">
      <c r="A275" s="482" t="s">
        <v>513</v>
      </c>
      <c r="B275" s="488" t="s">
        <v>514</v>
      </c>
      <c r="C275" s="432">
        <v>0</v>
      </c>
      <c r="D275" s="447"/>
      <c r="E275" s="436"/>
      <c r="F275" s="448"/>
      <c r="G275" s="448"/>
      <c r="H275" s="448"/>
      <c r="I275" s="535"/>
      <c r="J275" s="433"/>
      <c r="K275" s="433"/>
      <c r="L275" s="426"/>
      <c r="M275" s="426"/>
      <c r="N275" s="428"/>
      <c r="O275" s="434"/>
      <c r="P275" s="426"/>
      <c r="Q275" s="433"/>
    </row>
    <row r="276" spans="1:17" x14ac:dyDescent="0.25">
      <c r="A276" s="482" t="s">
        <v>515</v>
      </c>
      <c r="B276" s="507" t="s">
        <v>516</v>
      </c>
      <c r="C276" s="432">
        <v>0</v>
      </c>
      <c r="D276" s="447"/>
      <c r="E276" s="436"/>
      <c r="F276" s="448"/>
      <c r="G276" s="448"/>
      <c r="H276" s="448"/>
      <c r="I276" s="535"/>
      <c r="J276" s="433"/>
      <c r="K276" s="433"/>
      <c r="L276" s="426"/>
      <c r="M276" s="426"/>
      <c r="N276" s="428"/>
      <c r="O276" s="434"/>
      <c r="P276" s="426"/>
      <c r="Q276" s="433"/>
    </row>
    <row r="277" spans="1:17" x14ac:dyDescent="0.25">
      <c r="A277" s="482" t="s">
        <v>517</v>
      </c>
      <c r="B277" s="507" t="s">
        <v>518</v>
      </c>
      <c r="C277" s="432">
        <v>0</v>
      </c>
      <c r="D277" s="447"/>
      <c r="E277" s="436"/>
      <c r="F277" s="448"/>
      <c r="G277" s="448"/>
      <c r="H277" s="448"/>
      <c r="I277" s="535"/>
      <c r="J277" s="433"/>
      <c r="K277" s="433"/>
      <c r="L277" s="426"/>
      <c r="M277" s="426"/>
      <c r="N277" s="428"/>
      <c r="O277" s="434"/>
      <c r="P277" s="426"/>
      <c r="Q277" s="433"/>
    </row>
    <row r="278" spans="1:17" x14ac:dyDescent="0.25">
      <c r="A278" s="482" t="s">
        <v>519</v>
      </c>
      <c r="B278" s="507" t="s">
        <v>520</v>
      </c>
      <c r="C278" s="432">
        <v>0</v>
      </c>
      <c r="D278" s="447"/>
      <c r="E278" s="436"/>
      <c r="F278" s="448"/>
      <c r="G278" s="448"/>
      <c r="H278" s="448"/>
      <c r="I278" s="535"/>
      <c r="J278" s="433"/>
      <c r="K278" s="433"/>
      <c r="L278" s="426"/>
      <c r="M278" s="426"/>
      <c r="N278" s="428"/>
      <c r="O278" s="434"/>
      <c r="P278" s="426"/>
      <c r="Q278" s="433"/>
    </row>
    <row r="279" spans="1:17" ht="136.5" x14ac:dyDescent="0.25">
      <c r="A279" s="482" t="s">
        <v>521</v>
      </c>
      <c r="B279" s="488" t="s">
        <v>522</v>
      </c>
      <c r="C279" s="432">
        <v>0</v>
      </c>
      <c r="D279" s="447"/>
      <c r="E279" s="436"/>
      <c r="F279" s="448"/>
      <c r="G279" s="448"/>
      <c r="H279" s="448"/>
      <c r="I279" s="535"/>
      <c r="J279" s="433"/>
      <c r="K279" s="433"/>
      <c r="L279" s="426"/>
      <c r="M279" s="426"/>
      <c r="N279" s="428"/>
      <c r="O279" s="434"/>
      <c r="P279" s="426"/>
      <c r="Q279" s="433"/>
    </row>
    <row r="280" spans="1:17" x14ac:dyDescent="0.25">
      <c r="A280" s="482" t="s">
        <v>523</v>
      </c>
      <c r="B280" s="507" t="s">
        <v>524</v>
      </c>
      <c r="C280" s="432">
        <v>0</v>
      </c>
      <c r="D280" s="447"/>
      <c r="E280" s="436"/>
      <c r="F280" s="448"/>
      <c r="G280" s="448"/>
      <c r="H280" s="448"/>
      <c r="I280" s="535"/>
      <c r="J280" s="433"/>
      <c r="K280" s="433"/>
      <c r="L280" s="426"/>
      <c r="M280" s="426"/>
      <c r="N280" s="428"/>
      <c r="O280" s="434"/>
      <c r="P280" s="426"/>
      <c r="Q280" s="433"/>
    </row>
    <row r="281" spans="1:17" x14ac:dyDescent="0.25">
      <c r="A281" s="482" t="s">
        <v>525</v>
      </c>
      <c r="B281" s="507" t="s">
        <v>526</v>
      </c>
      <c r="C281" s="432">
        <v>0</v>
      </c>
      <c r="D281" s="447"/>
      <c r="E281" s="436"/>
      <c r="F281" s="448"/>
      <c r="G281" s="448"/>
      <c r="H281" s="448"/>
      <c r="I281" s="535"/>
      <c r="J281" s="433"/>
      <c r="K281" s="433"/>
      <c r="L281" s="426"/>
      <c r="M281" s="426"/>
      <c r="N281" s="428"/>
      <c r="O281" s="434"/>
      <c r="P281" s="426"/>
      <c r="Q281" s="433"/>
    </row>
    <row r="282" spans="1:17" x14ac:dyDescent="0.25">
      <c r="A282" s="482" t="s">
        <v>527</v>
      </c>
      <c r="B282" s="507" t="s">
        <v>528</v>
      </c>
      <c r="C282" s="432">
        <v>0</v>
      </c>
      <c r="D282" s="447"/>
      <c r="E282" s="436"/>
      <c r="F282" s="448"/>
      <c r="G282" s="448"/>
      <c r="H282" s="448"/>
      <c r="I282" s="535"/>
      <c r="J282" s="433"/>
      <c r="K282" s="433"/>
      <c r="L282" s="426"/>
      <c r="M282" s="426"/>
      <c r="N282" s="428"/>
      <c r="O282" s="434"/>
      <c r="P282" s="426"/>
      <c r="Q282" s="433"/>
    </row>
    <row r="283" spans="1:17" x14ac:dyDescent="0.25">
      <c r="A283" s="482" t="s">
        <v>529</v>
      </c>
      <c r="B283" s="507" t="s">
        <v>530</v>
      </c>
      <c r="C283" s="432">
        <v>0</v>
      </c>
      <c r="D283" s="447"/>
      <c r="E283" s="436"/>
      <c r="F283" s="448"/>
      <c r="G283" s="448"/>
      <c r="H283" s="448"/>
      <c r="I283" s="535"/>
      <c r="J283" s="433"/>
      <c r="K283" s="433"/>
      <c r="L283" s="426"/>
      <c r="M283" s="426"/>
      <c r="N283" s="428"/>
      <c r="O283" s="434"/>
      <c r="P283" s="426"/>
      <c r="Q283" s="433"/>
    </row>
    <row r="284" spans="1:17" ht="170.25" x14ac:dyDescent="0.25">
      <c r="A284" s="482" t="s">
        <v>531</v>
      </c>
      <c r="B284" s="488" t="s">
        <v>532</v>
      </c>
      <c r="C284" s="432">
        <v>0</v>
      </c>
      <c r="D284" s="447"/>
      <c r="E284" s="436"/>
      <c r="F284" s="448"/>
      <c r="G284" s="448"/>
      <c r="H284" s="448"/>
      <c r="I284" s="535"/>
      <c r="J284" s="433"/>
      <c r="K284" s="433"/>
      <c r="L284" s="426"/>
      <c r="M284" s="426"/>
      <c r="N284" s="428"/>
      <c r="O284" s="434"/>
      <c r="P284" s="426"/>
      <c r="Q284" s="433"/>
    </row>
    <row r="285" spans="1:17" ht="260.25" x14ac:dyDescent="0.25">
      <c r="A285" s="482" t="s">
        <v>533</v>
      </c>
      <c r="B285" s="488" t="s">
        <v>534</v>
      </c>
      <c r="C285" s="432">
        <v>0</v>
      </c>
      <c r="D285" s="447"/>
      <c r="E285" s="436"/>
      <c r="F285" s="448"/>
      <c r="G285" s="448"/>
      <c r="H285" s="448"/>
      <c r="I285" s="535"/>
      <c r="J285" s="433"/>
      <c r="K285" s="433"/>
      <c r="L285" s="426"/>
      <c r="M285" s="426"/>
      <c r="N285" s="428"/>
      <c r="O285" s="434"/>
      <c r="P285" s="426"/>
      <c r="Q285" s="433"/>
    </row>
    <row r="286" spans="1:17" x14ac:dyDescent="0.25">
      <c r="A286" s="482" t="s">
        <v>535</v>
      </c>
      <c r="B286" s="507" t="s">
        <v>536</v>
      </c>
      <c r="C286" s="432">
        <v>0</v>
      </c>
      <c r="D286" s="447"/>
      <c r="E286" s="436"/>
      <c r="F286" s="467"/>
      <c r="G286" s="448"/>
      <c r="H286" s="448"/>
      <c r="I286" s="535"/>
      <c r="J286" s="433"/>
      <c r="K286" s="433"/>
      <c r="L286" s="426"/>
      <c r="M286" s="426"/>
      <c r="N286" s="428"/>
      <c r="O286" s="434"/>
      <c r="P286" s="426"/>
      <c r="Q286" s="433"/>
    </row>
    <row r="287" spans="1:17" x14ac:dyDescent="0.25">
      <c r="A287" s="508" t="s">
        <v>537</v>
      </c>
      <c r="B287" s="513" t="s">
        <v>538</v>
      </c>
      <c r="C287" s="449">
        <v>0</v>
      </c>
      <c r="D287" s="465"/>
      <c r="E287" s="466"/>
      <c r="F287" s="467"/>
      <c r="G287" s="467"/>
      <c r="H287" s="467"/>
      <c r="I287" s="535"/>
      <c r="J287" s="433"/>
      <c r="K287" s="433"/>
      <c r="L287" s="426"/>
      <c r="M287" s="426"/>
      <c r="N287" s="428"/>
      <c r="O287" s="434"/>
      <c r="P287" s="426"/>
      <c r="Q287" s="433"/>
    </row>
    <row r="288" spans="1:17" x14ac:dyDescent="0.25">
      <c r="A288" s="440"/>
      <c r="B288" s="453"/>
      <c r="C288" s="564"/>
      <c r="D288" s="537"/>
      <c r="E288" s="537"/>
      <c r="F288" s="537"/>
      <c r="G288" s="537"/>
      <c r="H288" s="537"/>
      <c r="I288" s="535"/>
      <c r="J288" s="433"/>
      <c r="K288" s="433"/>
      <c r="L288" s="426"/>
      <c r="M288" s="426"/>
      <c r="N288" s="428"/>
      <c r="O288" s="434"/>
      <c r="P288" s="426"/>
      <c r="Q288" s="433"/>
    </row>
    <row r="289" spans="1:17" x14ac:dyDescent="0.25">
      <c r="A289" s="951" t="s">
        <v>539</v>
      </c>
      <c r="B289" s="958"/>
      <c r="C289" s="430">
        <v>0</v>
      </c>
      <c r="D289" s="456">
        <v>0</v>
      </c>
      <c r="E289" s="456">
        <v>0</v>
      </c>
      <c r="F289" s="456">
        <v>0</v>
      </c>
      <c r="G289" s="456">
        <v>0</v>
      </c>
      <c r="H289" s="456">
        <v>0</v>
      </c>
      <c r="I289" s="535"/>
      <c r="J289" s="433"/>
      <c r="K289" s="433"/>
      <c r="L289" s="426"/>
      <c r="M289" s="426"/>
      <c r="N289" s="428"/>
      <c r="O289" s="434"/>
      <c r="P289" s="426"/>
      <c r="Q289" s="433"/>
    </row>
    <row r="290" spans="1:17" x14ac:dyDescent="0.25">
      <c r="A290" s="481" t="s">
        <v>540</v>
      </c>
      <c r="B290" s="506" t="s">
        <v>541</v>
      </c>
      <c r="C290" s="457">
        <v>0</v>
      </c>
      <c r="D290" s="444"/>
      <c r="E290" s="445"/>
      <c r="F290" s="446"/>
      <c r="G290" s="446"/>
      <c r="H290" s="446"/>
      <c r="I290" s="535"/>
      <c r="J290" s="433"/>
      <c r="K290" s="433"/>
      <c r="L290" s="426"/>
      <c r="M290" s="426"/>
      <c r="N290" s="428"/>
      <c r="O290" s="434"/>
      <c r="P290" s="426"/>
      <c r="Q290" s="433"/>
    </row>
    <row r="291" spans="1:17" x14ac:dyDescent="0.25">
      <c r="A291" s="482" t="s">
        <v>542</v>
      </c>
      <c r="B291" s="507" t="s">
        <v>543</v>
      </c>
      <c r="C291" s="432">
        <v>0</v>
      </c>
      <c r="D291" s="447"/>
      <c r="E291" s="436"/>
      <c r="F291" s="448"/>
      <c r="G291" s="448"/>
      <c r="H291" s="448"/>
      <c r="I291" s="535"/>
      <c r="J291" s="433"/>
      <c r="K291" s="433"/>
      <c r="L291" s="426"/>
      <c r="M291" s="426"/>
      <c r="N291" s="428"/>
      <c r="O291" s="434"/>
      <c r="P291" s="426"/>
      <c r="Q291" s="433"/>
    </row>
    <row r="292" spans="1:17" x14ac:dyDescent="0.25">
      <c r="A292" s="482" t="s">
        <v>544</v>
      </c>
      <c r="B292" s="507" t="s">
        <v>545</v>
      </c>
      <c r="C292" s="432">
        <v>0</v>
      </c>
      <c r="D292" s="447"/>
      <c r="E292" s="436"/>
      <c r="F292" s="448"/>
      <c r="G292" s="448"/>
      <c r="H292" s="448"/>
      <c r="I292" s="535"/>
      <c r="J292" s="433"/>
      <c r="K292" s="433"/>
      <c r="L292" s="426"/>
      <c r="M292" s="426"/>
      <c r="N292" s="428"/>
      <c r="O292" s="434"/>
      <c r="P292" s="426"/>
      <c r="Q292" s="433"/>
    </row>
    <row r="293" spans="1:17" x14ac:dyDescent="0.25">
      <c r="A293" s="482" t="s">
        <v>546</v>
      </c>
      <c r="B293" s="507" t="s">
        <v>547</v>
      </c>
      <c r="C293" s="432">
        <v>0</v>
      </c>
      <c r="D293" s="447"/>
      <c r="E293" s="436"/>
      <c r="F293" s="448"/>
      <c r="G293" s="448"/>
      <c r="H293" s="448"/>
      <c r="I293" s="535"/>
      <c r="J293" s="433"/>
      <c r="K293" s="433"/>
      <c r="L293" s="426"/>
      <c r="M293" s="426"/>
      <c r="N293" s="428"/>
      <c r="O293" s="434"/>
      <c r="P293" s="426"/>
      <c r="Q293" s="433"/>
    </row>
    <row r="294" spans="1:17" x14ac:dyDescent="0.25">
      <c r="A294" s="482" t="s">
        <v>548</v>
      </c>
      <c r="B294" s="507" t="s">
        <v>549</v>
      </c>
      <c r="C294" s="432">
        <v>0</v>
      </c>
      <c r="D294" s="447"/>
      <c r="E294" s="436"/>
      <c r="F294" s="448"/>
      <c r="G294" s="448"/>
      <c r="H294" s="448"/>
      <c r="I294" s="535"/>
      <c r="J294" s="433"/>
      <c r="K294" s="433"/>
      <c r="L294" s="426"/>
      <c r="M294" s="426"/>
      <c r="N294" s="428"/>
      <c r="O294" s="434"/>
      <c r="P294" s="426"/>
      <c r="Q294" s="433"/>
    </row>
    <row r="295" spans="1:17" x14ac:dyDescent="0.25">
      <c r="A295" s="482" t="s">
        <v>550</v>
      </c>
      <c r="B295" s="507" t="s">
        <v>551</v>
      </c>
      <c r="C295" s="432">
        <v>0</v>
      </c>
      <c r="D295" s="447"/>
      <c r="E295" s="436"/>
      <c r="F295" s="448"/>
      <c r="G295" s="448"/>
      <c r="H295" s="448"/>
      <c r="I295" s="535"/>
      <c r="J295" s="433"/>
      <c r="K295" s="433"/>
      <c r="L295" s="426"/>
      <c r="M295" s="426"/>
      <c r="N295" s="428"/>
      <c r="O295" s="434"/>
      <c r="P295" s="426"/>
      <c r="Q295" s="433"/>
    </row>
    <row r="296" spans="1:17" x14ac:dyDescent="0.25">
      <c r="A296" s="482" t="s">
        <v>552</v>
      </c>
      <c r="B296" s="507" t="s">
        <v>553</v>
      </c>
      <c r="C296" s="432">
        <v>0</v>
      </c>
      <c r="D296" s="447"/>
      <c r="E296" s="436"/>
      <c r="F296" s="448"/>
      <c r="G296" s="448"/>
      <c r="H296" s="448"/>
      <c r="I296" s="535"/>
      <c r="J296" s="433"/>
      <c r="K296" s="433"/>
      <c r="L296" s="426"/>
      <c r="M296" s="426"/>
      <c r="N296" s="428"/>
      <c r="O296" s="434"/>
      <c r="P296" s="426"/>
      <c r="Q296" s="433"/>
    </row>
    <row r="297" spans="1:17" x14ac:dyDescent="0.25">
      <c r="A297" s="482" t="s">
        <v>554</v>
      </c>
      <c r="B297" s="507" t="s">
        <v>555</v>
      </c>
      <c r="C297" s="432">
        <v>0</v>
      </c>
      <c r="D297" s="447"/>
      <c r="E297" s="436"/>
      <c r="F297" s="448"/>
      <c r="G297" s="448"/>
      <c r="H297" s="448"/>
      <c r="I297" s="535"/>
      <c r="J297" s="433"/>
      <c r="K297" s="433"/>
      <c r="L297" s="426"/>
      <c r="M297" s="426"/>
      <c r="N297" s="428"/>
      <c r="O297" s="434"/>
      <c r="P297" s="426"/>
      <c r="Q297" s="433"/>
    </row>
    <row r="298" spans="1:17" x14ac:dyDescent="0.25">
      <c r="A298" s="482" t="s">
        <v>556</v>
      </c>
      <c r="B298" s="507" t="s">
        <v>557</v>
      </c>
      <c r="C298" s="432">
        <v>0</v>
      </c>
      <c r="D298" s="447"/>
      <c r="E298" s="436"/>
      <c r="F298" s="448"/>
      <c r="G298" s="448"/>
      <c r="H298" s="448"/>
      <c r="I298" s="535"/>
      <c r="J298" s="433"/>
      <c r="K298" s="433"/>
      <c r="L298" s="426"/>
      <c r="M298" s="426"/>
      <c r="N298" s="428"/>
      <c r="O298" s="434"/>
      <c r="P298" s="426"/>
      <c r="Q298" s="433"/>
    </row>
    <row r="299" spans="1:17" x14ac:dyDescent="0.25">
      <c r="A299" s="482" t="s">
        <v>558</v>
      </c>
      <c r="B299" s="507" t="s">
        <v>559</v>
      </c>
      <c r="C299" s="432">
        <v>0</v>
      </c>
      <c r="D299" s="447"/>
      <c r="E299" s="436"/>
      <c r="F299" s="448"/>
      <c r="G299" s="448"/>
      <c r="H299" s="448"/>
      <c r="I299" s="535"/>
      <c r="J299" s="433"/>
      <c r="K299" s="433"/>
      <c r="L299" s="426"/>
      <c r="M299" s="426"/>
      <c r="N299" s="428"/>
      <c r="O299" s="434"/>
      <c r="P299" s="426"/>
      <c r="Q299" s="433"/>
    </row>
    <row r="300" spans="1:17" x14ac:dyDescent="0.25">
      <c r="A300" s="482" t="s">
        <v>560</v>
      </c>
      <c r="B300" s="507" t="s">
        <v>561</v>
      </c>
      <c r="C300" s="432">
        <v>0</v>
      </c>
      <c r="D300" s="447"/>
      <c r="E300" s="436"/>
      <c r="F300" s="448"/>
      <c r="G300" s="448"/>
      <c r="H300" s="448"/>
      <c r="I300" s="535"/>
      <c r="J300" s="433"/>
      <c r="K300" s="433"/>
      <c r="L300" s="426"/>
      <c r="M300" s="426"/>
      <c r="N300" s="428"/>
      <c r="O300" s="434"/>
      <c r="P300" s="426"/>
      <c r="Q300" s="433"/>
    </row>
    <row r="301" spans="1:17" x14ac:dyDescent="0.25">
      <c r="A301" s="482" t="s">
        <v>562</v>
      </c>
      <c r="B301" s="507" t="s">
        <v>563</v>
      </c>
      <c r="C301" s="432">
        <v>0</v>
      </c>
      <c r="D301" s="447"/>
      <c r="E301" s="436"/>
      <c r="F301" s="448"/>
      <c r="G301" s="448"/>
      <c r="H301" s="448"/>
      <c r="I301" s="535"/>
      <c r="J301" s="433"/>
      <c r="K301" s="433"/>
      <c r="L301" s="426"/>
      <c r="M301" s="426"/>
      <c r="N301" s="428"/>
      <c r="O301" s="434"/>
      <c r="P301" s="426"/>
      <c r="Q301" s="433"/>
    </row>
    <row r="302" spans="1:17" x14ac:dyDescent="0.25">
      <c r="A302" s="482" t="s">
        <v>564</v>
      </c>
      <c r="B302" s="507" t="s">
        <v>565</v>
      </c>
      <c r="C302" s="432">
        <v>0</v>
      </c>
      <c r="D302" s="447"/>
      <c r="E302" s="436"/>
      <c r="F302" s="448"/>
      <c r="G302" s="448"/>
      <c r="H302" s="448"/>
      <c r="I302" s="535"/>
      <c r="J302" s="433"/>
      <c r="K302" s="433"/>
      <c r="L302" s="426"/>
      <c r="M302" s="426"/>
      <c r="N302" s="428"/>
      <c r="O302" s="434"/>
      <c r="P302" s="426"/>
      <c r="Q302" s="433"/>
    </row>
    <row r="303" spans="1:17" x14ac:dyDescent="0.25">
      <c r="A303" s="482" t="s">
        <v>566</v>
      </c>
      <c r="B303" s="507" t="s">
        <v>567</v>
      </c>
      <c r="C303" s="432">
        <v>0</v>
      </c>
      <c r="D303" s="447"/>
      <c r="E303" s="436"/>
      <c r="F303" s="448"/>
      <c r="G303" s="448"/>
      <c r="H303" s="448"/>
      <c r="I303" s="535"/>
      <c r="J303" s="433"/>
      <c r="K303" s="433"/>
      <c r="L303" s="426"/>
      <c r="M303" s="426"/>
      <c r="N303" s="428"/>
      <c r="O303" s="434"/>
      <c r="P303" s="426"/>
      <c r="Q303" s="433"/>
    </row>
    <row r="304" spans="1:17" x14ac:dyDescent="0.25">
      <c r="A304" s="482" t="s">
        <v>568</v>
      </c>
      <c r="B304" s="507" t="s">
        <v>569</v>
      </c>
      <c r="C304" s="432">
        <v>0</v>
      </c>
      <c r="D304" s="447"/>
      <c r="E304" s="436"/>
      <c r="F304" s="448"/>
      <c r="G304" s="448"/>
      <c r="H304" s="448"/>
      <c r="I304" s="535"/>
      <c r="J304" s="433"/>
      <c r="K304" s="433"/>
      <c r="L304" s="426"/>
      <c r="M304" s="426"/>
      <c r="N304" s="428"/>
      <c r="O304" s="434"/>
      <c r="P304" s="426"/>
      <c r="Q304" s="433"/>
    </row>
    <row r="305" spans="1:17" x14ac:dyDescent="0.25">
      <c r="A305" s="482" t="s">
        <v>570</v>
      </c>
      <c r="B305" s="507" t="s">
        <v>571</v>
      </c>
      <c r="C305" s="432">
        <v>0</v>
      </c>
      <c r="D305" s="447"/>
      <c r="E305" s="436"/>
      <c r="F305" s="448"/>
      <c r="G305" s="448"/>
      <c r="H305" s="448"/>
      <c r="I305" s="535"/>
      <c r="J305" s="433"/>
      <c r="K305" s="433"/>
      <c r="L305" s="426"/>
      <c r="M305" s="426"/>
      <c r="N305" s="428"/>
      <c r="O305" s="434"/>
      <c r="P305" s="426"/>
      <c r="Q305" s="433"/>
    </row>
    <row r="306" spans="1:17" x14ac:dyDescent="0.25">
      <c r="A306" s="482" t="s">
        <v>572</v>
      </c>
      <c r="B306" s="507" t="s">
        <v>573</v>
      </c>
      <c r="C306" s="432">
        <v>0</v>
      </c>
      <c r="D306" s="447"/>
      <c r="E306" s="436"/>
      <c r="F306" s="448"/>
      <c r="G306" s="448"/>
      <c r="H306" s="448"/>
      <c r="I306" s="535"/>
      <c r="J306" s="433"/>
      <c r="K306" s="433"/>
      <c r="L306" s="426"/>
      <c r="M306" s="426"/>
      <c r="N306" s="428"/>
      <c r="O306" s="434"/>
      <c r="P306" s="426"/>
      <c r="Q306" s="433"/>
    </row>
    <row r="307" spans="1:17" x14ac:dyDescent="0.25">
      <c r="A307" s="482" t="s">
        <v>574</v>
      </c>
      <c r="B307" s="507" t="s">
        <v>575</v>
      </c>
      <c r="C307" s="432">
        <v>0</v>
      </c>
      <c r="D307" s="447"/>
      <c r="E307" s="436"/>
      <c r="F307" s="448"/>
      <c r="G307" s="448"/>
      <c r="H307" s="448"/>
      <c r="I307" s="535"/>
      <c r="J307" s="433"/>
      <c r="K307" s="433"/>
      <c r="L307" s="426"/>
      <c r="M307" s="426"/>
      <c r="N307" s="428"/>
      <c r="O307" s="434"/>
      <c r="P307" s="426"/>
      <c r="Q307" s="433"/>
    </row>
    <row r="308" spans="1:17" x14ac:dyDescent="0.25">
      <c r="A308" s="482" t="s">
        <v>576</v>
      </c>
      <c r="B308" s="507" t="s">
        <v>577</v>
      </c>
      <c r="C308" s="432">
        <v>0</v>
      </c>
      <c r="D308" s="447"/>
      <c r="E308" s="436"/>
      <c r="F308" s="448"/>
      <c r="G308" s="448"/>
      <c r="H308" s="448"/>
      <c r="I308" s="535"/>
      <c r="J308" s="433"/>
      <c r="K308" s="433"/>
      <c r="L308" s="426"/>
      <c r="M308" s="426"/>
      <c r="N308" s="428"/>
      <c r="O308" s="434"/>
      <c r="P308" s="426"/>
      <c r="Q308" s="433"/>
    </row>
    <row r="309" spans="1:17" x14ac:dyDescent="0.25">
      <c r="A309" s="482" t="s">
        <v>578</v>
      </c>
      <c r="B309" s="507" t="s">
        <v>579</v>
      </c>
      <c r="C309" s="432">
        <v>0</v>
      </c>
      <c r="D309" s="447"/>
      <c r="E309" s="436"/>
      <c r="F309" s="448"/>
      <c r="G309" s="448"/>
      <c r="H309" s="448"/>
      <c r="I309" s="535"/>
      <c r="J309" s="433"/>
      <c r="K309" s="433"/>
      <c r="L309" s="426"/>
      <c r="M309" s="426"/>
      <c r="N309" s="428"/>
      <c r="O309" s="434"/>
      <c r="P309" s="426"/>
      <c r="Q309" s="433"/>
    </row>
    <row r="310" spans="1:17" x14ac:dyDescent="0.25">
      <c r="A310" s="508" t="s">
        <v>580</v>
      </c>
      <c r="B310" s="513" t="s">
        <v>581</v>
      </c>
      <c r="C310" s="449">
        <v>0</v>
      </c>
      <c r="D310" s="450"/>
      <c r="E310" s="451"/>
      <c r="F310" s="452"/>
      <c r="G310" s="452"/>
      <c r="H310" s="452"/>
      <c r="I310" s="535"/>
      <c r="J310" s="433"/>
      <c r="K310" s="433"/>
      <c r="L310" s="426"/>
      <c r="M310" s="426"/>
      <c r="N310" s="428"/>
      <c r="O310" s="434"/>
      <c r="P310" s="426"/>
      <c r="Q310" s="433"/>
    </row>
    <row r="311" spans="1:17" x14ac:dyDescent="0.25">
      <c r="A311" s="468"/>
      <c r="B311" s="453"/>
      <c r="C311" s="516"/>
      <c r="D311" s="476"/>
      <c r="E311" s="476"/>
      <c r="F311" s="476"/>
      <c r="G311" s="476"/>
      <c r="H311" s="476"/>
      <c r="I311" s="535"/>
      <c r="J311" s="433"/>
      <c r="K311" s="433"/>
      <c r="L311" s="426"/>
      <c r="M311" s="426"/>
      <c r="N311" s="428"/>
      <c r="O311" s="434"/>
      <c r="P311" s="426"/>
      <c r="Q311" s="433"/>
    </row>
    <row r="312" spans="1:17" x14ac:dyDescent="0.25">
      <c r="A312" s="951" t="s">
        <v>582</v>
      </c>
      <c r="B312" s="958"/>
      <c r="C312" s="430">
        <v>0</v>
      </c>
      <c r="D312" s="462">
        <v>0</v>
      </c>
      <c r="E312" s="429">
        <v>0</v>
      </c>
      <c r="F312" s="463">
        <v>0</v>
      </c>
      <c r="G312" s="430">
        <v>0</v>
      </c>
      <c r="H312" s="430">
        <v>0</v>
      </c>
      <c r="I312" s="535"/>
      <c r="J312" s="433"/>
      <c r="K312" s="433"/>
      <c r="L312" s="426"/>
      <c r="M312" s="426"/>
      <c r="N312" s="428"/>
      <c r="O312" s="434"/>
      <c r="P312" s="426"/>
      <c r="Q312" s="433"/>
    </row>
    <row r="313" spans="1:17" x14ac:dyDescent="0.25">
      <c r="A313" s="517" t="s">
        <v>583</v>
      </c>
      <c r="B313" s="518" t="s">
        <v>584</v>
      </c>
      <c r="C313" s="457">
        <v>0</v>
      </c>
      <c r="D313" s="447"/>
      <c r="E313" s="436"/>
      <c r="F313" s="448"/>
      <c r="G313" s="448"/>
      <c r="H313" s="448"/>
      <c r="I313" s="535"/>
      <c r="J313" s="433"/>
      <c r="K313" s="433"/>
      <c r="L313" s="426"/>
      <c r="M313" s="426"/>
      <c r="N313" s="428"/>
      <c r="O313" s="434"/>
      <c r="P313" s="426"/>
      <c r="Q313" s="433"/>
    </row>
    <row r="314" spans="1:17" ht="136.5" x14ac:dyDescent="0.25">
      <c r="A314" s="482" t="s">
        <v>585</v>
      </c>
      <c r="B314" s="488" t="s">
        <v>586</v>
      </c>
      <c r="C314" s="432">
        <v>0</v>
      </c>
      <c r="D314" s="447"/>
      <c r="E314" s="436"/>
      <c r="F314" s="448"/>
      <c r="G314" s="448"/>
      <c r="H314" s="448"/>
      <c r="I314" s="535"/>
      <c r="J314" s="433"/>
      <c r="K314" s="433"/>
      <c r="L314" s="426"/>
      <c r="M314" s="426"/>
      <c r="N314" s="428"/>
      <c r="O314" s="434"/>
      <c r="P314" s="426"/>
      <c r="Q314" s="433"/>
    </row>
    <row r="315" spans="1:17" x14ac:dyDescent="0.25">
      <c r="A315" s="482" t="s">
        <v>587</v>
      </c>
      <c r="B315" s="507" t="s">
        <v>588</v>
      </c>
      <c r="C315" s="432">
        <v>0</v>
      </c>
      <c r="D315" s="447"/>
      <c r="E315" s="436"/>
      <c r="F315" s="448"/>
      <c r="G315" s="448"/>
      <c r="H315" s="448"/>
      <c r="I315" s="535"/>
      <c r="J315" s="433"/>
      <c r="K315" s="433"/>
      <c r="L315" s="426"/>
      <c r="M315" s="426"/>
      <c r="N315" s="428"/>
      <c r="O315" s="434"/>
      <c r="P315" s="426"/>
      <c r="Q315" s="433"/>
    </row>
    <row r="316" spans="1:17" x14ac:dyDescent="0.25">
      <c r="A316" s="482" t="s">
        <v>589</v>
      </c>
      <c r="B316" s="507" t="s">
        <v>590</v>
      </c>
      <c r="C316" s="432">
        <v>0</v>
      </c>
      <c r="D316" s="447"/>
      <c r="E316" s="436"/>
      <c r="F316" s="448"/>
      <c r="G316" s="448"/>
      <c r="H316" s="448"/>
      <c r="I316" s="535"/>
      <c r="J316" s="433"/>
      <c r="K316" s="433"/>
      <c r="L316" s="426"/>
      <c r="M316" s="426"/>
      <c r="N316" s="428"/>
      <c r="O316" s="434"/>
      <c r="P316" s="426"/>
      <c r="Q316" s="433"/>
    </row>
    <row r="317" spans="1:17" x14ac:dyDescent="0.25">
      <c r="A317" s="482" t="s">
        <v>591</v>
      </c>
      <c r="B317" s="507" t="s">
        <v>592</v>
      </c>
      <c r="C317" s="432">
        <v>0</v>
      </c>
      <c r="D317" s="447"/>
      <c r="E317" s="436"/>
      <c r="F317" s="448"/>
      <c r="G317" s="448"/>
      <c r="H317" s="448"/>
      <c r="I317" s="535"/>
      <c r="J317" s="433"/>
      <c r="K317" s="433"/>
      <c r="L317" s="426"/>
      <c r="M317" s="426"/>
      <c r="N317" s="428"/>
      <c r="O317" s="434"/>
      <c r="P317" s="426"/>
      <c r="Q317" s="433"/>
    </row>
    <row r="318" spans="1:17" x14ac:dyDescent="0.25">
      <c r="A318" s="482" t="s">
        <v>593</v>
      </c>
      <c r="B318" s="507" t="s">
        <v>594</v>
      </c>
      <c r="C318" s="432">
        <v>0</v>
      </c>
      <c r="D318" s="447"/>
      <c r="E318" s="436"/>
      <c r="F318" s="448"/>
      <c r="G318" s="448"/>
      <c r="H318" s="448"/>
      <c r="I318" s="535"/>
      <c r="J318" s="433"/>
      <c r="K318" s="433"/>
      <c r="L318" s="426"/>
      <c r="M318" s="426"/>
      <c r="N318" s="428"/>
      <c r="O318" s="434"/>
      <c r="P318" s="426"/>
      <c r="Q318" s="433"/>
    </row>
    <row r="319" spans="1:17" x14ac:dyDescent="0.25">
      <c r="A319" s="482" t="s">
        <v>595</v>
      </c>
      <c r="B319" s="507" t="s">
        <v>596</v>
      </c>
      <c r="C319" s="432">
        <v>0</v>
      </c>
      <c r="D319" s="447"/>
      <c r="E319" s="436"/>
      <c r="F319" s="448"/>
      <c r="G319" s="448"/>
      <c r="H319" s="448"/>
      <c r="I319" s="535"/>
      <c r="J319" s="433"/>
      <c r="K319" s="433"/>
      <c r="L319" s="426"/>
      <c r="M319" s="426"/>
      <c r="N319" s="428"/>
      <c r="O319" s="434"/>
      <c r="P319" s="426"/>
      <c r="Q319" s="433"/>
    </row>
    <row r="320" spans="1:17" x14ac:dyDescent="0.25">
      <c r="A320" s="482" t="s">
        <v>597</v>
      </c>
      <c r="B320" s="507" t="s">
        <v>598</v>
      </c>
      <c r="C320" s="432">
        <v>0</v>
      </c>
      <c r="D320" s="447"/>
      <c r="E320" s="436"/>
      <c r="F320" s="448"/>
      <c r="G320" s="448"/>
      <c r="H320" s="448"/>
      <c r="I320" s="535"/>
      <c r="J320" s="433"/>
      <c r="K320" s="433"/>
      <c r="L320" s="426"/>
      <c r="M320" s="426"/>
      <c r="N320" s="428"/>
      <c r="O320" s="434"/>
      <c r="P320" s="426"/>
      <c r="Q320" s="433"/>
    </row>
    <row r="321" spans="1:17" x14ac:dyDescent="0.25">
      <c r="A321" s="482" t="s">
        <v>599</v>
      </c>
      <c r="B321" s="507" t="s">
        <v>600</v>
      </c>
      <c r="C321" s="432">
        <v>0</v>
      </c>
      <c r="D321" s="447"/>
      <c r="E321" s="436"/>
      <c r="F321" s="448"/>
      <c r="G321" s="448"/>
      <c r="H321" s="448"/>
      <c r="I321" s="535"/>
      <c r="J321" s="433"/>
      <c r="K321" s="433"/>
      <c r="L321" s="426"/>
      <c r="M321" s="426"/>
      <c r="N321" s="428"/>
      <c r="O321" s="434"/>
      <c r="P321" s="426"/>
      <c r="Q321" s="433"/>
    </row>
    <row r="322" spans="1:17" x14ac:dyDescent="0.25">
      <c r="A322" s="482" t="s">
        <v>601</v>
      </c>
      <c r="B322" s="507" t="s">
        <v>602</v>
      </c>
      <c r="C322" s="432">
        <v>0</v>
      </c>
      <c r="D322" s="447"/>
      <c r="E322" s="436"/>
      <c r="F322" s="448"/>
      <c r="G322" s="448"/>
      <c r="H322" s="448"/>
      <c r="I322" s="535"/>
      <c r="J322" s="433"/>
      <c r="K322" s="433"/>
      <c r="L322" s="426"/>
      <c r="M322" s="426"/>
      <c r="N322" s="428"/>
      <c r="O322" s="434"/>
      <c r="P322" s="426"/>
      <c r="Q322" s="433"/>
    </row>
    <row r="323" spans="1:17" x14ac:dyDescent="0.25">
      <c r="A323" s="482" t="s">
        <v>603</v>
      </c>
      <c r="B323" s="507" t="s">
        <v>604</v>
      </c>
      <c r="C323" s="432">
        <v>0</v>
      </c>
      <c r="D323" s="447"/>
      <c r="E323" s="436"/>
      <c r="F323" s="448"/>
      <c r="G323" s="448"/>
      <c r="H323" s="448"/>
      <c r="I323" s="535"/>
      <c r="J323" s="433"/>
      <c r="K323" s="433"/>
      <c r="L323" s="426"/>
      <c r="M323" s="426"/>
      <c r="N323" s="428"/>
      <c r="O323" s="434"/>
      <c r="P323" s="426"/>
      <c r="Q323" s="433"/>
    </row>
    <row r="324" spans="1:17" x14ac:dyDescent="0.25">
      <c r="A324" s="482" t="s">
        <v>605</v>
      </c>
      <c r="B324" s="507" t="s">
        <v>606</v>
      </c>
      <c r="C324" s="432">
        <v>0</v>
      </c>
      <c r="D324" s="447"/>
      <c r="E324" s="436"/>
      <c r="F324" s="448"/>
      <c r="G324" s="448"/>
      <c r="H324" s="448"/>
      <c r="I324" s="535"/>
      <c r="J324" s="433"/>
      <c r="K324" s="433"/>
      <c r="L324" s="426"/>
      <c r="M324" s="426"/>
      <c r="N324" s="428"/>
      <c r="O324" s="434"/>
      <c r="P324" s="426"/>
      <c r="Q324" s="433"/>
    </row>
    <row r="325" spans="1:17" x14ac:dyDescent="0.25">
      <c r="A325" s="482" t="s">
        <v>607</v>
      </c>
      <c r="B325" s="507" t="s">
        <v>608</v>
      </c>
      <c r="C325" s="432">
        <v>0</v>
      </c>
      <c r="D325" s="447"/>
      <c r="E325" s="436"/>
      <c r="F325" s="448"/>
      <c r="G325" s="448"/>
      <c r="H325" s="448"/>
      <c r="I325" s="535"/>
      <c r="J325" s="433"/>
      <c r="K325" s="433"/>
      <c r="L325" s="426"/>
      <c r="M325" s="426"/>
      <c r="N325" s="428"/>
      <c r="O325" s="434"/>
      <c r="P325" s="426"/>
      <c r="Q325" s="433"/>
    </row>
    <row r="326" spans="1:17" x14ac:dyDescent="0.25">
      <c r="A326" s="482" t="s">
        <v>609</v>
      </c>
      <c r="B326" s="507" t="s">
        <v>610</v>
      </c>
      <c r="C326" s="432">
        <v>0</v>
      </c>
      <c r="D326" s="447"/>
      <c r="E326" s="436"/>
      <c r="F326" s="448"/>
      <c r="G326" s="448"/>
      <c r="H326" s="448"/>
      <c r="I326" s="535"/>
      <c r="J326" s="433"/>
      <c r="K326" s="433"/>
      <c r="L326" s="426"/>
      <c r="M326" s="426"/>
      <c r="N326" s="428"/>
      <c r="O326" s="434"/>
      <c r="P326" s="426"/>
      <c r="Q326" s="433"/>
    </row>
    <row r="327" spans="1:17" x14ac:dyDescent="0.25">
      <c r="A327" s="482" t="s">
        <v>611</v>
      </c>
      <c r="B327" s="507" t="s">
        <v>612</v>
      </c>
      <c r="C327" s="432">
        <v>0</v>
      </c>
      <c r="D327" s="447"/>
      <c r="E327" s="436"/>
      <c r="F327" s="448"/>
      <c r="G327" s="448"/>
      <c r="H327" s="448"/>
      <c r="I327" s="535"/>
      <c r="J327" s="433"/>
      <c r="K327" s="433"/>
      <c r="L327" s="426"/>
      <c r="M327" s="426"/>
      <c r="N327" s="428"/>
      <c r="O327" s="434"/>
      <c r="P327" s="426"/>
      <c r="Q327" s="433"/>
    </row>
    <row r="328" spans="1:17" x14ac:dyDescent="0.25">
      <c r="A328" s="483" t="s">
        <v>613</v>
      </c>
      <c r="B328" s="512" t="s">
        <v>614</v>
      </c>
      <c r="C328" s="449">
        <v>0</v>
      </c>
      <c r="D328" s="450"/>
      <c r="E328" s="451"/>
      <c r="F328" s="452"/>
      <c r="G328" s="452"/>
      <c r="H328" s="452"/>
      <c r="I328" s="535"/>
      <c r="J328" s="433"/>
      <c r="K328" s="433"/>
      <c r="L328" s="426"/>
      <c r="M328" s="426"/>
      <c r="N328" s="428"/>
      <c r="O328" s="434"/>
      <c r="P328" s="426"/>
      <c r="Q328" s="433"/>
    </row>
    <row r="329" spans="1:17" x14ac:dyDescent="0.25">
      <c r="A329" s="568"/>
      <c r="B329" s="569"/>
      <c r="C329" s="438"/>
      <c r="D329" s="438"/>
      <c r="E329" s="438"/>
      <c r="F329" s="438"/>
      <c r="G329" s="438"/>
      <c r="H329" s="438"/>
      <c r="I329" s="535"/>
      <c r="J329" s="428"/>
      <c r="K329" s="428"/>
      <c r="L329" s="428"/>
      <c r="M329" s="428"/>
      <c r="N329" s="428"/>
      <c r="O329" s="434"/>
      <c r="P329" s="426"/>
      <c r="Q329" s="433"/>
    </row>
    <row r="330" spans="1:17" x14ac:dyDescent="0.25">
      <c r="A330" s="570" t="s">
        <v>615</v>
      </c>
      <c r="B330" s="571"/>
      <c r="C330" s="430">
        <v>0</v>
      </c>
      <c r="D330" s="462">
        <v>0</v>
      </c>
      <c r="E330" s="462">
        <v>0</v>
      </c>
      <c r="F330" s="462">
        <v>0</v>
      </c>
      <c r="G330" s="462">
        <v>0</v>
      </c>
      <c r="H330" s="462">
        <v>0</v>
      </c>
      <c r="I330" s="535"/>
      <c r="J330" s="433"/>
      <c r="K330" s="433"/>
      <c r="L330" s="426"/>
      <c r="M330" s="426"/>
      <c r="N330" s="428"/>
      <c r="O330" s="434"/>
      <c r="P330" s="426"/>
      <c r="Q330" s="433"/>
    </row>
    <row r="331" spans="1:17" x14ac:dyDescent="0.25">
      <c r="A331" s="517" t="s">
        <v>616</v>
      </c>
      <c r="B331" s="551" t="s">
        <v>617</v>
      </c>
      <c r="C331" s="432">
        <v>0</v>
      </c>
      <c r="D331" s="447"/>
      <c r="E331" s="436"/>
      <c r="F331" s="448"/>
      <c r="G331" s="448"/>
      <c r="H331" s="448"/>
      <c r="I331" s="535"/>
      <c r="J331" s="433"/>
      <c r="K331" s="433"/>
      <c r="L331" s="426"/>
      <c r="M331" s="426"/>
      <c r="N331" s="428"/>
      <c r="O331" s="434"/>
      <c r="P331" s="426"/>
      <c r="Q331" s="433"/>
    </row>
    <row r="332" spans="1:17" x14ac:dyDescent="0.25">
      <c r="A332" s="486" t="s">
        <v>618</v>
      </c>
      <c r="B332" s="551" t="s">
        <v>619</v>
      </c>
      <c r="C332" s="432">
        <v>0</v>
      </c>
      <c r="D332" s="447"/>
      <c r="E332" s="436"/>
      <c r="F332" s="448"/>
      <c r="G332" s="448"/>
      <c r="H332" s="448"/>
      <c r="I332" s="535"/>
      <c r="J332" s="433"/>
      <c r="K332" s="433"/>
      <c r="L332" s="426"/>
      <c r="M332" s="426"/>
      <c r="N332" s="428"/>
      <c r="O332" s="434"/>
      <c r="P332" s="426"/>
      <c r="Q332" s="433"/>
    </row>
    <row r="333" spans="1:17" x14ac:dyDescent="0.25">
      <c r="A333" s="486" t="s">
        <v>620</v>
      </c>
      <c r="B333" s="551" t="s">
        <v>621</v>
      </c>
      <c r="C333" s="432">
        <v>0</v>
      </c>
      <c r="D333" s="447"/>
      <c r="E333" s="436"/>
      <c r="F333" s="448"/>
      <c r="G333" s="448"/>
      <c r="H333" s="448"/>
      <c r="I333" s="535"/>
      <c r="J333" s="433"/>
      <c r="K333" s="433"/>
      <c r="L333" s="426"/>
      <c r="M333" s="426"/>
      <c r="N333" s="428"/>
      <c r="O333" s="434"/>
      <c r="P333" s="426"/>
      <c r="Q333" s="433"/>
    </row>
    <row r="334" spans="1:17" x14ac:dyDescent="0.25">
      <c r="A334" s="482" t="s">
        <v>622</v>
      </c>
      <c r="B334" s="507" t="s">
        <v>623</v>
      </c>
      <c r="C334" s="432">
        <v>0</v>
      </c>
      <c r="D334" s="447"/>
      <c r="E334" s="436"/>
      <c r="F334" s="448"/>
      <c r="G334" s="448"/>
      <c r="H334" s="448"/>
      <c r="I334" s="535"/>
      <c r="J334" s="433"/>
      <c r="K334" s="433"/>
      <c r="L334" s="426"/>
      <c r="M334" s="426"/>
      <c r="N334" s="428"/>
      <c r="O334" s="434"/>
      <c r="P334" s="426"/>
      <c r="Q334" s="433"/>
    </row>
    <row r="335" spans="1:17" x14ac:dyDescent="0.25">
      <c r="A335" s="482" t="s">
        <v>624</v>
      </c>
      <c r="B335" s="507" t="s">
        <v>625</v>
      </c>
      <c r="C335" s="432">
        <v>0</v>
      </c>
      <c r="D335" s="447"/>
      <c r="E335" s="436"/>
      <c r="F335" s="448"/>
      <c r="G335" s="448"/>
      <c r="H335" s="448"/>
      <c r="I335" s="535"/>
      <c r="J335" s="433"/>
      <c r="K335" s="433"/>
      <c r="L335" s="426"/>
      <c r="M335" s="426"/>
      <c r="N335" s="428"/>
      <c r="O335" s="434"/>
      <c r="P335" s="426"/>
      <c r="Q335" s="433"/>
    </row>
    <row r="336" spans="1:17" x14ac:dyDescent="0.25">
      <c r="A336" s="482" t="s">
        <v>626</v>
      </c>
      <c r="B336" s="507" t="s">
        <v>627</v>
      </c>
      <c r="C336" s="432">
        <v>0</v>
      </c>
      <c r="D336" s="447"/>
      <c r="E336" s="436"/>
      <c r="F336" s="448"/>
      <c r="G336" s="448"/>
      <c r="H336" s="448"/>
      <c r="I336" s="535"/>
      <c r="J336" s="433"/>
      <c r="K336" s="433"/>
      <c r="L336" s="426"/>
      <c r="M336" s="426"/>
      <c r="N336" s="428"/>
      <c r="O336" s="434"/>
      <c r="P336" s="426"/>
      <c r="Q336" s="433"/>
    </row>
    <row r="337" spans="1:17" x14ac:dyDescent="0.25">
      <c r="A337" s="482" t="s">
        <v>628</v>
      </c>
      <c r="B337" s="507" t="s">
        <v>629</v>
      </c>
      <c r="C337" s="432">
        <v>0</v>
      </c>
      <c r="D337" s="447"/>
      <c r="E337" s="436"/>
      <c r="F337" s="448"/>
      <c r="G337" s="448"/>
      <c r="H337" s="448"/>
      <c r="I337" s="535"/>
      <c r="J337" s="433"/>
      <c r="K337" s="433"/>
      <c r="L337" s="426"/>
      <c r="M337" s="426"/>
      <c r="N337" s="428"/>
      <c r="O337" s="434"/>
      <c r="P337" s="426"/>
      <c r="Q337" s="433"/>
    </row>
    <row r="338" spans="1:17" x14ac:dyDescent="0.25">
      <c r="A338" s="482" t="s">
        <v>630</v>
      </c>
      <c r="B338" s="507" t="s">
        <v>631</v>
      </c>
      <c r="C338" s="432">
        <v>0</v>
      </c>
      <c r="D338" s="447"/>
      <c r="E338" s="436"/>
      <c r="F338" s="448"/>
      <c r="G338" s="448"/>
      <c r="H338" s="448"/>
      <c r="I338" s="535"/>
      <c r="J338" s="433"/>
      <c r="K338" s="433"/>
      <c r="L338" s="426"/>
      <c r="M338" s="426"/>
      <c r="N338" s="428"/>
      <c r="O338" s="434"/>
      <c r="P338" s="426"/>
      <c r="Q338" s="433"/>
    </row>
    <row r="339" spans="1:17" x14ac:dyDescent="0.25">
      <c r="A339" s="487" t="s">
        <v>632</v>
      </c>
      <c r="B339" s="519" t="s">
        <v>633</v>
      </c>
      <c r="C339" s="464">
        <v>0</v>
      </c>
      <c r="D339" s="465"/>
      <c r="E339" s="466"/>
      <c r="F339" s="467"/>
      <c r="G339" s="467"/>
      <c r="H339" s="467"/>
      <c r="I339" s="535"/>
      <c r="J339" s="433"/>
      <c r="K339" s="433"/>
      <c r="L339" s="426"/>
      <c r="M339" s="426"/>
      <c r="N339" s="428"/>
      <c r="O339" s="434"/>
      <c r="P339" s="426"/>
      <c r="Q339" s="433"/>
    </row>
    <row r="340" spans="1:17" x14ac:dyDescent="0.25">
      <c r="A340" s="482" t="s">
        <v>634</v>
      </c>
      <c r="B340" s="507" t="s">
        <v>635</v>
      </c>
      <c r="C340" s="432">
        <v>0</v>
      </c>
      <c r="D340" s="447"/>
      <c r="E340" s="436"/>
      <c r="F340" s="448"/>
      <c r="G340" s="448"/>
      <c r="H340" s="501"/>
      <c r="I340" s="536"/>
      <c r="J340" s="434"/>
      <c r="K340" s="434"/>
      <c r="L340" s="434"/>
      <c r="M340" s="434"/>
      <c r="N340" s="438"/>
      <c r="O340" s="434"/>
      <c r="P340" s="434"/>
      <c r="Q340" s="434"/>
    </row>
    <row r="341" spans="1:17" x14ac:dyDescent="0.25">
      <c r="A341" s="487" t="s">
        <v>636</v>
      </c>
      <c r="B341" s="507" t="s">
        <v>637</v>
      </c>
      <c r="C341" s="457">
        <v>0</v>
      </c>
      <c r="D341" s="444"/>
      <c r="E341" s="445"/>
      <c r="F341" s="446"/>
      <c r="G341" s="446"/>
      <c r="H341" s="446"/>
      <c r="I341" s="535"/>
      <c r="J341" s="433"/>
      <c r="K341" s="433"/>
      <c r="L341" s="426"/>
      <c r="M341" s="426"/>
      <c r="N341" s="428"/>
      <c r="O341" s="434"/>
      <c r="P341" s="426"/>
      <c r="Q341" s="433"/>
    </row>
    <row r="342" spans="1:17" x14ac:dyDescent="0.25">
      <c r="A342" s="482" t="s">
        <v>638</v>
      </c>
      <c r="B342" s="507" t="s">
        <v>639</v>
      </c>
      <c r="C342" s="432">
        <v>0</v>
      </c>
      <c r="D342" s="447"/>
      <c r="E342" s="436"/>
      <c r="F342" s="448"/>
      <c r="G342" s="448"/>
      <c r="H342" s="448"/>
      <c r="I342" s="535"/>
      <c r="J342" s="433"/>
      <c r="K342" s="433"/>
      <c r="L342" s="426"/>
      <c r="M342" s="426"/>
      <c r="N342" s="428"/>
      <c r="O342" s="434"/>
      <c r="P342" s="426"/>
      <c r="Q342" s="433"/>
    </row>
    <row r="343" spans="1:17" x14ac:dyDescent="0.25">
      <c r="A343" s="487" t="s">
        <v>640</v>
      </c>
      <c r="B343" s="507" t="s">
        <v>641</v>
      </c>
      <c r="C343" s="432">
        <v>0</v>
      </c>
      <c r="D343" s="447"/>
      <c r="E343" s="436"/>
      <c r="F343" s="448"/>
      <c r="G343" s="448"/>
      <c r="H343" s="448"/>
      <c r="I343" s="535"/>
      <c r="J343" s="433"/>
      <c r="K343" s="433"/>
      <c r="L343" s="426"/>
      <c r="M343" s="426"/>
      <c r="N343" s="428"/>
      <c r="O343" s="434"/>
      <c r="P343" s="426"/>
      <c r="Q343" s="433"/>
    </row>
    <row r="344" spans="1:17" x14ac:dyDescent="0.25">
      <c r="A344" s="482" t="s">
        <v>642</v>
      </c>
      <c r="B344" s="507" t="s">
        <v>643</v>
      </c>
      <c r="C344" s="432">
        <v>0</v>
      </c>
      <c r="D344" s="447"/>
      <c r="E344" s="436"/>
      <c r="F344" s="448"/>
      <c r="G344" s="448"/>
      <c r="H344" s="448"/>
      <c r="I344" s="535"/>
      <c r="J344" s="433"/>
      <c r="K344" s="433"/>
      <c r="L344" s="426"/>
      <c r="M344" s="426"/>
      <c r="N344" s="428"/>
      <c r="O344" s="434"/>
      <c r="P344" s="426"/>
      <c r="Q344" s="433"/>
    </row>
    <row r="345" spans="1:17" x14ac:dyDescent="0.25">
      <c r="A345" s="487" t="s">
        <v>644</v>
      </c>
      <c r="B345" s="507" t="s">
        <v>645</v>
      </c>
      <c r="C345" s="432">
        <v>0</v>
      </c>
      <c r="D345" s="447"/>
      <c r="E345" s="436"/>
      <c r="F345" s="448"/>
      <c r="G345" s="448"/>
      <c r="H345" s="448"/>
      <c r="I345" s="535"/>
      <c r="J345" s="433"/>
      <c r="K345" s="433"/>
      <c r="L345" s="426"/>
      <c r="M345" s="426"/>
      <c r="N345" s="428"/>
      <c r="O345" s="434"/>
      <c r="P345" s="426"/>
      <c r="Q345" s="433"/>
    </row>
    <row r="346" spans="1:17" x14ac:dyDescent="0.25">
      <c r="A346" s="482" t="s">
        <v>646</v>
      </c>
      <c r="B346" s="507" t="s">
        <v>647</v>
      </c>
      <c r="C346" s="432">
        <v>0</v>
      </c>
      <c r="D346" s="447"/>
      <c r="E346" s="436"/>
      <c r="F346" s="448"/>
      <c r="G346" s="448"/>
      <c r="H346" s="448"/>
      <c r="I346" s="535"/>
      <c r="J346" s="433"/>
      <c r="K346" s="433"/>
      <c r="L346" s="426"/>
      <c r="M346" s="426"/>
      <c r="N346" s="428"/>
      <c r="O346" s="434"/>
      <c r="P346" s="426"/>
      <c r="Q346" s="433"/>
    </row>
    <row r="347" spans="1:17" x14ac:dyDescent="0.25">
      <c r="A347" s="487" t="s">
        <v>648</v>
      </c>
      <c r="B347" s="507" t="s">
        <v>649</v>
      </c>
      <c r="C347" s="464">
        <v>0</v>
      </c>
      <c r="D347" s="465"/>
      <c r="E347" s="466"/>
      <c r="F347" s="467"/>
      <c r="G347" s="467"/>
      <c r="H347" s="467"/>
      <c r="I347" s="535"/>
      <c r="J347" s="433"/>
      <c r="K347" s="433"/>
      <c r="L347" s="426"/>
      <c r="M347" s="426"/>
      <c r="N347" s="428"/>
      <c r="O347" s="434"/>
      <c r="P347" s="426"/>
      <c r="Q347" s="433"/>
    </row>
    <row r="348" spans="1:17" x14ac:dyDescent="0.25">
      <c r="A348" s="482" t="s">
        <v>650</v>
      </c>
      <c r="B348" s="507" t="s">
        <v>651</v>
      </c>
      <c r="C348" s="464">
        <v>0</v>
      </c>
      <c r="D348" s="465"/>
      <c r="E348" s="466"/>
      <c r="F348" s="467"/>
      <c r="G348" s="467"/>
      <c r="H348" s="467"/>
      <c r="I348" s="535"/>
      <c r="J348" s="433"/>
      <c r="K348" s="433"/>
      <c r="L348" s="426"/>
      <c r="M348" s="426"/>
      <c r="N348" s="428"/>
      <c r="O348" s="434"/>
      <c r="P348" s="426"/>
      <c r="Q348" s="433"/>
    </row>
    <row r="349" spans="1:17" x14ac:dyDescent="0.25">
      <c r="A349" s="487" t="s">
        <v>652</v>
      </c>
      <c r="B349" s="507" t="s">
        <v>653</v>
      </c>
      <c r="C349" s="464">
        <v>0</v>
      </c>
      <c r="D349" s="465"/>
      <c r="E349" s="466"/>
      <c r="F349" s="467"/>
      <c r="G349" s="467"/>
      <c r="H349" s="467"/>
      <c r="I349" s="535"/>
      <c r="J349" s="433"/>
      <c r="K349" s="433"/>
      <c r="L349" s="426"/>
      <c r="M349" s="426"/>
      <c r="N349" s="428"/>
      <c r="O349" s="434"/>
      <c r="P349" s="426"/>
      <c r="Q349" s="433"/>
    </row>
    <row r="350" spans="1:17" x14ac:dyDescent="0.25">
      <c r="A350" s="482" t="s">
        <v>654</v>
      </c>
      <c r="B350" s="519" t="s">
        <v>655</v>
      </c>
      <c r="C350" s="464">
        <v>0</v>
      </c>
      <c r="D350" s="465"/>
      <c r="E350" s="466"/>
      <c r="F350" s="467"/>
      <c r="G350" s="467"/>
      <c r="H350" s="467"/>
      <c r="I350" s="535"/>
      <c r="J350" s="433"/>
      <c r="K350" s="433"/>
      <c r="L350" s="426"/>
      <c r="M350" s="426"/>
      <c r="N350" s="428"/>
      <c r="O350" s="434"/>
      <c r="P350" s="426"/>
      <c r="Q350" s="433"/>
    </row>
    <row r="351" spans="1:17" x14ac:dyDescent="0.25">
      <c r="A351" s="487" t="s">
        <v>656</v>
      </c>
      <c r="B351" s="519" t="s">
        <v>657</v>
      </c>
      <c r="C351" s="464">
        <v>0</v>
      </c>
      <c r="D351" s="465"/>
      <c r="E351" s="466"/>
      <c r="F351" s="467"/>
      <c r="G351" s="467"/>
      <c r="H351" s="467"/>
      <c r="I351" s="535"/>
      <c r="J351" s="433"/>
      <c r="K351" s="433"/>
      <c r="L351" s="426"/>
      <c r="M351" s="426"/>
      <c r="N351" s="428"/>
      <c r="O351" s="434"/>
      <c r="P351" s="426"/>
      <c r="Q351" s="433"/>
    </row>
    <row r="352" spans="1:17" x14ac:dyDescent="0.25">
      <c r="A352" s="482" t="s">
        <v>658</v>
      </c>
      <c r="B352" s="519" t="s">
        <v>659</v>
      </c>
      <c r="C352" s="464">
        <v>0</v>
      </c>
      <c r="D352" s="465"/>
      <c r="E352" s="466"/>
      <c r="F352" s="467"/>
      <c r="G352" s="467"/>
      <c r="H352" s="467"/>
      <c r="I352" s="535"/>
      <c r="J352" s="433"/>
      <c r="K352" s="433"/>
      <c r="L352" s="426"/>
      <c r="M352" s="426"/>
      <c r="N352" s="428"/>
      <c r="O352" s="434"/>
      <c r="P352" s="426"/>
      <c r="Q352" s="433"/>
    </row>
    <row r="353" spans="1:17" x14ac:dyDescent="0.25">
      <c r="A353" s="487" t="s">
        <v>660</v>
      </c>
      <c r="B353" s="519" t="s">
        <v>661</v>
      </c>
      <c r="C353" s="464">
        <v>0</v>
      </c>
      <c r="D353" s="465"/>
      <c r="E353" s="466"/>
      <c r="F353" s="467"/>
      <c r="G353" s="467"/>
      <c r="H353" s="467"/>
      <c r="I353" s="535"/>
      <c r="J353" s="433"/>
      <c r="K353" s="433"/>
      <c r="L353" s="426"/>
      <c r="M353" s="426"/>
      <c r="N353" s="428"/>
      <c r="O353" s="434"/>
      <c r="P353" s="426"/>
      <c r="Q353" s="433"/>
    </row>
    <row r="354" spans="1:17" x14ac:dyDescent="0.25">
      <c r="A354" s="482" t="s">
        <v>662</v>
      </c>
      <c r="B354" s="519" t="s">
        <v>663</v>
      </c>
      <c r="C354" s="464">
        <v>0</v>
      </c>
      <c r="D354" s="465"/>
      <c r="E354" s="466"/>
      <c r="F354" s="467"/>
      <c r="G354" s="467"/>
      <c r="H354" s="467"/>
      <c r="I354" s="535"/>
      <c r="J354" s="433"/>
      <c r="K354" s="433"/>
      <c r="L354" s="426"/>
      <c r="M354" s="426"/>
      <c r="N354" s="428"/>
      <c r="O354" s="434"/>
      <c r="P354" s="426"/>
      <c r="Q354" s="433"/>
    </row>
    <row r="355" spans="1:17" x14ac:dyDescent="0.25">
      <c r="A355" s="487" t="s">
        <v>664</v>
      </c>
      <c r="B355" s="519" t="s">
        <v>665</v>
      </c>
      <c r="C355" s="464">
        <v>0</v>
      </c>
      <c r="D355" s="465"/>
      <c r="E355" s="466"/>
      <c r="F355" s="467"/>
      <c r="G355" s="467"/>
      <c r="H355" s="467"/>
      <c r="I355" s="535"/>
      <c r="J355" s="433"/>
      <c r="K355" s="433"/>
      <c r="L355" s="426"/>
      <c r="M355" s="426"/>
      <c r="N355" s="428"/>
      <c r="O355" s="434"/>
      <c r="P355" s="426"/>
      <c r="Q355" s="433"/>
    </row>
    <row r="356" spans="1:17" x14ac:dyDescent="0.25">
      <c r="A356" s="482" t="s">
        <v>666</v>
      </c>
      <c r="B356" s="519" t="s">
        <v>667</v>
      </c>
      <c r="C356" s="464">
        <v>0</v>
      </c>
      <c r="D356" s="465"/>
      <c r="E356" s="466"/>
      <c r="F356" s="467"/>
      <c r="G356" s="467"/>
      <c r="H356" s="467"/>
      <c r="I356" s="535"/>
      <c r="J356" s="433"/>
      <c r="K356" s="433"/>
      <c r="L356" s="426"/>
      <c r="M356" s="426"/>
      <c r="N356" s="428"/>
      <c r="O356" s="434"/>
      <c r="P356" s="426"/>
      <c r="Q356" s="433"/>
    </row>
    <row r="357" spans="1:17" x14ac:dyDescent="0.25">
      <c r="A357" s="487" t="s">
        <v>668</v>
      </c>
      <c r="B357" s="519" t="s">
        <v>669</v>
      </c>
      <c r="C357" s="464">
        <v>0</v>
      </c>
      <c r="D357" s="465"/>
      <c r="E357" s="466"/>
      <c r="F357" s="467"/>
      <c r="G357" s="467"/>
      <c r="H357" s="467"/>
      <c r="I357" s="535"/>
      <c r="J357" s="433"/>
      <c r="K357" s="433"/>
      <c r="L357" s="426"/>
      <c r="M357" s="426"/>
      <c r="N357" s="428"/>
      <c r="O357" s="434"/>
      <c r="P357" s="426"/>
      <c r="Q357" s="433"/>
    </row>
    <row r="358" spans="1:17" x14ac:dyDescent="0.25">
      <c r="A358" s="482" t="s">
        <v>670</v>
      </c>
      <c r="B358" s="519" t="s">
        <v>671</v>
      </c>
      <c r="C358" s="464">
        <v>0</v>
      </c>
      <c r="D358" s="465"/>
      <c r="E358" s="466"/>
      <c r="F358" s="467"/>
      <c r="G358" s="467"/>
      <c r="H358" s="467"/>
      <c r="I358" s="535"/>
      <c r="J358" s="433"/>
      <c r="K358" s="433"/>
      <c r="L358" s="426"/>
      <c r="M358" s="426"/>
      <c r="N358" s="428"/>
      <c r="O358" s="434"/>
      <c r="P358" s="426"/>
      <c r="Q358" s="433"/>
    </row>
    <row r="359" spans="1:17" x14ac:dyDescent="0.25">
      <c r="A359" s="487" t="s">
        <v>672</v>
      </c>
      <c r="B359" s="519" t="s">
        <v>673</v>
      </c>
      <c r="C359" s="464">
        <v>0</v>
      </c>
      <c r="D359" s="465"/>
      <c r="E359" s="466"/>
      <c r="F359" s="467"/>
      <c r="G359" s="467"/>
      <c r="H359" s="467"/>
      <c r="I359" s="535"/>
      <c r="J359" s="433"/>
      <c r="K359" s="433"/>
      <c r="L359" s="426"/>
      <c r="M359" s="426"/>
      <c r="N359" s="428"/>
      <c r="O359" s="434"/>
      <c r="P359" s="426"/>
      <c r="Q359" s="433"/>
    </row>
    <row r="360" spans="1:17" ht="102.75" x14ac:dyDescent="0.25">
      <c r="A360" s="482" t="s">
        <v>674</v>
      </c>
      <c r="B360" s="490" t="s">
        <v>675</v>
      </c>
      <c r="C360" s="464">
        <v>0</v>
      </c>
      <c r="D360" s="465"/>
      <c r="E360" s="466"/>
      <c r="F360" s="467"/>
      <c r="G360" s="467"/>
      <c r="H360" s="467"/>
      <c r="I360" s="535"/>
      <c r="J360" s="433"/>
      <c r="K360" s="433"/>
      <c r="L360" s="426"/>
      <c r="M360" s="426"/>
      <c r="N360" s="428"/>
      <c r="O360" s="434"/>
      <c r="P360" s="426"/>
      <c r="Q360" s="433"/>
    </row>
    <row r="361" spans="1:17" ht="114" x14ac:dyDescent="0.25">
      <c r="A361" s="487" t="s">
        <v>676</v>
      </c>
      <c r="B361" s="490" t="s">
        <v>677</v>
      </c>
      <c r="C361" s="464">
        <v>0</v>
      </c>
      <c r="D361" s="465"/>
      <c r="E361" s="466"/>
      <c r="F361" s="467"/>
      <c r="G361" s="467"/>
      <c r="H361" s="467"/>
      <c r="I361" s="535"/>
      <c r="J361" s="433"/>
      <c r="K361" s="433"/>
      <c r="L361" s="426"/>
      <c r="M361" s="426"/>
      <c r="N361" s="428"/>
      <c r="O361" s="434"/>
      <c r="P361" s="426"/>
      <c r="Q361" s="433"/>
    </row>
    <row r="362" spans="1:17" ht="69" x14ac:dyDescent="0.25">
      <c r="A362" s="482" t="s">
        <v>678</v>
      </c>
      <c r="B362" s="490" t="s">
        <v>679</v>
      </c>
      <c r="C362" s="464">
        <v>0</v>
      </c>
      <c r="D362" s="465"/>
      <c r="E362" s="466"/>
      <c r="F362" s="467"/>
      <c r="G362" s="467"/>
      <c r="H362" s="467"/>
      <c r="I362" s="535"/>
      <c r="J362" s="433"/>
      <c r="K362" s="433"/>
      <c r="L362" s="426"/>
      <c r="M362" s="426"/>
      <c r="N362" s="428"/>
      <c r="O362" s="434"/>
      <c r="P362" s="426"/>
      <c r="Q362" s="433"/>
    </row>
    <row r="363" spans="1:17" ht="57.75" x14ac:dyDescent="0.25">
      <c r="A363" s="487" t="s">
        <v>680</v>
      </c>
      <c r="B363" s="490" t="s">
        <v>681</v>
      </c>
      <c r="C363" s="464">
        <v>0</v>
      </c>
      <c r="D363" s="465"/>
      <c r="E363" s="466"/>
      <c r="F363" s="467"/>
      <c r="G363" s="467"/>
      <c r="H363" s="467"/>
      <c r="I363" s="535"/>
      <c r="J363" s="433"/>
      <c r="K363" s="433"/>
      <c r="L363" s="426"/>
      <c r="M363" s="426"/>
      <c r="N363" s="428"/>
      <c r="O363" s="434"/>
      <c r="P363" s="426"/>
      <c r="Q363" s="433"/>
    </row>
    <row r="364" spans="1:17" x14ac:dyDescent="0.25">
      <c r="A364" s="482" t="s">
        <v>682</v>
      </c>
      <c r="B364" s="519" t="s">
        <v>683</v>
      </c>
      <c r="C364" s="464">
        <v>0</v>
      </c>
      <c r="D364" s="465"/>
      <c r="E364" s="466"/>
      <c r="F364" s="467"/>
      <c r="G364" s="467"/>
      <c r="H364" s="467"/>
      <c r="I364" s="535"/>
      <c r="J364" s="433"/>
      <c r="K364" s="433"/>
      <c r="L364" s="426"/>
      <c r="M364" s="426"/>
      <c r="N364" s="428"/>
      <c r="O364" s="434"/>
      <c r="P364" s="426"/>
      <c r="Q364" s="433"/>
    </row>
    <row r="365" spans="1:17" x14ac:dyDescent="0.25">
      <c r="A365" s="487" t="s">
        <v>684</v>
      </c>
      <c r="B365" s="519" t="s">
        <v>685</v>
      </c>
      <c r="C365" s="464">
        <v>0</v>
      </c>
      <c r="D365" s="465"/>
      <c r="E365" s="466"/>
      <c r="F365" s="467"/>
      <c r="G365" s="467"/>
      <c r="H365" s="467"/>
      <c r="I365" s="535"/>
      <c r="J365" s="433"/>
      <c r="K365" s="433"/>
      <c r="L365" s="426"/>
      <c r="M365" s="426"/>
      <c r="N365" s="428"/>
      <c r="O365" s="434"/>
      <c r="P365" s="426"/>
      <c r="Q365" s="433"/>
    </row>
    <row r="366" spans="1:17" ht="114" x14ac:dyDescent="0.25">
      <c r="A366" s="482" t="s">
        <v>686</v>
      </c>
      <c r="B366" s="490" t="s">
        <v>687</v>
      </c>
      <c r="C366" s="464">
        <v>0</v>
      </c>
      <c r="D366" s="465"/>
      <c r="E366" s="466"/>
      <c r="F366" s="467"/>
      <c r="G366" s="467"/>
      <c r="H366" s="467"/>
      <c r="I366" s="535"/>
      <c r="J366" s="433"/>
      <c r="K366" s="433"/>
      <c r="L366" s="426"/>
      <c r="M366" s="426"/>
      <c r="N366" s="428"/>
      <c r="O366" s="434"/>
      <c r="P366" s="426"/>
      <c r="Q366" s="433"/>
    </row>
    <row r="367" spans="1:17" ht="102.75" x14ac:dyDescent="0.25">
      <c r="A367" s="487" t="s">
        <v>688</v>
      </c>
      <c r="B367" s="490" t="s">
        <v>689</v>
      </c>
      <c r="C367" s="464">
        <v>0</v>
      </c>
      <c r="D367" s="465"/>
      <c r="E367" s="466"/>
      <c r="F367" s="467"/>
      <c r="G367" s="467"/>
      <c r="H367" s="467"/>
      <c r="I367" s="535"/>
      <c r="J367" s="433"/>
      <c r="K367" s="433"/>
      <c r="L367" s="426"/>
      <c r="M367" s="426"/>
      <c r="N367" s="428"/>
      <c r="O367" s="434"/>
      <c r="P367" s="426"/>
      <c r="Q367" s="433"/>
    </row>
    <row r="368" spans="1:17" ht="80.25" x14ac:dyDescent="0.25">
      <c r="A368" s="482" t="s">
        <v>690</v>
      </c>
      <c r="B368" s="490" t="s">
        <v>691</v>
      </c>
      <c r="C368" s="464">
        <v>0</v>
      </c>
      <c r="D368" s="465"/>
      <c r="E368" s="466"/>
      <c r="F368" s="467"/>
      <c r="G368" s="467"/>
      <c r="H368" s="467"/>
      <c r="I368" s="535"/>
      <c r="J368" s="433"/>
      <c r="K368" s="433"/>
      <c r="L368" s="426"/>
      <c r="M368" s="426"/>
      <c r="N368" s="428"/>
      <c r="O368" s="434"/>
      <c r="P368" s="426"/>
      <c r="Q368" s="433"/>
    </row>
    <row r="369" spans="1:17" ht="69" x14ac:dyDescent="0.25">
      <c r="A369" s="487" t="s">
        <v>692</v>
      </c>
      <c r="B369" s="490" t="s">
        <v>693</v>
      </c>
      <c r="C369" s="464">
        <v>0</v>
      </c>
      <c r="D369" s="465"/>
      <c r="E369" s="466"/>
      <c r="F369" s="467"/>
      <c r="G369" s="467"/>
      <c r="H369" s="467"/>
      <c r="I369" s="535"/>
      <c r="J369" s="433"/>
      <c r="K369" s="433"/>
      <c r="L369" s="426"/>
      <c r="M369" s="426"/>
      <c r="N369" s="428"/>
      <c r="O369" s="434"/>
      <c r="P369" s="426"/>
      <c r="Q369" s="433"/>
    </row>
    <row r="370" spans="1:17" ht="57.75" x14ac:dyDescent="0.25">
      <c r="A370" s="482" t="s">
        <v>694</v>
      </c>
      <c r="B370" s="490" t="s">
        <v>695</v>
      </c>
      <c r="C370" s="464">
        <v>0</v>
      </c>
      <c r="D370" s="465"/>
      <c r="E370" s="466"/>
      <c r="F370" s="467"/>
      <c r="G370" s="467"/>
      <c r="H370" s="467"/>
      <c r="I370" s="535"/>
      <c r="J370" s="433"/>
      <c r="K370" s="433"/>
      <c r="L370" s="426"/>
      <c r="M370" s="426"/>
      <c r="N370" s="428"/>
      <c r="O370" s="434"/>
      <c r="P370" s="426"/>
      <c r="Q370" s="433"/>
    </row>
    <row r="371" spans="1:17" ht="125.25" x14ac:dyDescent="0.25">
      <c r="A371" s="487" t="s">
        <v>696</v>
      </c>
      <c r="B371" s="490" t="s">
        <v>697</v>
      </c>
      <c r="C371" s="464">
        <v>0</v>
      </c>
      <c r="D371" s="465"/>
      <c r="E371" s="466"/>
      <c r="F371" s="467"/>
      <c r="G371" s="467"/>
      <c r="H371" s="467"/>
      <c r="I371" s="535"/>
      <c r="J371" s="433"/>
      <c r="K371" s="433"/>
      <c r="L371" s="426"/>
      <c r="M371" s="426"/>
      <c r="N371" s="428"/>
      <c r="O371" s="434"/>
      <c r="P371" s="426"/>
      <c r="Q371" s="433"/>
    </row>
    <row r="372" spans="1:17" x14ac:dyDescent="0.25">
      <c r="A372" s="482" t="s">
        <v>698</v>
      </c>
      <c r="B372" s="519" t="s">
        <v>699</v>
      </c>
      <c r="C372" s="464">
        <v>0</v>
      </c>
      <c r="D372" s="465"/>
      <c r="E372" s="466"/>
      <c r="F372" s="467"/>
      <c r="G372" s="467"/>
      <c r="H372" s="467"/>
      <c r="I372" s="535"/>
      <c r="J372" s="433"/>
      <c r="K372" s="433"/>
      <c r="L372" s="426"/>
      <c r="M372" s="426"/>
      <c r="N372" s="428"/>
      <c r="O372" s="434"/>
      <c r="P372" s="426"/>
      <c r="Q372" s="433"/>
    </row>
    <row r="373" spans="1:17" x14ac:dyDescent="0.25">
      <c r="A373" s="487" t="s">
        <v>700</v>
      </c>
      <c r="B373" s="519" t="s">
        <v>701</v>
      </c>
      <c r="C373" s="464">
        <v>0</v>
      </c>
      <c r="D373" s="465"/>
      <c r="E373" s="466"/>
      <c r="F373" s="467"/>
      <c r="G373" s="467"/>
      <c r="H373" s="467"/>
      <c r="I373" s="535"/>
      <c r="J373" s="433"/>
      <c r="K373" s="433"/>
      <c r="L373" s="426"/>
      <c r="M373" s="426"/>
      <c r="N373" s="428"/>
      <c r="O373" s="434"/>
      <c r="P373" s="426"/>
      <c r="Q373" s="433"/>
    </row>
    <row r="374" spans="1:17" x14ac:dyDescent="0.25">
      <c r="A374" s="482" t="s">
        <v>702</v>
      </c>
      <c r="B374" s="519" t="s">
        <v>703</v>
      </c>
      <c r="C374" s="464">
        <v>0</v>
      </c>
      <c r="D374" s="465"/>
      <c r="E374" s="466"/>
      <c r="F374" s="467"/>
      <c r="G374" s="467"/>
      <c r="H374" s="467"/>
      <c r="I374" s="535"/>
      <c r="J374" s="433"/>
      <c r="K374" s="433"/>
      <c r="L374" s="426"/>
      <c r="M374" s="426"/>
      <c r="N374" s="428"/>
      <c r="O374" s="434"/>
      <c r="P374" s="426"/>
      <c r="Q374" s="433"/>
    </row>
    <row r="375" spans="1:17" x14ac:dyDescent="0.25">
      <c r="A375" s="487" t="s">
        <v>704</v>
      </c>
      <c r="B375" s="519" t="s">
        <v>705</v>
      </c>
      <c r="C375" s="464">
        <v>0</v>
      </c>
      <c r="D375" s="465"/>
      <c r="E375" s="466"/>
      <c r="F375" s="467"/>
      <c r="G375" s="467"/>
      <c r="H375" s="467"/>
      <c r="I375" s="535"/>
      <c r="J375" s="433"/>
      <c r="K375" s="433"/>
      <c r="L375" s="426"/>
      <c r="M375" s="426"/>
      <c r="N375" s="428"/>
      <c r="O375" s="434"/>
      <c r="P375" s="426"/>
      <c r="Q375" s="433"/>
    </row>
    <row r="376" spans="1:17" x14ac:dyDescent="0.25">
      <c r="A376" s="482" t="s">
        <v>706</v>
      </c>
      <c r="B376" s="519" t="s">
        <v>707</v>
      </c>
      <c r="C376" s="464">
        <v>0</v>
      </c>
      <c r="D376" s="465"/>
      <c r="E376" s="466"/>
      <c r="F376" s="467"/>
      <c r="G376" s="467"/>
      <c r="H376" s="467"/>
      <c r="I376" s="535"/>
      <c r="J376" s="433"/>
      <c r="K376" s="433"/>
      <c r="L376" s="426"/>
      <c r="M376" s="426"/>
      <c r="N376" s="428"/>
      <c r="O376" s="434"/>
      <c r="P376" s="426"/>
      <c r="Q376" s="433"/>
    </row>
    <row r="377" spans="1:17" x14ac:dyDescent="0.25">
      <c r="A377" s="487" t="s">
        <v>708</v>
      </c>
      <c r="B377" s="519" t="s">
        <v>709</v>
      </c>
      <c r="C377" s="464">
        <v>0</v>
      </c>
      <c r="D377" s="465"/>
      <c r="E377" s="466"/>
      <c r="F377" s="467"/>
      <c r="G377" s="467"/>
      <c r="H377" s="467"/>
      <c r="I377" s="535"/>
      <c r="J377" s="433"/>
      <c r="K377" s="433"/>
      <c r="L377" s="426"/>
      <c r="M377" s="426"/>
      <c r="N377" s="428"/>
      <c r="O377" s="434"/>
      <c r="P377" s="426"/>
      <c r="Q377" s="433"/>
    </row>
    <row r="378" spans="1:17" x14ac:dyDescent="0.25">
      <c r="A378" s="482" t="s">
        <v>710</v>
      </c>
      <c r="B378" s="519" t="s">
        <v>711</v>
      </c>
      <c r="C378" s="464">
        <v>0</v>
      </c>
      <c r="D378" s="465"/>
      <c r="E378" s="466"/>
      <c r="F378" s="467"/>
      <c r="G378" s="467"/>
      <c r="H378" s="467"/>
      <c r="I378" s="535"/>
      <c r="J378" s="433"/>
      <c r="K378" s="433"/>
      <c r="L378" s="426"/>
      <c r="M378" s="426"/>
      <c r="N378" s="428"/>
      <c r="O378" s="434"/>
      <c r="P378" s="426"/>
      <c r="Q378" s="433"/>
    </row>
    <row r="379" spans="1:17" x14ac:dyDescent="0.25">
      <c r="A379" s="542" t="s">
        <v>712</v>
      </c>
      <c r="B379" s="541" t="s">
        <v>713</v>
      </c>
      <c r="C379" s="464">
        <v>0</v>
      </c>
      <c r="D379" s="465"/>
      <c r="E379" s="466"/>
      <c r="F379" s="467"/>
      <c r="G379" s="467"/>
      <c r="H379" s="467"/>
      <c r="I379" s="535"/>
      <c r="J379" s="433"/>
      <c r="K379" s="433"/>
      <c r="L379" s="426"/>
      <c r="M379" s="426"/>
      <c r="N379" s="428"/>
      <c r="O379" s="434"/>
      <c r="P379" s="426"/>
      <c r="Q379" s="433"/>
    </row>
    <row r="380" spans="1:17" x14ac:dyDescent="0.25">
      <c r="A380" s="508" t="s">
        <v>714</v>
      </c>
      <c r="B380" s="540" t="s">
        <v>715</v>
      </c>
      <c r="C380" s="449">
        <v>0</v>
      </c>
      <c r="D380" s="450"/>
      <c r="E380" s="451"/>
      <c r="F380" s="452"/>
      <c r="G380" s="452"/>
      <c r="H380" s="452"/>
      <c r="I380" s="535"/>
      <c r="J380" s="433"/>
      <c r="K380" s="433"/>
      <c r="L380" s="426"/>
      <c r="M380" s="426"/>
      <c r="N380" s="428"/>
      <c r="O380" s="434"/>
      <c r="P380" s="426"/>
      <c r="Q380" s="433"/>
    </row>
    <row r="381" spans="1:17" x14ac:dyDescent="0.25">
      <c r="A381" s="568"/>
      <c r="B381" s="569"/>
      <c r="C381" s="438"/>
      <c r="D381" s="438"/>
      <c r="E381" s="438"/>
      <c r="F381" s="438"/>
      <c r="G381" s="438"/>
      <c r="H381" s="438"/>
      <c r="I381" s="435"/>
      <c r="J381" s="428"/>
      <c r="K381" s="428"/>
      <c r="L381" s="428"/>
      <c r="M381" s="428"/>
      <c r="N381" s="428"/>
      <c r="O381" s="434"/>
      <c r="P381" s="426"/>
      <c r="Q381" s="433"/>
    </row>
    <row r="382" spans="1:17" x14ac:dyDescent="0.25">
      <c r="A382" s="972" t="s">
        <v>716</v>
      </c>
      <c r="B382" s="973"/>
      <c r="C382" s="469" t="s">
        <v>717</v>
      </c>
      <c r="D382" s="470"/>
      <c r="E382" s="471"/>
      <c r="F382" s="428"/>
      <c r="G382" s="438"/>
      <c r="H382" s="438"/>
      <c r="I382" s="435"/>
      <c r="J382" s="428"/>
      <c r="K382" s="428"/>
      <c r="L382" s="428"/>
      <c r="M382" s="428"/>
      <c r="N382" s="428"/>
      <c r="O382" s="434"/>
      <c r="P382" s="426"/>
      <c r="Q382" s="433"/>
    </row>
    <row r="383" spans="1:17" x14ac:dyDescent="0.25">
      <c r="A383" s="974"/>
      <c r="B383" s="975"/>
      <c r="C383" s="949" t="s">
        <v>3</v>
      </c>
      <c r="D383" s="470" t="s">
        <v>718</v>
      </c>
      <c r="E383" s="471"/>
      <c r="F383" s="428"/>
      <c r="G383" s="438"/>
      <c r="H383" s="438"/>
      <c r="I383" s="435"/>
      <c r="J383" s="428"/>
      <c r="K383" s="428"/>
      <c r="L383" s="428"/>
      <c r="M383" s="428"/>
      <c r="N383" s="428"/>
      <c r="O383" s="434"/>
      <c r="P383" s="426"/>
      <c r="Q383" s="433"/>
    </row>
    <row r="384" spans="1:17" ht="38.25" x14ac:dyDescent="0.25">
      <c r="A384" s="976"/>
      <c r="B384" s="977"/>
      <c r="C384" s="950"/>
      <c r="D384" s="472" t="s">
        <v>719</v>
      </c>
      <c r="E384" s="473" t="s">
        <v>720</v>
      </c>
      <c r="F384" s="428"/>
      <c r="G384" s="438"/>
      <c r="H384" s="438"/>
      <c r="I384" s="435"/>
      <c r="J384" s="428"/>
      <c r="K384" s="428"/>
      <c r="L384" s="428"/>
      <c r="M384" s="428"/>
      <c r="N384" s="428"/>
      <c r="O384" s="434"/>
      <c r="P384" s="426"/>
      <c r="Q384" s="433"/>
    </row>
    <row r="385" spans="1:17" x14ac:dyDescent="0.25">
      <c r="A385" s="520" t="s">
        <v>721</v>
      </c>
      <c r="B385" s="521" t="s">
        <v>722</v>
      </c>
      <c r="C385" s="464">
        <v>0</v>
      </c>
      <c r="D385" s="474"/>
      <c r="E385" s="475"/>
      <c r="F385" s="428"/>
      <c r="G385" s="438"/>
      <c r="H385" s="438"/>
      <c r="I385" s="435"/>
      <c r="J385" s="428"/>
      <c r="K385" s="428"/>
      <c r="L385" s="428"/>
      <c r="M385" s="428"/>
      <c r="N385" s="428"/>
      <c r="O385" s="434"/>
      <c r="P385" s="426"/>
      <c r="Q385" s="433"/>
    </row>
    <row r="386" spans="1:17" x14ac:dyDescent="0.25">
      <c r="A386" s="520" t="s">
        <v>723</v>
      </c>
      <c r="B386" s="521" t="s">
        <v>724</v>
      </c>
      <c r="C386" s="430">
        <v>0</v>
      </c>
      <c r="D386" s="474"/>
      <c r="E386" s="475"/>
      <c r="F386" s="428"/>
      <c r="G386" s="438"/>
      <c r="H386" s="438"/>
      <c r="I386" s="435"/>
      <c r="J386" s="428"/>
      <c r="K386" s="428"/>
      <c r="L386" s="428"/>
      <c r="M386" s="428"/>
      <c r="N386" s="428"/>
      <c r="O386" s="434"/>
      <c r="P386" s="426"/>
      <c r="Q386" s="433"/>
    </row>
    <row r="387" spans="1:17" x14ac:dyDescent="0.25">
      <c r="A387" s="484"/>
      <c r="B387" s="485"/>
      <c r="C387" s="477"/>
      <c r="D387" s="426"/>
      <c r="E387" s="426"/>
      <c r="F387" s="426"/>
      <c r="G387" s="426"/>
      <c r="H387" s="426"/>
      <c r="I387" s="426"/>
      <c r="J387" s="426"/>
      <c r="K387" s="426"/>
      <c r="L387" s="426"/>
      <c r="M387" s="426"/>
      <c r="N387" s="426"/>
      <c r="O387" s="426"/>
      <c r="P387" s="426"/>
      <c r="Q387" s="426"/>
    </row>
    <row r="388" spans="1:17" x14ac:dyDescent="0.25">
      <c r="A388" s="889" t="s">
        <v>725</v>
      </c>
      <c r="B388" s="890"/>
      <c r="C388" s="949" t="s">
        <v>3</v>
      </c>
      <c r="D388" s="953" t="s">
        <v>726</v>
      </c>
      <c r="E388" s="953" t="s">
        <v>727</v>
      </c>
      <c r="F388" s="438"/>
      <c r="G388" s="434"/>
      <c r="H388" s="434"/>
      <c r="I388" s="439"/>
      <c r="J388" s="433"/>
      <c r="K388" s="433"/>
      <c r="L388" s="426"/>
      <c r="M388" s="426"/>
      <c r="N388" s="426"/>
      <c r="O388" s="434"/>
      <c r="P388" s="426"/>
      <c r="Q388" s="433"/>
    </row>
    <row r="389" spans="1:17" x14ac:dyDescent="0.25">
      <c r="A389" s="891"/>
      <c r="B389" s="892"/>
      <c r="C389" s="971"/>
      <c r="D389" s="953"/>
      <c r="E389" s="953"/>
      <c r="F389" s="438"/>
      <c r="G389" s="434"/>
      <c r="H389" s="434"/>
      <c r="I389" s="439"/>
      <c r="J389" s="433"/>
      <c r="K389" s="433"/>
      <c r="L389" s="426"/>
      <c r="M389" s="426"/>
      <c r="N389" s="426"/>
      <c r="O389" s="434"/>
      <c r="P389" s="426"/>
      <c r="Q389" s="433"/>
    </row>
    <row r="390" spans="1:17" x14ac:dyDescent="0.25">
      <c r="A390" s="907" t="s">
        <v>728</v>
      </c>
      <c r="B390" s="908"/>
      <c r="C390" s="565"/>
      <c r="D390" s="493"/>
      <c r="E390" s="494"/>
      <c r="F390" s="438"/>
      <c r="G390" s="434"/>
      <c r="H390" s="434"/>
      <c r="I390" s="439"/>
      <c r="J390" s="433"/>
      <c r="K390" s="433"/>
      <c r="L390" s="426"/>
      <c r="M390" s="426"/>
      <c r="N390" s="426"/>
      <c r="O390" s="434"/>
      <c r="P390" s="426"/>
      <c r="Q390" s="433"/>
    </row>
    <row r="391" spans="1:17" x14ac:dyDescent="0.25">
      <c r="A391" s="522" t="s">
        <v>729</v>
      </c>
      <c r="B391" s="523"/>
      <c r="C391" s="495">
        <v>0</v>
      </c>
      <c r="D391" s="496"/>
      <c r="E391" s="497"/>
      <c r="F391" s="438"/>
      <c r="G391" s="434"/>
      <c r="H391" s="434"/>
      <c r="I391" s="439"/>
      <c r="J391" s="433"/>
      <c r="K391" s="433"/>
      <c r="L391" s="426"/>
      <c r="M391" s="426"/>
      <c r="N391" s="426"/>
      <c r="O391" s="434"/>
      <c r="P391" s="426"/>
      <c r="Q391" s="433"/>
    </row>
    <row r="392" spans="1:17" x14ac:dyDescent="0.25">
      <c r="A392" s="524" t="s">
        <v>730</v>
      </c>
      <c r="B392" s="525"/>
      <c r="C392" s="498">
        <v>0</v>
      </c>
      <c r="D392" s="499"/>
      <c r="E392" s="437"/>
      <c r="F392" s="438"/>
      <c r="G392" s="434"/>
      <c r="H392" s="434"/>
      <c r="I392" s="439"/>
      <c r="J392" s="433"/>
      <c r="K392" s="433"/>
      <c r="L392" s="426"/>
      <c r="M392" s="426"/>
      <c r="N392" s="426"/>
      <c r="O392" s="434"/>
      <c r="P392" s="426"/>
      <c r="Q392" s="433"/>
    </row>
    <row r="393" spans="1:17" x14ac:dyDescent="0.25">
      <c r="A393" s="524" t="s">
        <v>731</v>
      </c>
      <c r="B393" s="525"/>
      <c r="C393" s="498">
        <v>0</v>
      </c>
      <c r="D393" s="543"/>
      <c r="E393" s="544"/>
      <c r="F393" s="538"/>
      <c r="G393" s="538"/>
      <c r="H393" s="539"/>
      <c r="I393" s="539"/>
      <c r="J393" s="539"/>
      <c r="K393" s="539"/>
      <c r="L393" s="539"/>
      <c r="M393" s="539"/>
      <c r="N393" s="539"/>
      <c r="O393" s="539"/>
      <c r="P393" s="539"/>
      <c r="Q393" s="539"/>
    </row>
    <row r="394" spans="1:17" x14ac:dyDescent="0.25">
      <c r="A394" s="524" t="s">
        <v>732</v>
      </c>
      <c r="B394" s="525"/>
      <c r="C394" s="498">
        <v>0</v>
      </c>
      <c r="D394" s="543"/>
      <c r="E394" s="544"/>
      <c r="F394" s="538"/>
      <c r="G394" s="538"/>
      <c r="H394" s="539"/>
      <c r="I394" s="539"/>
      <c r="J394" s="539"/>
      <c r="K394" s="539"/>
      <c r="L394" s="539"/>
      <c r="M394" s="539"/>
      <c r="N394" s="539"/>
      <c r="O394" s="539"/>
      <c r="P394" s="539"/>
      <c r="Q394" s="539"/>
    </row>
    <row r="395" spans="1:17" x14ac:dyDescent="0.25">
      <c r="A395" s="524" t="s">
        <v>733</v>
      </c>
      <c r="B395" s="525"/>
      <c r="C395" s="498">
        <v>0</v>
      </c>
      <c r="D395" s="543"/>
      <c r="E395" s="544"/>
      <c r="F395" s="538"/>
      <c r="G395" s="538"/>
      <c r="H395" s="539"/>
      <c r="I395" s="539"/>
      <c r="J395" s="539"/>
      <c r="K395" s="539"/>
      <c r="L395" s="539"/>
      <c r="M395" s="539"/>
      <c r="N395" s="539"/>
      <c r="O395" s="539"/>
      <c r="P395" s="539"/>
      <c r="Q395" s="539"/>
    </row>
    <row r="396" spans="1:17" x14ac:dyDescent="0.25">
      <c r="A396" s="526" t="s">
        <v>734</v>
      </c>
      <c r="B396" s="527"/>
      <c r="C396" s="545">
        <v>0</v>
      </c>
      <c r="D396" s="546"/>
      <c r="E396" s="547"/>
      <c r="F396" s="426"/>
      <c r="G396" s="426"/>
      <c r="H396" s="434"/>
      <c r="I396" s="426"/>
      <c r="J396" s="439"/>
      <c r="K396" s="433"/>
      <c r="L396" s="426"/>
      <c r="M396" s="426"/>
      <c r="N396" s="426"/>
      <c r="O396" s="426"/>
      <c r="P396" s="434"/>
      <c r="Q396" s="433"/>
    </row>
    <row r="397" spans="1:17" x14ac:dyDescent="0.25">
      <c r="A397" s="572" t="s">
        <v>735</v>
      </c>
      <c r="B397" s="573"/>
      <c r="C397" s="548">
        <v>0</v>
      </c>
      <c r="D397" s="574">
        <v>0</v>
      </c>
      <c r="E397" s="575">
        <v>0</v>
      </c>
      <c r="F397" s="426"/>
      <c r="G397" s="426"/>
      <c r="H397" s="434"/>
      <c r="I397" s="426"/>
      <c r="J397" s="439"/>
      <c r="K397" s="433"/>
      <c r="L397" s="426"/>
      <c r="M397" s="426"/>
      <c r="N397" s="426"/>
      <c r="O397" s="426"/>
      <c r="P397" s="434"/>
      <c r="Q397" s="433"/>
    </row>
    <row r="398" spans="1:17" x14ac:dyDescent="0.25">
      <c r="A398" s="572" t="s">
        <v>736</v>
      </c>
      <c r="B398" s="576"/>
      <c r="C398" s="565"/>
      <c r="D398" s="565"/>
      <c r="E398" s="577"/>
      <c r="F398" s="438"/>
      <c r="G398" s="434"/>
      <c r="H398" s="434"/>
      <c r="I398" s="439"/>
      <c r="J398" s="433"/>
      <c r="K398" s="433"/>
      <c r="L398" s="426"/>
      <c r="M398" s="426"/>
      <c r="N398" s="426"/>
      <c r="O398" s="434"/>
      <c r="P398" s="426"/>
      <c r="Q398" s="433"/>
    </row>
    <row r="399" spans="1:17" x14ac:dyDescent="0.25">
      <c r="A399" s="528" t="s">
        <v>729</v>
      </c>
      <c r="B399" s="529"/>
      <c r="C399" s="495">
        <v>0</v>
      </c>
      <c r="D399" s="496"/>
      <c r="E399" s="497"/>
      <c r="F399" s="438"/>
      <c r="G399" s="434"/>
      <c r="H399" s="434"/>
      <c r="I399" s="439"/>
      <c r="J399" s="433"/>
      <c r="K399" s="433"/>
      <c r="L399" s="426"/>
      <c r="M399" s="426"/>
      <c r="N399" s="426"/>
      <c r="O399" s="434"/>
      <c r="P399" s="426"/>
      <c r="Q399" s="433"/>
    </row>
    <row r="400" spans="1:17" x14ac:dyDescent="0.25">
      <c r="A400" s="530" t="s">
        <v>730</v>
      </c>
      <c r="B400" s="531"/>
      <c r="C400" s="498">
        <v>0</v>
      </c>
      <c r="D400" s="499"/>
      <c r="E400" s="437"/>
      <c r="F400" s="438"/>
      <c r="G400" s="434"/>
      <c r="H400" s="434"/>
      <c r="I400" s="439"/>
      <c r="J400" s="433"/>
      <c r="K400" s="433"/>
      <c r="L400" s="426"/>
      <c r="M400" s="426"/>
      <c r="N400" s="426"/>
      <c r="O400" s="434"/>
      <c r="P400" s="426"/>
      <c r="Q400" s="433"/>
    </row>
    <row r="401" spans="1:17" x14ac:dyDescent="0.25">
      <c r="A401" s="530" t="s">
        <v>731</v>
      </c>
      <c r="B401" s="531"/>
      <c r="C401" s="498">
        <v>0</v>
      </c>
      <c r="D401" s="543"/>
      <c r="E401" s="544"/>
      <c r="F401" s="538"/>
      <c r="G401" s="538"/>
      <c r="H401" s="539"/>
      <c r="I401" s="539"/>
      <c r="J401" s="539"/>
      <c r="K401" s="539"/>
      <c r="L401" s="539"/>
      <c r="M401" s="539"/>
      <c r="N401" s="539"/>
      <c r="O401" s="539"/>
      <c r="P401" s="539"/>
      <c r="Q401" s="539"/>
    </row>
    <row r="402" spans="1:17" x14ac:dyDescent="0.25">
      <c r="A402" s="530" t="s">
        <v>732</v>
      </c>
      <c r="B402" s="531"/>
      <c r="C402" s="498">
        <v>0</v>
      </c>
      <c r="D402" s="543"/>
      <c r="E402" s="544"/>
      <c r="F402" s="538"/>
      <c r="G402" s="538"/>
      <c r="H402" s="539"/>
      <c r="I402" s="539"/>
      <c r="J402" s="539"/>
      <c r="K402" s="539"/>
      <c r="L402" s="539"/>
      <c r="M402" s="539"/>
      <c r="N402" s="539"/>
      <c r="O402" s="539"/>
      <c r="P402" s="539"/>
      <c r="Q402" s="539"/>
    </row>
    <row r="403" spans="1:17" x14ac:dyDescent="0.25">
      <c r="A403" s="530" t="s">
        <v>733</v>
      </c>
      <c r="B403" s="531"/>
      <c r="C403" s="498">
        <v>0</v>
      </c>
      <c r="D403" s="543"/>
      <c r="E403" s="544"/>
      <c r="F403" s="538"/>
      <c r="G403" s="538"/>
      <c r="H403" s="539"/>
      <c r="I403" s="539"/>
      <c r="J403" s="539"/>
      <c r="K403" s="539"/>
      <c r="L403" s="539"/>
      <c r="M403" s="539"/>
      <c r="N403" s="539"/>
      <c r="O403" s="539"/>
      <c r="P403" s="539"/>
      <c r="Q403" s="539"/>
    </row>
    <row r="404" spans="1:17" x14ac:dyDescent="0.25">
      <c r="A404" s="532" t="s">
        <v>734</v>
      </c>
      <c r="B404" s="533"/>
      <c r="C404" s="545">
        <v>0</v>
      </c>
      <c r="D404" s="546"/>
      <c r="E404" s="547"/>
      <c r="F404" s="426"/>
      <c r="G404" s="426"/>
      <c r="H404" s="434"/>
      <c r="I404" s="426"/>
      <c r="J404" s="439"/>
      <c r="K404" s="433"/>
      <c r="L404" s="426"/>
      <c r="M404" s="426"/>
      <c r="N404" s="426"/>
      <c r="O404" s="426"/>
      <c r="P404" s="434"/>
      <c r="Q404" s="433"/>
    </row>
    <row r="405" spans="1:17" x14ac:dyDescent="0.25">
      <c r="A405" s="492" t="s">
        <v>737</v>
      </c>
      <c r="B405" s="500"/>
      <c r="C405" s="548">
        <v>0</v>
      </c>
      <c r="D405" s="549">
        <v>0</v>
      </c>
      <c r="E405" s="550">
        <v>0</v>
      </c>
      <c r="F405" s="426"/>
      <c r="G405" s="426"/>
      <c r="H405" s="434"/>
      <c r="I405" s="426"/>
      <c r="J405" s="439"/>
      <c r="K405" s="433"/>
      <c r="L405" s="426"/>
      <c r="M405" s="426"/>
      <c r="N405" s="426"/>
      <c r="O405" s="426"/>
      <c r="P405" s="434"/>
      <c r="Q405" s="433"/>
    </row>
  </sheetData>
  <mergeCells count="23">
    <mergeCell ref="A390:B390"/>
    <mergeCell ref="C388:C389"/>
    <mergeCell ref="H10:H12"/>
    <mergeCell ref="D11:D12"/>
    <mergeCell ref="G10:G12"/>
    <mergeCell ref="A43:B43"/>
    <mergeCell ref="A79:B79"/>
    <mergeCell ref="A119:B119"/>
    <mergeCell ref="A249:B249"/>
    <mergeCell ref="A161:B161"/>
    <mergeCell ref="D388:D389"/>
    <mergeCell ref="E388:E389"/>
    <mergeCell ref="C383:C384"/>
    <mergeCell ref="A6:F7"/>
    <mergeCell ref="A388:B389"/>
    <mergeCell ref="C10:C12"/>
    <mergeCell ref="E11:E12"/>
    <mergeCell ref="F11:F12"/>
    <mergeCell ref="D10:F10"/>
    <mergeCell ref="A178:B178"/>
    <mergeCell ref="A312:B312"/>
    <mergeCell ref="A289:B289"/>
    <mergeCell ref="A382:B38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workbookViewId="0">
      <selection activeCell="L16" sqref="L16"/>
    </sheetView>
  </sheetViews>
  <sheetFormatPr baseColWidth="10" defaultRowHeight="15" x14ac:dyDescent="0.25"/>
  <sheetData>
    <row r="1" spans="1:19" x14ac:dyDescent="0.25">
      <c r="A1" s="579" t="s">
        <v>0</v>
      </c>
      <c r="B1" s="578"/>
      <c r="C1" s="578"/>
      <c r="D1" s="578"/>
      <c r="E1" s="578"/>
      <c r="F1" s="578"/>
      <c r="G1" s="578"/>
      <c r="H1" s="578"/>
      <c r="I1" s="585"/>
      <c r="J1" s="578"/>
      <c r="K1" s="578"/>
      <c r="L1" s="578"/>
      <c r="M1" s="578"/>
      <c r="N1" s="578"/>
      <c r="O1" s="578"/>
      <c r="P1" s="578"/>
      <c r="Q1" s="578"/>
      <c r="R1" s="578"/>
      <c r="S1" s="578"/>
    </row>
    <row r="2" spans="1:19" x14ac:dyDescent="0.25">
      <c r="A2" s="579" t="s">
        <v>738</v>
      </c>
      <c r="B2" s="578"/>
      <c r="C2" s="578"/>
      <c r="D2" s="578"/>
      <c r="E2" s="578"/>
      <c r="F2" s="578"/>
      <c r="G2" s="578"/>
      <c r="H2" s="578"/>
      <c r="I2" s="585"/>
      <c r="J2" s="578"/>
      <c r="K2" s="578"/>
      <c r="L2" s="578"/>
      <c r="M2" s="578"/>
      <c r="N2" s="578"/>
      <c r="O2" s="578"/>
      <c r="P2" s="578"/>
      <c r="Q2" s="578"/>
      <c r="R2" s="578"/>
      <c r="S2" s="578"/>
    </row>
    <row r="3" spans="1:19" x14ac:dyDescent="0.25">
      <c r="A3" s="579" t="s">
        <v>739</v>
      </c>
      <c r="B3" s="578"/>
      <c r="C3" s="578"/>
      <c r="D3" s="578"/>
      <c r="E3" s="578"/>
      <c r="F3" s="578"/>
      <c r="G3" s="578"/>
      <c r="H3" s="578"/>
      <c r="I3" s="632"/>
      <c r="J3" s="578"/>
      <c r="K3" s="578"/>
      <c r="L3" s="578"/>
      <c r="M3" s="578"/>
      <c r="N3" s="578"/>
      <c r="O3" s="578"/>
      <c r="P3" s="578"/>
      <c r="Q3" s="578"/>
      <c r="R3" s="578"/>
      <c r="S3" s="578"/>
    </row>
    <row r="4" spans="1:19" x14ac:dyDescent="0.25">
      <c r="A4" s="579" t="s">
        <v>740</v>
      </c>
      <c r="B4" s="578"/>
      <c r="C4" s="578"/>
      <c r="D4" s="578"/>
      <c r="E4" s="578"/>
      <c r="F4" s="578"/>
      <c r="G4" s="578"/>
      <c r="H4" s="578"/>
      <c r="I4" s="631"/>
      <c r="J4" s="578"/>
      <c r="K4" s="578"/>
      <c r="L4" s="578"/>
      <c r="M4" s="578"/>
      <c r="N4" s="578"/>
      <c r="O4" s="578"/>
      <c r="P4" s="578"/>
      <c r="Q4" s="578"/>
      <c r="R4" s="578"/>
      <c r="S4" s="578"/>
    </row>
    <row r="5" spans="1:19" x14ac:dyDescent="0.25">
      <c r="A5" s="579" t="s">
        <v>741</v>
      </c>
      <c r="B5" s="578"/>
      <c r="C5" s="578"/>
      <c r="D5" s="578"/>
      <c r="E5" s="578"/>
      <c r="F5" s="578"/>
      <c r="G5" s="578"/>
      <c r="H5" s="578"/>
      <c r="I5" s="585"/>
      <c r="J5" s="578"/>
      <c r="K5" s="578"/>
      <c r="L5" s="578"/>
      <c r="M5" s="578"/>
      <c r="N5" s="578"/>
      <c r="O5" s="578"/>
      <c r="P5" s="578"/>
      <c r="Q5" s="578"/>
      <c r="R5" s="578"/>
      <c r="S5" s="578"/>
    </row>
    <row r="6" spans="1:19" x14ac:dyDescent="0.25">
      <c r="A6" s="888" t="s">
        <v>1</v>
      </c>
      <c r="B6" s="888"/>
      <c r="C6" s="888"/>
      <c r="D6" s="888"/>
      <c r="E6" s="888"/>
      <c r="F6" s="888"/>
      <c r="G6" s="578"/>
      <c r="H6" s="578"/>
      <c r="I6" s="585"/>
      <c r="J6" s="578"/>
      <c r="K6" s="578"/>
      <c r="L6" s="578"/>
      <c r="M6" s="578"/>
      <c r="N6" s="578"/>
      <c r="O6" s="578"/>
      <c r="P6" s="578"/>
      <c r="Q6" s="578"/>
      <c r="R6" s="578"/>
      <c r="S6" s="578"/>
    </row>
    <row r="7" spans="1:19" x14ac:dyDescent="0.25">
      <c r="A7" s="888"/>
      <c r="B7" s="888"/>
      <c r="C7" s="888"/>
      <c r="D7" s="888"/>
      <c r="E7" s="888"/>
      <c r="F7" s="888"/>
      <c r="G7" s="578"/>
      <c r="H7" s="578"/>
      <c r="I7" s="585"/>
      <c r="J7" s="578"/>
      <c r="K7" s="578"/>
      <c r="L7" s="578"/>
      <c r="M7" s="578"/>
      <c r="N7" s="578"/>
      <c r="O7" s="578"/>
      <c r="P7" s="578"/>
      <c r="Q7" s="578"/>
      <c r="R7" s="578"/>
      <c r="S7" s="578"/>
    </row>
    <row r="8" spans="1:19" x14ac:dyDescent="0.25">
      <c r="A8" s="686"/>
      <c r="B8" s="686"/>
      <c r="C8" s="686"/>
      <c r="D8" s="686"/>
      <c r="E8" s="686"/>
      <c r="F8" s="686"/>
      <c r="G8" s="578"/>
      <c r="H8" s="578"/>
      <c r="I8" s="585"/>
      <c r="J8" s="578"/>
      <c r="K8" s="578"/>
      <c r="L8" s="578"/>
      <c r="M8" s="578"/>
      <c r="N8" s="578"/>
      <c r="O8" s="578"/>
      <c r="P8" s="578"/>
      <c r="Q8" s="578"/>
      <c r="R8" s="578"/>
      <c r="S8" s="578"/>
    </row>
    <row r="9" spans="1:19" x14ac:dyDescent="0.25">
      <c r="A9" s="583"/>
      <c r="B9" s="583"/>
      <c r="C9" s="578"/>
      <c r="D9" s="583"/>
      <c r="E9" s="583"/>
      <c r="F9" s="583"/>
      <c r="G9" s="583"/>
      <c r="H9" s="583"/>
      <c r="I9" s="583"/>
      <c r="J9" s="583"/>
      <c r="K9" s="583"/>
      <c r="L9" s="583"/>
      <c r="M9" s="583"/>
      <c r="N9" s="583"/>
      <c r="O9" s="583"/>
      <c r="P9" s="583"/>
      <c r="Q9" s="583"/>
      <c r="R9" s="583"/>
      <c r="S9" s="583"/>
    </row>
    <row r="10" spans="1:19" ht="102" x14ac:dyDescent="0.25">
      <c r="A10" s="654" t="s">
        <v>2</v>
      </c>
      <c r="B10" s="655"/>
      <c r="C10" s="959" t="s">
        <v>3</v>
      </c>
      <c r="D10" s="966" t="s">
        <v>4</v>
      </c>
      <c r="E10" s="967"/>
      <c r="F10" s="968"/>
      <c r="G10" s="959" t="s">
        <v>5</v>
      </c>
      <c r="H10" s="959" t="s">
        <v>6</v>
      </c>
      <c r="I10" s="587"/>
      <c r="J10" s="585"/>
      <c r="K10" s="585"/>
      <c r="L10" s="578"/>
      <c r="M10" s="578"/>
      <c r="N10" s="580"/>
      <c r="O10" s="586"/>
      <c r="P10" s="578"/>
      <c r="Q10" s="585"/>
      <c r="R10" s="578"/>
      <c r="S10" s="578"/>
    </row>
    <row r="11" spans="1:19" x14ac:dyDescent="0.25">
      <c r="A11" s="656"/>
      <c r="B11" s="657"/>
      <c r="C11" s="960"/>
      <c r="D11" s="969" t="s">
        <v>7</v>
      </c>
      <c r="E11" s="962" t="s">
        <v>8</v>
      </c>
      <c r="F11" s="964" t="s">
        <v>9</v>
      </c>
      <c r="G11" s="960"/>
      <c r="H11" s="960"/>
      <c r="I11" s="587"/>
      <c r="J11" s="585"/>
      <c r="K11" s="585"/>
      <c r="L11" s="578"/>
      <c r="M11" s="578"/>
      <c r="N11" s="580"/>
      <c r="O11" s="586"/>
      <c r="P11" s="578"/>
      <c r="Q11" s="585"/>
      <c r="R11" s="578"/>
      <c r="S11" s="578"/>
    </row>
    <row r="12" spans="1:19" x14ac:dyDescent="0.25">
      <c r="A12" s="592" t="s">
        <v>10</v>
      </c>
      <c r="B12" s="593" t="s">
        <v>11</v>
      </c>
      <c r="C12" s="961"/>
      <c r="D12" s="970"/>
      <c r="E12" s="963"/>
      <c r="F12" s="965"/>
      <c r="G12" s="961"/>
      <c r="H12" s="961"/>
      <c r="I12" s="587"/>
      <c r="J12" s="585"/>
      <c r="K12" s="585"/>
      <c r="L12" s="578"/>
      <c r="M12" s="578"/>
      <c r="N12" s="580"/>
      <c r="O12" s="586"/>
      <c r="P12" s="578"/>
      <c r="Q12" s="585"/>
      <c r="R12" s="578"/>
      <c r="S12" s="578"/>
    </row>
    <row r="13" spans="1:19" x14ac:dyDescent="0.25">
      <c r="A13" s="704" t="s">
        <v>12</v>
      </c>
      <c r="B13" s="705"/>
      <c r="C13" s="582">
        <v>0</v>
      </c>
      <c r="D13" s="614">
        <v>0</v>
      </c>
      <c r="E13" s="614">
        <v>0</v>
      </c>
      <c r="F13" s="614">
        <v>0</v>
      </c>
      <c r="G13" s="614">
        <v>0</v>
      </c>
      <c r="H13" s="614">
        <v>0</v>
      </c>
      <c r="I13" s="587"/>
      <c r="J13" s="585"/>
      <c r="K13" s="585"/>
      <c r="L13" s="578"/>
      <c r="M13" s="578"/>
      <c r="N13" s="580"/>
      <c r="O13" s="586"/>
      <c r="P13" s="578"/>
      <c r="Q13" s="585"/>
      <c r="R13" s="578"/>
      <c r="S13" s="578"/>
    </row>
    <row r="14" spans="1:19" ht="136.5" x14ac:dyDescent="0.25">
      <c r="A14" s="666" t="s">
        <v>13</v>
      </c>
      <c r="B14" s="707" t="s">
        <v>14</v>
      </c>
      <c r="C14" s="584">
        <v>0</v>
      </c>
      <c r="D14" s="599"/>
      <c r="E14" s="588"/>
      <c r="F14" s="600"/>
      <c r="G14" s="600"/>
      <c r="H14" s="600"/>
      <c r="I14" s="687"/>
      <c r="J14" s="585"/>
      <c r="K14" s="585"/>
      <c r="L14" s="578"/>
      <c r="M14" s="578"/>
      <c r="N14" s="580"/>
      <c r="O14" s="586"/>
      <c r="P14" s="578"/>
      <c r="Q14" s="585"/>
      <c r="R14" s="578"/>
      <c r="S14" s="578"/>
    </row>
    <row r="15" spans="1:19" ht="80.25" x14ac:dyDescent="0.25">
      <c r="A15" s="711" t="s">
        <v>15</v>
      </c>
      <c r="B15" s="712" t="s">
        <v>16</v>
      </c>
      <c r="C15" s="584">
        <v>0</v>
      </c>
      <c r="D15" s="599"/>
      <c r="E15" s="588"/>
      <c r="F15" s="600"/>
      <c r="G15" s="600"/>
      <c r="H15" s="600"/>
      <c r="I15" s="687"/>
      <c r="J15" s="585"/>
      <c r="K15" s="585"/>
      <c r="L15" s="578"/>
      <c r="M15" s="578"/>
      <c r="N15" s="580"/>
      <c r="O15" s="586"/>
      <c r="P15" s="578"/>
      <c r="Q15" s="585"/>
      <c r="R15" s="578"/>
      <c r="S15" s="578"/>
    </row>
    <row r="16" spans="1:19" ht="57.75" x14ac:dyDescent="0.25">
      <c r="A16" s="711" t="s">
        <v>17</v>
      </c>
      <c r="B16" s="712" t="s">
        <v>18</v>
      </c>
      <c r="C16" s="584">
        <v>0</v>
      </c>
      <c r="D16" s="599"/>
      <c r="E16" s="588"/>
      <c r="F16" s="600"/>
      <c r="G16" s="600"/>
      <c r="H16" s="600"/>
      <c r="I16" s="687"/>
      <c r="J16" s="585"/>
      <c r="K16" s="585"/>
      <c r="L16" s="578"/>
      <c r="M16" s="578"/>
      <c r="N16" s="580"/>
      <c r="O16" s="586"/>
      <c r="P16" s="578"/>
      <c r="Q16" s="585"/>
      <c r="R16" s="578"/>
      <c r="S16" s="578"/>
    </row>
    <row r="17" spans="1:17" ht="102.75" x14ac:dyDescent="0.25">
      <c r="A17" s="667" t="s">
        <v>19</v>
      </c>
      <c r="B17" s="706" t="s">
        <v>20</v>
      </c>
      <c r="C17" s="584">
        <v>0</v>
      </c>
      <c r="D17" s="599"/>
      <c r="E17" s="588"/>
      <c r="F17" s="600"/>
      <c r="G17" s="600"/>
      <c r="H17" s="600"/>
      <c r="I17" s="687"/>
      <c r="J17" s="585"/>
      <c r="K17" s="585"/>
      <c r="L17" s="578"/>
      <c r="M17" s="578"/>
      <c r="N17" s="580"/>
      <c r="O17" s="586"/>
      <c r="P17" s="578"/>
      <c r="Q17" s="585"/>
    </row>
    <row r="18" spans="1:17" ht="80.25" x14ac:dyDescent="0.25">
      <c r="A18" s="667" t="s">
        <v>21</v>
      </c>
      <c r="B18" s="643" t="s">
        <v>22</v>
      </c>
      <c r="C18" s="584">
        <v>0</v>
      </c>
      <c r="D18" s="599"/>
      <c r="E18" s="588"/>
      <c r="F18" s="600"/>
      <c r="G18" s="600"/>
      <c r="H18" s="600"/>
      <c r="I18" s="687"/>
      <c r="J18" s="585"/>
      <c r="K18" s="585"/>
      <c r="L18" s="578"/>
      <c r="M18" s="578"/>
      <c r="N18" s="580"/>
      <c r="O18" s="586"/>
      <c r="P18" s="578"/>
      <c r="Q18" s="585"/>
    </row>
    <row r="19" spans="1:17" ht="80.25" x14ac:dyDescent="0.25">
      <c r="A19" s="667" t="s">
        <v>23</v>
      </c>
      <c r="B19" s="640" t="s">
        <v>24</v>
      </c>
      <c r="C19" s="584">
        <v>0</v>
      </c>
      <c r="D19" s="599"/>
      <c r="E19" s="588"/>
      <c r="F19" s="600"/>
      <c r="G19" s="600"/>
      <c r="H19" s="600"/>
      <c r="I19" s="687"/>
      <c r="J19" s="585"/>
      <c r="K19" s="585"/>
      <c r="L19" s="578"/>
      <c r="M19" s="578"/>
      <c r="N19" s="580"/>
      <c r="O19" s="586"/>
      <c r="P19" s="578"/>
      <c r="Q19" s="585"/>
    </row>
    <row r="20" spans="1:17" ht="46.5" x14ac:dyDescent="0.25">
      <c r="A20" s="667" t="s">
        <v>25</v>
      </c>
      <c r="B20" s="640" t="s">
        <v>26</v>
      </c>
      <c r="C20" s="584">
        <v>0</v>
      </c>
      <c r="D20" s="599"/>
      <c r="E20" s="588"/>
      <c r="F20" s="600"/>
      <c r="G20" s="600"/>
      <c r="H20" s="600"/>
      <c r="I20" s="687"/>
      <c r="J20" s="585"/>
      <c r="K20" s="585"/>
      <c r="L20" s="578"/>
      <c r="M20" s="578"/>
      <c r="N20" s="580"/>
      <c r="O20" s="586"/>
      <c r="P20" s="578"/>
      <c r="Q20" s="585"/>
    </row>
    <row r="21" spans="1:17" ht="57.75" x14ac:dyDescent="0.25">
      <c r="A21" s="667" t="s">
        <v>27</v>
      </c>
      <c r="B21" s="640" t="s">
        <v>28</v>
      </c>
      <c r="C21" s="584">
        <v>0</v>
      </c>
      <c r="D21" s="599"/>
      <c r="E21" s="588"/>
      <c r="F21" s="600"/>
      <c r="G21" s="600"/>
      <c r="H21" s="600"/>
      <c r="I21" s="687"/>
      <c r="J21" s="585"/>
      <c r="K21" s="585"/>
      <c r="L21" s="578"/>
      <c r="M21" s="578"/>
      <c r="N21" s="580"/>
      <c r="O21" s="586"/>
      <c r="P21" s="578"/>
      <c r="Q21" s="585"/>
    </row>
    <row r="22" spans="1:17" ht="147.75" x14ac:dyDescent="0.25">
      <c r="A22" s="713" t="s">
        <v>29</v>
      </c>
      <c r="B22" s="714" t="s">
        <v>30</v>
      </c>
      <c r="C22" s="584">
        <v>0</v>
      </c>
      <c r="D22" s="617"/>
      <c r="E22" s="618"/>
      <c r="F22" s="619"/>
      <c r="G22" s="619"/>
      <c r="H22" s="619"/>
      <c r="I22" s="687"/>
      <c r="J22" s="585"/>
      <c r="K22" s="585"/>
      <c r="L22" s="578"/>
      <c r="M22" s="578"/>
      <c r="N22" s="580"/>
      <c r="O22" s="586"/>
      <c r="P22" s="578"/>
      <c r="Q22" s="585"/>
    </row>
    <row r="23" spans="1:17" ht="35.25" x14ac:dyDescent="0.25">
      <c r="A23" s="713" t="s">
        <v>31</v>
      </c>
      <c r="B23" s="714" t="s">
        <v>32</v>
      </c>
      <c r="C23" s="584">
        <v>0</v>
      </c>
      <c r="D23" s="617"/>
      <c r="E23" s="618"/>
      <c r="F23" s="619"/>
      <c r="G23" s="619"/>
      <c r="H23" s="619"/>
      <c r="I23" s="687"/>
      <c r="J23" s="585"/>
      <c r="K23" s="585"/>
      <c r="L23" s="578"/>
      <c r="M23" s="578"/>
      <c r="N23" s="580"/>
      <c r="O23" s="586"/>
      <c r="P23" s="578"/>
      <c r="Q23" s="585"/>
    </row>
    <row r="24" spans="1:17" ht="80.25" x14ac:dyDescent="0.25">
      <c r="A24" s="713" t="s">
        <v>33</v>
      </c>
      <c r="B24" s="714" t="s">
        <v>34</v>
      </c>
      <c r="C24" s="584">
        <v>0</v>
      </c>
      <c r="D24" s="617"/>
      <c r="E24" s="618"/>
      <c r="F24" s="619"/>
      <c r="G24" s="619"/>
      <c r="H24" s="619"/>
      <c r="I24" s="687"/>
      <c r="J24" s="585"/>
      <c r="K24" s="585"/>
      <c r="L24" s="578"/>
      <c r="M24" s="578"/>
      <c r="N24" s="580"/>
      <c r="O24" s="586"/>
      <c r="P24" s="578"/>
      <c r="Q24" s="585"/>
    </row>
    <row r="25" spans="1:17" ht="80.25" x14ac:dyDescent="0.25">
      <c r="A25" s="713" t="s">
        <v>35</v>
      </c>
      <c r="B25" s="714" t="s">
        <v>36</v>
      </c>
      <c r="C25" s="584">
        <v>0</v>
      </c>
      <c r="D25" s="617"/>
      <c r="E25" s="618"/>
      <c r="F25" s="619"/>
      <c r="G25" s="619"/>
      <c r="H25" s="619"/>
      <c r="I25" s="687"/>
      <c r="J25" s="585"/>
      <c r="K25" s="585"/>
      <c r="L25" s="578"/>
      <c r="M25" s="578"/>
      <c r="N25" s="580"/>
      <c r="O25" s="586"/>
      <c r="P25" s="578"/>
      <c r="Q25" s="585"/>
    </row>
    <row r="26" spans="1:17" ht="57.75" x14ac:dyDescent="0.25">
      <c r="A26" s="713" t="s">
        <v>37</v>
      </c>
      <c r="B26" s="714" t="s">
        <v>38</v>
      </c>
      <c r="C26" s="584">
        <v>0</v>
      </c>
      <c r="D26" s="617"/>
      <c r="E26" s="618"/>
      <c r="F26" s="619"/>
      <c r="G26" s="619"/>
      <c r="H26" s="619"/>
      <c r="I26" s="687"/>
      <c r="J26" s="585"/>
      <c r="K26" s="585"/>
      <c r="L26" s="578"/>
      <c r="M26" s="578"/>
      <c r="N26" s="580"/>
      <c r="O26" s="586"/>
      <c r="P26" s="578"/>
      <c r="Q26" s="585"/>
    </row>
    <row r="27" spans="1:17" ht="35.25" x14ac:dyDescent="0.25">
      <c r="A27" s="715" t="s">
        <v>39</v>
      </c>
      <c r="B27" s="714" t="s">
        <v>40</v>
      </c>
      <c r="C27" s="584">
        <v>0</v>
      </c>
      <c r="D27" s="617"/>
      <c r="E27" s="618"/>
      <c r="F27" s="619"/>
      <c r="G27" s="619"/>
      <c r="H27" s="619"/>
      <c r="I27" s="687"/>
      <c r="J27" s="585"/>
      <c r="K27" s="585"/>
      <c r="L27" s="578"/>
      <c r="M27" s="578"/>
      <c r="N27" s="580"/>
      <c r="O27" s="586"/>
      <c r="P27" s="578"/>
      <c r="Q27" s="585"/>
    </row>
    <row r="28" spans="1:17" ht="80.25" x14ac:dyDescent="0.25">
      <c r="A28" s="713" t="s">
        <v>41</v>
      </c>
      <c r="B28" s="714" t="s">
        <v>42</v>
      </c>
      <c r="C28" s="584">
        <v>0</v>
      </c>
      <c r="D28" s="617"/>
      <c r="E28" s="618"/>
      <c r="F28" s="619"/>
      <c r="G28" s="619"/>
      <c r="H28" s="619"/>
      <c r="I28" s="687"/>
      <c r="J28" s="585"/>
      <c r="K28" s="585"/>
      <c r="L28" s="578"/>
      <c r="M28" s="578"/>
      <c r="N28" s="580"/>
      <c r="O28" s="586"/>
      <c r="P28" s="578"/>
      <c r="Q28" s="585"/>
    </row>
    <row r="29" spans="1:17" ht="102.75" x14ac:dyDescent="0.25">
      <c r="A29" s="667" t="s">
        <v>43</v>
      </c>
      <c r="B29" s="640" t="s">
        <v>44</v>
      </c>
      <c r="C29" s="584">
        <v>0</v>
      </c>
      <c r="D29" s="617"/>
      <c r="E29" s="618"/>
      <c r="F29" s="619"/>
      <c r="G29" s="619"/>
      <c r="H29" s="619"/>
      <c r="I29" s="687"/>
      <c r="J29" s="585"/>
      <c r="K29" s="585"/>
      <c r="L29" s="578"/>
      <c r="M29" s="578"/>
      <c r="N29" s="580"/>
      <c r="O29" s="586"/>
      <c r="P29" s="578"/>
      <c r="Q29" s="585"/>
    </row>
    <row r="30" spans="1:17" ht="102.75" x14ac:dyDescent="0.25">
      <c r="A30" s="667" t="s">
        <v>45</v>
      </c>
      <c r="B30" s="642" t="s">
        <v>46</v>
      </c>
      <c r="C30" s="584">
        <v>0</v>
      </c>
      <c r="D30" s="617"/>
      <c r="E30" s="618"/>
      <c r="F30" s="619"/>
      <c r="G30" s="619"/>
      <c r="H30" s="619"/>
      <c r="I30" s="687"/>
      <c r="J30" s="585"/>
      <c r="K30" s="585"/>
      <c r="L30" s="578"/>
      <c r="M30" s="578"/>
      <c r="N30" s="580"/>
      <c r="O30" s="586"/>
      <c r="P30" s="578"/>
      <c r="Q30" s="585"/>
    </row>
    <row r="31" spans="1:17" ht="91.5" x14ac:dyDescent="0.25">
      <c r="A31" s="713" t="s">
        <v>47</v>
      </c>
      <c r="B31" s="714" t="s">
        <v>48</v>
      </c>
      <c r="C31" s="584">
        <v>0</v>
      </c>
      <c r="D31" s="617"/>
      <c r="E31" s="618"/>
      <c r="F31" s="619"/>
      <c r="G31" s="619"/>
      <c r="H31" s="708"/>
      <c r="I31" s="687"/>
      <c r="J31" s="585"/>
      <c r="K31" s="585"/>
      <c r="L31" s="578"/>
      <c r="M31" s="578"/>
      <c r="N31" s="580"/>
      <c r="O31" s="586"/>
      <c r="P31" s="578"/>
      <c r="Q31" s="585"/>
    </row>
    <row r="32" spans="1:17" ht="80.25" x14ac:dyDescent="0.25">
      <c r="A32" s="713" t="s">
        <v>49</v>
      </c>
      <c r="B32" s="714" t="s">
        <v>50</v>
      </c>
      <c r="C32" s="584">
        <v>0</v>
      </c>
      <c r="D32" s="617"/>
      <c r="E32" s="618"/>
      <c r="F32" s="619"/>
      <c r="G32" s="619"/>
      <c r="H32" s="708"/>
      <c r="I32" s="687"/>
      <c r="J32" s="585"/>
      <c r="K32" s="585"/>
      <c r="L32" s="578"/>
      <c r="M32" s="578"/>
      <c r="N32" s="580"/>
      <c r="O32" s="586"/>
      <c r="P32" s="578"/>
      <c r="Q32" s="585"/>
    </row>
    <row r="33" spans="1:17" ht="125.25" x14ac:dyDescent="0.25">
      <c r="A33" s="667" t="s">
        <v>51</v>
      </c>
      <c r="B33" s="640" t="s">
        <v>52</v>
      </c>
      <c r="C33" s="584">
        <v>0</v>
      </c>
      <c r="D33" s="599"/>
      <c r="E33" s="588"/>
      <c r="F33" s="600"/>
      <c r="G33" s="600"/>
      <c r="H33" s="653"/>
      <c r="I33" s="688"/>
      <c r="J33" s="586"/>
      <c r="K33" s="586"/>
      <c r="L33" s="586"/>
      <c r="M33" s="586"/>
      <c r="N33" s="590"/>
      <c r="O33" s="586"/>
      <c r="P33" s="586"/>
      <c r="Q33" s="586"/>
    </row>
    <row r="34" spans="1:17" ht="57.75" x14ac:dyDescent="0.25">
      <c r="A34" s="667" t="s">
        <v>53</v>
      </c>
      <c r="B34" s="640" t="s">
        <v>54</v>
      </c>
      <c r="C34" s="609">
        <v>0</v>
      </c>
      <c r="D34" s="596"/>
      <c r="E34" s="597"/>
      <c r="F34" s="598"/>
      <c r="G34" s="598"/>
      <c r="H34" s="598"/>
      <c r="I34" s="687"/>
      <c r="J34" s="585"/>
      <c r="K34" s="585"/>
      <c r="L34" s="578"/>
      <c r="M34" s="578"/>
      <c r="N34" s="580"/>
      <c r="O34" s="586"/>
      <c r="P34" s="578"/>
      <c r="Q34" s="585"/>
    </row>
    <row r="35" spans="1:17" ht="237.75" x14ac:dyDescent="0.25">
      <c r="A35" s="667" t="s">
        <v>55</v>
      </c>
      <c r="B35" s="640" t="s">
        <v>56</v>
      </c>
      <c r="C35" s="584">
        <v>0</v>
      </c>
      <c r="D35" s="599"/>
      <c r="E35" s="588"/>
      <c r="F35" s="600"/>
      <c r="G35" s="600"/>
      <c r="H35" s="600"/>
      <c r="I35" s="687"/>
      <c r="J35" s="585"/>
      <c r="K35" s="585"/>
      <c r="L35" s="578"/>
      <c r="M35" s="578"/>
      <c r="N35" s="580"/>
      <c r="O35" s="586"/>
      <c r="P35" s="578"/>
      <c r="Q35" s="585"/>
    </row>
    <row r="36" spans="1:17" ht="80.25" x14ac:dyDescent="0.25">
      <c r="A36" s="667" t="s">
        <v>57</v>
      </c>
      <c r="B36" s="640" t="s">
        <v>58</v>
      </c>
      <c r="C36" s="584">
        <v>0</v>
      </c>
      <c r="D36" s="599"/>
      <c r="E36" s="588"/>
      <c r="F36" s="600"/>
      <c r="G36" s="600"/>
      <c r="H36" s="600"/>
      <c r="I36" s="687"/>
      <c r="J36" s="585"/>
      <c r="K36" s="585"/>
      <c r="L36" s="578"/>
      <c r="M36" s="578"/>
      <c r="N36" s="580"/>
      <c r="O36" s="586"/>
      <c r="P36" s="578"/>
      <c r="Q36" s="585"/>
    </row>
    <row r="37" spans="1:17" ht="114" x14ac:dyDescent="0.25">
      <c r="A37" s="667" t="s">
        <v>59</v>
      </c>
      <c r="B37" s="640" t="s">
        <v>60</v>
      </c>
      <c r="C37" s="584">
        <v>0</v>
      </c>
      <c r="D37" s="599"/>
      <c r="E37" s="588"/>
      <c r="F37" s="600"/>
      <c r="G37" s="600"/>
      <c r="H37" s="600"/>
      <c r="I37" s="687"/>
      <c r="J37" s="585"/>
      <c r="K37" s="585"/>
      <c r="L37" s="578"/>
      <c r="M37" s="578"/>
      <c r="N37" s="580"/>
      <c r="O37" s="586"/>
      <c r="P37" s="578"/>
      <c r="Q37" s="585"/>
    </row>
    <row r="38" spans="1:17" ht="46.5" x14ac:dyDescent="0.25">
      <c r="A38" s="667" t="s">
        <v>61</v>
      </c>
      <c r="B38" s="640" t="s">
        <v>62</v>
      </c>
      <c r="C38" s="584">
        <v>0</v>
      </c>
      <c r="D38" s="599"/>
      <c r="E38" s="588"/>
      <c r="F38" s="600"/>
      <c r="G38" s="600"/>
      <c r="H38" s="600"/>
      <c r="I38" s="687"/>
      <c r="J38" s="585"/>
      <c r="K38" s="585"/>
      <c r="L38" s="578"/>
      <c r="M38" s="578"/>
      <c r="N38" s="580"/>
      <c r="O38" s="586"/>
      <c r="P38" s="578"/>
      <c r="Q38" s="585"/>
    </row>
    <row r="39" spans="1:17" ht="80.25" x14ac:dyDescent="0.25">
      <c r="A39" s="667" t="s">
        <v>63</v>
      </c>
      <c r="B39" s="642" t="s">
        <v>64</v>
      </c>
      <c r="C39" s="616">
        <v>0</v>
      </c>
      <c r="D39" s="617"/>
      <c r="E39" s="618"/>
      <c r="F39" s="619"/>
      <c r="G39" s="619"/>
      <c r="H39" s="619"/>
      <c r="I39" s="687"/>
      <c r="J39" s="585"/>
      <c r="K39" s="585"/>
      <c r="L39" s="578"/>
      <c r="M39" s="578"/>
      <c r="N39" s="580"/>
      <c r="O39" s="586"/>
      <c r="P39" s="578"/>
      <c r="Q39" s="585"/>
    </row>
    <row r="40" spans="1:17" ht="46.5" x14ac:dyDescent="0.25">
      <c r="A40" s="639" t="s">
        <v>65</v>
      </c>
      <c r="B40" s="642" t="s">
        <v>66</v>
      </c>
      <c r="C40" s="616">
        <v>0</v>
      </c>
      <c r="D40" s="617"/>
      <c r="E40" s="618"/>
      <c r="F40" s="619"/>
      <c r="G40" s="619"/>
      <c r="H40" s="619"/>
      <c r="I40" s="687"/>
      <c r="J40" s="585"/>
      <c r="K40" s="585"/>
      <c r="L40" s="578"/>
      <c r="M40" s="578"/>
      <c r="N40" s="580"/>
      <c r="O40" s="586"/>
      <c r="P40" s="578"/>
      <c r="Q40" s="585"/>
    </row>
    <row r="41" spans="1:17" ht="69" x14ac:dyDescent="0.25">
      <c r="A41" s="639" t="s">
        <v>67</v>
      </c>
      <c r="B41" s="642" t="s">
        <v>68</v>
      </c>
      <c r="C41" s="616">
        <v>0</v>
      </c>
      <c r="D41" s="617"/>
      <c r="E41" s="618"/>
      <c r="F41" s="619"/>
      <c r="G41" s="619"/>
      <c r="H41" s="619"/>
      <c r="I41" s="687"/>
      <c r="J41" s="585"/>
      <c r="K41" s="585"/>
      <c r="L41" s="578"/>
      <c r="M41" s="578"/>
      <c r="N41" s="580"/>
      <c r="O41" s="586"/>
      <c r="P41" s="578"/>
      <c r="Q41" s="585"/>
    </row>
    <row r="42" spans="1:17" ht="57.75" x14ac:dyDescent="0.25">
      <c r="A42" s="639" t="s">
        <v>69</v>
      </c>
      <c r="B42" s="642" t="s">
        <v>70</v>
      </c>
      <c r="C42" s="616">
        <v>0</v>
      </c>
      <c r="D42" s="617"/>
      <c r="E42" s="618"/>
      <c r="F42" s="619"/>
      <c r="G42" s="619"/>
      <c r="H42" s="619"/>
      <c r="I42" s="687"/>
      <c r="J42" s="585"/>
      <c r="K42" s="585"/>
      <c r="L42" s="578"/>
      <c r="M42" s="578"/>
      <c r="N42" s="580"/>
      <c r="O42" s="586"/>
      <c r="P42" s="578"/>
      <c r="Q42" s="585"/>
    </row>
    <row r="43" spans="1:17" x14ac:dyDescent="0.25">
      <c r="A43" s="951" t="s">
        <v>71</v>
      </c>
      <c r="B43" s="952"/>
      <c r="C43" s="582">
        <v>0</v>
      </c>
      <c r="D43" s="594">
        <v>0</v>
      </c>
      <c r="E43" s="581">
        <v>0</v>
      </c>
      <c r="F43" s="594">
        <v>0</v>
      </c>
      <c r="G43" s="582">
        <v>0</v>
      </c>
      <c r="H43" s="582">
        <v>0</v>
      </c>
      <c r="I43" s="687"/>
      <c r="J43" s="585"/>
      <c r="K43" s="585"/>
      <c r="L43" s="578"/>
      <c r="M43" s="578"/>
      <c r="N43" s="580"/>
      <c r="O43" s="586"/>
      <c r="P43" s="578"/>
      <c r="Q43" s="585"/>
    </row>
    <row r="44" spans="1:17" ht="125.25" x14ac:dyDescent="0.25">
      <c r="A44" s="633" t="s">
        <v>72</v>
      </c>
      <c r="B44" s="641" t="s">
        <v>73</v>
      </c>
      <c r="C44" s="595">
        <v>0</v>
      </c>
      <c r="D44" s="596"/>
      <c r="E44" s="597"/>
      <c r="F44" s="598"/>
      <c r="G44" s="598"/>
      <c r="H44" s="598"/>
      <c r="I44" s="687"/>
      <c r="J44" s="585"/>
      <c r="K44" s="585"/>
      <c r="L44" s="578"/>
      <c r="M44" s="578"/>
      <c r="N44" s="580"/>
      <c r="O44" s="586"/>
      <c r="P44" s="578"/>
      <c r="Q44" s="585"/>
    </row>
    <row r="45" spans="1:17" x14ac:dyDescent="0.25">
      <c r="A45" s="634" t="s">
        <v>74</v>
      </c>
      <c r="B45" s="659" t="s">
        <v>75</v>
      </c>
      <c r="C45" s="584">
        <v>0</v>
      </c>
      <c r="D45" s="599"/>
      <c r="E45" s="588"/>
      <c r="F45" s="600"/>
      <c r="G45" s="600"/>
      <c r="H45" s="600"/>
      <c r="I45" s="687"/>
      <c r="J45" s="585"/>
      <c r="K45" s="585"/>
      <c r="L45" s="578"/>
      <c r="M45" s="578"/>
      <c r="N45" s="580"/>
      <c r="O45" s="586"/>
      <c r="P45" s="578"/>
      <c r="Q45" s="585"/>
    </row>
    <row r="46" spans="1:17" x14ac:dyDescent="0.25">
      <c r="A46" s="634" t="s">
        <v>76</v>
      </c>
      <c r="B46" s="659" t="s">
        <v>77</v>
      </c>
      <c r="C46" s="584">
        <v>0</v>
      </c>
      <c r="D46" s="599"/>
      <c r="E46" s="588"/>
      <c r="F46" s="600"/>
      <c r="G46" s="600"/>
      <c r="H46" s="600"/>
      <c r="I46" s="687"/>
      <c r="J46" s="585"/>
      <c r="K46" s="585"/>
      <c r="L46" s="578"/>
      <c r="M46" s="578"/>
      <c r="N46" s="580"/>
      <c r="O46" s="586"/>
      <c r="P46" s="578"/>
      <c r="Q46" s="585"/>
    </row>
    <row r="47" spans="1:17" x14ac:dyDescent="0.25">
      <c r="A47" s="634" t="s">
        <v>78</v>
      </c>
      <c r="B47" s="659" t="s">
        <v>79</v>
      </c>
      <c r="C47" s="584">
        <v>0</v>
      </c>
      <c r="D47" s="599"/>
      <c r="E47" s="588"/>
      <c r="F47" s="600"/>
      <c r="G47" s="600"/>
      <c r="H47" s="600"/>
      <c r="I47" s="687"/>
      <c r="J47" s="585"/>
      <c r="K47" s="585"/>
      <c r="L47" s="578"/>
      <c r="M47" s="578"/>
      <c r="N47" s="580"/>
      <c r="O47" s="586"/>
      <c r="P47" s="578"/>
      <c r="Q47" s="585"/>
    </row>
    <row r="48" spans="1:17" x14ac:dyDescent="0.25">
      <c r="A48" s="634" t="s">
        <v>80</v>
      </c>
      <c r="B48" s="659" t="s">
        <v>81</v>
      </c>
      <c r="C48" s="584">
        <v>0</v>
      </c>
      <c r="D48" s="599"/>
      <c r="E48" s="588"/>
      <c r="F48" s="600"/>
      <c r="G48" s="600"/>
      <c r="H48" s="600"/>
      <c r="I48" s="687"/>
      <c r="J48" s="585"/>
      <c r="K48" s="585"/>
      <c r="L48" s="578"/>
      <c r="M48" s="578"/>
      <c r="N48" s="580"/>
      <c r="O48" s="586"/>
      <c r="P48" s="578"/>
      <c r="Q48" s="585"/>
    </row>
    <row r="49" spans="1:17" x14ac:dyDescent="0.25">
      <c r="A49" s="634" t="s">
        <v>82</v>
      </c>
      <c r="B49" s="659" t="s">
        <v>83</v>
      </c>
      <c r="C49" s="584">
        <v>0</v>
      </c>
      <c r="D49" s="599"/>
      <c r="E49" s="588"/>
      <c r="F49" s="600"/>
      <c r="G49" s="600"/>
      <c r="H49" s="600"/>
      <c r="I49" s="687"/>
      <c r="J49" s="585"/>
      <c r="K49" s="585"/>
      <c r="L49" s="578"/>
      <c r="M49" s="578"/>
      <c r="N49" s="580"/>
      <c r="O49" s="586"/>
      <c r="P49" s="578"/>
      <c r="Q49" s="585"/>
    </row>
    <row r="50" spans="1:17" x14ac:dyDescent="0.25">
      <c r="A50" s="634" t="s">
        <v>84</v>
      </c>
      <c r="B50" s="659" t="s">
        <v>85</v>
      </c>
      <c r="C50" s="584">
        <v>0</v>
      </c>
      <c r="D50" s="599"/>
      <c r="E50" s="588"/>
      <c r="F50" s="600"/>
      <c r="G50" s="600"/>
      <c r="H50" s="600"/>
      <c r="I50" s="687"/>
      <c r="J50" s="585"/>
      <c r="K50" s="585"/>
      <c r="L50" s="578"/>
      <c r="M50" s="578"/>
      <c r="N50" s="580"/>
      <c r="O50" s="586"/>
      <c r="P50" s="578"/>
      <c r="Q50" s="585"/>
    </row>
    <row r="51" spans="1:17" x14ac:dyDescent="0.25">
      <c r="A51" s="634" t="s">
        <v>86</v>
      </c>
      <c r="B51" s="659" t="s">
        <v>87</v>
      </c>
      <c r="C51" s="584">
        <v>0</v>
      </c>
      <c r="D51" s="599"/>
      <c r="E51" s="588"/>
      <c r="F51" s="600"/>
      <c r="G51" s="600"/>
      <c r="H51" s="600"/>
      <c r="I51" s="687"/>
      <c r="J51" s="585"/>
      <c r="K51" s="585"/>
      <c r="L51" s="578"/>
      <c r="M51" s="578"/>
      <c r="N51" s="580"/>
      <c r="O51" s="586"/>
      <c r="P51" s="578"/>
      <c r="Q51" s="585"/>
    </row>
    <row r="52" spans="1:17" x14ac:dyDescent="0.25">
      <c r="A52" s="634" t="s">
        <v>88</v>
      </c>
      <c r="B52" s="659" t="s">
        <v>89</v>
      </c>
      <c r="C52" s="584">
        <v>0</v>
      </c>
      <c r="D52" s="599"/>
      <c r="E52" s="588"/>
      <c r="F52" s="600"/>
      <c r="G52" s="600"/>
      <c r="H52" s="600"/>
      <c r="I52" s="687"/>
      <c r="J52" s="585"/>
      <c r="K52" s="585"/>
      <c r="L52" s="578"/>
      <c r="M52" s="578"/>
      <c r="N52" s="580"/>
      <c r="O52" s="586"/>
      <c r="P52" s="578"/>
      <c r="Q52" s="585"/>
    </row>
    <row r="53" spans="1:17" x14ac:dyDescent="0.25">
      <c r="A53" s="634" t="s">
        <v>90</v>
      </c>
      <c r="B53" s="659" t="s">
        <v>91</v>
      </c>
      <c r="C53" s="584">
        <v>0</v>
      </c>
      <c r="D53" s="599"/>
      <c r="E53" s="588"/>
      <c r="F53" s="600"/>
      <c r="G53" s="600"/>
      <c r="H53" s="600"/>
      <c r="I53" s="687"/>
      <c r="J53" s="585"/>
      <c r="K53" s="585"/>
      <c r="L53" s="578"/>
      <c r="M53" s="578"/>
      <c r="N53" s="580"/>
      <c r="O53" s="586"/>
      <c r="P53" s="578"/>
      <c r="Q53" s="585"/>
    </row>
    <row r="54" spans="1:17" x14ac:dyDescent="0.25">
      <c r="A54" s="634" t="s">
        <v>92</v>
      </c>
      <c r="B54" s="659" t="s">
        <v>93</v>
      </c>
      <c r="C54" s="584">
        <v>0</v>
      </c>
      <c r="D54" s="599"/>
      <c r="E54" s="588"/>
      <c r="F54" s="600"/>
      <c r="G54" s="600"/>
      <c r="H54" s="600"/>
      <c r="I54" s="687"/>
      <c r="J54" s="585"/>
      <c r="K54" s="585"/>
      <c r="L54" s="578"/>
      <c r="M54" s="578"/>
      <c r="N54" s="580"/>
      <c r="O54" s="586"/>
      <c r="P54" s="578"/>
      <c r="Q54" s="585"/>
    </row>
    <row r="55" spans="1:17" x14ac:dyDescent="0.25">
      <c r="A55" s="634" t="s">
        <v>94</v>
      </c>
      <c r="B55" s="659" t="s">
        <v>95</v>
      </c>
      <c r="C55" s="584">
        <v>0</v>
      </c>
      <c r="D55" s="599"/>
      <c r="E55" s="588"/>
      <c r="F55" s="600"/>
      <c r="G55" s="600"/>
      <c r="H55" s="600"/>
      <c r="I55" s="687"/>
      <c r="J55" s="585"/>
      <c r="K55" s="585"/>
      <c r="L55" s="578"/>
      <c r="M55" s="578"/>
      <c r="N55" s="580"/>
      <c r="O55" s="586"/>
      <c r="P55" s="578"/>
      <c r="Q55" s="585"/>
    </row>
    <row r="56" spans="1:17" x14ac:dyDescent="0.25">
      <c r="A56" s="634" t="s">
        <v>96</v>
      </c>
      <c r="B56" s="659" t="s">
        <v>97</v>
      </c>
      <c r="C56" s="584">
        <v>0</v>
      </c>
      <c r="D56" s="599"/>
      <c r="E56" s="588"/>
      <c r="F56" s="600"/>
      <c r="G56" s="600"/>
      <c r="H56" s="600"/>
      <c r="I56" s="687"/>
      <c r="J56" s="585"/>
      <c r="K56" s="585"/>
      <c r="L56" s="578"/>
      <c r="M56" s="578"/>
      <c r="N56" s="580"/>
      <c r="O56" s="586"/>
      <c r="P56" s="578"/>
      <c r="Q56" s="585"/>
    </row>
    <row r="57" spans="1:17" x14ac:dyDescent="0.25">
      <c r="A57" s="634" t="s">
        <v>98</v>
      </c>
      <c r="B57" s="659" t="s">
        <v>99</v>
      </c>
      <c r="C57" s="584">
        <v>0</v>
      </c>
      <c r="D57" s="599"/>
      <c r="E57" s="588"/>
      <c r="F57" s="600"/>
      <c r="G57" s="600"/>
      <c r="H57" s="600"/>
      <c r="I57" s="687"/>
      <c r="J57" s="585"/>
      <c r="K57" s="585"/>
      <c r="L57" s="578"/>
      <c r="M57" s="578"/>
      <c r="N57" s="580"/>
      <c r="O57" s="586"/>
      <c r="P57" s="578"/>
      <c r="Q57" s="585"/>
    </row>
    <row r="58" spans="1:17" ht="327.75" x14ac:dyDescent="0.25">
      <c r="A58" s="634" t="s">
        <v>100</v>
      </c>
      <c r="B58" s="640" t="s">
        <v>101</v>
      </c>
      <c r="C58" s="584">
        <v>0</v>
      </c>
      <c r="D58" s="599"/>
      <c r="E58" s="588"/>
      <c r="F58" s="600"/>
      <c r="G58" s="600"/>
      <c r="H58" s="600"/>
      <c r="I58" s="687"/>
      <c r="J58" s="585"/>
      <c r="K58" s="585"/>
      <c r="L58" s="578"/>
      <c r="M58" s="578"/>
      <c r="N58" s="580"/>
      <c r="O58" s="586"/>
      <c r="P58" s="578"/>
      <c r="Q58" s="585"/>
    </row>
    <row r="59" spans="1:17" x14ac:dyDescent="0.25">
      <c r="A59" s="634" t="s">
        <v>102</v>
      </c>
      <c r="B59" s="659" t="s">
        <v>103</v>
      </c>
      <c r="C59" s="584">
        <v>0</v>
      </c>
      <c r="D59" s="599"/>
      <c r="E59" s="588"/>
      <c r="F59" s="600"/>
      <c r="G59" s="600"/>
      <c r="H59" s="600"/>
      <c r="I59" s="687"/>
      <c r="J59" s="585"/>
      <c r="K59" s="585"/>
      <c r="L59" s="578"/>
      <c r="M59" s="578"/>
      <c r="N59" s="580"/>
      <c r="O59" s="586"/>
      <c r="P59" s="578"/>
      <c r="Q59" s="585"/>
    </row>
    <row r="60" spans="1:17" x14ac:dyDescent="0.25">
      <c r="A60" s="634" t="s">
        <v>104</v>
      </c>
      <c r="B60" s="659" t="s">
        <v>105</v>
      </c>
      <c r="C60" s="584">
        <v>0</v>
      </c>
      <c r="D60" s="599"/>
      <c r="E60" s="588"/>
      <c r="F60" s="600"/>
      <c r="G60" s="600"/>
      <c r="H60" s="600"/>
      <c r="I60" s="687"/>
      <c r="J60" s="585"/>
      <c r="K60" s="585"/>
      <c r="L60" s="578"/>
      <c r="M60" s="578"/>
      <c r="N60" s="580"/>
      <c r="O60" s="586"/>
      <c r="P60" s="578"/>
      <c r="Q60" s="585"/>
    </row>
    <row r="61" spans="1:17" ht="125.25" x14ac:dyDescent="0.25">
      <c r="A61" s="634" t="s">
        <v>106</v>
      </c>
      <c r="B61" s="640" t="s">
        <v>107</v>
      </c>
      <c r="C61" s="584">
        <v>0</v>
      </c>
      <c r="D61" s="599"/>
      <c r="E61" s="588"/>
      <c r="F61" s="600"/>
      <c r="G61" s="600"/>
      <c r="H61" s="600"/>
      <c r="I61" s="687"/>
      <c r="J61" s="585"/>
      <c r="K61" s="585"/>
      <c r="L61" s="578"/>
      <c r="M61" s="578"/>
      <c r="N61" s="580"/>
      <c r="O61" s="586"/>
      <c r="P61" s="578"/>
      <c r="Q61" s="585"/>
    </row>
    <row r="62" spans="1:17" x14ac:dyDescent="0.25">
      <c r="A62" s="634" t="s">
        <v>108</v>
      </c>
      <c r="B62" s="659" t="s">
        <v>109</v>
      </c>
      <c r="C62" s="584">
        <v>0</v>
      </c>
      <c r="D62" s="599"/>
      <c r="E62" s="588"/>
      <c r="F62" s="600"/>
      <c r="G62" s="600"/>
      <c r="H62" s="600"/>
      <c r="I62" s="687"/>
      <c r="J62" s="585"/>
      <c r="K62" s="585"/>
      <c r="L62" s="578"/>
      <c r="M62" s="578"/>
      <c r="N62" s="580"/>
      <c r="O62" s="586"/>
      <c r="P62" s="578"/>
      <c r="Q62" s="585"/>
    </row>
    <row r="63" spans="1:17" x14ac:dyDescent="0.25">
      <c r="A63" s="634" t="s">
        <v>110</v>
      </c>
      <c r="B63" s="659" t="s">
        <v>111</v>
      </c>
      <c r="C63" s="584">
        <v>0</v>
      </c>
      <c r="D63" s="599"/>
      <c r="E63" s="588"/>
      <c r="F63" s="600"/>
      <c r="G63" s="600"/>
      <c r="H63" s="600"/>
      <c r="I63" s="687"/>
      <c r="J63" s="585"/>
      <c r="K63" s="585"/>
      <c r="L63" s="578"/>
      <c r="M63" s="578"/>
      <c r="N63" s="580"/>
      <c r="O63" s="586"/>
      <c r="P63" s="578"/>
      <c r="Q63" s="585"/>
    </row>
    <row r="64" spans="1:17" x14ac:dyDescent="0.25">
      <c r="A64" s="634" t="s">
        <v>112</v>
      </c>
      <c r="B64" s="659" t="s">
        <v>113</v>
      </c>
      <c r="C64" s="584">
        <v>0</v>
      </c>
      <c r="D64" s="599"/>
      <c r="E64" s="588"/>
      <c r="F64" s="600"/>
      <c r="G64" s="600"/>
      <c r="H64" s="600"/>
      <c r="I64" s="687"/>
      <c r="J64" s="585"/>
      <c r="K64" s="585"/>
      <c r="L64" s="578"/>
      <c r="M64" s="578"/>
      <c r="N64" s="580"/>
      <c r="O64" s="586"/>
      <c r="P64" s="578"/>
      <c r="Q64" s="585"/>
    </row>
    <row r="65" spans="1:17" x14ac:dyDescent="0.25">
      <c r="A65" s="634" t="s">
        <v>114</v>
      </c>
      <c r="B65" s="659" t="s">
        <v>115</v>
      </c>
      <c r="C65" s="584">
        <v>0</v>
      </c>
      <c r="D65" s="599"/>
      <c r="E65" s="588"/>
      <c r="F65" s="600"/>
      <c r="G65" s="600"/>
      <c r="H65" s="600"/>
      <c r="I65" s="687"/>
      <c r="J65" s="585"/>
      <c r="K65" s="585"/>
      <c r="L65" s="578"/>
      <c r="M65" s="578"/>
      <c r="N65" s="580"/>
      <c r="O65" s="586"/>
      <c r="P65" s="578"/>
      <c r="Q65" s="585"/>
    </row>
    <row r="66" spans="1:17" ht="125.25" x14ac:dyDescent="0.25">
      <c r="A66" s="634" t="s">
        <v>116</v>
      </c>
      <c r="B66" s="640" t="s">
        <v>117</v>
      </c>
      <c r="C66" s="584">
        <v>0</v>
      </c>
      <c r="D66" s="599"/>
      <c r="E66" s="588"/>
      <c r="F66" s="600"/>
      <c r="G66" s="600"/>
      <c r="H66" s="600"/>
      <c r="I66" s="687"/>
      <c r="J66" s="585"/>
      <c r="K66" s="585"/>
      <c r="L66" s="578"/>
      <c r="M66" s="578"/>
      <c r="N66" s="580"/>
      <c r="O66" s="586"/>
      <c r="P66" s="578"/>
      <c r="Q66" s="585"/>
    </row>
    <row r="67" spans="1:17" x14ac:dyDescent="0.25">
      <c r="A67" s="634" t="s">
        <v>118</v>
      </c>
      <c r="B67" s="659" t="s">
        <v>119</v>
      </c>
      <c r="C67" s="584">
        <v>0</v>
      </c>
      <c r="D67" s="599"/>
      <c r="E67" s="588"/>
      <c r="F67" s="600"/>
      <c r="G67" s="600"/>
      <c r="H67" s="600"/>
      <c r="I67" s="687"/>
      <c r="J67" s="585"/>
      <c r="K67" s="585"/>
      <c r="L67" s="578"/>
      <c r="M67" s="578"/>
      <c r="N67" s="580"/>
      <c r="O67" s="586"/>
      <c r="P67" s="578"/>
      <c r="Q67" s="585"/>
    </row>
    <row r="68" spans="1:17" x14ac:dyDescent="0.25">
      <c r="A68" s="634" t="s">
        <v>120</v>
      </c>
      <c r="B68" s="659" t="s">
        <v>121</v>
      </c>
      <c r="C68" s="584">
        <v>0</v>
      </c>
      <c r="D68" s="599"/>
      <c r="E68" s="588"/>
      <c r="F68" s="600"/>
      <c r="G68" s="600"/>
      <c r="H68" s="600"/>
      <c r="I68" s="687"/>
      <c r="J68" s="585"/>
      <c r="K68" s="585"/>
      <c r="L68" s="578"/>
      <c r="M68" s="578"/>
      <c r="N68" s="580"/>
      <c r="O68" s="586"/>
      <c r="P68" s="578"/>
      <c r="Q68" s="585"/>
    </row>
    <row r="69" spans="1:17" x14ac:dyDescent="0.25">
      <c r="A69" s="634" t="s">
        <v>122</v>
      </c>
      <c r="B69" s="659" t="s">
        <v>123</v>
      </c>
      <c r="C69" s="584">
        <v>0</v>
      </c>
      <c r="D69" s="599"/>
      <c r="E69" s="588"/>
      <c r="F69" s="600"/>
      <c r="G69" s="600"/>
      <c r="H69" s="600"/>
      <c r="I69" s="687"/>
      <c r="J69" s="585"/>
      <c r="K69" s="585"/>
      <c r="L69" s="578"/>
      <c r="M69" s="578"/>
      <c r="N69" s="580"/>
      <c r="O69" s="586"/>
      <c r="P69" s="578"/>
      <c r="Q69" s="585"/>
    </row>
    <row r="70" spans="1:17" x14ac:dyDescent="0.25">
      <c r="A70" s="634" t="s">
        <v>124</v>
      </c>
      <c r="B70" s="659" t="s">
        <v>125</v>
      </c>
      <c r="C70" s="584">
        <v>0</v>
      </c>
      <c r="D70" s="599"/>
      <c r="E70" s="588"/>
      <c r="F70" s="600"/>
      <c r="G70" s="600"/>
      <c r="H70" s="600"/>
      <c r="I70" s="687"/>
      <c r="J70" s="585"/>
      <c r="K70" s="585"/>
      <c r="L70" s="578"/>
      <c r="M70" s="578"/>
      <c r="N70" s="580"/>
      <c r="O70" s="586"/>
      <c r="P70" s="578"/>
      <c r="Q70" s="585"/>
    </row>
    <row r="71" spans="1:17" x14ac:dyDescent="0.25">
      <c r="A71" s="634" t="s">
        <v>126</v>
      </c>
      <c r="B71" s="659" t="s">
        <v>127</v>
      </c>
      <c r="C71" s="584">
        <v>0</v>
      </c>
      <c r="D71" s="599"/>
      <c r="E71" s="588"/>
      <c r="F71" s="600"/>
      <c r="G71" s="600"/>
      <c r="H71" s="600"/>
      <c r="I71" s="687"/>
      <c r="J71" s="585"/>
      <c r="K71" s="585"/>
      <c r="L71" s="578"/>
      <c r="M71" s="578"/>
      <c r="N71" s="580"/>
      <c r="O71" s="586"/>
      <c r="P71" s="578"/>
      <c r="Q71" s="585"/>
    </row>
    <row r="72" spans="1:17" x14ac:dyDescent="0.25">
      <c r="A72" s="634" t="s">
        <v>128</v>
      </c>
      <c r="B72" s="659" t="s">
        <v>129</v>
      </c>
      <c r="C72" s="584">
        <v>0</v>
      </c>
      <c r="D72" s="599"/>
      <c r="E72" s="588"/>
      <c r="F72" s="600"/>
      <c r="G72" s="600"/>
      <c r="H72" s="600"/>
      <c r="I72" s="687"/>
      <c r="J72" s="585"/>
      <c r="K72" s="585"/>
      <c r="L72" s="578"/>
      <c r="M72" s="578"/>
      <c r="N72" s="580"/>
      <c r="O72" s="586"/>
      <c r="P72" s="578"/>
      <c r="Q72" s="585"/>
    </row>
    <row r="73" spans="1:17" x14ac:dyDescent="0.25">
      <c r="A73" s="634" t="s">
        <v>130</v>
      </c>
      <c r="B73" s="659" t="s">
        <v>131</v>
      </c>
      <c r="C73" s="584">
        <v>0</v>
      </c>
      <c r="D73" s="599"/>
      <c r="E73" s="588"/>
      <c r="F73" s="600"/>
      <c r="G73" s="600"/>
      <c r="H73" s="600"/>
      <c r="I73" s="687"/>
      <c r="J73" s="585"/>
      <c r="K73" s="585"/>
      <c r="L73" s="578"/>
      <c r="M73" s="578"/>
      <c r="N73" s="580"/>
      <c r="O73" s="586"/>
      <c r="P73" s="578"/>
      <c r="Q73" s="585"/>
    </row>
    <row r="74" spans="1:17" x14ac:dyDescent="0.25">
      <c r="A74" s="634" t="s">
        <v>132</v>
      </c>
      <c r="B74" s="659" t="s">
        <v>133</v>
      </c>
      <c r="C74" s="584">
        <v>0</v>
      </c>
      <c r="D74" s="599"/>
      <c r="E74" s="588"/>
      <c r="F74" s="600"/>
      <c r="G74" s="600"/>
      <c r="H74" s="600"/>
      <c r="I74" s="687"/>
      <c r="J74" s="585"/>
      <c r="K74" s="585"/>
      <c r="L74" s="578"/>
      <c r="M74" s="578"/>
      <c r="N74" s="580"/>
      <c r="O74" s="586"/>
      <c r="P74" s="578"/>
      <c r="Q74" s="585"/>
    </row>
    <row r="75" spans="1:17" x14ac:dyDescent="0.25">
      <c r="A75" s="634" t="s">
        <v>134</v>
      </c>
      <c r="B75" s="659" t="s">
        <v>135</v>
      </c>
      <c r="C75" s="584">
        <v>0</v>
      </c>
      <c r="D75" s="599"/>
      <c r="E75" s="588"/>
      <c r="F75" s="600"/>
      <c r="G75" s="600"/>
      <c r="H75" s="600"/>
      <c r="I75" s="687"/>
      <c r="J75" s="585"/>
      <c r="K75" s="585"/>
      <c r="L75" s="578"/>
      <c r="M75" s="578"/>
      <c r="N75" s="580"/>
      <c r="O75" s="586"/>
      <c r="P75" s="578"/>
      <c r="Q75" s="585"/>
    </row>
    <row r="76" spans="1:17" x14ac:dyDescent="0.25">
      <c r="A76" s="634" t="s">
        <v>136</v>
      </c>
      <c r="B76" s="659" t="s">
        <v>137</v>
      </c>
      <c r="C76" s="584">
        <v>0</v>
      </c>
      <c r="D76" s="599"/>
      <c r="E76" s="588"/>
      <c r="F76" s="600"/>
      <c r="G76" s="600"/>
      <c r="H76" s="600"/>
      <c r="I76" s="687"/>
      <c r="J76" s="585"/>
      <c r="K76" s="585"/>
      <c r="L76" s="578"/>
      <c r="M76" s="578"/>
      <c r="N76" s="580"/>
      <c r="O76" s="586"/>
      <c r="P76" s="578"/>
      <c r="Q76" s="585"/>
    </row>
    <row r="77" spans="1:17" x14ac:dyDescent="0.25">
      <c r="A77" s="660" t="s">
        <v>138</v>
      </c>
      <c r="B77" s="665" t="s">
        <v>139</v>
      </c>
      <c r="C77" s="601">
        <v>0</v>
      </c>
      <c r="D77" s="602"/>
      <c r="E77" s="603"/>
      <c r="F77" s="604"/>
      <c r="G77" s="604"/>
      <c r="H77" s="604"/>
      <c r="I77" s="687"/>
      <c r="J77" s="585"/>
      <c r="K77" s="585"/>
      <c r="L77" s="578"/>
      <c r="M77" s="578"/>
      <c r="N77" s="580"/>
      <c r="O77" s="586"/>
      <c r="P77" s="578"/>
      <c r="Q77" s="585"/>
    </row>
    <row r="78" spans="1:17" x14ac:dyDescent="0.25">
      <c r="A78" s="592"/>
      <c r="B78" s="605"/>
      <c r="C78" s="630"/>
      <c r="D78" s="628"/>
      <c r="E78" s="628"/>
      <c r="F78" s="628"/>
      <c r="G78" s="628"/>
      <c r="H78" s="628"/>
      <c r="I78" s="687"/>
      <c r="J78" s="585"/>
      <c r="K78" s="585"/>
      <c r="L78" s="578"/>
      <c r="M78" s="578"/>
      <c r="N78" s="580"/>
      <c r="O78" s="586"/>
      <c r="P78" s="578"/>
      <c r="Q78" s="585"/>
    </row>
    <row r="79" spans="1:17" x14ac:dyDescent="0.25">
      <c r="A79" s="951" t="s">
        <v>140</v>
      </c>
      <c r="B79" s="958"/>
      <c r="C79" s="582">
        <v>0</v>
      </c>
      <c r="D79" s="606">
        <v>0</v>
      </c>
      <c r="E79" s="606">
        <v>0</v>
      </c>
      <c r="F79" s="607">
        <v>0</v>
      </c>
      <c r="G79" s="608">
        <v>0</v>
      </c>
      <c r="H79" s="608">
        <v>0</v>
      </c>
      <c r="I79" s="687"/>
      <c r="J79" s="585"/>
      <c r="K79" s="585"/>
      <c r="L79" s="578"/>
      <c r="M79" s="578"/>
      <c r="N79" s="580"/>
      <c r="O79" s="586"/>
      <c r="P79" s="578"/>
      <c r="Q79" s="585"/>
    </row>
    <row r="80" spans="1:17" x14ac:dyDescent="0.25">
      <c r="A80" s="633" t="s">
        <v>141</v>
      </c>
      <c r="B80" s="658" t="s">
        <v>142</v>
      </c>
      <c r="C80" s="609">
        <v>0</v>
      </c>
      <c r="D80" s="596"/>
      <c r="E80" s="597"/>
      <c r="F80" s="598"/>
      <c r="G80" s="598"/>
      <c r="H80" s="598"/>
      <c r="I80" s="687"/>
      <c r="J80" s="585"/>
      <c r="K80" s="585"/>
      <c r="L80" s="578"/>
      <c r="M80" s="578"/>
      <c r="N80" s="580"/>
      <c r="O80" s="586"/>
      <c r="P80" s="578"/>
      <c r="Q80" s="585"/>
    </row>
    <row r="81" spans="1:17" x14ac:dyDescent="0.25">
      <c r="A81" s="634" t="s">
        <v>143</v>
      </c>
      <c r="B81" s="659" t="s">
        <v>144</v>
      </c>
      <c r="C81" s="584">
        <v>0</v>
      </c>
      <c r="D81" s="599"/>
      <c r="E81" s="588"/>
      <c r="F81" s="600"/>
      <c r="G81" s="600"/>
      <c r="H81" s="600"/>
      <c r="I81" s="687"/>
      <c r="J81" s="585"/>
      <c r="K81" s="585"/>
      <c r="L81" s="578"/>
      <c r="M81" s="578"/>
      <c r="N81" s="580"/>
      <c r="O81" s="586"/>
      <c r="P81" s="578"/>
      <c r="Q81" s="585"/>
    </row>
    <row r="82" spans="1:17" x14ac:dyDescent="0.25">
      <c r="A82" s="634" t="s">
        <v>145</v>
      </c>
      <c r="B82" s="659" t="s">
        <v>146</v>
      </c>
      <c r="C82" s="584">
        <v>0</v>
      </c>
      <c r="D82" s="599"/>
      <c r="E82" s="588"/>
      <c r="F82" s="600"/>
      <c r="G82" s="600"/>
      <c r="H82" s="600"/>
      <c r="I82" s="687"/>
      <c r="J82" s="585"/>
      <c r="K82" s="585"/>
      <c r="L82" s="578"/>
      <c r="M82" s="578"/>
      <c r="N82" s="580"/>
      <c r="O82" s="586"/>
      <c r="P82" s="578"/>
      <c r="Q82" s="585"/>
    </row>
    <row r="83" spans="1:17" x14ac:dyDescent="0.25">
      <c r="A83" s="634" t="s">
        <v>147</v>
      </c>
      <c r="B83" s="659" t="s">
        <v>148</v>
      </c>
      <c r="C83" s="584">
        <v>0</v>
      </c>
      <c r="D83" s="599"/>
      <c r="E83" s="588"/>
      <c r="F83" s="600"/>
      <c r="G83" s="600"/>
      <c r="H83" s="600"/>
      <c r="I83" s="687"/>
      <c r="J83" s="585"/>
      <c r="K83" s="585"/>
      <c r="L83" s="578"/>
      <c r="M83" s="578"/>
      <c r="N83" s="580"/>
      <c r="O83" s="586"/>
      <c r="P83" s="578"/>
      <c r="Q83" s="585"/>
    </row>
    <row r="84" spans="1:17" x14ac:dyDescent="0.25">
      <c r="A84" s="634" t="s">
        <v>149</v>
      </c>
      <c r="B84" s="659" t="s">
        <v>150</v>
      </c>
      <c r="C84" s="584">
        <v>0</v>
      </c>
      <c r="D84" s="599"/>
      <c r="E84" s="588"/>
      <c r="F84" s="600"/>
      <c r="G84" s="600"/>
      <c r="H84" s="600"/>
      <c r="I84" s="687"/>
      <c r="J84" s="585"/>
      <c r="K84" s="585"/>
      <c r="L84" s="578"/>
      <c r="M84" s="578"/>
      <c r="N84" s="580"/>
      <c r="O84" s="586"/>
      <c r="P84" s="578"/>
      <c r="Q84" s="585"/>
    </row>
    <row r="85" spans="1:17" x14ac:dyDescent="0.25">
      <c r="A85" s="634" t="s">
        <v>151</v>
      </c>
      <c r="B85" s="659" t="s">
        <v>152</v>
      </c>
      <c r="C85" s="584">
        <v>0</v>
      </c>
      <c r="D85" s="599"/>
      <c r="E85" s="588"/>
      <c r="F85" s="600"/>
      <c r="G85" s="600"/>
      <c r="H85" s="600"/>
      <c r="I85" s="687"/>
      <c r="J85" s="585"/>
      <c r="K85" s="585"/>
      <c r="L85" s="578"/>
      <c r="M85" s="578"/>
      <c r="N85" s="580"/>
      <c r="O85" s="586"/>
      <c r="P85" s="578"/>
      <c r="Q85" s="585"/>
    </row>
    <row r="86" spans="1:17" x14ac:dyDescent="0.25">
      <c r="A86" s="634" t="s">
        <v>153</v>
      </c>
      <c r="B86" s="659" t="s">
        <v>154</v>
      </c>
      <c r="C86" s="584">
        <v>0</v>
      </c>
      <c r="D86" s="599"/>
      <c r="E86" s="588"/>
      <c r="F86" s="600"/>
      <c r="G86" s="600"/>
      <c r="H86" s="600"/>
      <c r="I86" s="687"/>
      <c r="J86" s="585"/>
      <c r="K86" s="585"/>
      <c r="L86" s="578"/>
      <c r="M86" s="578"/>
      <c r="N86" s="580"/>
      <c r="O86" s="586"/>
      <c r="P86" s="578"/>
      <c r="Q86" s="585"/>
    </row>
    <row r="87" spans="1:17" x14ac:dyDescent="0.25">
      <c r="A87" s="634" t="s">
        <v>155</v>
      </c>
      <c r="B87" s="659" t="s">
        <v>156</v>
      </c>
      <c r="C87" s="584">
        <v>0</v>
      </c>
      <c r="D87" s="599"/>
      <c r="E87" s="588"/>
      <c r="F87" s="600"/>
      <c r="G87" s="600"/>
      <c r="H87" s="600"/>
      <c r="I87" s="687"/>
      <c r="J87" s="585"/>
      <c r="K87" s="585"/>
      <c r="L87" s="578"/>
      <c r="M87" s="578"/>
      <c r="N87" s="580"/>
      <c r="O87" s="586"/>
      <c r="P87" s="578"/>
      <c r="Q87" s="585"/>
    </row>
    <row r="88" spans="1:17" x14ac:dyDescent="0.25">
      <c r="A88" s="634" t="s">
        <v>157</v>
      </c>
      <c r="B88" s="659" t="s">
        <v>158</v>
      </c>
      <c r="C88" s="584">
        <v>0</v>
      </c>
      <c r="D88" s="599"/>
      <c r="E88" s="588"/>
      <c r="F88" s="600"/>
      <c r="G88" s="600"/>
      <c r="H88" s="600"/>
      <c r="I88" s="687"/>
      <c r="J88" s="585"/>
      <c r="K88" s="585"/>
      <c r="L88" s="578"/>
      <c r="M88" s="578"/>
      <c r="N88" s="580"/>
      <c r="O88" s="586"/>
      <c r="P88" s="578"/>
      <c r="Q88" s="585"/>
    </row>
    <row r="89" spans="1:17" x14ac:dyDescent="0.25">
      <c r="A89" s="634" t="s">
        <v>159</v>
      </c>
      <c r="B89" s="659" t="s">
        <v>160</v>
      </c>
      <c r="C89" s="584">
        <v>0</v>
      </c>
      <c r="D89" s="599"/>
      <c r="E89" s="588"/>
      <c r="F89" s="600"/>
      <c r="G89" s="600"/>
      <c r="H89" s="600"/>
      <c r="I89" s="687"/>
      <c r="J89" s="585"/>
      <c r="K89" s="585"/>
      <c r="L89" s="578"/>
      <c r="M89" s="578"/>
      <c r="N89" s="580"/>
      <c r="O89" s="586"/>
      <c r="P89" s="578"/>
      <c r="Q89" s="585"/>
    </row>
    <row r="90" spans="1:17" x14ac:dyDescent="0.25">
      <c r="A90" s="634" t="s">
        <v>161</v>
      </c>
      <c r="B90" s="659" t="s">
        <v>162</v>
      </c>
      <c r="C90" s="584">
        <v>0</v>
      </c>
      <c r="D90" s="599"/>
      <c r="E90" s="588"/>
      <c r="F90" s="600"/>
      <c r="G90" s="600"/>
      <c r="H90" s="600"/>
      <c r="I90" s="687"/>
      <c r="J90" s="585"/>
      <c r="K90" s="585"/>
      <c r="L90" s="578"/>
      <c r="M90" s="578"/>
      <c r="N90" s="580"/>
      <c r="O90" s="586"/>
      <c r="P90" s="578"/>
      <c r="Q90" s="585"/>
    </row>
    <row r="91" spans="1:17" x14ac:dyDescent="0.25">
      <c r="A91" s="634" t="s">
        <v>163</v>
      </c>
      <c r="B91" s="659" t="s">
        <v>164</v>
      </c>
      <c r="C91" s="584">
        <v>0</v>
      </c>
      <c r="D91" s="599"/>
      <c r="E91" s="588"/>
      <c r="F91" s="600"/>
      <c r="G91" s="600"/>
      <c r="H91" s="600"/>
      <c r="I91" s="687"/>
      <c r="J91" s="585"/>
      <c r="K91" s="585"/>
      <c r="L91" s="578"/>
      <c r="M91" s="578"/>
      <c r="N91" s="580"/>
      <c r="O91" s="586"/>
      <c r="P91" s="578"/>
      <c r="Q91" s="585"/>
    </row>
    <row r="92" spans="1:17" x14ac:dyDescent="0.25">
      <c r="A92" s="634" t="s">
        <v>165</v>
      </c>
      <c r="B92" s="659" t="s">
        <v>166</v>
      </c>
      <c r="C92" s="584">
        <v>0</v>
      </c>
      <c r="D92" s="599"/>
      <c r="E92" s="588"/>
      <c r="F92" s="600"/>
      <c r="G92" s="600"/>
      <c r="H92" s="600"/>
      <c r="I92" s="687"/>
      <c r="J92" s="585"/>
      <c r="K92" s="585"/>
      <c r="L92" s="578"/>
      <c r="M92" s="578"/>
      <c r="N92" s="580"/>
      <c r="O92" s="586"/>
      <c r="P92" s="578"/>
      <c r="Q92" s="585"/>
    </row>
    <row r="93" spans="1:17" x14ac:dyDescent="0.25">
      <c r="A93" s="634" t="s">
        <v>167</v>
      </c>
      <c r="B93" s="659" t="s">
        <v>168</v>
      </c>
      <c r="C93" s="584">
        <v>0</v>
      </c>
      <c r="D93" s="599"/>
      <c r="E93" s="588"/>
      <c r="F93" s="600"/>
      <c r="G93" s="600"/>
      <c r="H93" s="600"/>
      <c r="I93" s="687"/>
      <c r="J93" s="585"/>
      <c r="K93" s="585"/>
      <c r="L93" s="578"/>
      <c r="M93" s="578"/>
      <c r="N93" s="580"/>
      <c r="O93" s="586"/>
      <c r="P93" s="578"/>
      <c r="Q93" s="585"/>
    </row>
    <row r="94" spans="1:17" x14ac:dyDescent="0.25">
      <c r="A94" s="634" t="s">
        <v>169</v>
      </c>
      <c r="B94" s="659" t="s">
        <v>170</v>
      </c>
      <c r="C94" s="584">
        <v>0</v>
      </c>
      <c r="D94" s="599"/>
      <c r="E94" s="588"/>
      <c r="F94" s="600"/>
      <c r="G94" s="600"/>
      <c r="H94" s="600"/>
      <c r="I94" s="687"/>
      <c r="J94" s="585"/>
      <c r="K94" s="585"/>
      <c r="L94" s="578"/>
      <c r="M94" s="578"/>
      <c r="N94" s="580"/>
      <c r="O94" s="586"/>
      <c r="P94" s="578"/>
      <c r="Q94" s="585"/>
    </row>
    <row r="95" spans="1:17" x14ac:dyDescent="0.25">
      <c r="A95" s="634" t="s">
        <v>171</v>
      </c>
      <c r="B95" s="659" t="s">
        <v>172</v>
      </c>
      <c r="C95" s="584">
        <v>0</v>
      </c>
      <c r="D95" s="599"/>
      <c r="E95" s="588"/>
      <c r="F95" s="600"/>
      <c r="G95" s="600"/>
      <c r="H95" s="600"/>
      <c r="I95" s="687"/>
      <c r="J95" s="585"/>
      <c r="K95" s="585"/>
      <c r="L95" s="578"/>
      <c r="M95" s="578"/>
      <c r="N95" s="580"/>
      <c r="O95" s="586"/>
      <c r="P95" s="578"/>
      <c r="Q95" s="585"/>
    </row>
    <row r="96" spans="1:17" x14ac:dyDescent="0.25">
      <c r="A96" s="634" t="s">
        <v>173</v>
      </c>
      <c r="B96" s="659" t="s">
        <v>174</v>
      </c>
      <c r="C96" s="584">
        <v>0</v>
      </c>
      <c r="D96" s="599"/>
      <c r="E96" s="588"/>
      <c r="F96" s="600"/>
      <c r="G96" s="600"/>
      <c r="H96" s="600"/>
      <c r="I96" s="687"/>
      <c r="J96" s="585"/>
      <c r="K96" s="585"/>
      <c r="L96" s="578"/>
      <c r="M96" s="578"/>
      <c r="N96" s="580"/>
      <c r="O96" s="586"/>
      <c r="P96" s="578"/>
      <c r="Q96" s="585"/>
    </row>
    <row r="97" spans="1:17" x14ac:dyDescent="0.25">
      <c r="A97" s="634" t="s">
        <v>175</v>
      </c>
      <c r="B97" s="659" t="s">
        <v>176</v>
      </c>
      <c r="C97" s="584">
        <v>0</v>
      </c>
      <c r="D97" s="599"/>
      <c r="E97" s="588"/>
      <c r="F97" s="600"/>
      <c r="G97" s="600"/>
      <c r="H97" s="600"/>
      <c r="I97" s="687"/>
      <c r="J97" s="585"/>
      <c r="K97" s="585"/>
      <c r="L97" s="578"/>
      <c r="M97" s="578"/>
      <c r="N97" s="580"/>
      <c r="O97" s="586"/>
      <c r="P97" s="578"/>
      <c r="Q97" s="585"/>
    </row>
    <row r="98" spans="1:17" x14ac:dyDescent="0.25">
      <c r="A98" s="634" t="s">
        <v>177</v>
      </c>
      <c r="B98" s="659" t="s">
        <v>178</v>
      </c>
      <c r="C98" s="584">
        <v>0</v>
      </c>
      <c r="D98" s="599"/>
      <c r="E98" s="588"/>
      <c r="F98" s="600"/>
      <c r="G98" s="600"/>
      <c r="H98" s="600"/>
      <c r="I98" s="687"/>
      <c r="J98" s="585"/>
      <c r="K98" s="585"/>
      <c r="L98" s="578"/>
      <c r="M98" s="578"/>
      <c r="N98" s="580"/>
      <c r="O98" s="586"/>
      <c r="P98" s="578"/>
      <c r="Q98" s="585"/>
    </row>
    <row r="99" spans="1:17" x14ac:dyDescent="0.25">
      <c r="A99" s="634" t="s">
        <v>179</v>
      </c>
      <c r="B99" s="659" t="s">
        <v>180</v>
      </c>
      <c r="C99" s="584">
        <v>0</v>
      </c>
      <c r="D99" s="599"/>
      <c r="E99" s="588"/>
      <c r="F99" s="600"/>
      <c r="G99" s="600"/>
      <c r="H99" s="600"/>
      <c r="I99" s="687"/>
      <c r="J99" s="585"/>
      <c r="K99" s="585"/>
      <c r="L99" s="578"/>
      <c r="M99" s="578"/>
      <c r="N99" s="580"/>
      <c r="O99" s="586"/>
      <c r="P99" s="578"/>
      <c r="Q99" s="585"/>
    </row>
    <row r="100" spans="1:17" x14ac:dyDescent="0.25">
      <c r="A100" s="634" t="s">
        <v>181</v>
      </c>
      <c r="B100" s="659" t="s">
        <v>182</v>
      </c>
      <c r="C100" s="584">
        <v>0</v>
      </c>
      <c r="D100" s="599"/>
      <c r="E100" s="588"/>
      <c r="F100" s="600"/>
      <c r="G100" s="600"/>
      <c r="H100" s="600"/>
      <c r="I100" s="687"/>
      <c r="J100" s="585"/>
      <c r="K100" s="585"/>
      <c r="L100" s="578"/>
      <c r="M100" s="578"/>
      <c r="N100" s="580"/>
      <c r="O100" s="586"/>
      <c r="P100" s="578"/>
      <c r="Q100" s="585"/>
    </row>
    <row r="101" spans="1:17" x14ac:dyDescent="0.25">
      <c r="A101" s="634" t="s">
        <v>183</v>
      </c>
      <c r="B101" s="659" t="s">
        <v>184</v>
      </c>
      <c r="C101" s="584">
        <v>0</v>
      </c>
      <c r="D101" s="599"/>
      <c r="E101" s="588"/>
      <c r="F101" s="600"/>
      <c r="G101" s="600"/>
      <c r="H101" s="600"/>
      <c r="I101" s="687"/>
      <c r="J101" s="585"/>
      <c r="K101" s="585"/>
      <c r="L101" s="578"/>
      <c r="M101" s="578"/>
      <c r="N101" s="580"/>
      <c r="O101" s="586"/>
      <c r="P101" s="578"/>
      <c r="Q101" s="585"/>
    </row>
    <row r="102" spans="1:17" x14ac:dyDescent="0.25">
      <c r="A102" s="634" t="s">
        <v>185</v>
      </c>
      <c r="B102" s="659" t="s">
        <v>186</v>
      </c>
      <c r="C102" s="584">
        <v>0</v>
      </c>
      <c r="D102" s="599"/>
      <c r="E102" s="588"/>
      <c r="F102" s="600"/>
      <c r="G102" s="600"/>
      <c r="H102" s="600"/>
      <c r="I102" s="687"/>
      <c r="J102" s="585"/>
      <c r="K102" s="585"/>
      <c r="L102" s="578"/>
      <c r="M102" s="578"/>
      <c r="N102" s="580"/>
      <c r="O102" s="586"/>
      <c r="P102" s="578"/>
      <c r="Q102" s="585"/>
    </row>
    <row r="103" spans="1:17" x14ac:dyDescent="0.25">
      <c r="A103" s="634" t="s">
        <v>187</v>
      </c>
      <c r="B103" s="659" t="s">
        <v>188</v>
      </c>
      <c r="C103" s="584">
        <v>0</v>
      </c>
      <c r="D103" s="599"/>
      <c r="E103" s="588"/>
      <c r="F103" s="600"/>
      <c r="G103" s="600"/>
      <c r="H103" s="600"/>
      <c r="I103" s="687"/>
      <c r="J103" s="585"/>
      <c r="K103" s="585"/>
      <c r="L103" s="578"/>
      <c r="M103" s="578"/>
      <c r="N103" s="580"/>
      <c r="O103" s="586"/>
      <c r="P103" s="578"/>
      <c r="Q103" s="585"/>
    </row>
    <row r="104" spans="1:17" x14ac:dyDescent="0.25">
      <c r="A104" s="634" t="s">
        <v>189</v>
      </c>
      <c r="B104" s="659" t="s">
        <v>190</v>
      </c>
      <c r="C104" s="584">
        <v>0</v>
      </c>
      <c r="D104" s="599"/>
      <c r="E104" s="588"/>
      <c r="F104" s="600"/>
      <c r="G104" s="600"/>
      <c r="H104" s="600"/>
      <c r="I104" s="687"/>
      <c r="J104" s="585"/>
      <c r="K104" s="585"/>
      <c r="L104" s="578"/>
      <c r="M104" s="578"/>
      <c r="N104" s="580"/>
      <c r="O104" s="586"/>
      <c r="P104" s="578"/>
      <c r="Q104" s="585"/>
    </row>
    <row r="105" spans="1:17" x14ac:dyDescent="0.25">
      <c r="A105" s="634" t="s">
        <v>191</v>
      </c>
      <c r="B105" s="659" t="s">
        <v>192</v>
      </c>
      <c r="C105" s="584">
        <v>0</v>
      </c>
      <c r="D105" s="599"/>
      <c r="E105" s="588"/>
      <c r="F105" s="600"/>
      <c r="G105" s="600"/>
      <c r="H105" s="600"/>
      <c r="I105" s="687"/>
      <c r="J105" s="585"/>
      <c r="K105" s="585"/>
      <c r="L105" s="578"/>
      <c r="M105" s="578"/>
      <c r="N105" s="580"/>
      <c r="O105" s="586"/>
      <c r="P105" s="578"/>
      <c r="Q105" s="585"/>
    </row>
    <row r="106" spans="1:17" x14ac:dyDescent="0.25">
      <c r="A106" s="634" t="s">
        <v>193</v>
      </c>
      <c r="B106" s="659" t="s">
        <v>194</v>
      </c>
      <c r="C106" s="584">
        <v>0</v>
      </c>
      <c r="D106" s="599"/>
      <c r="E106" s="588"/>
      <c r="F106" s="600"/>
      <c r="G106" s="600"/>
      <c r="H106" s="600"/>
      <c r="I106" s="687"/>
      <c r="J106" s="585"/>
      <c r="K106" s="585"/>
      <c r="L106" s="578"/>
      <c r="M106" s="578"/>
      <c r="N106" s="580"/>
      <c r="O106" s="586"/>
      <c r="P106" s="578"/>
      <c r="Q106" s="585"/>
    </row>
    <row r="107" spans="1:17" x14ac:dyDescent="0.25">
      <c r="A107" s="634" t="s">
        <v>195</v>
      </c>
      <c r="B107" s="659" t="s">
        <v>196</v>
      </c>
      <c r="C107" s="584">
        <v>0</v>
      </c>
      <c r="D107" s="599"/>
      <c r="E107" s="588"/>
      <c r="F107" s="600"/>
      <c r="G107" s="600"/>
      <c r="H107" s="600"/>
      <c r="I107" s="687"/>
      <c r="J107" s="585"/>
      <c r="K107" s="585"/>
      <c r="L107" s="578"/>
      <c r="M107" s="578"/>
      <c r="N107" s="580"/>
      <c r="O107" s="586"/>
      <c r="P107" s="578"/>
      <c r="Q107" s="585"/>
    </row>
    <row r="108" spans="1:17" x14ac:dyDescent="0.25">
      <c r="A108" s="634" t="s">
        <v>197</v>
      </c>
      <c r="B108" s="659" t="s">
        <v>198</v>
      </c>
      <c r="C108" s="584">
        <v>0</v>
      </c>
      <c r="D108" s="599"/>
      <c r="E108" s="588"/>
      <c r="F108" s="600"/>
      <c r="G108" s="600"/>
      <c r="H108" s="600"/>
      <c r="I108" s="687"/>
      <c r="J108" s="585"/>
      <c r="K108" s="585"/>
      <c r="L108" s="578"/>
      <c r="M108" s="578"/>
      <c r="N108" s="580"/>
      <c r="O108" s="586"/>
      <c r="P108" s="578"/>
      <c r="Q108" s="585"/>
    </row>
    <row r="109" spans="1:17" x14ac:dyDescent="0.25">
      <c r="A109" s="634" t="s">
        <v>199</v>
      </c>
      <c r="B109" s="659" t="s">
        <v>200</v>
      </c>
      <c r="C109" s="584">
        <v>0</v>
      </c>
      <c r="D109" s="599"/>
      <c r="E109" s="588"/>
      <c r="F109" s="600"/>
      <c r="G109" s="600"/>
      <c r="H109" s="600"/>
      <c r="I109" s="687"/>
      <c r="J109" s="585"/>
      <c r="K109" s="585"/>
      <c r="L109" s="578"/>
      <c r="M109" s="578"/>
      <c r="N109" s="580"/>
      <c r="O109" s="586"/>
      <c r="P109" s="578"/>
      <c r="Q109" s="585"/>
    </row>
    <row r="110" spans="1:17" x14ac:dyDescent="0.25">
      <c r="A110" s="634" t="s">
        <v>201</v>
      </c>
      <c r="B110" s="659" t="s">
        <v>202</v>
      </c>
      <c r="C110" s="584">
        <v>0</v>
      </c>
      <c r="D110" s="599"/>
      <c r="E110" s="588"/>
      <c r="F110" s="600"/>
      <c r="G110" s="600"/>
      <c r="H110" s="600"/>
      <c r="I110" s="687"/>
      <c r="J110" s="585"/>
      <c r="K110" s="585"/>
      <c r="L110" s="578"/>
      <c r="M110" s="578"/>
      <c r="N110" s="580"/>
      <c r="O110" s="586"/>
      <c r="P110" s="578"/>
      <c r="Q110" s="585"/>
    </row>
    <row r="111" spans="1:17" x14ac:dyDescent="0.25">
      <c r="A111" s="634" t="s">
        <v>203</v>
      </c>
      <c r="B111" s="659" t="s">
        <v>204</v>
      </c>
      <c r="C111" s="584">
        <v>0</v>
      </c>
      <c r="D111" s="599"/>
      <c r="E111" s="588"/>
      <c r="F111" s="600"/>
      <c r="G111" s="600"/>
      <c r="H111" s="600"/>
      <c r="I111" s="687"/>
      <c r="J111" s="585"/>
      <c r="K111" s="585"/>
      <c r="L111" s="578"/>
      <c r="M111" s="578"/>
      <c r="N111" s="580"/>
      <c r="O111" s="586"/>
      <c r="P111" s="578"/>
      <c r="Q111" s="585"/>
    </row>
    <row r="112" spans="1:17" x14ac:dyDescent="0.25">
      <c r="A112" s="634" t="s">
        <v>205</v>
      </c>
      <c r="B112" s="659" t="s">
        <v>206</v>
      </c>
      <c r="C112" s="584">
        <v>0</v>
      </c>
      <c r="D112" s="599"/>
      <c r="E112" s="588"/>
      <c r="F112" s="600"/>
      <c r="G112" s="600"/>
      <c r="H112" s="600"/>
      <c r="I112" s="687"/>
      <c r="J112" s="585"/>
      <c r="K112" s="585"/>
      <c r="L112" s="578"/>
      <c r="M112" s="578"/>
      <c r="N112" s="580"/>
      <c r="O112" s="586"/>
      <c r="P112" s="578"/>
      <c r="Q112" s="585"/>
    </row>
    <row r="113" spans="1:17" x14ac:dyDescent="0.25">
      <c r="A113" s="634" t="s">
        <v>207</v>
      </c>
      <c r="B113" s="659" t="s">
        <v>208</v>
      </c>
      <c r="C113" s="584">
        <v>0</v>
      </c>
      <c r="D113" s="599"/>
      <c r="E113" s="588"/>
      <c r="F113" s="600"/>
      <c r="G113" s="600"/>
      <c r="H113" s="600"/>
      <c r="I113" s="687"/>
      <c r="J113" s="585"/>
      <c r="K113" s="585"/>
      <c r="L113" s="578"/>
      <c r="M113" s="578"/>
      <c r="N113" s="580"/>
      <c r="O113" s="586"/>
      <c r="P113" s="578"/>
      <c r="Q113" s="585"/>
    </row>
    <row r="114" spans="1:17" x14ac:dyDescent="0.25">
      <c r="A114" s="634" t="s">
        <v>209</v>
      </c>
      <c r="B114" s="659" t="s">
        <v>210</v>
      </c>
      <c r="C114" s="584">
        <v>0</v>
      </c>
      <c r="D114" s="599"/>
      <c r="E114" s="588"/>
      <c r="F114" s="600"/>
      <c r="G114" s="600"/>
      <c r="H114" s="600"/>
      <c r="I114" s="687"/>
      <c r="J114" s="585"/>
      <c r="K114" s="585"/>
      <c r="L114" s="578"/>
      <c r="M114" s="578"/>
      <c r="N114" s="580"/>
      <c r="O114" s="586"/>
      <c r="P114" s="578"/>
      <c r="Q114" s="585"/>
    </row>
    <row r="115" spans="1:17" x14ac:dyDescent="0.25">
      <c r="A115" s="634" t="s">
        <v>211</v>
      </c>
      <c r="B115" s="659" t="s">
        <v>212</v>
      </c>
      <c r="C115" s="584">
        <v>0</v>
      </c>
      <c r="D115" s="599"/>
      <c r="E115" s="588"/>
      <c r="F115" s="600"/>
      <c r="G115" s="600"/>
      <c r="H115" s="600"/>
      <c r="I115" s="687"/>
      <c r="J115" s="585"/>
      <c r="K115" s="585"/>
      <c r="L115" s="578"/>
      <c r="M115" s="578"/>
      <c r="N115" s="580"/>
      <c r="O115" s="586"/>
      <c r="P115" s="578"/>
      <c r="Q115" s="585"/>
    </row>
    <row r="116" spans="1:17" x14ac:dyDescent="0.25">
      <c r="A116" s="634" t="s">
        <v>213</v>
      </c>
      <c r="B116" s="659" t="s">
        <v>214</v>
      </c>
      <c r="C116" s="584">
        <v>0</v>
      </c>
      <c r="D116" s="599"/>
      <c r="E116" s="588"/>
      <c r="F116" s="600"/>
      <c r="G116" s="600"/>
      <c r="H116" s="600"/>
      <c r="I116" s="687"/>
      <c r="J116" s="585"/>
      <c r="K116" s="585"/>
      <c r="L116" s="578"/>
      <c r="M116" s="578"/>
      <c r="N116" s="580"/>
      <c r="O116" s="586"/>
      <c r="P116" s="578"/>
      <c r="Q116" s="585"/>
    </row>
    <row r="117" spans="1:17" x14ac:dyDescent="0.25">
      <c r="A117" s="660" t="s">
        <v>215</v>
      </c>
      <c r="B117" s="665" t="s">
        <v>216</v>
      </c>
      <c r="C117" s="601">
        <v>0</v>
      </c>
      <c r="D117" s="602"/>
      <c r="E117" s="603"/>
      <c r="F117" s="604"/>
      <c r="G117" s="604"/>
      <c r="H117" s="604"/>
      <c r="I117" s="687"/>
      <c r="J117" s="585"/>
      <c r="K117" s="585"/>
      <c r="L117" s="578"/>
      <c r="M117" s="578"/>
      <c r="N117" s="580"/>
      <c r="O117" s="586"/>
      <c r="P117" s="578"/>
      <c r="Q117" s="585"/>
    </row>
    <row r="118" spans="1:17" x14ac:dyDescent="0.25">
      <c r="A118" s="592"/>
      <c r="B118" s="605"/>
      <c r="C118" s="630"/>
      <c r="D118" s="628"/>
      <c r="E118" s="628"/>
      <c r="F118" s="628"/>
      <c r="G118" s="628"/>
      <c r="H118" s="628"/>
      <c r="I118" s="687"/>
      <c r="J118" s="585"/>
      <c r="K118" s="585"/>
      <c r="L118" s="578"/>
      <c r="M118" s="578"/>
      <c r="N118" s="580"/>
      <c r="O118" s="586"/>
      <c r="P118" s="578"/>
      <c r="Q118" s="585"/>
    </row>
    <row r="119" spans="1:17" x14ac:dyDescent="0.25">
      <c r="A119" s="951" t="s">
        <v>217</v>
      </c>
      <c r="B119" s="958"/>
      <c r="C119" s="582">
        <v>0</v>
      </c>
      <c r="D119" s="606">
        <v>0</v>
      </c>
      <c r="E119" s="610">
        <v>0</v>
      </c>
      <c r="F119" s="611">
        <v>0</v>
      </c>
      <c r="G119" s="611">
        <v>0</v>
      </c>
      <c r="H119" s="611">
        <v>0</v>
      </c>
      <c r="I119" s="687"/>
      <c r="J119" s="585"/>
      <c r="K119" s="585"/>
      <c r="L119" s="578"/>
      <c r="M119" s="578"/>
      <c r="N119" s="580"/>
      <c r="O119" s="586"/>
      <c r="P119" s="578"/>
      <c r="Q119" s="585"/>
    </row>
    <row r="120" spans="1:17" x14ac:dyDescent="0.25">
      <c r="A120" s="633" t="s">
        <v>218</v>
      </c>
      <c r="B120" s="658" t="s">
        <v>219</v>
      </c>
      <c r="C120" s="609">
        <v>0</v>
      </c>
      <c r="D120" s="596"/>
      <c r="E120" s="597"/>
      <c r="F120" s="598"/>
      <c r="G120" s="598"/>
      <c r="H120" s="598"/>
      <c r="I120" s="687"/>
      <c r="J120" s="585"/>
      <c r="K120" s="585"/>
      <c r="L120" s="578"/>
      <c r="M120" s="578"/>
      <c r="N120" s="580"/>
      <c r="O120" s="586"/>
      <c r="P120" s="578"/>
      <c r="Q120" s="585"/>
    </row>
    <row r="121" spans="1:17" x14ac:dyDescent="0.25">
      <c r="A121" s="634" t="s">
        <v>220</v>
      </c>
      <c r="B121" s="659" t="s">
        <v>221</v>
      </c>
      <c r="C121" s="584">
        <v>0</v>
      </c>
      <c r="D121" s="599"/>
      <c r="E121" s="588"/>
      <c r="F121" s="600"/>
      <c r="G121" s="600"/>
      <c r="H121" s="600"/>
      <c r="I121" s="687"/>
      <c r="J121" s="585"/>
      <c r="K121" s="585"/>
      <c r="L121" s="578"/>
      <c r="M121" s="578"/>
      <c r="N121" s="580"/>
      <c r="O121" s="586"/>
      <c r="P121" s="578"/>
      <c r="Q121" s="585"/>
    </row>
    <row r="122" spans="1:17" x14ac:dyDescent="0.25">
      <c r="A122" s="634" t="s">
        <v>222</v>
      </c>
      <c r="B122" s="659" t="s">
        <v>223</v>
      </c>
      <c r="C122" s="584">
        <v>0</v>
      </c>
      <c r="D122" s="599"/>
      <c r="E122" s="588"/>
      <c r="F122" s="600"/>
      <c r="G122" s="600"/>
      <c r="H122" s="600"/>
      <c r="I122" s="687"/>
      <c r="J122" s="585"/>
      <c r="K122" s="585"/>
      <c r="L122" s="578"/>
      <c r="M122" s="578"/>
      <c r="N122" s="580"/>
      <c r="O122" s="586"/>
      <c r="P122" s="578"/>
      <c r="Q122" s="585"/>
    </row>
    <row r="123" spans="1:17" x14ac:dyDescent="0.25">
      <c r="A123" s="634" t="s">
        <v>224</v>
      </c>
      <c r="B123" s="659" t="s">
        <v>225</v>
      </c>
      <c r="C123" s="584">
        <v>0</v>
      </c>
      <c r="D123" s="599"/>
      <c r="E123" s="588"/>
      <c r="F123" s="600"/>
      <c r="G123" s="600"/>
      <c r="H123" s="600"/>
      <c r="I123" s="687"/>
      <c r="J123" s="585"/>
      <c r="K123" s="585"/>
      <c r="L123" s="578"/>
      <c r="M123" s="578"/>
      <c r="N123" s="580"/>
      <c r="O123" s="586"/>
      <c r="P123" s="578"/>
      <c r="Q123" s="585"/>
    </row>
    <row r="124" spans="1:17" x14ac:dyDescent="0.25">
      <c r="A124" s="634" t="s">
        <v>226</v>
      </c>
      <c r="B124" s="659" t="s">
        <v>227</v>
      </c>
      <c r="C124" s="584">
        <v>0</v>
      </c>
      <c r="D124" s="599"/>
      <c r="E124" s="588"/>
      <c r="F124" s="600"/>
      <c r="G124" s="600"/>
      <c r="H124" s="600"/>
      <c r="I124" s="687"/>
      <c r="J124" s="585"/>
      <c r="K124" s="585"/>
      <c r="L124" s="578"/>
      <c r="M124" s="578"/>
      <c r="N124" s="580"/>
      <c r="O124" s="586"/>
      <c r="P124" s="578"/>
      <c r="Q124" s="585"/>
    </row>
    <row r="125" spans="1:17" x14ac:dyDescent="0.25">
      <c r="A125" s="634" t="s">
        <v>228</v>
      </c>
      <c r="B125" s="659" t="s">
        <v>229</v>
      </c>
      <c r="C125" s="584">
        <v>0</v>
      </c>
      <c r="D125" s="599"/>
      <c r="E125" s="588"/>
      <c r="F125" s="600"/>
      <c r="G125" s="600"/>
      <c r="H125" s="600"/>
      <c r="I125" s="687"/>
      <c r="J125" s="585"/>
      <c r="K125" s="585"/>
      <c r="L125" s="578"/>
      <c r="M125" s="578"/>
      <c r="N125" s="580"/>
      <c r="O125" s="586"/>
      <c r="P125" s="578"/>
      <c r="Q125" s="585"/>
    </row>
    <row r="126" spans="1:17" x14ac:dyDescent="0.25">
      <c r="A126" s="634" t="s">
        <v>230</v>
      </c>
      <c r="B126" s="659" t="s">
        <v>231</v>
      </c>
      <c r="C126" s="584">
        <v>0</v>
      </c>
      <c r="D126" s="599"/>
      <c r="E126" s="588"/>
      <c r="F126" s="600"/>
      <c r="G126" s="600"/>
      <c r="H126" s="600"/>
      <c r="I126" s="687"/>
      <c r="J126" s="585"/>
      <c r="K126" s="585"/>
      <c r="L126" s="578"/>
      <c r="M126" s="578"/>
      <c r="N126" s="580"/>
      <c r="O126" s="586"/>
      <c r="P126" s="578"/>
      <c r="Q126" s="585"/>
    </row>
    <row r="127" spans="1:17" x14ac:dyDescent="0.25">
      <c r="A127" s="634" t="s">
        <v>232</v>
      </c>
      <c r="B127" s="659" t="s">
        <v>233</v>
      </c>
      <c r="C127" s="584">
        <v>0</v>
      </c>
      <c r="D127" s="599"/>
      <c r="E127" s="588"/>
      <c r="F127" s="600"/>
      <c r="G127" s="600"/>
      <c r="H127" s="600"/>
      <c r="I127" s="687"/>
      <c r="J127" s="585"/>
      <c r="K127" s="585"/>
      <c r="L127" s="578"/>
      <c r="M127" s="578"/>
      <c r="N127" s="580"/>
      <c r="O127" s="586"/>
      <c r="P127" s="578"/>
      <c r="Q127" s="585"/>
    </row>
    <row r="128" spans="1:17" x14ac:dyDescent="0.25">
      <c r="A128" s="634" t="s">
        <v>234</v>
      </c>
      <c r="B128" s="659" t="s">
        <v>235</v>
      </c>
      <c r="C128" s="584">
        <v>0</v>
      </c>
      <c r="D128" s="599"/>
      <c r="E128" s="588"/>
      <c r="F128" s="600"/>
      <c r="G128" s="600"/>
      <c r="H128" s="600"/>
      <c r="I128" s="687"/>
      <c r="J128" s="585"/>
      <c r="K128" s="585"/>
      <c r="L128" s="578"/>
      <c r="M128" s="578"/>
      <c r="N128" s="580"/>
      <c r="O128" s="586"/>
      <c r="P128" s="578"/>
      <c r="Q128" s="585"/>
    </row>
    <row r="129" spans="1:17" x14ac:dyDescent="0.25">
      <c r="A129" s="634" t="s">
        <v>236</v>
      </c>
      <c r="B129" s="659" t="s">
        <v>237</v>
      </c>
      <c r="C129" s="584">
        <v>0</v>
      </c>
      <c r="D129" s="599"/>
      <c r="E129" s="588"/>
      <c r="F129" s="600"/>
      <c r="G129" s="600"/>
      <c r="H129" s="600"/>
      <c r="I129" s="687"/>
      <c r="J129" s="585"/>
      <c r="K129" s="585"/>
      <c r="L129" s="578"/>
      <c r="M129" s="578"/>
      <c r="N129" s="580"/>
      <c r="O129" s="586"/>
      <c r="P129" s="578"/>
      <c r="Q129" s="585"/>
    </row>
    <row r="130" spans="1:17" x14ac:dyDescent="0.25">
      <c r="A130" s="634" t="s">
        <v>238</v>
      </c>
      <c r="B130" s="659" t="s">
        <v>239</v>
      </c>
      <c r="C130" s="584">
        <v>0</v>
      </c>
      <c r="D130" s="599"/>
      <c r="E130" s="588"/>
      <c r="F130" s="600"/>
      <c r="G130" s="600"/>
      <c r="H130" s="600"/>
      <c r="I130" s="687"/>
      <c r="J130" s="585"/>
      <c r="K130" s="585"/>
      <c r="L130" s="578"/>
      <c r="M130" s="578"/>
      <c r="N130" s="580"/>
      <c r="O130" s="586"/>
      <c r="P130" s="578"/>
      <c r="Q130" s="585"/>
    </row>
    <row r="131" spans="1:17" x14ac:dyDescent="0.25">
      <c r="A131" s="634" t="s">
        <v>240</v>
      </c>
      <c r="B131" s="659" t="s">
        <v>241</v>
      </c>
      <c r="C131" s="584">
        <v>0</v>
      </c>
      <c r="D131" s="599"/>
      <c r="E131" s="588"/>
      <c r="F131" s="600"/>
      <c r="G131" s="600"/>
      <c r="H131" s="600"/>
      <c r="I131" s="687"/>
      <c r="J131" s="585"/>
      <c r="K131" s="585"/>
      <c r="L131" s="578"/>
      <c r="M131" s="578"/>
      <c r="N131" s="580"/>
      <c r="O131" s="586"/>
      <c r="P131" s="578"/>
      <c r="Q131" s="585"/>
    </row>
    <row r="132" spans="1:17" x14ac:dyDescent="0.25">
      <c r="A132" s="634" t="s">
        <v>242</v>
      </c>
      <c r="B132" s="659" t="s">
        <v>243</v>
      </c>
      <c r="C132" s="584">
        <v>0</v>
      </c>
      <c r="D132" s="599"/>
      <c r="E132" s="588"/>
      <c r="F132" s="600"/>
      <c r="G132" s="600"/>
      <c r="H132" s="600"/>
      <c r="I132" s="687"/>
      <c r="J132" s="585"/>
      <c r="K132" s="585"/>
      <c r="L132" s="578"/>
      <c r="M132" s="578"/>
      <c r="N132" s="580"/>
      <c r="O132" s="586"/>
      <c r="P132" s="578"/>
      <c r="Q132" s="585"/>
    </row>
    <row r="133" spans="1:17" x14ac:dyDescent="0.25">
      <c r="A133" s="634" t="s">
        <v>244</v>
      </c>
      <c r="B133" s="659" t="s">
        <v>245</v>
      </c>
      <c r="C133" s="584">
        <v>0</v>
      </c>
      <c r="D133" s="599"/>
      <c r="E133" s="588"/>
      <c r="F133" s="600"/>
      <c r="G133" s="600"/>
      <c r="H133" s="600"/>
      <c r="I133" s="687"/>
      <c r="J133" s="585"/>
      <c r="K133" s="585"/>
      <c r="L133" s="578"/>
      <c r="M133" s="578"/>
      <c r="N133" s="580"/>
      <c r="O133" s="586"/>
      <c r="P133" s="578"/>
      <c r="Q133" s="585"/>
    </row>
    <row r="134" spans="1:17" x14ac:dyDescent="0.25">
      <c r="A134" s="634" t="s">
        <v>246</v>
      </c>
      <c r="B134" s="659" t="s">
        <v>247</v>
      </c>
      <c r="C134" s="584">
        <v>0</v>
      </c>
      <c r="D134" s="599"/>
      <c r="E134" s="588"/>
      <c r="F134" s="600"/>
      <c r="G134" s="600"/>
      <c r="H134" s="600"/>
      <c r="I134" s="687"/>
      <c r="J134" s="585"/>
      <c r="K134" s="585"/>
      <c r="L134" s="578"/>
      <c r="M134" s="578"/>
      <c r="N134" s="580"/>
      <c r="O134" s="586"/>
      <c r="P134" s="578"/>
      <c r="Q134" s="585"/>
    </row>
    <row r="135" spans="1:17" x14ac:dyDescent="0.25">
      <c r="A135" s="634" t="s">
        <v>248</v>
      </c>
      <c r="B135" s="659" t="s">
        <v>249</v>
      </c>
      <c r="C135" s="584">
        <v>0</v>
      </c>
      <c r="D135" s="599"/>
      <c r="E135" s="588"/>
      <c r="F135" s="600"/>
      <c r="G135" s="600"/>
      <c r="H135" s="600"/>
      <c r="I135" s="687"/>
      <c r="J135" s="585"/>
      <c r="K135" s="585"/>
      <c r="L135" s="578"/>
      <c r="M135" s="578"/>
      <c r="N135" s="580"/>
      <c r="O135" s="586"/>
      <c r="P135" s="578"/>
      <c r="Q135" s="585"/>
    </row>
    <row r="136" spans="1:17" x14ac:dyDescent="0.25">
      <c r="A136" s="634" t="s">
        <v>250</v>
      </c>
      <c r="B136" s="659" t="s">
        <v>251</v>
      </c>
      <c r="C136" s="584">
        <v>0</v>
      </c>
      <c r="D136" s="599"/>
      <c r="E136" s="588"/>
      <c r="F136" s="600"/>
      <c r="G136" s="600"/>
      <c r="H136" s="600"/>
      <c r="I136" s="687"/>
      <c r="J136" s="585"/>
      <c r="K136" s="585"/>
      <c r="L136" s="578"/>
      <c r="M136" s="578"/>
      <c r="N136" s="580"/>
      <c r="O136" s="586"/>
      <c r="P136" s="578"/>
      <c r="Q136" s="585"/>
    </row>
    <row r="137" spans="1:17" x14ac:dyDescent="0.25">
      <c r="A137" s="634" t="s">
        <v>252</v>
      </c>
      <c r="B137" s="659" t="s">
        <v>253</v>
      </c>
      <c r="C137" s="584">
        <v>0</v>
      </c>
      <c r="D137" s="599"/>
      <c r="E137" s="588"/>
      <c r="F137" s="600"/>
      <c r="G137" s="600"/>
      <c r="H137" s="600"/>
      <c r="I137" s="687"/>
      <c r="J137" s="585"/>
      <c r="K137" s="585"/>
      <c r="L137" s="578"/>
      <c r="M137" s="578"/>
      <c r="N137" s="580"/>
      <c r="O137" s="586"/>
      <c r="P137" s="578"/>
      <c r="Q137" s="585"/>
    </row>
    <row r="138" spans="1:17" x14ac:dyDescent="0.25">
      <c r="A138" s="634" t="s">
        <v>254</v>
      </c>
      <c r="B138" s="659" t="s">
        <v>255</v>
      </c>
      <c r="C138" s="584">
        <v>0</v>
      </c>
      <c r="D138" s="599"/>
      <c r="E138" s="588"/>
      <c r="F138" s="600"/>
      <c r="G138" s="600"/>
      <c r="H138" s="600"/>
      <c r="I138" s="687"/>
      <c r="J138" s="585"/>
      <c r="K138" s="585"/>
      <c r="L138" s="578"/>
      <c r="M138" s="578"/>
      <c r="N138" s="580"/>
      <c r="O138" s="586"/>
      <c r="P138" s="578"/>
      <c r="Q138" s="585"/>
    </row>
    <row r="139" spans="1:17" x14ac:dyDescent="0.25">
      <c r="A139" s="634" t="s">
        <v>256</v>
      </c>
      <c r="B139" s="659" t="s">
        <v>257</v>
      </c>
      <c r="C139" s="584">
        <v>0</v>
      </c>
      <c r="D139" s="599"/>
      <c r="E139" s="588"/>
      <c r="F139" s="600"/>
      <c r="G139" s="600"/>
      <c r="H139" s="600"/>
      <c r="I139" s="687"/>
      <c r="J139" s="585"/>
      <c r="K139" s="585"/>
      <c r="L139" s="578"/>
      <c r="M139" s="578"/>
      <c r="N139" s="580"/>
      <c r="O139" s="586"/>
      <c r="P139" s="578"/>
      <c r="Q139" s="585"/>
    </row>
    <row r="140" spans="1:17" x14ac:dyDescent="0.25">
      <c r="A140" s="634" t="s">
        <v>258</v>
      </c>
      <c r="B140" s="659" t="s">
        <v>259</v>
      </c>
      <c r="C140" s="584">
        <v>0</v>
      </c>
      <c r="D140" s="599"/>
      <c r="E140" s="588"/>
      <c r="F140" s="600"/>
      <c r="G140" s="600"/>
      <c r="H140" s="600"/>
      <c r="I140" s="687"/>
      <c r="J140" s="585"/>
      <c r="K140" s="585"/>
      <c r="L140" s="578"/>
      <c r="M140" s="578"/>
      <c r="N140" s="580"/>
      <c r="O140" s="586"/>
      <c r="P140" s="578"/>
      <c r="Q140" s="585"/>
    </row>
    <row r="141" spans="1:17" x14ac:dyDescent="0.25">
      <c r="A141" s="634" t="s">
        <v>260</v>
      </c>
      <c r="B141" s="659" t="s">
        <v>261</v>
      </c>
      <c r="C141" s="584">
        <v>0</v>
      </c>
      <c r="D141" s="599"/>
      <c r="E141" s="588"/>
      <c r="F141" s="600"/>
      <c r="G141" s="600"/>
      <c r="H141" s="600"/>
      <c r="I141" s="687"/>
      <c r="J141" s="585"/>
      <c r="K141" s="585"/>
      <c r="L141" s="578"/>
      <c r="M141" s="578"/>
      <c r="N141" s="580"/>
      <c r="O141" s="586"/>
      <c r="P141" s="578"/>
      <c r="Q141" s="585"/>
    </row>
    <row r="142" spans="1:17" x14ac:dyDescent="0.25">
      <c r="A142" s="634" t="s">
        <v>262</v>
      </c>
      <c r="B142" s="659" t="s">
        <v>263</v>
      </c>
      <c r="C142" s="584">
        <v>0</v>
      </c>
      <c r="D142" s="599"/>
      <c r="E142" s="588"/>
      <c r="F142" s="600"/>
      <c r="G142" s="600"/>
      <c r="H142" s="600"/>
      <c r="I142" s="687"/>
      <c r="J142" s="585"/>
      <c r="K142" s="585"/>
      <c r="L142" s="578"/>
      <c r="M142" s="578"/>
      <c r="N142" s="580"/>
      <c r="O142" s="586"/>
      <c r="P142" s="578"/>
      <c r="Q142" s="585"/>
    </row>
    <row r="143" spans="1:17" x14ac:dyDescent="0.25">
      <c r="A143" s="634" t="s">
        <v>264</v>
      </c>
      <c r="B143" s="659" t="s">
        <v>265</v>
      </c>
      <c r="C143" s="584">
        <v>0</v>
      </c>
      <c r="D143" s="599"/>
      <c r="E143" s="588"/>
      <c r="F143" s="600"/>
      <c r="G143" s="600"/>
      <c r="H143" s="600"/>
      <c r="I143" s="687"/>
      <c r="J143" s="585"/>
      <c r="K143" s="585"/>
      <c r="L143" s="578"/>
      <c r="M143" s="578"/>
      <c r="N143" s="580"/>
      <c r="O143" s="586"/>
      <c r="P143" s="578"/>
      <c r="Q143" s="585"/>
    </row>
    <row r="144" spans="1:17" x14ac:dyDescent="0.25">
      <c r="A144" s="634" t="s">
        <v>266</v>
      </c>
      <c r="B144" s="659" t="s">
        <v>267</v>
      </c>
      <c r="C144" s="584">
        <v>0</v>
      </c>
      <c r="D144" s="599"/>
      <c r="E144" s="588"/>
      <c r="F144" s="600"/>
      <c r="G144" s="600"/>
      <c r="H144" s="600"/>
      <c r="I144" s="687"/>
      <c r="J144" s="585"/>
      <c r="K144" s="585"/>
      <c r="L144" s="578"/>
      <c r="M144" s="578"/>
      <c r="N144" s="580"/>
      <c r="O144" s="586"/>
      <c r="P144" s="578"/>
      <c r="Q144" s="585"/>
    </row>
    <row r="145" spans="1:17" x14ac:dyDescent="0.25">
      <c r="A145" s="634" t="s">
        <v>268</v>
      </c>
      <c r="B145" s="659" t="s">
        <v>265</v>
      </c>
      <c r="C145" s="584">
        <v>0</v>
      </c>
      <c r="D145" s="599"/>
      <c r="E145" s="588"/>
      <c r="F145" s="600"/>
      <c r="G145" s="600"/>
      <c r="H145" s="600"/>
      <c r="I145" s="687"/>
      <c r="J145" s="585"/>
      <c r="K145" s="585"/>
      <c r="L145" s="578"/>
      <c r="M145" s="578"/>
      <c r="N145" s="580"/>
      <c r="O145" s="586"/>
      <c r="P145" s="578"/>
      <c r="Q145" s="585"/>
    </row>
    <row r="146" spans="1:17" x14ac:dyDescent="0.25">
      <c r="A146" s="634" t="s">
        <v>269</v>
      </c>
      <c r="B146" s="659" t="s">
        <v>267</v>
      </c>
      <c r="C146" s="584">
        <v>0</v>
      </c>
      <c r="D146" s="599"/>
      <c r="E146" s="588"/>
      <c r="F146" s="600"/>
      <c r="G146" s="600"/>
      <c r="H146" s="600"/>
      <c r="I146" s="687"/>
      <c r="J146" s="585"/>
      <c r="K146" s="585"/>
      <c r="L146" s="578"/>
      <c r="M146" s="578"/>
      <c r="N146" s="580"/>
      <c r="O146" s="586"/>
      <c r="P146" s="578"/>
      <c r="Q146" s="585"/>
    </row>
    <row r="147" spans="1:17" x14ac:dyDescent="0.25">
      <c r="A147" s="634" t="s">
        <v>270</v>
      </c>
      <c r="B147" s="659" t="s">
        <v>271</v>
      </c>
      <c r="C147" s="584">
        <v>0</v>
      </c>
      <c r="D147" s="599"/>
      <c r="E147" s="588"/>
      <c r="F147" s="600"/>
      <c r="G147" s="600"/>
      <c r="H147" s="600"/>
      <c r="I147" s="687"/>
      <c r="J147" s="585"/>
      <c r="K147" s="585"/>
      <c r="L147" s="578"/>
      <c r="M147" s="578"/>
      <c r="N147" s="580"/>
      <c r="O147" s="586"/>
      <c r="P147" s="578"/>
      <c r="Q147" s="585"/>
    </row>
    <row r="148" spans="1:17" x14ac:dyDescent="0.25">
      <c r="A148" s="634" t="s">
        <v>272</v>
      </c>
      <c r="B148" s="659" t="s">
        <v>267</v>
      </c>
      <c r="C148" s="584">
        <v>0</v>
      </c>
      <c r="D148" s="599"/>
      <c r="E148" s="588"/>
      <c r="F148" s="600"/>
      <c r="G148" s="600"/>
      <c r="H148" s="600"/>
      <c r="I148" s="687"/>
      <c r="J148" s="585"/>
      <c r="K148" s="585"/>
      <c r="L148" s="578"/>
      <c r="M148" s="578"/>
      <c r="N148" s="580"/>
      <c r="O148" s="586"/>
      <c r="P148" s="578"/>
      <c r="Q148" s="585"/>
    </row>
    <row r="149" spans="1:17" x14ac:dyDescent="0.25">
      <c r="A149" s="634" t="s">
        <v>273</v>
      </c>
      <c r="B149" s="659" t="s">
        <v>265</v>
      </c>
      <c r="C149" s="584">
        <v>0</v>
      </c>
      <c r="D149" s="599"/>
      <c r="E149" s="588"/>
      <c r="F149" s="600"/>
      <c r="G149" s="600"/>
      <c r="H149" s="600"/>
      <c r="I149" s="687"/>
      <c r="J149" s="585"/>
      <c r="K149" s="585"/>
      <c r="L149" s="578"/>
      <c r="M149" s="578"/>
      <c r="N149" s="580"/>
      <c r="O149" s="586"/>
      <c r="P149" s="578"/>
      <c r="Q149" s="585"/>
    </row>
    <row r="150" spans="1:17" x14ac:dyDescent="0.25">
      <c r="A150" s="634" t="s">
        <v>274</v>
      </c>
      <c r="B150" s="659" t="s">
        <v>275</v>
      </c>
      <c r="C150" s="584">
        <v>0</v>
      </c>
      <c r="D150" s="599"/>
      <c r="E150" s="588"/>
      <c r="F150" s="600"/>
      <c r="G150" s="600"/>
      <c r="H150" s="600"/>
      <c r="I150" s="687"/>
      <c r="J150" s="585"/>
      <c r="K150" s="585"/>
      <c r="L150" s="578"/>
      <c r="M150" s="578"/>
      <c r="N150" s="580"/>
      <c r="O150" s="586"/>
      <c r="P150" s="578"/>
      <c r="Q150" s="585"/>
    </row>
    <row r="151" spans="1:17" x14ac:dyDescent="0.25">
      <c r="A151" s="634" t="s">
        <v>276</v>
      </c>
      <c r="B151" s="659" t="s">
        <v>277</v>
      </c>
      <c r="C151" s="584">
        <v>0</v>
      </c>
      <c r="D151" s="599"/>
      <c r="E151" s="588"/>
      <c r="F151" s="600"/>
      <c r="G151" s="600"/>
      <c r="H151" s="600"/>
      <c r="I151" s="687"/>
      <c r="J151" s="585"/>
      <c r="K151" s="585"/>
      <c r="L151" s="578"/>
      <c r="M151" s="578"/>
      <c r="N151" s="580"/>
      <c r="O151" s="586"/>
      <c r="P151" s="578"/>
      <c r="Q151" s="585"/>
    </row>
    <row r="152" spans="1:17" x14ac:dyDescent="0.25">
      <c r="A152" s="634" t="s">
        <v>278</v>
      </c>
      <c r="B152" s="659" t="s">
        <v>265</v>
      </c>
      <c r="C152" s="584">
        <v>0</v>
      </c>
      <c r="D152" s="599"/>
      <c r="E152" s="588"/>
      <c r="F152" s="600"/>
      <c r="G152" s="600"/>
      <c r="H152" s="600"/>
      <c r="I152" s="687"/>
      <c r="J152" s="585"/>
      <c r="K152" s="585"/>
      <c r="L152" s="578"/>
      <c r="M152" s="578"/>
      <c r="N152" s="580"/>
      <c r="O152" s="586"/>
      <c r="P152" s="578"/>
      <c r="Q152" s="585"/>
    </row>
    <row r="153" spans="1:17" x14ac:dyDescent="0.25">
      <c r="A153" s="634" t="s">
        <v>279</v>
      </c>
      <c r="B153" s="659" t="s">
        <v>267</v>
      </c>
      <c r="C153" s="584">
        <v>0</v>
      </c>
      <c r="D153" s="599"/>
      <c r="E153" s="588"/>
      <c r="F153" s="600"/>
      <c r="G153" s="600"/>
      <c r="H153" s="600"/>
      <c r="I153" s="687"/>
      <c r="J153" s="585"/>
      <c r="K153" s="585"/>
      <c r="L153" s="578"/>
      <c r="M153" s="578"/>
      <c r="N153" s="580"/>
      <c r="O153" s="586"/>
      <c r="P153" s="578"/>
      <c r="Q153" s="585"/>
    </row>
    <row r="154" spans="1:17" x14ac:dyDescent="0.25">
      <c r="A154" s="634" t="s">
        <v>280</v>
      </c>
      <c r="B154" s="659" t="s">
        <v>281</v>
      </c>
      <c r="C154" s="584">
        <v>0</v>
      </c>
      <c r="D154" s="599"/>
      <c r="E154" s="588"/>
      <c r="F154" s="600"/>
      <c r="G154" s="600"/>
      <c r="H154" s="600"/>
      <c r="I154" s="687"/>
      <c r="J154" s="585"/>
      <c r="K154" s="585"/>
      <c r="L154" s="578"/>
      <c r="M154" s="578"/>
      <c r="N154" s="580"/>
      <c r="O154" s="586"/>
      <c r="P154" s="578"/>
      <c r="Q154" s="585"/>
    </row>
    <row r="155" spans="1:17" x14ac:dyDescent="0.25">
      <c r="A155" s="634" t="s">
        <v>282</v>
      </c>
      <c r="B155" s="659" t="s">
        <v>283</v>
      </c>
      <c r="C155" s="584">
        <v>0</v>
      </c>
      <c r="D155" s="599"/>
      <c r="E155" s="588"/>
      <c r="F155" s="600"/>
      <c r="G155" s="600"/>
      <c r="H155" s="600"/>
      <c r="I155" s="687"/>
      <c r="J155" s="585"/>
      <c r="K155" s="585"/>
      <c r="L155" s="578"/>
      <c r="M155" s="578"/>
      <c r="N155" s="580"/>
      <c r="O155" s="586"/>
      <c r="P155" s="578"/>
      <c r="Q155" s="585"/>
    </row>
    <row r="156" spans="1:17" x14ac:dyDescent="0.25">
      <c r="A156" s="634" t="s">
        <v>284</v>
      </c>
      <c r="B156" s="659" t="s">
        <v>285</v>
      </c>
      <c r="C156" s="584">
        <v>0</v>
      </c>
      <c r="D156" s="599"/>
      <c r="E156" s="588"/>
      <c r="F156" s="600"/>
      <c r="G156" s="600"/>
      <c r="H156" s="600"/>
      <c r="I156" s="687"/>
      <c r="J156" s="585"/>
      <c r="K156" s="585"/>
      <c r="L156" s="578"/>
      <c r="M156" s="578"/>
      <c r="N156" s="580"/>
      <c r="O156" s="586"/>
      <c r="P156" s="578"/>
      <c r="Q156" s="585"/>
    </row>
    <row r="157" spans="1:17" x14ac:dyDescent="0.25">
      <c r="A157" s="634" t="s">
        <v>286</v>
      </c>
      <c r="B157" s="659" t="s">
        <v>287</v>
      </c>
      <c r="C157" s="584">
        <v>0</v>
      </c>
      <c r="D157" s="599"/>
      <c r="E157" s="588"/>
      <c r="F157" s="600"/>
      <c r="G157" s="600"/>
      <c r="H157" s="600"/>
      <c r="I157" s="687"/>
      <c r="J157" s="585"/>
      <c r="K157" s="585"/>
      <c r="L157" s="578"/>
      <c r="M157" s="578"/>
      <c r="N157" s="580"/>
      <c r="O157" s="586"/>
      <c r="P157" s="578"/>
      <c r="Q157" s="585"/>
    </row>
    <row r="158" spans="1:17" ht="125.25" x14ac:dyDescent="0.25">
      <c r="A158" s="634" t="s">
        <v>288</v>
      </c>
      <c r="B158" s="640" t="s">
        <v>289</v>
      </c>
      <c r="C158" s="584">
        <v>0</v>
      </c>
      <c r="D158" s="599"/>
      <c r="E158" s="588"/>
      <c r="F158" s="619"/>
      <c r="G158" s="600"/>
      <c r="H158" s="600"/>
      <c r="I158" s="687"/>
      <c r="J158" s="585"/>
      <c r="K158" s="585"/>
      <c r="L158" s="578"/>
      <c r="M158" s="578"/>
      <c r="N158" s="580"/>
      <c r="O158" s="586"/>
      <c r="P158" s="578"/>
      <c r="Q158" s="585"/>
    </row>
    <row r="159" spans="1:17" ht="147.75" x14ac:dyDescent="0.25">
      <c r="A159" s="660" t="s">
        <v>290</v>
      </c>
      <c r="B159" s="661" t="s">
        <v>291</v>
      </c>
      <c r="C159" s="601">
        <v>0</v>
      </c>
      <c r="D159" s="602"/>
      <c r="E159" s="603"/>
      <c r="F159" s="604"/>
      <c r="G159" s="604"/>
      <c r="H159" s="604"/>
      <c r="I159" s="687"/>
      <c r="J159" s="585"/>
      <c r="K159" s="585"/>
      <c r="L159" s="578"/>
      <c r="M159" s="578"/>
      <c r="N159" s="580"/>
      <c r="O159" s="586"/>
      <c r="P159" s="578"/>
      <c r="Q159" s="585"/>
    </row>
    <row r="160" spans="1:17" x14ac:dyDescent="0.25">
      <c r="A160" s="612"/>
      <c r="B160" s="613"/>
      <c r="C160" s="630"/>
      <c r="D160" s="628"/>
      <c r="E160" s="628"/>
      <c r="F160" s="628"/>
      <c r="G160" s="628"/>
      <c r="H160" s="628"/>
      <c r="I160" s="687"/>
      <c r="J160" s="585"/>
      <c r="K160" s="585"/>
      <c r="L160" s="578"/>
      <c r="M160" s="578"/>
      <c r="N160" s="580"/>
      <c r="O160" s="586"/>
      <c r="P160" s="578"/>
      <c r="Q160" s="585"/>
    </row>
    <row r="161" spans="1:17" x14ac:dyDescent="0.25">
      <c r="A161" s="978" t="s">
        <v>292</v>
      </c>
      <c r="B161" s="979"/>
      <c r="C161" s="582">
        <v>0</v>
      </c>
      <c r="D161" s="606">
        <v>0</v>
      </c>
      <c r="E161" s="610">
        <v>0</v>
      </c>
      <c r="F161" s="611">
        <v>0</v>
      </c>
      <c r="G161" s="611">
        <v>0</v>
      </c>
      <c r="H161" s="611">
        <v>0</v>
      </c>
      <c r="I161" s="687"/>
      <c r="J161" s="585"/>
      <c r="K161" s="585"/>
      <c r="L161" s="578"/>
      <c r="M161" s="578"/>
      <c r="N161" s="580"/>
      <c r="O161" s="586"/>
      <c r="P161" s="578"/>
      <c r="Q161" s="585"/>
    </row>
    <row r="162" spans="1:17" x14ac:dyDescent="0.25">
      <c r="A162" s="633" t="s">
        <v>293</v>
      </c>
      <c r="B162" s="658" t="s">
        <v>294</v>
      </c>
      <c r="C162" s="609">
        <v>0</v>
      </c>
      <c r="D162" s="596"/>
      <c r="E162" s="597"/>
      <c r="F162" s="598"/>
      <c r="G162" s="598"/>
      <c r="H162" s="598"/>
      <c r="I162" s="687"/>
      <c r="J162" s="585"/>
      <c r="K162" s="585"/>
      <c r="L162" s="578"/>
      <c r="M162" s="578"/>
      <c r="N162" s="580"/>
      <c r="O162" s="586"/>
      <c r="P162" s="578"/>
      <c r="Q162" s="585"/>
    </row>
    <row r="163" spans="1:17" x14ac:dyDescent="0.25">
      <c r="A163" s="634" t="s">
        <v>295</v>
      </c>
      <c r="B163" s="662" t="s">
        <v>296</v>
      </c>
      <c r="C163" s="584">
        <v>0</v>
      </c>
      <c r="D163" s="599"/>
      <c r="E163" s="588"/>
      <c r="F163" s="600"/>
      <c r="G163" s="600"/>
      <c r="H163" s="600"/>
      <c r="I163" s="687"/>
      <c r="J163" s="585"/>
      <c r="K163" s="585"/>
      <c r="L163" s="578"/>
      <c r="M163" s="578"/>
      <c r="N163" s="580"/>
      <c r="O163" s="586"/>
      <c r="P163" s="578"/>
      <c r="Q163" s="585"/>
    </row>
    <row r="164" spans="1:17" ht="57.75" x14ac:dyDescent="0.25">
      <c r="A164" s="634" t="s">
        <v>297</v>
      </c>
      <c r="B164" s="640" t="s">
        <v>298</v>
      </c>
      <c r="C164" s="584">
        <v>0</v>
      </c>
      <c r="D164" s="599"/>
      <c r="E164" s="588"/>
      <c r="F164" s="600"/>
      <c r="G164" s="600"/>
      <c r="H164" s="600"/>
      <c r="I164" s="687"/>
      <c r="J164" s="585"/>
      <c r="K164" s="585"/>
      <c r="L164" s="578"/>
      <c r="M164" s="578"/>
      <c r="N164" s="580"/>
      <c r="O164" s="586"/>
      <c r="P164" s="578"/>
      <c r="Q164" s="585"/>
    </row>
    <row r="165" spans="1:17" ht="80.25" x14ac:dyDescent="0.25">
      <c r="A165" s="663" t="s">
        <v>299</v>
      </c>
      <c r="B165" s="640" t="s">
        <v>300</v>
      </c>
      <c r="C165" s="584">
        <v>0</v>
      </c>
      <c r="D165" s="599"/>
      <c r="E165" s="588"/>
      <c r="F165" s="600"/>
      <c r="G165" s="600"/>
      <c r="H165" s="600"/>
      <c r="I165" s="687"/>
      <c r="J165" s="585"/>
      <c r="K165" s="585"/>
      <c r="L165" s="578"/>
      <c r="M165" s="578"/>
      <c r="N165" s="580"/>
      <c r="O165" s="586"/>
      <c r="P165" s="578"/>
      <c r="Q165" s="585"/>
    </row>
    <row r="166" spans="1:17" x14ac:dyDescent="0.25">
      <c r="A166" s="634" t="s">
        <v>301</v>
      </c>
      <c r="B166" s="659" t="s">
        <v>302</v>
      </c>
      <c r="C166" s="584">
        <v>0</v>
      </c>
      <c r="D166" s="599"/>
      <c r="E166" s="588"/>
      <c r="F166" s="600"/>
      <c r="G166" s="600"/>
      <c r="H166" s="600"/>
      <c r="I166" s="687"/>
      <c r="J166" s="585"/>
      <c r="K166" s="585"/>
      <c r="L166" s="578"/>
      <c r="M166" s="578"/>
      <c r="N166" s="580"/>
      <c r="O166" s="586"/>
      <c r="P166" s="578"/>
      <c r="Q166" s="585"/>
    </row>
    <row r="167" spans="1:17" x14ac:dyDescent="0.25">
      <c r="A167" s="634" t="s">
        <v>303</v>
      </c>
      <c r="B167" s="659" t="s">
        <v>304</v>
      </c>
      <c r="C167" s="584">
        <v>0</v>
      </c>
      <c r="D167" s="599"/>
      <c r="E167" s="588"/>
      <c r="F167" s="600"/>
      <c r="G167" s="600"/>
      <c r="H167" s="600"/>
      <c r="I167" s="687"/>
      <c r="J167" s="585"/>
      <c r="K167" s="585"/>
      <c r="L167" s="578"/>
      <c r="M167" s="578"/>
      <c r="N167" s="580"/>
      <c r="O167" s="586"/>
      <c r="P167" s="578"/>
      <c r="Q167" s="585"/>
    </row>
    <row r="168" spans="1:17" x14ac:dyDescent="0.25">
      <c r="A168" s="634" t="s">
        <v>305</v>
      </c>
      <c r="B168" s="659" t="s">
        <v>306</v>
      </c>
      <c r="C168" s="584">
        <v>0</v>
      </c>
      <c r="D168" s="599"/>
      <c r="E168" s="588"/>
      <c r="F168" s="600"/>
      <c r="G168" s="600"/>
      <c r="H168" s="600"/>
      <c r="I168" s="687"/>
      <c r="J168" s="585"/>
      <c r="K168" s="585"/>
      <c r="L168" s="578"/>
      <c r="M168" s="578"/>
      <c r="N168" s="580"/>
      <c r="O168" s="586"/>
      <c r="P168" s="578"/>
      <c r="Q168" s="585"/>
    </row>
    <row r="169" spans="1:17" x14ac:dyDescent="0.25">
      <c r="A169" s="634" t="s">
        <v>307</v>
      </c>
      <c r="B169" s="659" t="s">
        <v>308</v>
      </c>
      <c r="C169" s="584">
        <v>0</v>
      </c>
      <c r="D169" s="599"/>
      <c r="E169" s="588"/>
      <c r="F169" s="600"/>
      <c r="G169" s="600"/>
      <c r="H169" s="600"/>
      <c r="I169" s="687"/>
      <c r="J169" s="585"/>
      <c r="K169" s="585"/>
      <c r="L169" s="578"/>
      <c r="M169" s="578"/>
      <c r="N169" s="580"/>
      <c r="O169" s="586"/>
      <c r="P169" s="578"/>
      <c r="Q169" s="585"/>
    </row>
    <row r="170" spans="1:17" x14ac:dyDescent="0.25">
      <c r="A170" s="634" t="s">
        <v>309</v>
      </c>
      <c r="B170" s="659" t="s">
        <v>310</v>
      </c>
      <c r="C170" s="584">
        <v>0</v>
      </c>
      <c r="D170" s="599"/>
      <c r="E170" s="588"/>
      <c r="F170" s="600"/>
      <c r="G170" s="600"/>
      <c r="H170" s="600"/>
      <c r="I170" s="687"/>
      <c r="J170" s="585"/>
      <c r="K170" s="585"/>
      <c r="L170" s="578"/>
      <c r="M170" s="578"/>
      <c r="N170" s="580"/>
      <c r="O170" s="586"/>
      <c r="P170" s="578"/>
      <c r="Q170" s="585"/>
    </row>
    <row r="171" spans="1:17" x14ac:dyDescent="0.25">
      <c r="A171" s="634" t="s">
        <v>311</v>
      </c>
      <c r="B171" s="659" t="s">
        <v>312</v>
      </c>
      <c r="C171" s="584">
        <v>0</v>
      </c>
      <c r="D171" s="599"/>
      <c r="E171" s="588"/>
      <c r="F171" s="600"/>
      <c r="G171" s="600"/>
      <c r="H171" s="600"/>
      <c r="I171" s="687"/>
      <c r="J171" s="585"/>
      <c r="K171" s="585"/>
      <c r="L171" s="578"/>
      <c r="M171" s="578"/>
      <c r="N171" s="580"/>
      <c r="O171" s="586"/>
      <c r="P171" s="578"/>
      <c r="Q171" s="585"/>
    </row>
    <row r="172" spans="1:17" x14ac:dyDescent="0.25">
      <c r="A172" s="634" t="s">
        <v>313</v>
      </c>
      <c r="B172" s="659" t="s">
        <v>314</v>
      </c>
      <c r="C172" s="584">
        <v>0</v>
      </c>
      <c r="D172" s="599"/>
      <c r="E172" s="588"/>
      <c r="F172" s="600"/>
      <c r="G172" s="600"/>
      <c r="H172" s="600"/>
      <c r="I172" s="687"/>
      <c r="J172" s="585"/>
      <c r="K172" s="585"/>
      <c r="L172" s="578"/>
      <c r="M172" s="578"/>
      <c r="N172" s="580"/>
      <c r="O172" s="586"/>
      <c r="P172" s="578"/>
      <c r="Q172" s="585"/>
    </row>
    <row r="173" spans="1:17" x14ac:dyDescent="0.25">
      <c r="A173" s="634" t="s">
        <v>315</v>
      </c>
      <c r="B173" s="659" t="s">
        <v>316</v>
      </c>
      <c r="C173" s="584">
        <v>0</v>
      </c>
      <c r="D173" s="599"/>
      <c r="E173" s="588"/>
      <c r="F173" s="600"/>
      <c r="G173" s="600"/>
      <c r="H173" s="600"/>
      <c r="I173" s="687"/>
      <c r="J173" s="585"/>
      <c r="K173" s="585"/>
      <c r="L173" s="578"/>
      <c r="M173" s="578"/>
      <c r="N173" s="580"/>
      <c r="O173" s="586"/>
      <c r="P173" s="578"/>
      <c r="Q173" s="585"/>
    </row>
    <row r="174" spans="1:17" x14ac:dyDescent="0.25">
      <c r="A174" s="634" t="s">
        <v>317</v>
      </c>
      <c r="B174" s="659" t="s">
        <v>318</v>
      </c>
      <c r="C174" s="584">
        <v>0</v>
      </c>
      <c r="D174" s="599"/>
      <c r="E174" s="588"/>
      <c r="F174" s="600"/>
      <c r="G174" s="600"/>
      <c r="H174" s="600"/>
      <c r="I174" s="687"/>
      <c r="J174" s="585"/>
      <c r="K174" s="585"/>
      <c r="L174" s="578"/>
      <c r="M174" s="578"/>
      <c r="N174" s="580"/>
      <c r="O174" s="586"/>
      <c r="P174" s="578"/>
      <c r="Q174" s="585"/>
    </row>
    <row r="175" spans="1:17" x14ac:dyDescent="0.25">
      <c r="A175" s="634" t="s">
        <v>319</v>
      </c>
      <c r="B175" s="659" t="s">
        <v>320</v>
      </c>
      <c r="C175" s="584">
        <v>0</v>
      </c>
      <c r="D175" s="599"/>
      <c r="E175" s="588"/>
      <c r="F175" s="600"/>
      <c r="G175" s="600"/>
      <c r="H175" s="600"/>
      <c r="I175" s="687"/>
      <c r="J175" s="585"/>
      <c r="K175" s="585"/>
      <c r="L175" s="578"/>
      <c r="M175" s="578"/>
      <c r="N175" s="580"/>
      <c r="O175" s="586"/>
      <c r="P175" s="578"/>
      <c r="Q175" s="585"/>
    </row>
    <row r="176" spans="1:17" x14ac:dyDescent="0.25">
      <c r="A176" s="635" t="s">
        <v>321</v>
      </c>
      <c r="B176" s="664" t="s">
        <v>322</v>
      </c>
      <c r="C176" s="601">
        <v>0</v>
      </c>
      <c r="D176" s="602"/>
      <c r="E176" s="603"/>
      <c r="F176" s="604"/>
      <c r="G176" s="604"/>
      <c r="H176" s="604"/>
      <c r="I176" s="687"/>
      <c r="J176" s="585"/>
      <c r="K176" s="585"/>
      <c r="L176" s="578"/>
      <c r="M176" s="578"/>
      <c r="N176" s="580"/>
      <c r="O176" s="586"/>
      <c r="P176" s="578"/>
      <c r="Q176" s="585"/>
    </row>
    <row r="177" spans="1:17" x14ac:dyDescent="0.25">
      <c r="A177" s="592"/>
      <c r="B177" s="605"/>
      <c r="C177" s="630"/>
      <c r="D177" s="628"/>
      <c r="E177" s="628"/>
      <c r="F177" s="628"/>
      <c r="G177" s="628"/>
      <c r="H177" s="628"/>
      <c r="I177" s="687"/>
      <c r="J177" s="585"/>
      <c r="K177" s="585"/>
      <c r="L177" s="578"/>
      <c r="M177" s="578"/>
      <c r="N177" s="580"/>
      <c r="O177" s="586"/>
      <c r="P177" s="578"/>
      <c r="Q177" s="585"/>
    </row>
    <row r="178" spans="1:17" x14ac:dyDescent="0.25">
      <c r="A178" s="951" t="s">
        <v>323</v>
      </c>
      <c r="B178" s="958"/>
      <c r="C178" s="582">
        <v>0</v>
      </c>
      <c r="D178" s="614">
        <v>0</v>
      </c>
      <c r="E178" s="581">
        <v>0</v>
      </c>
      <c r="F178" s="615">
        <v>0</v>
      </c>
      <c r="G178" s="582">
        <v>0</v>
      </c>
      <c r="H178" s="582">
        <v>0</v>
      </c>
      <c r="I178" s="687"/>
      <c r="J178" s="585"/>
      <c r="K178" s="585"/>
      <c r="L178" s="578"/>
      <c r="M178" s="578"/>
      <c r="N178" s="580"/>
      <c r="O178" s="586"/>
      <c r="P178" s="578"/>
      <c r="Q178" s="585"/>
    </row>
    <row r="179" spans="1:17" x14ac:dyDescent="0.25">
      <c r="A179" s="634" t="s">
        <v>324</v>
      </c>
      <c r="B179" s="709" t="s">
        <v>325</v>
      </c>
      <c r="C179" s="584">
        <v>0</v>
      </c>
      <c r="D179" s="599"/>
      <c r="E179" s="588"/>
      <c r="F179" s="600"/>
      <c r="G179" s="600"/>
      <c r="H179" s="600"/>
      <c r="I179" s="687"/>
      <c r="J179" s="585"/>
      <c r="K179" s="585"/>
      <c r="L179" s="578"/>
      <c r="M179" s="578"/>
      <c r="N179" s="580"/>
      <c r="O179" s="586"/>
      <c r="P179" s="578"/>
      <c r="Q179" s="585"/>
    </row>
    <row r="180" spans="1:17" x14ac:dyDescent="0.25">
      <c r="A180" s="634" t="s">
        <v>326</v>
      </c>
      <c r="B180" s="710" t="s">
        <v>327</v>
      </c>
      <c r="C180" s="584">
        <v>0</v>
      </c>
      <c r="D180" s="599"/>
      <c r="E180" s="588"/>
      <c r="F180" s="600"/>
      <c r="G180" s="600"/>
      <c r="H180" s="600"/>
      <c r="I180" s="687"/>
      <c r="J180" s="585"/>
      <c r="K180" s="585"/>
      <c r="L180" s="578"/>
      <c r="M180" s="578"/>
      <c r="N180" s="580"/>
      <c r="O180" s="586"/>
      <c r="P180" s="578"/>
      <c r="Q180" s="585"/>
    </row>
    <row r="181" spans="1:17" x14ac:dyDescent="0.25">
      <c r="A181" s="634" t="s">
        <v>328</v>
      </c>
      <c r="B181" s="710" t="s">
        <v>329</v>
      </c>
      <c r="C181" s="584">
        <v>0</v>
      </c>
      <c r="D181" s="599"/>
      <c r="E181" s="588"/>
      <c r="F181" s="600"/>
      <c r="G181" s="600"/>
      <c r="H181" s="600"/>
      <c r="I181" s="687"/>
      <c r="J181" s="585"/>
      <c r="K181" s="585"/>
      <c r="L181" s="578"/>
      <c r="M181" s="578"/>
      <c r="N181" s="580"/>
      <c r="O181" s="586"/>
      <c r="P181" s="578"/>
      <c r="Q181" s="585"/>
    </row>
    <row r="182" spans="1:17" x14ac:dyDescent="0.25">
      <c r="A182" s="634" t="s">
        <v>330</v>
      </c>
      <c r="B182" s="710" t="s">
        <v>331</v>
      </c>
      <c r="C182" s="584">
        <v>0</v>
      </c>
      <c r="D182" s="599"/>
      <c r="E182" s="588"/>
      <c r="F182" s="600"/>
      <c r="G182" s="600"/>
      <c r="H182" s="600"/>
      <c r="I182" s="687"/>
      <c r="J182" s="585"/>
      <c r="K182" s="585"/>
      <c r="L182" s="578"/>
      <c r="M182" s="578"/>
      <c r="N182" s="580"/>
      <c r="O182" s="586"/>
      <c r="P182" s="578"/>
      <c r="Q182" s="585"/>
    </row>
    <row r="183" spans="1:17" x14ac:dyDescent="0.25">
      <c r="A183" s="634" t="s">
        <v>332</v>
      </c>
      <c r="B183" s="659" t="s">
        <v>333</v>
      </c>
      <c r="C183" s="584">
        <v>0</v>
      </c>
      <c r="D183" s="599"/>
      <c r="E183" s="588"/>
      <c r="F183" s="600"/>
      <c r="G183" s="600"/>
      <c r="H183" s="600"/>
      <c r="I183" s="687"/>
      <c r="J183" s="585"/>
      <c r="K183" s="585"/>
      <c r="L183" s="578"/>
      <c r="M183" s="578"/>
      <c r="N183" s="580"/>
      <c r="O183" s="586"/>
      <c r="P183" s="578"/>
      <c r="Q183" s="585"/>
    </row>
    <row r="184" spans="1:17" x14ac:dyDescent="0.25">
      <c r="A184" s="634" t="s">
        <v>334</v>
      </c>
      <c r="B184" s="659" t="s">
        <v>335</v>
      </c>
      <c r="C184" s="584">
        <v>0</v>
      </c>
      <c r="D184" s="599"/>
      <c r="E184" s="588"/>
      <c r="F184" s="600"/>
      <c r="G184" s="600"/>
      <c r="H184" s="600"/>
      <c r="I184" s="687"/>
      <c r="J184" s="585"/>
      <c r="K184" s="585"/>
      <c r="L184" s="578"/>
      <c r="M184" s="578"/>
      <c r="N184" s="580"/>
      <c r="O184" s="586"/>
      <c r="P184" s="578"/>
      <c r="Q184" s="585"/>
    </row>
    <row r="185" spans="1:17" x14ac:dyDescent="0.25">
      <c r="A185" s="634" t="s">
        <v>336</v>
      </c>
      <c r="B185" s="659" t="s">
        <v>337</v>
      </c>
      <c r="C185" s="584">
        <v>0</v>
      </c>
      <c r="D185" s="599"/>
      <c r="E185" s="588"/>
      <c r="F185" s="600"/>
      <c r="G185" s="600"/>
      <c r="H185" s="600"/>
      <c r="I185" s="687"/>
      <c r="J185" s="585"/>
      <c r="K185" s="585"/>
      <c r="L185" s="578"/>
      <c r="M185" s="578"/>
      <c r="N185" s="580"/>
      <c r="O185" s="586"/>
      <c r="P185" s="578"/>
      <c r="Q185" s="585"/>
    </row>
    <row r="186" spans="1:17" x14ac:dyDescent="0.25">
      <c r="A186" s="634" t="s">
        <v>338</v>
      </c>
      <c r="B186" s="659" t="s">
        <v>339</v>
      </c>
      <c r="C186" s="584">
        <v>0</v>
      </c>
      <c r="D186" s="599"/>
      <c r="E186" s="588"/>
      <c r="F186" s="600"/>
      <c r="G186" s="600"/>
      <c r="H186" s="600"/>
      <c r="I186" s="687"/>
      <c r="J186" s="585"/>
      <c r="K186" s="585"/>
      <c r="L186" s="578"/>
      <c r="M186" s="578"/>
      <c r="N186" s="580"/>
      <c r="O186" s="586"/>
      <c r="P186" s="578"/>
      <c r="Q186" s="585"/>
    </row>
    <row r="187" spans="1:17" x14ac:dyDescent="0.25">
      <c r="A187" s="634" t="s">
        <v>340</v>
      </c>
      <c r="B187" s="659" t="s">
        <v>341</v>
      </c>
      <c r="C187" s="584">
        <v>0</v>
      </c>
      <c r="D187" s="599"/>
      <c r="E187" s="588"/>
      <c r="F187" s="600"/>
      <c r="G187" s="600"/>
      <c r="H187" s="600"/>
      <c r="I187" s="687"/>
      <c r="J187" s="585"/>
      <c r="K187" s="585"/>
      <c r="L187" s="578"/>
      <c r="M187" s="578"/>
      <c r="N187" s="580"/>
      <c r="O187" s="586"/>
      <c r="P187" s="578"/>
      <c r="Q187" s="585"/>
    </row>
    <row r="188" spans="1:17" x14ac:dyDescent="0.25">
      <c r="A188" s="634" t="s">
        <v>342</v>
      </c>
      <c r="B188" s="659" t="s">
        <v>343</v>
      </c>
      <c r="C188" s="584">
        <v>0</v>
      </c>
      <c r="D188" s="599"/>
      <c r="E188" s="588"/>
      <c r="F188" s="600"/>
      <c r="G188" s="600"/>
      <c r="H188" s="600"/>
      <c r="I188" s="687"/>
      <c r="J188" s="585"/>
      <c r="K188" s="585"/>
      <c r="L188" s="578"/>
      <c r="M188" s="578"/>
      <c r="N188" s="580"/>
      <c r="O188" s="586"/>
      <c r="P188" s="578"/>
      <c r="Q188" s="585"/>
    </row>
    <row r="189" spans="1:17" x14ac:dyDescent="0.25">
      <c r="A189" s="634" t="s">
        <v>344</v>
      </c>
      <c r="B189" s="659" t="s">
        <v>345</v>
      </c>
      <c r="C189" s="584">
        <v>0</v>
      </c>
      <c r="D189" s="599"/>
      <c r="E189" s="588"/>
      <c r="F189" s="600"/>
      <c r="G189" s="600"/>
      <c r="H189" s="600"/>
      <c r="I189" s="687"/>
      <c r="J189" s="585"/>
      <c r="K189" s="585"/>
      <c r="L189" s="578"/>
      <c r="M189" s="578"/>
      <c r="N189" s="580"/>
      <c r="O189" s="586"/>
      <c r="P189" s="578"/>
      <c r="Q189" s="585"/>
    </row>
    <row r="190" spans="1:17" x14ac:dyDescent="0.25">
      <c r="A190" s="634" t="s">
        <v>346</v>
      </c>
      <c r="B190" s="659" t="s">
        <v>347</v>
      </c>
      <c r="C190" s="584">
        <v>0</v>
      </c>
      <c r="D190" s="599"/>
      <c r="E190" s="588"/>
      <c r="F190" s="600"/>
      <c r="G190" s="600"/>
      <c r="H190" s="600"/>
      <c r="I190" s="687"/>
      <c r="J190" s="585"/>
      <c r="K190" s="585"/>
      <c r="L190" s="578"/>
      <c r="M190" s="578"/>
      <c r="N190" s="580"/>
      <c r="O190" s="586"/>
      <c r="P190" s="578"/>
      <c r="Q190" s="585"/>
    </row>
    <row r="191" spans="1:17" x14ac:dyDescent="0.25">
      <c r="A191" s="634" t="s">
        <v>348</v>
      </c>
      <c r="B191" s="659" t="s">
        <v>349</v>
      </c>
      <c r="C191" s="584">
        <v>0</v>
      </c>
      <c r="D191" s="599"/>
      <c r="E191" s="588"/>
      <c r="F191" s="600"/>
      <c r="G191" s="600"/>
      <c r="H191" s="600"/>
      <c r="I191" s="687"/>
      <c r="J191" s="585"/>
      <c r="K191" s="585"/>
      <c r="L191" s="578"/>
      <c r="M191" s="578"/>
      <c r="N191" s="580"/>
      <c r="O191" s="586"/>
      <c r="P191" s="578"/>
      <c r="Q191" s="585"/>
    </row>
    <row r="192" spans="1:17" ht="147.75" x14ac:dyDescent="0.25">
      <c r="A192" s="634" t="s">
        <v>350</v>
      </c>
      <c r="B192" s="640" t="s">
        <v>351</v>
      </c>
      <c r="C192" s="584">
        <v>0</v>
      </c>
      <c r="D192" s="599"/>
      <c r="E192" s="588"/>
      <c r="F192" s="600"/>
      <c r="G192" s="600"/>
      <c r="H192" s="600"/>
      <c r="I192" s="687"/>
      <c r="J192" s="585"/>
      <c r="K192" s="585"/>
      <c r="L192" s="578"/>
      <c r="M192" s="578"/>
      <c r="N192" s="580"/>
      <c r="O192" s="586"/>
      <c r="P192" s="578"/>
      <c r="Q192" s="585"/>
    </row>
    <row r="193" spans="1:17" ht="125.25" x14ac:dyDescent="0.25">
      <c r="A193" s="634" t="s">
        <v>352</v>
      </c>
      <c r="B193" s="640" t="s">
        <v>353</v>
      </c>
      <c r="C193" s="584">
        <v>0</v>
      </c>
      <c r="D193" s="599"/>
      <c r="E193" s="588"/>
      <c r="F193" s="600"/>
      <c r="G193" s="600"/>
      <c r="H193" s="600"/>
      <c r="I193" s="687"/>
      <c r="J193" s="585"/>
      <c r="K193" s="585"/>
      <c r="L193" s="578"/>
      <c r="M193" s="578"/>
      <c r="N193" s="580"/>
      <c r="O193" s="586"/>
      <c r="P193" s="578"/>
      <c r="Q193" s="585"/>
    </row>
    <row r="194" spans="1:17" x14ac:dyDescent="0.25">
      <c r="A194" s="634" t="s">
        <v>354</v>
      </c>
      <c r="B194" s="659" t="s">
        <v>355</v>
      </c>
      <c r="C194" s="584">
        <v>0</v>
      </c>
      <c r="D194" s="599"/>
      <c r="E194" s="588"/>
      <c r="F194" s="600"/>
      <c r="G194" s="600"/>
      <c r="H194" s="600"/>
      <c r="I194" s="687"/>
      <c r="J194" s="585"/>
      <c r="K194" s="585"/>
      <c r="L194" s="578"/>
      <c r="M194" s="578"/>
      <c r="N194" s="580"/>
      <c r="O194" s="586"/>
      <c r="P194" s="578"/>
      <c r="Q194" s="585"/>
    </row>
    <row r="195" spans="1:17" x14ac:dyDescent="0.25">
      <c r="A195" s="634" t="s">
        <v>356</v>
      </c>
      <c r="B195" s="659" t="s">
        <v>357</v>
      </c>
      <c r="C195" s="584">
        <v>0</v>
      </c>
      <c r="D195" s="599"/>
      <c r="E195" s="588"/>
      <c r="F195" s="600"/>
      <c r="G195" s="600"/>
      <c r="H195" s="600"/>
      <c r="I195" s="687"/>
      <c r="J195" s="585"/>
      <c r="K195" s="585"/>
      <c r="L195" s="578"/>
      <c r="M195" s="578"/>
      <c r="N195" s="580"/>
      <c r="O195" s="586"/>
      <c r="P195" s="578"/>
      <c r="Q195" s="585"/>
    </row>
    <row r="196" spans="1:17" x14ac:dyDescent="0.25">
      <c r="A196" s="634" t="s">
        <v>358</v>
      </c>
      <c r="B196" s="659" t="s">
        <v>359</v>
      </c>
      <c r="C196" s="584">
        <v>0</v>
      </c>
      <c r="D196" s="599"/>
      <c r="E196" s="588"/>
      <c r="F196" s="600"/>
      <c r="G196" s="600"/>
      <c r="H196" s="600"/>
      <c r="I196" s="687"/>
      <c r="J196" s="585"/>
      <c r="K196" s="585"/>
      <c r="L196" s="578"/>
      <c r="M196" s="578"/>
      <c r="N196" s="580"/>
      <c r="O196" s="586"/>
      <c r="P196" s="578"/>
      <c r="Q196" s="585"/>
    </row>
    <row r="197" spans="1:17" x14ac:dyDescent="0.25">
      <c r="A197" s="634" t="s">
        <v>360</v>
      </c>
      <c r="B197" s="659" t="s">
        <v>361</v>
      </c>
      <c r="C197" s="584">
        <v>0</v>
      </c>
      <c r="D197" s="599"/>
      <c r="E197" s="588"/>
      <c r="F197" s="600"/>
      <c r="G197" s="600"/>
      <c r="H197" s="600"/>
      <c r="I197" s="687"/>
      <c r="J197" s="585"/>
      <c r="K197" s="585"/>
      <c r="L197" s="578"/>
      <c r="M197" s="578"/>
      <c r="N197" s="580"/>
      <c r="O197" s="586"/>
      <c r="P197" s="578"/>
      <c r="Q197" s="585"/>
    </row>
    <row r="198" spans="1:17" x14ac:dyDescent="0.25">
      <c r="A198" s="634" t="s">
        <v>362</v>
      </c>
      <c r="B198" s="659" t="s">
        <v>363</v>
      </c>
      <c r="C198" s="584">
        <v>0</v>
      </c>
      <c r="D198" s="599"/>
      <c r="E198" s="588"/>
      <c r="F198" s="600"/>
      <c r="G198" s="600"/>
      <c r="H198" s="600"/>
      <c r="I198" s="687"/>
      <c r="J198" s="585"/>
      <c r="K198" s="585"/>
      <c r="L198" s="578"/>
      <c r="M198" s="578"/>
      <c r="N198" s="580"/>
      <c r="O198" s="586"/>
      <c r="P198" s="578"/>
      <c r="Q198" s="585"/>
    </row>
    <row r="199" spans="1:17" x14ac:dyDescent="0.25">
      <c r="A199" s="634" t="s">
        <v>364</v>
      </c>
      <c r="B199" s="659" t="s">
        <v>365</v>
      </c>
      <c r="C199" s="584">
        <v>0</v>
      </c>
      <c r="D199" s="599"/>
      <c r="E199" s="588"/>
      <c r="F199" s="600"/>
      <c r="G199" s="600"/>
      <c r="H199" s="600"/>
      <c r="I199" s="687"/>
      <c r="J199" s="585"/>
      <c r="K199" s="585"/>
      <c r="L199" s="578"/>
      <c r="M199" s="578"/>
      <c r="N199" s="580"/>
      <c r="O199" s="586"/>
      <c r="P199" s="578"/>
      <c r="Q199" s="585"/>
    </row>
    <row r="200" spans="1:17" x14ac:dyDescent="0.25">
      <c r="A200" s="634" t="s">
        <v>366</v>
      </c>
      <c r="B200" s="659" t="s">
        <v>367</v>
      </c>
      <c r="C200" s="584">
        <v>0</v>
      </c>
      <c r="D200" s="599"/>
      <c r="E200" s="588"/>
      <c r="F200" s="600"/>
      <c r="G200" s="600"/>
      <c r="H200" s="600"/>
      <c r="I200" s="687"/>
      <c r="J200" s="585"/>
      <c r="K200" s="585"/>
      <c r="L200" s="578"/>
      <c r="M200" s="578"/>
      <c r="N200" s="580"/>
      <c r="O200" s="586"/>
      <c r="P200" s="578"/>
      <c r="Q200" s="585"/>
    </row>
    <row r="201" spans="1:17" x14ac:dyDescent="0.25">
      <c r="A201" s="634" t="s">
        <v>368</v>
      </c>
      <c r="B201" s="659" t="s">
        <v>369</v>
      </c>
      <c r="C201" s="584">
        <v>0</v>
      </c>
      <c r="D201" s="599"/>
      <c r="E201" s="588"/>
      <c r="F201" s="600"/>
      <c r="G201" s="600"/>
      <c r="H201" s="600"/>
      <c r="I201" s="687"/>
      <c r="J201" s="585"/>
      <c r="K201" s="585"/>
      <c r="L201" s="578"/>
      <c r="M201" s="578"/>
      <c r="N201" s="580"/>
      <c r="O201" s="586"/>
      <c r="P201" s="578"/>
      <c r="Q201" s="585"/>
    </row>
    <row r="202" spans="1:17" x14ac:dyDescent="0.25">
      <c r="A202" s="634" t="s">
        <v>370</v>
      </c>
      <c r="B202" s="659" t="s">
        <v>371</v>
      </c>
      <c r="C202" s="584">
        <v>0</v>
      </c>
      <c r="D202" s="599"/>
      <c r="E202" s="588"/>
      <c r="F202" s="600"/>
      <c r="G202" s="600"/>
      <c r="H202" s="600"/>
      <c r="I202" s="687"/>
      <c r="J202" s="585"/>
      <c r="K202" s="585"/>
      <c r="L202" s="578"/>
      <c r="M202" s="578"/>
      <c r="N202" s="580"/>
      <c r="O202" s="586"/>
      <c r="P202" s="578"/>
      <c r="Q202" s="585"/>
    </row>
    <row r="203" spans="1:17" x14ac:dyDescent="0.25">
      <c r="A203" s="634" t="s">
        <v>372</v>
      </c>
      <c r="B203" s="659" t="s">
        <v>373</v>
      </c>
      <c r="C203" s="584">
        <v>0</v>
      </c>
      <c r="D203" s="599"/>
      <c r="E203" s="588"/>
      <c r="F203" s="600"/>
      <c r="G203" s="600"/>
      <c r="H203" s="600"/>
      <c r="I203" s="687"/>
      <c r="J203" s="585"/>
      <c r="K203" s="585"/>
      <c r="L203" s="578"/>
      <c r="M203" s="578"/>
      <c r="N203" s="580"/>
      <c r="O203" s="586"/>
      <c r="P203" s="578"/>
      <c r="Q203" s="585"/>
    </row>
    <row r="204" spans="1:17" x14ac:dyDescent="0.25">
      <c r="A204" s="634" t="s">
        <v>374</v>
      </c>
      <c r="B204" s="659" t="s">
        <v>375</v>
      </c>
      <c r="C204" s="584">
        <v>0</v>
      </c>
      <c r="D204" s="599"/>
      <c r="E204" s="588"/>
      <c r="F204" s="600"/>
      <c r="G204" s="600"/>
      <c r="H204" s="600"/>
      <c r="I204" s="687"/>
      <c r="J204" s="585"/>
      <c r="K204" s="585"/>
      <c r="L204" s="578"/>
      <c r="M204" s="578"/>
      <c r="N204" s="580"/>
      <c r="O204" s="586"/>
      <c r="P204" s="578"/>
      <c r="Q204" s="585"/>
    </row>
    <row r="205" spans="1:17" ht="114" x14ac:dyDescent="0.25">
      <c r="A205" s="634" t="s">
        <v>376</v>
      </c>
      <c r="B205" s="640" t="s">
        <v>377</v>
      </c>
      <c r="C205" s="584">
        <v>0</v>
      </c>
      <c r="D205" s="599"/>
      <c r="E205" s="588"/>
      <c r="F205" s="600"/>
      <c r="G205" s="600"/>
      <c r="H205" s="600"/>
      <c r="I205" s="687"/>
      <c r="J205" s="585"/>
      <c r="K205" s="585"/>
      <c r="L205" s="578"/>
      <c r="M205" s="578"/>
      <c r="N205" s="580"/>
      <c r="O205" s="586"/>
      <c r="P205" s="578"/>
      <c r="Q205" s="585"/>
    </row>
    <row r="206" spans="1:17" x14ac:dyDescent="0.25">
      <c r="A206" s="634" t="s">
        <v>378</v>
      </c>
      <c r="B206" s="659" t="s">
        <v>379</v>
      </c>
      <c r="C206" s="584">
        <v>0</v>
      </c>
      <c r="D206" s="599"/>
      <c r="E206" s="588"/>
      <c r="F206" s="600"/>
      <c r="G206" s="600"/>
      <c r="H206" s="600"/>
      <c r="I206" s="687"/>
      <c r="J206" s="585"/>
      <c r="K206" s="585"/>
      <c r="L206" s="578"/>
      <c r="M206" s="578"/>
      <c r="N206" s="580"/>
      <c r="O206" s="586"/>
      <c r="P206" s="578"/>
      <c r="Q206" s="585"/>
    </row>
    <row r="207" spans="1:17" x14ac:dyDescent="0.25">
      <c r="A207" s="634" t="s">
        <v>380</v>
      </c>
      <c r="B207" s="659" t="s">
        <v>381</v>
      </c>
      <c r="C207" s="584">
        <v>0</v>
      </c>
      <c r="D207" s="599"/>
      <c r="E207" s="588"/>
      <c r="F207" s="600"/>
      <c r="G207" s="600"/>
      <c r="H207" s="600"/>
      <c r="I207" s="687"/>
      <c r="J207" s="585"/>
      <c r="K207" s="585"/>
      <c r="L207" s="578"/>
      <c r="M207" s="578"/>
      <c r="N207" s="580"/>
      <c r="O207" s="586"/>
      <c r="P207" s="578"/>
      <c r="Q207" s="585"/>
    </row>
    <row r="208" spans="1:17" x14ac:dyDescent="0.25">
      <c r="A208" s="634" t="s">
        <v>382</v>
      </c>
      <c r="B208" s="659" t="s">
        <v>383</v>
      </c>
      <c r="C208" s="584">
        <v>0</v>
      </c>
      <c r="D208" s="599"/>
      <c r="E208" s="588"/>
      <c r="F208" s="600"/>
      <c r="G208" s="600"/>
      <c r="H208" s="600"/>
      <c r="I208" s="687"/>
      <c r="J208" s="585"/>
      <c r="K208" s="585"/>
      <c r="L208" s="578"/>
      <c r="M208" s="578"/>
      <c r="N208" s="580"/>
      <c r="O208" s="586"/>
      <c r="P208" s="578"/>
      <c r="Q208" s="585"/>
    </row>
    <row r="209" spans="1:17" x14ac:dyDescent="0.25">
      <c r="A209" s="634" t="s">
        <v>384</v>
      </c>
      <c r="B209" s="659" t="s">
        <v>385</v>
      </c>
      <c r="C209" s="584">
        <v>0</v>
      </c>
      <c r="D209" s="599"/>
      <c r="E209" s="588"/>
      <c r="F209" s="600"/>
      <c r="G209" s="600"/>
      <c r="H209" s="600"/>
      <c r="I209" s="687"/>
      <c r="J209" s="585"/>
      <c r="K209" s="585"/>
      <c r="L209" s="578"/>
      <c r="M209" s="578"/>
      <c r="N209" s="580"/>
      <c r="O209" s="586"/>
      <c r="P209" s="578"/>
      <c r="Q209" s="585"/>
    </row>
    <row r="210" spans="1:17" ht="181.5" x14ac:dyDescent="0.25">
      <c r="A210" s="634" t="s">
        <v>386</v>
      </c>
      <c r="B210" s="640" t="s">
        <v>387</v>
      </c>
      <c r="C210" s="584">
        <v>0</v>
      </c>
      <c r="D210" s="599"/>
      <c r="E210" s="588"/>
      <c r="F210" s="600"/>
      <c r="G210" s="600"/>
      <c r="H210" s="600"/>
      <c r="I210" s="687"/>
      <c r="J210" s="585"/>
      <c r="K210" s="585"/>
      <c r="L210" s="578"/>
      <c r="M210" s="578"/>
      <c r="N210" s="580"/>
      <c r="O210" s="586"/>
      <c r="P210" s="578"/>
      <c r="Q210" s="585"/>
    </row>
    <row r="211" spans="1:17" x14ac:dyDescent="0.25">
      <c r="A211" s="634" t="s">
        <v>388</v>
      </c>
      <c r="B211" s="659" t="s">
        <v>389</v>
      </c>
      <c r="C211" s="584">
        <v>0</v>
      </c>
      <c r="D211" s="599"/>
      <c r="E211" s="588"/>
      <c r="F211" s="600"/>
      <c r="G211" s="600"/>
      <c r="H211" s="600"/>
      <c r="I211" s="687"/>
      <c r="J211" s="585"/>
      <c r="K211" s="585"/>
      <c r="L211" s="578"/>
      <c r="M211" s="578"/>
      <c r="N211" s="580"/>
      <c r="O211" s="586"/>
      <c r="P211" s="578"/>
      <c r="Q211" s="585"/>
    </row>
    <row r="212" spans="1:17" x14ac:dyDescent="0.25">
      <c r="A212" s="634" t="s">
        <v>390</v>
      </c>
      <c r="B212" s="659" t="s">
        <v>391</v>
      </c>
      <c r="C212" s="584">
        <v>0</v>
      </c>
      <c r="D212" s="599"/>
      <c r="E212" s="588"/>
      <c r="F212" s="600"/>
      <c r="G212" s="600"/>
      <c r="H212" s="600"/>
      <c r="I212" s="687"/>
      <c r="J212" s="585"/>
      <c r="K212" s="585"/>
      <c r="L212" s="578"/>
      <c r="M212" s="578"/>
      <c r="N212" s="580"/>
      <c r="O212" s="586"/>
      <c r="P212" s="578"/>
      <c r="Q212" s="585"/>
    </row>
    <row r="213" spans="1:17" x14ac:dyDescent="0.25">
      <c r="A213" s="634" t="s">
        <v>392</v>
      </c>
      <c r="B213" s="659" t="s">
        <v>393</v>
      </c>
      <c r="C213" s="584">
        <v>0</v>
      </c>
      <c r="D213" s="599"/>
      <c r="E213" s="588"/>
      <c r="F213" s="600"/>
      <c r="G213" s="600"/>
      <c r="H213" s="600"/>
      <c r="I213" s="687"/>
      <c r="J213" s="585"/>
      <c r="K213" s="585"/>
      <c r="L213" s="578"/>
      <c r="M213" s="578"/>
      <c r="N213" s="580"/>
      <c r="O213" s="586"/>
      <c r="P213" s="578"/>
      <c r="Q213" s="585"/>
    </row>
    <row r="214" spans="1:17" x14ac:dyDescent="0.25">
      <c r="A214" s="634" t="s">
        <v>394</v>
      </c>
      <c r="B214" s="659" t="s">
        <v>395</v>
      </c>
      <c r="C214" s="584">
        <v>0</v>
      </c>
      <c r="D214" s="599"/>
      <c r="E214" s="588"/>
      <c r="F214" s="600"/>
      <c r="G214" s="600"/>
      <c r="H214" s="600"/>
      <c r="I214" s="687"/>
      <c r="J214" s="585"/>
      <c r="K214" s="585"/>
      <c r="L214" s="578"/>
      <c r="M214" s="578"/>
      <c r="N214" s="580"/>
      <c r="O214" s="586"/>
      <c r="P214" s="578"/>
      <c r="Q214" s="585"/>
    </row>
    <row r="215" spans="1:17" x14ac:dyDescent="0.25">
      <c r="A215" s="634" t="s">
        <v>396</v>
      </c>
      <c r="B215" s="659" t="s">
        <v>397</v>
      </c>
      <c r="C215" s="584">
        <v>0</v>
      </c>
      <c r="D215" s="599"/>
      <c r="E215" s="588"/>
      <c r="F215" s="600"/>
      <c r="G215" s="600"/>
      <c r="H215" s="600"/>
      <c r="I215" s="687"/>
      <c r="J215" s="585"/>
      <c r="K215" s="585"/>
      <c r="L215" s="578"/>
      <c r="M215" s="578"/>
      <c r="N215" s="580"/>
      <c r="O215" s="586"/>
      <c r="P215" s="578"/>
      <c r="Q215" s="585"/>
    </row>
    <row r="216" spans="1:17" x14ac:dyDescent="0.25">
      <c r="A216" s="634" t="s">
        <v>398</v>
      </c>
      <c r="B216" s="659" t="s">
        <v>399</v>
      </c>
      <c r="C216" s="584">
        <v>0</v>
      </c>
      <c r="D216" s="599"/>
      <c r="E216" s="588"/>
      <c r="F216" s="600"/>
      <c r="G216" s="600"/>
      <c r="H216" s="600"/>
      <c r="I216" s="687"/>
      <c r="J216" s="585"/>
      <c r="K216" s="585"/>
      <c r="L216" s="578"/>
      <c r="M216" s="578"/>
      <c r="N216" s="580"/>
      <c r="O216" s="586"/>
      <c r="P216" s="578"/>
      <c r="Q216" s="585"/>
    </row>
    <row r="217" spans="1:17" x14ac:dyDescent="0.25">
      <c r="A217" s="634" t="s">
        <v>400</v>
      </c>
      <c r="B217" s="659" t="s">
        <v>401</v>
      </c>
      <c r="C217" s="584">
        <v>0</v>
      </c>
      <c r="D217" s="599"/>
      <c r="E217" s="588"/>
      <c r="F217" s="600"/>
      <c r="G217" s="600"/>
      <c r="H217" s="600"/>
      <c r="I217" s="687"/>
      <c r="J217" s="585"/>
      <c r="K217" s="585"/>
      <c r="L217" s="578"/>
      <c r="M217" s="578"/>
      <c r="N217" s="580"/>
      <c r="O217" s="586"/>
      <c r="P217" s="578"/>
      <c r="Q217" s="585"/>
    </row>
    <row r="218" spans="1:17" x14ac:dyDescent="0.25">
      <c r="A218" s="634" t="s">
        <v>402</v>
      </c>
      <c r="B218" s="659" t="s">
        <v>403</v>
      </c>
      <c r="C218" s="584">
        <v>0</v>
      </c>
      <c r="D218" s="599"/>
      <c r="E218" s="588"/>
      <c r="F218" s="600"/>
      <c r="G218" s="600"/>
      <c r="H218" s="600"/>
      <c r="I218" s="687"/>
      <c r="J218" s="585"/>
      <c r="K218" s="585"/>
      <c r="L218" s="578"/>
      <c r="M218" s="578"/>
      <c r="N218" s="580"/>
      <c r="O218" s="586"/>
      <c r="P218" s="578"/>
      <c r="Q218" s="585"/>
    </row>
    <row r="219" spans="1:17" x14ac:dyDescent="0.25">
      <c r="A219" s="634" t="s">
        <v>404</v>
      </c>
      <c r="B219" s="659" t="s">
        <v>405</v>
      </c>
      <c r="C219" s="584">
        <v>0</v>
      </c>
      <c r="D219" s="599"/>
      <c r="E219" s="588"/>
      <c r="F219" s="600"/>
      <c r="G219" s="600"/>
      <c r="H219" s="600"/>
      <c r="I219" s="687"/>
      <c r="J219" s="585"/>
      <c r="K219" s="585"/>
      <c r="L219" s="578"/>
      <c r="M219" s="578"/>
      <c r="N219" s="580"/>
      <c r="O219" s="586"/>
      <c r="P219" s="578"/>
      <c r="Q219" s="585"/>
    </row>
    <row r="220" spans="1:17" x14ac:dyDescent="0.25">
      <c r="A220" s="634" t="s">
        <v>406</v>
      </c>
      <c r="B220" s="659" t="s">
        <v>407</v>
      </c>
      <c r="C220" s="584">
        <v>0</v>
      </c>
      <c r="D220" s="599"/>
      <c r="E220" s="588"/>
      <c r="F220" s="600"/>
      <c r="G220" s="600"/>
      <c r="H220" s="600"/>
      <c r="I220" s="687"/>
      <c r="J220" s="585"/>
      <c r="K220" s="585"/>
      <c r="L220" s="578"/>
      <c r="M220" s="578"/>
      <c r="N220" s="580"/>
      <c r="O220" s="586"/>
      <c r="P220" s="578"/>
      <c r="Q220" s="585"/>
    </row>
    <row r="221" spans="1:17" x14ac:dyDescent="0.25">
      <c r="A221" s="634" t="s">
        <v>408</v>
      </c>
      <c r="B221" s="659" t="s">
        <v>409</v>
      </c>
      <c r="C221" s="584">
        <v>0</v>
      </c>
      <c r="D221" s="599"/>
      <c r="E221" s="588"/>
      <c r="F221" s="600"/>
      <c r="G221" s="600"/>
      <c r="H221" s="600"/>
      <c r="I221" s="687"/>
      <c r="J221" s="585"/>
      <c r="K221" s="585"/>
      <c r="L221" s="578"/>
      <c r="M221" s="578"/>
      <c r="N221" s="580"/>
      <c r="O221" s="586"/>
      <c r="P221" s="578"/>
      <c r="Q221" s="585"/>
    </row>
    <row r="222" spans="1:17" x14ac:dyDescent="0.25">
      <c r="A222" s="634" t="s">
        <v>410</v>
      </c>
      <c r="B222" s="659" t="s">
        <v>411</v>
      </c>
      <c r="C222" s="584">
        <v>0</v>
      </c>
      <c r="D222" s="599"/>
      <c r="E222" s="588"/>
      <c r="F222" s="600"/>
      <c r="G222" s="600"/>
      <c r="H222" s="600"/>
      <c r="I222" s="687"/>
      <c r="J222" s="585"/>
      <c r="K222" s="585"/>
      <c r="L222" s="578"/>
      <c r="M222" s="578"/>
      <c r="N222" s="580"/>
      <c r="O222" s="586"/>
      <c r="P222" s="578"/>
      <c r="Q222" s="585"/>
    </row>
    <row r="223" spans="1:17" x14ac:dyDescent="0.25">
      <c r="A223" s="634" t="s">
        <v>412</v>
      </c>
      <c r="B223" s="659" t="s">
        <v>413</v>
      </c>
      <c r="C223" s="584">
        <v>0</v>
      </c>
      <c r="D223" s="599"/>
      <c r="E223" s="588"/>
      <c r="F223" s="600"/>
      <c r="G223" s="600"/>
      <c r="H223" s="600"/>
      <c r="I223" s="687"/>
      <c r="J223" s="585"/>
      <c r="K223" s="585"/>
      <c r="L223" s="578"/>
      <c r="M223" s="578"/>
      <c r="N223" s="580"/>
      <c r="O223" s="586"/>
      <c r="P223" s="578"/>
      <c r="Q223" s="585"/>
    </row>
    <row r="224" spans="1:17" x14ac:dyDescent="0.25">
      <c r="A224" s="634" t="s">
        <v>414</v>
      </c>
      <c r="B224" s="659" t="s">
        <v>415</v>
      </c>
      <c r="C224" s="584">
        <v>0</v>
      </c>
      <c r="D224" s="599"/>
      <c r="E224" s="588"/>
      <c r="F224" s="600"/>
      <c r="G224" s="600"/>
      <c r="H224" s="600"/>
      <c r="I224" s="687"/>
      <c r="J224" s="585"/>
      <c r="K224" s="585"/>
      <c r="L224" s="578"/>
      <c r="M224" s="578"/>
      <c r="N224" s="580"/>
      <c r="O224" s="586"/>
      <c r="P224" s="578"/>
      <c r="Q224" s="585"/>
    </row>
    <row r="225" spans="1:17" x14ac:dyDescent="0.25">
      <c r="A225" s="634" t="s">
        <v>416</v>
      </c>
      <c r="B225" s="659" t="s">
        <v>417</v>
      </c>
      <c r="C225" s="584">
        <v>0</v>
      </c>
      <c r="D225" s="599"/>
      <c r="E225" s="588"/>
      <c r="F225" s="600"/>
      <c r="G225" s="600"/>
      <c r="H225" s="600"/>
      <c r="I225" s="687"/>
      <c r="J225" s="585"/>
      <c r="K225" s="585"/>
      <c r="L225" s="578"/>
      <c r="M225" s="578"/>
      <c r="N225" s="580"/>
      <c r="O225" s="586"/>
      <c r="P225" s="578"/>
      <c r="Q225" s="585"/>
    </row>
    <row r="226" spans="1:17" x14ac:dyDescent="0.25">
      <c r="A226" s="634" t="s">
        <v>418</v>
      </c>
      <c r="B226" s="659" t="s">
        <v>419</v>
      </c>
      <c r="C226" s="584">
        <v>0</v>
      </c>
      <c r="D226" s="599"/>
      <c r="E226" s="588"/>
      <c r="F226" s="600"/>
      <c r="G226" s="600"/>
      <c r="H226" s="600"/>
      <c r="I226" s="687"/>
      <c r="J226" s="585"/>
      <c r="K226" s="585"/>
      <c r="L226" s="578"/>
      <c r="M226" s="578"/>
      <c r="N226" s="580"/>
      <c r="O226" s="586"/>
      <c r="P226" s="578"/>
      <c r="Q226" s="585"/>
    </row>
    <row r="227" spans="1:17" ht="170.25" x14ac:dyDescent="0.25">
      <c r="A227" s="634" t="s">
        <v>420</v>
      </c>
      <c r="B227" s="640" t="s">
        <v>421</v>
      </c>
      <c r="C227" s="584">
        <v>0</v>
      </c>
      <c r="D227" s="599"/>
      <c r="E227" s="588"/>
      <c r="F227" s="600"/>
      <c r="G227" s="600"/>
      <c r="H227" s="600"/>
      <c r="I227" s="687"/>
      <c r="J227" s="585"/>
      <c r="K227" s="585"/>
      <c r="L227" s="578"/>
      <c r="M227" s="578"/>
      <c r="N227" s="580"/>
      <c r="O227" s="586"/>
      <c r="P227" s="578"/>
      <c r="Q227" s="585"/>
    </row>
    <row r="228" spans="1:17" x14ac:dyDescent="0.25">
      <c r="A228" s="634" t="s">
        <v>422</v>
      </c>
      <c r="B228" s="659" t="s">
        <v>423</v>
      </c>
      <c r="C228" s="584">
        <v>0</v>
      </c>
      <c r="D228" s="599"/>
      <c r="E228" s="588"/>
      <c r="F228" s="600"/>
      <c r="G228" s="600"/>
      <c r="H228" s="600"/>
      <c r="I228" s="687"/>
      <c r="J228" s="585"/>
      <c r="K228" s="585"/>
      <c r="L228" s="578"/>
      <c r="M228" s="578"/>
      <c r="N228" s="580"/>
      <c r="O228" s="586"/>
      <c r="P228" s="578"/>
      <c r="Q228" s="585"/>
    </row>
    <row r="229" spans="1:17" x14ac:dyDescent="0.25">
      <c r="A229" s="634" t="s">
        <v>424</v>
      </c>
      <c r="B229" s="659" t="s">
        <v>425</v>
      </c>
      <c r="C229" s="584">
        <v>0</v>
      </c>
      <c r="D229" s="599"/>
      <c r="E229" s="588"/>
      <c r="F229" s="600"/>
      <c r="G229" s="600"/>
      <c r="H229" s="600"/>
      <c r="I229" s="687"/>
      <c r="J229" s="585"/>
      <c r="K229" s="585"/>
      <c r="L229" s="578"/>
      <c r="M229" s="578"/>
      <c r="N229" s="580"/>
      <c r="O229" s="586"/>
      <c r="P229" s="578"/>
      <c r="Q229" s="585"/>
    </row>
    <row r="230" spans="1:17" x14ac:dyDescent="0.25">
      <c r="A230" s="634" t="s">
        <v>426</v>
      </c>
      <c r="B230" s="659" t="s">
        <v>427</v>
      </c>
      <c r="C230" s="584">
        <v>0</v>
      </c>
      <c r="D230" s="599"/>
      <c r="E230" s="588"/>
      <c r="F230" s="600"/>
      <c r="G230" s="600"/>
      <c r="H230" s="600"/>
      <c r="I230" s="687"/>
      <c r="J230" s="585"/>
      <c r="K230" s="585"/>
      <c r="L230" s="578"/>
      <c r="M230" s="578"/>
      <c r="N230" s="580"/>
      <c r="O230" s="586"/>
      <c r="P230" s="578"/>
      <c r="Q230" s="585"/>
    </row>
    <row r="231" spans="1:17" x14ac:dyDescent="0.25">
      <c r="A231" s="634" t="s">
        <v>428</v>
      </c>
      <c r="B231" s="659" t="s">
        <v>429</v>
      </c>
      <c r="C231" s="584">
        <v>0</v>
      </c>
      <c r="D231" s="599"/>
      <c r="E231" s="588"/>
      <c r="F231" s="600"/>
      <c r="G231" s="600"/>
      <c r="H231" s="600"/>
      <c r="I231" s="687"/>
      <c r="J231" s="585"/>
      <c r="K231" s="585"/>
      <c r="L231" s="578"/>
      <c r="M231" s="578"/>
      <c r="N231" s="580"/>
      <c r="O231" s="586"/>
      <c r="P231" s="578"/>
      <c r="Q231" s="585"/>
    </row>
    <row r="232" spans="1:17" x14ac:dyDescent="0.25">
      <c r="A232" s="634" t="s">
        <v>430</v>
      </c>
      <c r="B232" s="659" t="s">
        <v>431</v>
      </c>
      <c r="C232" s="584">
        <v>0</v>
      </c>
      <c r="D232" s="599"/>
      <c r="E232" s="588"/>
      <c r="F232" s="600"/>
      <c r="G232" s="600"/>
      <c r="H232" s="600"/>
      <c r="I232" s="687"/>
      <c r="J232" s="585"/>
      <c r="K232" s="585"/>
      <c r="L232" s="578"/>
      <c r="M232" s="578"/>
      <c r="N232" s="580"/>
      <c r="O232" s="586"/>
      <c r="P232" s="578"/>
      <c r="Q232" s="585"/>
    </row>
    <row r="233" spans="1:17" x14ac:dyDescent="0.25">
      <c r="A233" s="634" t="s">
        <v>432</v>
      </c>
      <c r="B233" s="659" t="s">
        <v>433</v>
      </c>
      <c r="C233" s="584">
        <v>0</v>
      </c>
      <c r="D233" s="599"/>
      <c r="E233" s="588"/>
      <c r="F233" s="600"/>
      <c r="G233" s="600"/>
      <c r="H233" s="600"/>
      <c r="I233" s="687"/>
      <c r="J233" s="585"/>
      <c r="K233" s="585"/>
      <c r="L233" s="578"/>
      <c r="M233" s="578"/>
      <c r="N233" s="580"/>
      <c r="O233" s="586"/>
      <c r="P233" s="578"/>
      <c r="Q233" s="585"/>
    </row>
    <row r="234" spans="1:17" x14ac:dyDescent="0.25">
      <c r="A234" s="634" t="s">
        <v>434</v>
      </c>
      <c r="B234" s="659" t="s">
        <v>435</v>
      </c>
      <c r="C234" s="584">
        <v>0</v>
      </c>
      <c r="D234" s="599"/>
      <c r="E234" s="588"/>
      <c r="F234" s="600"/>
      <c r="G234" s="600"/>
      <c r="H234" s="600"/>
      <c r="I234" s="687"/>
      <c r="J234" s="585"/>
      <c r="K234" s="585"/>
      <c r="L234" s="578"/>
      <c r="M234" s="578"/>
      <c r="N234" s="580"/>
      <c r="O234" s="586"/>
      <c r="P234" s="578"/>
      <c r="Q234" s="585"/>
    </row>
    <row r="235" spans="1:17" x14ac:dyDescent="0.25">
      <c r="A235" s="634" t="s">
        <v>436</v>
      </c>
      <c r="B235" s="659" t="s">
        <v>437</v>
      </c>
      <c r="C235" s="584">
        <v>0</v>
      </c>
      <c r="D235" s="599"/>
      <c r="E235" s="588"/>
      <c r="F235" s="600"/>
      <c r="G235" s="600"/>
      <c r="H235" s="600"/>
      <c r="I235" s="687"/>
      <c r="J235" s="585"/>
      <c r="K235" s="585"/>
      <c r="L235" s="578"/>
      <c r="M235" s="578"/>
      <c r="N235" s="580"/>
      <c r="O235" s="586"/>
      <c r="P235" s="578"/>
      <c r="Q235" s="585"/>
    </row>
    <row r="236" spans="1:17" ht="136.5" x14ac:dyDescent="0.25">
      <c r="A236" s="634" t="s">
        <v>438</v>
      </c>
      <c r="B236" s="640" t="s">
        <v>439</v>
      </c>
      <c r="C236" s="584">
        <v>0</v>
      </c>
      <c r="D236" s="599"/>
      <c r="E236" s="588"/>
      <c r="F236" s="600"/>
      <c r="G236" s="600"/>
      <c r="H236" s="600"/>
      <c r="I236" s="687"/>
      <c r="J236" s="585"/>
      <c r="K236" s="585"/>
      <c r="L236" s="578"/>
      <c r="M236" s="578"/>
      <c r="N236" s="580"/>
      <c r="O236" s="586"/>
      <c r="P236" s="578"/>
      <c r="Q236" s="585"/>
    </row>
    <row r="237" spans="1:17" x14ac:dyDescent="0.25">
      <c r="A237" s="634" t="s">
        <v>440</v>
      </c>
      <c r="B237" s="659" t="s">
        <v>441</v>
      </c>
      <c r="C237" s="584">
        <v>0</v>
      </c>
      <c r="D237" s="599"/>
      <c r="E237" s="588"/>
      <c r="F237" s="600"/>
      <c r="G237" s="600"/>
      <c r="H237" s="600"/>
      <c r="I237" s="687"/>
      <c r="J237" s="585"/>
      <c r="K237" s="585"/>
      <c r="L237" s="578"/>
      <c r="M237" s="578"/>
      <c r="N237" s="580"/>
      <c r="O237" s="586"/>
      <c r="P237" s="578"/>
      <c r="Q237" s="585"/>
    </row>
    <row r="238" spans="1:17" ht="125.25" x14ac:dyDescent="0.25">
      <c r="A238" s="634" t="s">
        <v>442</v>
      </c>
      <c r="B238" s="640" t="s">
        <v>443</v>
      </c>
      <c r="C238" s="584">
        <v>0</v>
      </c>
      <c r="D238" s="599"/>
      <c r="E238" s="588"/>
      <c r="F238" s="600"/>
      <c r="G238" s="600"/>
      <c r="H238" s="600"/>
      <c r="I238" s="687"/>
      <c r="J238" s="585"/>
      <c r="K238" s="585"/>
      <c r="L238" s="578"/>
      <c r="M238" s="578"/>
      <c r="N238" s="580"/>
      <c r="O238" s="586"/>
      <c r="P238" s="578"/>
      <c r="Q238" s="585"/>
    </row>
    <row r="239" spans="1:17" x14ac:dyDescent="0.25">
      <c r="A239" s="634" t="s">
        <v>444</v>
      </c>
      <c r="B239" s="659" t="s">
        <v>445</v>
      </c>
      <c r="C239" s="584">
        <v>0</v>
      </c>
      <c r="D239" s="599"/>
      <c r="E239" s="588"/>
      <c r="F239" s="600"/>
      <c r="G239" s="600"/>
      <c r="H239" s="600"/>
      <c r="I239" s="687"/>
      <c r="J239" s="585"/>
      <c r="K239" s="585"/>
      <c r="L239" s="578"/>
      <c r="M239" s="578"/>
      <c r="N239" s="580"/>
      <c r="O239" s="586"/>
      <c r="P239" s="578"/>
      <c r="Q239" s="585"/>
    </row>
    <row r="240" spans="1:17" x14ac:dyDescent="0.25">
      <c r="A240" s="634" t="s">
        <v>446</v>
      </c>
      <c r="B240" s="659" t="s">
        <v>447</v>
      </c>
      <c r="C240" s="584">
        <v>0</v>
      </c>
      <c r="D240" s="599"/>
      <c r="E240" s="588"/>
      <c r="F240" s="600"/>
      <c r="G240" s="600"/>
      <c r="H240" s="600"/>
      <c r="I240" s="687"/>
      <c r="J240" s="585"/>
      <c r="K240" s="585"/>
      <c r="L240" s="578"/>
      <c r="M240" s="578"/>
      <c r="N240" s="580"/>
      <c r="O240" s="586"/>
      <c r="P240" s="578"/>
      <c r="Q240" s="585"/>
    </row>
    <row r="241" spans="1:17" x14ac:dyDescent="0.25">
      <c r="A241" s="634" t="s">
        <v>448</v>
      </c>
      <c r="B241" s="659" t="s">
        <v>449</v>
      </c>
      <c r="C241" s="584">
        <v>0</v>
      </c>
      <c r="D241" s="599"/>
      <c r="E241" s="588"/>
      <c r="F241" s="600"/>
      <c r="G241" s="600"/>
      <c r="H241" s="600"/>
      <c r="I241" s="687"/>
      <c r="J241" s="585"/>
      <c r="K241" s="585"/>
      <c r="L241" s="578"/>
      <c r="M241" s="578"/>
      <c r="N241" s="580"/>
      <c r="O241" s="586"/>
      <c r="P241" s="578"/>
      <c r="Q241" s="585"/>
    </row>
    <row r="242" spans="1:17" x14ac:dyDescent="0.25">
      <c r="A242" s="634" t="s">
        <v>450</v>
      </c>
      <c r="B242" s="659" t="s">
        <v>451</v>
      </c>
      <c r="C242" s="584">
        <v>0</v>
      </c>
      <c r="D242" s="599"/>
      <c r="E242" s="588"/>
      <c r="F242" s="600"/>
      <c r="G242" s="600"/>
      <c r="H242" s="600"/>
      <c r="I242" s="687"/>
      <c r="J242" s="585"/>
      <c r="K242" s="585"/>
      <c r="L242" s="578"/>
      <c r="M242" s="578"/>
      <c r="N242" s="580"/>
      <c r="O242" s="586"/>
      <c r="P242" s="578"/>
      <c r="Q242" s="585"/>
    </row>
    <row r="243" spans="1:17" x14ac:dyDescent="0.25">
      <c r="A243" s="634" t="s">
        <v>452</v>
      </c>
      <c r="B243" s="659" t="s">
        <v>453</v>
      </c>
      <c r="C243" s="584">
        <v>0</v>
      </c>
      <c r="D243" s="599"/>
      <c r="E243" s="588"/>
      <c r="F243" s="600"/>
      <c r="G243" s="600"/>
      <c r="H243" s="600"/>
      <c r="I243" s="687"/>
      <c r="J243" s="585"/>
      <c r="K243" s="585"/>
      <c r="L243" s="578"/>
      <c r="M243" s="578"/>
      <c r="N243" s="580"/>
      <c r="O243" s="586"/>
      <c r="P243" s="578"/>
      <c r="Q243" s="585"/>
    </row>
    <row r="244" spans="1:17" x14ac:dyDescent="0.25">
      <c r="A244" s="634" t="s">
        <v>454</v>
      </c>
      <c r="B244" s="659" t="s">
        <v>455</v>
      </c>
      <c r="C244" s="584">
        <v>0</v>
      </c>
      <c r="D244" s="599"/>
      <c r="E244" s="588"/>
      <c r="F244" s="600"/>
      <c r="G244" s="600"/>
      <c r="H244" s="600"/>
      <c r="I244" s="687"/>
      <c r="J244" s="585"/>
      <c r="K244" s="585"/>
      <c r="L244" s="578"/>
      <c r="M244" s="578"/>
      <c r="N244" s="580"/>
      <c r="O244" s="586"/>
      <c r="P244" s="578"/>
      <c r="Q244" s="585"/>
    </row>
    <row r="245" spans="1:17" x14ac:dyDescent="0.25">
      <c r="A245" s="634" t="s">
        <v>456</v>
      </c>
      <c r="B245" s="659" t="s">
        <v>457</v>
      </c>
      <c r="C245" s="584">
        <v>0</v>
      </c>
      <c r="D245" s="599"/>
      <c r="E245" s="588"/>
      <c r="F245" s="600"/>
      <c r="G245" s="600"/>
      <c r="H245" s="600"/>
      <c r="I245" s="687"/>
      <c r="J245" s="585"/>
      <c r="K245" s="585"/>
      <c r="L245" s="578"/>
      <c r="M245" s="578"/>
      <c r="N245" s="580"/>
      <c r="O245" s="586"/>
      <c r="P245" s="578"/>
      <c r="Q245" s="585"/>
    </row>
    <row r="246" spans="1:17" x14ac:dyDescent="0.25">
      <c r="A246" s="634" t="s">
        <v>458</v>
      </c>
      <c r="B246" s="659" t="s">
        <v>459</v>
      </c>
      <c r="C246" s="584">
        <v>0</v>
      </c>
      <c r="D246" s="599"/>
      <c r="E246" s="588"/>
      <c r="F246" s="600"/>
      <c r="G246" s="600"/>
      <c r="H246" s="600"/>
      <c r="I246" s="687"/>
      <c r="J246" s="585"/>
      <c r="K246" s="585"/>
      <c r="L246" s="578"/>
      <c r="M246" s="578"/>
      <c r="N246" s="580"/>
      <c r="O246" s="586"/>
      <c r="P246" s="578"/>
      <c r="Q246" s="585"/>
    </row>
    <row r="247" spans="1:17" ht="125.25" x14ac:dyDescent="0.25">
      <c r="A247" s="660" t="s">
        <v>460</v>
      </c>
      <c r="B247" s="661" t="s">
        <v>461</v>
      </c>
      <c r="C247" s="601">
        <v>0</v>
      </c>
      <c r="D247" s="602"/>
      <c r="E247" s="603"/>
      <c r="F247" s="604"/>
      <c r="G247" s="604"/>
      <c r="H247" s="604"/>
      <c r="I247" s="687"/>
      <c r="J247" s="585"/>
      <c r="K247" s="585"/>
      <c r="L247" s="578"/>
      <c r="M247" s="578"/>
      <c r="N247" s="580"/>
      <c r="O247" s="586"/>
      <c r="P247" s="578"/>
      <c r="Q247" s="585"/>
    </row>
    <row r="248" spans="1:17" x14ac:dyDescent="0.25">
      <c r="A248" s="718"/>
      <c r="B248" s="719"/>
      <c r="C248" s="590"/>
      <c r="D248" s="590"/>
      <c r="E248" s="590"/>
      <c r="F248" s="590"/>
      <c r="G248" s="590"/>
      <c r="H248" s="590"/>
      <c r="I248" s="687"/>
      <c r="J248" s="585"/>
      <c r="K248" s="585"/>
      <c r="L248" s="578"/>
      <c r="M248" s="578"/>
      <c r="N248" s="580"/>
      <c r="O248" s="586"/>
      <c r="P248" s="578"/>
      <c r="Q248" s="585"/>
    </row>
    <row r="249" spans="1:17" x14ac:dyDescent="0.25">
      <c r="A249" s="954" t="s">
        <v>462</v>
      </c>
      <c r="B249" s="955"/>
      <c r="C249" s="582">
        <v>0</v>
      </c>
      <c r="D249" s="614">
        <v>0</v>
      </c>
      <c r="E249" s="581">
        <v>0</v>
      </c>
      <c r="F249" s="615">
        <v>0</v>
      </c>
      <c r="G249" s="582">
        <v>0</v>
      </c>
      <c r="H249" s="582">
        <v>0</v>
      </c>
      <c r="I249" s="687"/>
      <c r="J249" s="585"/>
      <c r="K249" s="585"/>
      <c r="L249" s="578"/>
      <c r="M249" s="578"/>
      <c r="N249" s="580"/>
      <c r="O249" s="586"/>
      <c r="P249" s="578"/>
      <c r="Q249" s="585"/>
    </row>
    <row r="250" spans="1:17" x14ac:dyDescent="0.25">
      <c r="A250" s="633" t="s">
        <v>463</v>
      </c>
      <c r="B250" s="658" t="s">
        <v>464</v>
      </c>
      <c r="C250" s="584">
        <v>0</v>
      </c>
      <c r="D250" s="599"/>
      <c r="E250" s="588"/>
      <c r="F250" s="600"/>
      <c r="G250" s="600"/>
      <c r="H250" s="600"/>
      <c r="I250" s="687"/>
      <c r="J250" s="585"/>
      <c r="K250" s="585"/>
      <c r="L250" s="578"/>
      <c r="M250" s="578"/>
      <c r="N250" s="580"/>
      <c r="O250" s="586"/>
      <c r="P250" s="578"/>
      <c r="Q250" s="585"/>
    </row>
    <row r="251" spans="1:17" x14ac:dyDescent="0.25">
      <c r="A251" s="634" t="s">
        <v>465</v>
      </c>
      <c r="B251" s="659" t="s">
        <v>466</v>
      </c>
      <c r="C251" s="584">
        <v>0</v>
      </c>
      <c r="D251" s="599"/>
      <c r="E251" s="588"/>
      <c r="F251" s="600"/>
      <c r="G251" s="600"/>
      <c r="H251" s="600"/>
      <c r="I251" s="687"/>
      <c r="J251" s="585"/>
      <c r="K251" s="585"/>
      <c r="L251" s="578"/>
      <c r="M251" s="578"/>
      <c r="N251" s="580"/>
      <c r="O251" s="586"/>
      <c r="P251" s="578"/>
      <c r="Q251" s="585"/>
    </row>
    <row r="252" spans="1:17" x14ac:dyDescent="0.25">
      <c r="A252" s="634" t="s">
        <v>467</v>
      </c>
      <c r="B252" s="659" t="s">
        <v>468</v>
      </c>
      <c r="C252" s="584">
        <v>0</v>
      </c>
      <c r="D252" s="599"/>
      <c r="E252" s="588"/>
      <c r="F252" s="600"/>
      <c r="G252" s="600"/>
      <c r="H252" s="600"/>
      <c r="I252" s="687"/>
      <c r="J252" s="585"/>
      <c r="K252" s="585"/>
      <c r="L252" s="578"/>
      <c r="M252" s="578"/>
      <c r="N252" s="580"/>
      <c r="O252" s="586"/>
      <c r="P252" s="578"/>
      <c r="Q252" s="585"/>
    </row>
    <row r="253" spans="1:17" x14ac:dyDescent="0.25">
      <c r="A253" s="634" t="s">
        <v>469</v>
      </c>
      <c r="B253" s="659" t="s">
        <v>470</v>
      </c>
      <c r="C253" s="584">
        <v>0</v>
      </c>
      <c r="D253" s="599"/>
      <c r="E253" s="588"/>
      <c r="F253" s="600"/>
      <c r="G253" s="600"/>
      <c r="H253" s="600"/>
      <c r="I253" s="687"/>
      <c r="J253" s="585"/>
      <c r="K253" s="585"/>
      <c r="L253" s="578"/>
      <c r="M253" s="578"/>
      <c r="N253" s="580"/>
      <c r="O253" s="586"/>
      <c r="P253" s="578"/>
      <c r="Q253" s="585"/>
    </row>
    <row r="254" spans="1:17" x14ac:dyDescent="0.25">
      <c r="A254" s="634" t="s">
        <v>471</v>
      </c>
      <c r="B254" s="659" t="s">
        <v>472</v>
      </c>
      <c r="C254" s="584">
        <v>0</v>
      </c>
      <c r="D254" s="599"/>
      <c r="E254" s="588"/>
      <c r="F254" s="600"/>
      <c r="G254" s="600"/>
      <c r="H254" s="600"/>
      <c r="I254" s="687"/>
      <c r="J254" s="585"/>
      <c r="K254" s="585"/>
      <c r="L254" s="578"/>
      <c r="M254" s="578"/>
      <c r="N254" s="580"/>
      <c r="O254" s="586"/>
      <c r="P254" s="578"/>
      <c r="Q254" s="585"/>
    </row>
    <row r="255" spans="1:17" x14ac:dyDescent="0.25">
      <c r="A255" s="634" t="s">
        <v>473</v>
      </c>
      <c r="B255" s="659" t="s">
        <v>474</v>
      </c>
      <c r="C255" s="584">
        <v>0</v>
      </c>
      <c r="D255" s="599"/>
      <c r="E255" s="588"/>
      <c r="F255" s="600"/>
      <c r="G255" s="600"/>
      <c r="H255" s="600"/>
      <c r="I255" s="687"/>
      <c r="J255" s="585"/>
      <c r="K255" s="585"/>
      <c r="L255" s="578"/>
      <c r="M255" s="578"/>
      <c r="N255" s="580"/>
      <c r="O255" s="586"/>
      <c r="P255" s="578"/>
      <c r="Q255" s="585"/>
    </row>
    <row r="256" spans="1:17" x14ac:dyDescent="0.25">
      <c r="A256" s="634" t="s">
        <v>475</v>
      </c>
      <c r="B256" s="659" t="s">
        <v>476</v>
      </c>
      <c r="C256" s="584">
        <v>0</v>
      </c>
      <c r="D256" s="599"/>
      <c r="E256" s="588"/>
      <c r="F256" s="600"/>
      <c r="G256" s="600"/>
      <c r="H256" s="600"/>
      <c r="I256" s="687"/>
      <c r="J256" s="585"/>
      <c r="K256" s="585"/>
      <c r="L256" s="578"/>
      <c r="M256" s="578"/>
      <c r="N256" s="580"/>
      <c r="O256" s="586"/>
      <c r="P256" s="578"/>
      <c r="Q256" s="585"/>
    </row>
    <row r="257" spans="1:17" x14ac:dyDescent="0.25">
      <c r="A257" s="634" t="s">
        <v>477</v>
      </c>
      <c r="B257" s="659" t="s">
        <v>478</v>
      </c>
      <c r="C257" s="584">
        <v>0</v>
      </c>
      <c r="D257" s="599"/>
      <c r="E257" s="588"/>
      <c r="F257" s="600"/>
      <c r="G257" s="600"/>
      <c r="H257" s="600"/>
      <c r="I257" s="687"/>
      <c r="J257" s="585"/>
      <c r="K257" s="585"/>
      <c r="L257" s="578"/>
      <c r="M257" s="578"/>
      <c r="N257" s="580"/>
      <c r="O257" s="586"/>
      <c r="P257" s="578"/>
      <c r="Q257" s="585"/>
    </row>
    <row r="258" spans="1:17" x14ac:dyDescent="0.25">
      <c r="A258" s="634" t="s">
        <v>479</v>
      </c>
      <c r="B258" s="659" t="s">
        <v>480</v>
      </c>
      <c r="C258" s="584">
        <v>0</v>
      </c>
      <c r="D258" s="599"/>
      <c r="E258" s="588"/>
      <c r="F258" s="600"/>
      <c r="G258" s="600"/>
      <c r="H258" s="600"/>
      <c r="I258" s="687"/>
      <c r="J258" s="585"/>
      <c r="K258" s="585"/>
      <c r="L258" s="578"/>
      <c r="M258" s="578"/>
      <c r="N258" s="580"/>
      <c r="O258" s="586"/>
      <c r="P258" s="578"/>
      <c r="Q258" s="585"/>
    </row>
    <row r="259" spans="1:17" x14ac:dyDescent="0.25">
      <c r="A259" s="634" t="s">
        <v>481</v>
      </c>
      <c r="B259" s="659" t="s">
        <v>482</v>
      </c>
      <c r="C259" s="584">
        <v>0</v>
      </c>
      <c r="D259" s="599"/>
      <c r="E259" s="588"/>
      <c r="F259" s="600"/>
      <c r="G259" s="600"/>
      <c r="H259" s="600"/>
      <c r="I259" s="687"/>
      <c r="J259" s="585"/>
      <c r="K259" s="585"/>
      <c r="L259" s="578"/>
      <c r="M259" s="578"/>
      <c r="N259" s="580"/>
      <c r="O259" s="586"/>
      <c r="P259" s="578"/>
      <c r="Q259" s="585"/>
    </row>
    <row r="260" spans="1:17" x14ac:dyDescent="0.25">
      <c r="A260" s="634" t="s">
        <v>483</v>
      </c>
      <c r="B260" s="659" t="s">
        <v>484</v>
      </c>
      <c r="C260" s="584">
        <v>0</v>
      </c>
      <c r="D260" s="599"/>
      <c r="E260" s="588"/>
      <c r="F260" s="600"/>
      <c r="G260" s="600"/>
      <c r="H260" s="600"/>
      <c r="I260" s="687"/>
      <c r="J260" s="585"/>
      <c r="K260" s="585"/>
      <c r="L260" s="578"/>
      <c r="M260" s="578"/>
      <c r="N260" s="580"/>
      <c r="O260" s="586"/>
      <c r="P260" s="578"/>
      <c r="Q260" s="585"/>
    </row>
    <row r="261" spans="1:17" x14ac:dyDescent="0.25">
      <c r="A261" s="634" t="s">
        <v>485</v>
      </c>
      <c r="B261" s="659" t="s">
        <v>486</v>
      </c>
      <c r="C261" s="584">
        <v>0</v>
      </c>
      <c r="D261" s="599"/>
      <c r="E261" s="588"/>
      <c r="F261" s="600"/>
      <c r="G261" s="600"/>
      <c r="H261" s="600"/>
      <c r="I261" s="687"/>
      <c r="J261" s="585"/>
      <c r="K261" s="585"/>
      <c r="L261" s="578"/>
      <c r="M261" s="578"/>
      <c r="N261" s="580"/>
      <c r="O261" s="586"/>
      <c r="P261" s="578"/>
      <c r="Q261" s="585"/>
    </row>
    <row r="262" spans="1:17" x14ac:dyDescent="0.25">
      <c r="A262" s="634" t="s">
        <v>487</v>
      </c>
      <c r="B262" s="659" t="s">
        <v>488</v>
      </c>
      <c r="C262" s="584">
        <v>0</v>
      </c>
      <c r="D262" s="599"/>
      <c r="E262" s="588"/>
      <c r="F262" s="600"/>
      <c r="G262" s="600"/>
      <c r="H262" s="600"/>
      <c r="I262" s="687"/>
      <c r="J262" s="585"/>
      <c r="K262" s="585"/>
      <c r="L262" s="578"/>
      <c r="M262" s="578"/>
      <c r="N262" s="580"/>
      <c r="O262" s="586"/>
      <c r="P262" s="578"/>
      <c r="Q262" s="585"/>
    </row>
    <row r="263" spans="1:17" x14ac:dyDescent="0.25">
      <c r="A263" s="634" t="s">
        <v>489</v>
      </c>
      <c r="B263" s="659" t="s">
        <v>490</v>
      </c>
      <c r="C263" s="584">
        <v>0</v>
      </c>
      <c r="D263" s="599"/>
      <c r="E263" s="588"/>
      <c r="F263" s="600"/>
      <c r="G263" s="600"/>
      <c r="H263" s="600"/>
      <c r="I263" s="687"/>
      <c r="J263" s="585"/>
      <c r="K263" s="585"/>
      <c r="L263" s="578"/>
      <c r="M263" s="578"/>
      <c r="N263" s="580"/>
      <c r="O263" s="586"/>
      <c r="P263" s="578"/>
      <c r="Q263" s="585"/>
    </row>
    <row r="264" spans="1:17" ht="170.25" x14ac:dyDescent="0.25">
      <c r="A264" s="634" t="s">
        <v>491</v>
      </c>
      <c r="B264" s="640" t="s">
        <v>492</v>
      </c>
      <c r="C264" s="584">
        <v>0</v>
      </c>
      <c r="D264" s="599"/>
      <c r="E264" s="588"/>
      <c r="F264" s="600"/>
      <c r="G264" s="600"/>
      <c r="H264" s="600"/>
      <c r="I264" s="687"/>
      <c r="J264" s="585"/>
      <c r="K264" s="585"/>
      <c r="L264" s="578"/>
      <c r="M264" s="578"/>
      <c r="N264" s="580"/>
      <c r="O264" s="586"/>
      <c r="P264" s="578"/>
      <c r="Q264" s="585"/>
    </row>
    <row r="265" spans="1:17" x14ac:dyDescent="0.25">
      <c r="A265" s="634" t="s">
        <v>493</v>
      </c>
      <c r="B265" s="659" t="s">
        <v>494</v>
      </c>
      <c r="C265" s="584">
        <v>0</v>
      </c>
      <c r="D265" s="599"/>
      <c r="E265" s="588"/>
      <c r="F265" s="600"/>
      <c r="G265" s="600"/>
      <c r="H265" s="600"/>
      <c r="I265" s="687"/>
      <c r="J265" s="585"/>
      <c r="K265" s="585"/>
      <c r="L265" s="578"/>
      <c r="M265" s="578"/>
      <c r="N265" s="580"/>
      <c r="O265" s="586"/>
      <c r="P265" s="578"/>
      <c r="Q265" s="585"/>
    </row>
    <row r="266" spans="1:17" x14ac:dyDescent="0.25">
      <c r="A266" s="634" t="s">
        <v>495</v>
      </c>
      <c r="B266" s="659" t="s">
        <v>496</v>
      </c>
      <c r="C266" s="584">
        <v>0</v>
      </c>
      <c r="D266" s="599"/>
      <c r="E266" s="588"/>
      <c r="F266" s="600"/>
      <c r="G266" s="600"/>
      <c r="H266" s="600"/>
      <c r="I266" s="687"/>
      <c r="J266" s="585"/>
      <c r="K266" s="585"/>
      <c r="L266" s="578"/>
      <c r="M266" s="578"/>
      <c r="N266" s="580"/>
      <c r="O266" s="586"/>
      <c r="P266" s="578"/>
      <c r="Q266" s="585"/>
    </row>
    <row r="267" spans="1:17" x14ac:dyDescent="0.25">
      <c r="A267" s="634" t="s">
        <v>497</v>
      </c>
      <c r="B267" s="659" t="s">
        <v>498</v>
      </c>
      <c r="C267" s="584">
        <v>0</v>
      </c>
      <c r="D267" s="599"/>
      <c r="E267" s="588"/>
      <c r="F267" s="600"/>
      <c r="G267" s="600"/>
      <c r="H267" s="600"/>
      <c r="I267" s="687"/>
      <c r="J267" s="585"/>
      <c r="K267" s="585"/>
      <c r="L267" s="578"/>
      <c r="M267" s="578"/>
      <c r="N267" s="580"/>
      <c r="O267" s="586"/>
      <c r="P267" s="578"/>
      <c r="Q267" s="585"/>
    </row>
    <row r="268" spans="1:17" x14ac:dyDescent="0.25">
      <c r="A268" s="634" t="s">
        <v>499</v>
      </c>
      <c r="B268" s="659" t="s">
        <v>500</v>
      </c>
      <c r="C268" s="584">
        <v>0</v>
      </c>
      <c r="D268" s="599"/>
      <c r="E268" s="588"/>
      <c r="F268" s="600"/>
      <c r="G268" s="600"/>
      <c r="H268" s="600"/>
      <c r="I268" s="687"/>
      <c r="J268" s="585"/>
      <c r="K268" s="585"/>
      <c r="L268" s="578"/>
      <c r="M268" s="578"/>
      <c r="N268" s="580"/>
      <c r="O268" s="586"/>
      <c r="P268" s="578"/>
      <c r="Q268" s="585"/>
    </row>
    <row r="269" spans="1:17" x14ac:dyDescent="0.25">
      <c r="A269" s="634" t="s">
        <v>501</v>
      </c>
      <c r="B269" s="659" t="s">
        <v>502</v>
      </c>
      <c r="C269" s="584">
        <v>0</v>
      </c>
      <c r="D269" s="599"/>
      <c r="E269" s="588"/>
      <c r="F269" s="600"/>
      <c r="G269" s="600"/>
      <c r="H269" s="600"/>
      <c r="I269" s="687"/>
      <c r="J269" s="585"/>
      <c r="K269" s="585"/>
      <c r="L269" s="578"/>
      <c r="M269" s="578"/>
      <c r="N269" s="580"/>
      <c r="O269" s="586"/>
      <c r="P269" s="578"/>
      <c r="Q269" s="585"/>
    </row>
    <row r="270" spans="1:17" x14ac:dyDescent="0.25">
      <c r="A270" s="634" t="s">
        <v>503</v>
      </c>
      <c r="B270" s="659" t="s">
        <v>504</v>
      </c>
      <c r="C270" s="584">
        <v>0</v>
      </c>
      <c r="D270" s="599"/>
      <c r="E270" s="588"/>
      <c r="F270" s="600"/>
      <c r="G270" s="600"/>
      <c r="H270" s="600"/>
      <c r="I270" s="687"/>
      <c r="J270" s="585"/>
      <c r="K270" s="585"/>
      <c r="L270" s="578"/>
      <c r="M270" s="578"/>
      <c r="N270" s="580"/>
      <c r="O270" s="586"/>
      <c r="P270" s="578"/>
      <c r="Q270" s="585"/>
    </row>
    <row r="271" spans="1:17" x14ac:dyDescent="0.25">
      <c r="A271" s="634" t="s">
        <v>505</v>
      </c>
      <c r="B271" s="659" t="s">
        <v>506</v>
      </c>
      <c r="C271" s="584">
        <v>0</v>
      </c>
      <c r="D271" s="599"/>
      <c r="E271" s="588"/>
      <c r="F271" s="600"/>
      <c r="G271" s="600"/>
      <c r="H271" s="600"/>
      <c r="I271" s="687"/>
      <c r="J271" s="585"/>
      <c r="K271" s="585"/>
      <c r="L271" s="578"/>
      <c r="M271" s="578"/>
      <c r="N271" s="580"/>
      <c r="O271" s="586"/>
      <c r="P271" s="578"/>
      <c r="Q271" s="585"/>
    </row>
    <row r="272" spans="1:17" x14ac:dyDescent="0.25">
      <c r="A272" s="634" t="s">
        <v>507</v>
      </c>
      <c r="B272" s="659" t="s">
        <v>508</v>
      </c>
      <c r="C272" s="584">
        <v>0</v>
      </c>
      <c r="D272" s="599"/>
      <c r="E272" s="588"/>
      <c r="F272" s="600"/>
      <c r="G272" s="600"/>
      <c r="H272" s="600"/>
      <c r="I272" s="687"/>
      <c r="J272" s="585"/>
      <c r="K272" s="585"/>
      <c r="L272" s="578"/>
      <c r="M272" s="578"/>
      <c r="N272" s="580"/>
      <c r="O272" s="586"/>
      <c r="P272" s="578"/>
      <c r="Q272" s="585"/>
    </row>
    <row r="273" spans="1:17" x14ac:dyDescent="0.25">
      <c r="A273" s="634" t="s">
        <v>509</v>
      </c>
      <c r="B273" s="659" t="s">
        <v>510</v>
      </c>
      <c r="C273" s="584">
        <v>0</v>
      </c>
      <c r="D273" s="599"/>
      <c r="E273" s="588"/>
      <c r="F273" s="600"/>
      <c r="G273" s="600"/>
      <c r="H273" s="600"/>
      <c r="I273" s="687"/>
      <c r="J273" s="585"/>
      <c r="K273" s="585"/>
      <c r="L273" s="578"/>
      <c r="M273" s="578"/>
      <c r="N273" s="580"/>
      <c r="O273" s="586"/>
      <c r="P273" s="578"/>
      <c r="Q273" s="585"/>
    </row>
    <row r="274" spans="1:17" x14ac:dyDescent="0.25">
      <c r="A274" s="634" t="s">
        <v>511</v>
      </c>
      <c r="B274" s="659" t="s">
        <v>512</v>
      </c>
      <c r="C274" s="584">
        <v>0</v>
      </c>
      <c r="D274" s="599"/>
      <c r="E274" s="588"/>
      <c r="F274" s="600"/>
      <c r="G274" s="600"/>
      <c r="H274" s="600"/>
      <c r="I274" s="687"/>
      <c r="J274" s="585"/>
      <c r="K274" s="585"/>
      <c r="L274" s="578"/>
      <c r="M274" s="578"/>
      <c r="N274" s="580"/>
      <c r="O274" s="586"/>
      <c r="P274" s="578"/>
      <c r="Q274" s="585"/>
    </row>
    <row r="275" spans="1:17" ht="125.25" x14ac:dyDescent="0.25">
      <c r="A275" s="634" t="s">
        <v>513</v>
      </c>
      <c r="B275" s="640" t="s">
        <v>514</v>
      </c>
      <c r="C275" s="584">
        <v>0</v>
      </c>
      <c r="D275" s="599"/>
      <c r="E275" s="588"/>
      <c r="F275" s="600"/>
      <c r="G275" s="600"/>
      <c r="H275" s="600"/>
      <c r="I275" s="687"/>
      <c r="J275" s="585"/>
      <c r="K275" s="585"/>
      <c r="L275" s="578"/>
      <c r="M275" s="578"/>
      <c r="N275" s="580"/>
      <c r="O275" s="586"/>
      <c r="P275" s="578"/>
      <c r="Q275" s="585"/>
    </row>
    <row r="276" spans="1:17" x14ac:dyDescent="0.25">
      <c r="A276" s="634" t="s">
        <v>515</v>
      </c>
      <c r="B276" s="659" t="s">
        <v>516</v>
      </c>
      <c r="C276" s="584">
        <v>0</v>
      </c>
      <c r="D276" s="599"/>
      <c r="E276" s="588"/>
      <c r="F276" s="600"/>
      <c r="G276" s="600"/>
      <c r="H276" s="600"/>
      <c r="I276" s="687"/>
      <c r="J276" s="585"/>
      <c r="K276" s="585"/>
      <c r="L276" s="578"/>
      <c r="M276" s="578"/>
      <c r="N276" s="580"/>
      <c r="O276" s="586"/>
      <c r="P276" s="578"/>
      <c r="Q276" s="585"/>
    </row>
    <row r="277" spans="1:17" x14ac:dyDescent="0.25">
      <c r="A277" s="634" t="s">
        <v>517</v>
      </c>
      <c r="B277" s="659" t="s">
        <v>518</v>
      </c>
      <c r="C277" s="584">
        <v>0</v>
      </c>
      <c r="D277" s="599"/>
      <c r="E277" s="588"/>
      <c r="F277" s="600"/>
      <c r="G277" s="600"/>
      <c r="H277" s="600"/>
      <c r="I277" s="687"/>
      <c r="J277" s="585"/>
      <c r="K277" s="585"/>
      <c r="L277" s="578"/>
      <c r="M277" s="578"/>
      <c r="N277" s="580"/>
      <c r="O277" s="586"/>
      <c r="P277" s="578"/>
      <c r="Q277" s="585"/>
    </row>
    <row r="278" spans="1:17" x14ac:dyDescent="0.25">
      <c r="A278" s="634" t="s">
        <v>519</v>
      </c>
      <c r="B278" s="659" t="s">
        <v>520</v>
      </c>
      <c r="C278" s="584">
        <v>0</v>
      </c>
      <c r="D278" s="599"/>
      <c r="E278" s="588"/>
      <c r="F278" s="600"/>
      <c r="G278" s="600"/>
      <c r="H278" s="600"/>
      <c r="I278" s="687"/>
      <c r="J278" s="585"/>
      <c r="K278" s="585"/>
      <c r="L278" s="578"/>
      <c r="M278" s="578"/>
      <c r="N278" s="580"/>
      <c r="O278" s="586"/>
      <c r="P278" s="578"/>
      <c r="Q278" s="585"/>
    </row>
    <row r="279" spans="1:17" ht="136.5" x14ac:dyDescent="0.25">
      <c r="A279" s="634" t="s">
        <v>521</v>
      </c>
      <c r="B279" s="640" t="s">
        <v>522</v>
      </c>
      <c r="C279" s="584">
        <v>0</v>
      </c>
      <c r="D279" s="599"/>
      <c r="E279" s="588"/>
      <c r="F279" s="600"/>
      <c r="G279" s="600"/>
      <c r="H279" s="600"/>
      <c r="I279" s="687"/>
      <c r="J279" s="585"/>
      <c r="K279" s="585"/>
      <c r="L279" s="578"/>
      <c r="M279" s="578"/>
      <c r="N279" s="580"/>
      <c r="O279" s="586"/>
      <c r="P279" s="578"/>
      <c r="Q279" s="585"/>
    </row>
    <row r="280" spans="1:17" x14ac:dyDescent="0.25">
      <c r="A280" s="634" t="s">
        <v>523</v>
      </c>
      <c r="B280" s="659" t="s">
        <v>524</v>
      </c>
      <c r="C280" s="584">
        <v>0</v>
      </c>
      <c r="D280" s="599"/>
      <c r="E280" s="588"/>
      <c r="F280" s="600"/>
      <c r="G280" s="600"/>
      <c r="H280" s="600"/>
      <c r="I280" s="687"/>
      <c r="J280" s="585"/>
      <c r="K280" s="585"/>
      <c r="L280" s="578"/>
      <c r="M280" s="578"/>
      <c r="N280" s="580"/>
      <c r="O280" s="586"/>
      <c r="P280" s="578"/>
      <c r="Q280" s="585"/>
    </row>
    <row r="281" spans="1:17" x14ac:dyDescent="0.25">
      <c r="A281" s="634" t="s">
        <v>525</v>
      </c>
      <c r="B281" s="659" t="s">
        <v>526</v>
      </c>
      <c r="C281" s="584">
        <v>0</v>
      </c>
      <c r="D281" s="599"/>
      <c r="E281" s="588"/>
      <c r="F281" s="600"/>
      <c r="G281" s="600"/>
      <c r="H281" s="600"/>
      <c r="I281" s="687"/>
      <c r="J281" s="585"/>
      <c r="K281" s="585"/>
      <c r="L281" s="578"/>
      <c r="M281" s="578"/>
      <c r="N281" s="580"/>
      <c r="O281" s="586"/>
      <c r="P281" s="578"/>
      <c r="Q281" s="585"/>
    </row>
    <row r="282" spans="1:17" x14ac:dyDescent="0.25">
      <c r="A282" s="634" t="s">
        <v>527</v>
      </c>
      <c r="B282" s="659" t="s">
        <v>528</v>
      </c>
      <c r="C282" s="584">
        <v>0</v>
      </c>
      <c r="D282" s="599"/>
      <c r="E282" s="588"/>
      <c r="F282" s="600"/>
      <c r="G282" s="600"/>
      <c r="H282" s="600"/>
      <c r="I282" s="687"/>
      <c r="J282" s="585"/>
      <c r="K282" s="585"/>
      <c r="L282" s="578"/>
      <c r="M282" s="578"/>
      <c r="N282" s="580"/>
      <c r="O282" s="586"/>
      <c r="P282" s="578"/>
      <c r="Q282" s="585"/>
    </row>
    <row r="283" spans="1:17" x14ac:dyDescent="0.25">
      <c r="A283" s="634" t="s">
        <v>529</v>
      </c>
      <c r="B283" s="659" t="s">
        <v>530</v>
      </c>
      <c r="C283" s="584">
        <v>0</v>
      </c>
      <c r="D283" s="599"/>
      <c r="E283" s="588"/>
      <c r="F283" s="600"/>
      <c r="G283" s="600"/>
      <c r="H283" s="600"/>
      <c r="I283" s="687"/>
      <c r="J283" s="585"/>
      <c r="K283" s="585"/>
      <c r="L283" s="578"/>
      <c r="M283" s="578"/>
      <c r="N283" s="580"/>
      <c r="O283" s="586"/>
      <c r="P283" s="578"/>
      <c r="Q283" s="585"/>
    </row>
    <row r="284" spans="1:17" ht="170.25" x14ac:dyDescent="0.25">
      <c r="A284" s="634" t="s">
        <v>531</v>
      </c>
      <c r="B284" s="640" t="s">
        <v>532</v>
      </c>
      <c r="C284" s="584">
        <v>0</v>
      </c>
      <c r="D284" s="599"/>
      <c r="E284" s="588"/>
      <c r="F284" s="600"/>
      <c r="G284" s="600"/>
      <c r="H284" s="600"/>
      <c r="I284" s="687"/>
      <c r="J284" s="585"/>
      <c r="K284" s="585"/>
      <c r="L284" s="578"/>
      <c r="M284" s="578"/>
      <c r="N284" s="580"/>
      <c r="O284" s="586"/>
      <c r="P284" s="578"/>
      <c r="Q284" s="585"/>
    </row>
    <row r="285" spans="1:17" ht="260.25" x14ac:dyDescent="0.25">
      <c r="A285" s="634" t="s">
        <v>533</v>
      </c>
      <c r="B285" s="640" t="s">
        <v>534</v>
      </c>
      <c r="C285" s="584">
        <v>0</v>
      </c>
      <c r="D285" s="599"/>
      <c r="E285" s="588"/>
      <c r="F285" s="600"/>
      <c r="G285" s="600"/>
      <c r="H285" s="600"/>
      <c r="I285" s="687"/>
      <c r="J285" s="585"/>
      <c r="K285" s="585"/>
      <c r="L285" s="578"/>
      <c r="M285" s="578"/>
      <c r="N285" s="580"/>
      <c r="O285" s="586"/>
      <c r="P285" s="578"/>
      <c r="Q285" s="585"/>
    </row>
    <row r="286" spans="1:17" x14ac:dyDescent="0.25">
      <c r="A286" s="634" t="s">
        <v>535</v>
      </c>
      <c r="B286" s="659" t="s">
        <v>536</v>
      </c>
      <c r="C286" s="584">
        <v>0</v>
      </c>
      <c r="D286" s="599"/>
      <c r="E286" s="588"/>
      <c r="F286" s="619"/>
      <c r="G286" s="600"/>
      <c r="H286" s="600"/>
      <c r="I286" s="687"/>
      <c r="J286" s="585"/>
      <c r="K286" s="585"/>
      <c r="L286" s="578"/>
      <c r="M286" s="578"/>
      <c r="N286" s="580"/>
      <c r="O286" s="586"/>
      <c r="P286" s="578"/>
      <c r="Q286" s="585"/>
    </row>
    <row r="287" spans="1:17" x14ac:dyDescent="0.25">
      <c r="A287" s="660" t="s">
        <v>537</v>
      </c>
      <c r="B287" s="665" t="s">
        <v>538</v>
      </c>
      <c r="C287" s="601">
        <v>0</v>
      </c>
      <c r="D287" s="617"/>
      <c r="E287" s="618"/>
      <c r="F287" s="619"/>
      <c r="G287" s="619"/>
      <c r="H287" s="619"/>
      <c r="I287" s="687"/>
      <c r="J287" s="585"/>
      <c r="K287" s="585"/>
      <c r="L287" s="578"/>
      <c r="M287" s="578"/>
      <c r="N287" s="580"/>
      <c r="O287" s="586"/>
      <c r="P287" s="578"/>
      <c r="Q287" s="585"/>
    </row>
    <row r="288" spans="1:17" x14ac:dyDescent="0.25">
      <c r="A288" s="592"/>
      <c r="B288" s="605"/>
      <c r="C288" s="716"/>
      <c r="D288" s="689"/>
      <c r="E288" s="689"/>
      <c r="F288" s="689"/>
      <c r="G288" s="689"/>
      <c r="H288" s="689"/>
      <c r="I288" s="687"/>
      <c r="J288" s="585"/>
      <c r="K288" s="585"/>
      <c r="L288" s="578"/>
      <c r="M288" s="578"/>
      <c r="N288" s="580"/>
      <c r="O288" s="586"/>
      <c r="P288" s="578"/>
      <c r="Q288" s="585"/>
    </row>
    <row r="289" spans="1:17" x14ac:dyDescent="0.25">
      <c r="A289" s="951" t="s">
        <v>539</v>
      </c>
      <c r="B289" s="958"/>
      <c r="C289" s="582">
        <v>0</v>
      </c>
      <c r="D289" s="608">
        <v>0</v>
      </c>
      <c r="E289" s="608">
        <v>0</v>
      </c>
      <c r="F289" s="608">
        <v>0</v>
      </c>
      <c r="G289" s="608">
        <v>0</v>
      </c>
      <c r="H289" s="608">
        <v>0</v>
      </c>
      <c r="I289" s="687"/>
      <c r="J289" s="585"/>
      <c r="K289" s="585"/>
      <c r="L289" s="578"/>
      <c r="M289" s="578"/>
      <c r="N289" s="580"/>
      <c r="O289" s="586"/>
      <c r="P289" s="578"/>
      <c r="Q289" s="585"/>
    </row>
    <row r="290" spans="1:17" x14ac:dyDescent="0.25">
      <c r="A290" s="633" t="s">
        <v>540</v>
      </c>
      <c r="B290" s="658" t="s">
        <v>541</v>
      </c>
      <c r="C290" s="609">
        <v>0</v>
      </c>
      <c r="D290" s="596"/>
      <c r="E290" s="597"/>
      <c r="F290" s="598"/>
      <c r="G290" s="598"/>
      <c r="H290" s="598"/>
      <c r="I290" s="687"/>
      <c r="J290" s="585"/>
      <c r="K290" s="585"/>
      <c r="L290" s="578"/>
      <c r="M290" s="578"/>
      <c r="N290" s="580"/>
      <c r="O290" s="586"/>
      <c r="P290" s="578"/>
      <c r="Q290" s="585"/>
    </row>
    <row r="291" spans="1:17" x14ac:dyDescent="0.25">
      <c r="A291" s="634" t="s">
        <v>542</v>
      </c>
      <c r="B291" s="659" t="s">
        <v>543</v>
      </c>
      <c r="C291" s="584">
        <v>0</v>
      </c>
      <c r="D291" s="599"/>
      <c r="E291" s="588"/>
      <c r="F291" s="600"/>
      <c r="G291" s="600"/>
      <c r="H291" s="600"/>
      <c r="I291" s="687"/>
      <c r="J291" s="585"/>
      <c r="K291" s="585"/>
      <c r="L291" s="578"/>
      <c r="M291" s="578"/>
      <c r="N291" s="580"/>
      <c r="O291" s="586"/>
      <c r="P291" s="578"/>
      <c r="Q291" s="585"/>
    </row>
    <row r="292" spans="1:17" x14ac:dyDescent="0.25">
      <c r="A292" s="634" t="s">
        <v>544</v>
      </c>
      <c r="B292" s="659" t="s">
        <v>545</v>
      </c>
      <c r="C292" s="584">
        <v>0</v>
      </c>
      <c r="D292" s="599"/>
      <c r="E292" s="588"/>
      <c r="F292" s="600"/>
      <c r="G292" s="600"/>
      <c r="H292" s="600"/>
      <c r="I292" s="687"/>
      <c r="J292" s="585"/>
      <c r="K292" s="585"/>
      <c r="L292" s="578"/>
      <c r="M292" s="578"/>
      <c r="N292" s="580"/>
      <c r="O292" s="586"/>
      <c r="P292" s="578"/>
      <c r="Q292" s="585"/>
    </row>
    <row r="293" spans="1:17" x14ac:dyDescent="0.25">
      <c r="A293" s="634" t="s">
        <v>546</v>
      </c>
      <c r="B293" s="659" t="s">
        <v>547</v>
      </c>
      <c r="C293" s="584">
        <v>0</v>
      </c>
      <c r="D293" s="599"/>
      <c r="E293" s="588"/>
      <c r="F293" s="600"/>
      <c r="G293" s="600"/>
      <c r="H293" s="600"/>
      <c r="I293" s="687"/>
      <c r="J293" s="585"/>
      <c r="K293" s="585"/>
      <c r="L293" s="578"/>
      <c r="M293" s="578"/>
      <c r="N293" s="580"/>
      <c r="O293" s="586"/>
      <c r="P293" s="578"/>
      <c r="Q293" s="585"/>
    </row>
    <row r="294" spans="1:17" x14ac:dyDescent="0.25">
      <c r="A294" s="634" t="s">
        <v>548</v>
      </c>
      <c r="B294" s="659" t="s">
        <v>549</v>
      </c>
      <c r="C294" s="584">
        <v>0</v>
      </c>
      <c r="D294" s="599"/>
      <c r="E294" s="588"/>
      <c r="F294" s="600"/>
      <c r="G294" s="600"/>
      <c r="H294" s="600"/>
      <c r="I294" s="687"/>
      <c r="J294" s="585"/>
      <c r="K294" s="585"/>
      <c r="L294" s="578"/>
      <c r="M294" s="578"/>
      <c r="N294" s="580"/>
      <c r="O294" s="586"/>
      <c r="P294" s="578"/>
      <c r="Q294" s="585"/>
    </row>
    <row r="295" spans="1:17" x14ac:dyDescent="0.25">
      <c r="A295" s="634" t="s">
        <v>550</v>
      </c>
      <c r="B295" s="659" t="s">
        <v>551</v>
      </c>
      <c r="C295" s="584">
        <v>0</v>
      </c>
      <c r="D295" s="599"/>
      <c r="E295" s="588"/>
      <c r="F295" s="600"/>
      <c r="G295" s="600"/>
      <c r="H295" s="600"/>
      <c r="I295" s="687"/>
      <c r="J295" s="585"/>
      <c r="K295" s="585"/>
      <c r="L295" s="578"/>
      <c r="M295" s="578"/>
      <c r="N295" s="580"/>
      <c r="O295" s="586"/>
      <c r="P295" s="578"/>
      <c r="Q295" s="585"/>
    </row>
    <row r="296" spans="1:17" x14ac:dyDescent="0.25">
      <c r="A296" s="634" t="s">
        <v>552</v>
      </c>
      <c r="B296" s="659" t="s">
        <v>553</v>
      </c>
      <c r="C296" s="584">
        <v>0</v>
      </c>
      <c r="D296" s="599"/>
      <c r="E296" s="588"/>
      <c r="F296" s="600"/>
      <c r="G296" s="600"/>
      <c r="H296" s="600"/>
      <c r="I296" s="687"/>
      <c r="J296" s="585"/>
      <c r="K296" s="585"/>
      <c r="L296" s="578"/>
      <c r="M296" s="578"/>
      <c r="N296" s="580"/>
      <c r="O296" s="586"/>
      <c r="P296" s="578"/>
      <c r="Q296" s="585"/>
    </row>
    <row r="297" spans="1:17" x14ac:dyDescent="0.25">
      <c r="A297" s="634" t="s">
        <v>554</v>
      </c>
      <c r="B297" s="659" t="s">
        <v>555</v>
      </c>
      <c r="C297" s="584">
        <v>0</v>
      </c>
      <c r="D297" s="599"/>
      <c r="E297" s="588"/>
      <c r="F297" s="600"/>
      <c r="G297" s="600"/>
      <c r="H297" s="600"/>
      <c r="I297" s="687"/>
      <c r="J297" s="585"/>
      <c r="K297" s="585"/>
      <c r="L297" s="578"/>
      <c r="M297" s="578"/>
      <c r="N297" s="580"/>
      <c r="O297" s="586"/>
      <c r="P297" s="578"/>
      <c r="Q297" s="585"/>
    </row>
    <row r="298" spans="1:17" x14ac:dyDescent="0.25">
      <c r="A298" s="634" t="s">
        <v>556</v>
      </c>
      <c r="B298" s="659" t="s">
        <v>557</v>
      </c>
      <c r="C298" s="584">
        <v>0</v>
      </c>
      <c r="D298" s="599"/>
      <c r="E298" s="588"/>
      <c r="F298" s="600"/>
      <c r="G298" s="600"/>
      <c r="H298" s="600"/>
      <c r="I298" s="687"/>
      <c r="J298" s="585"/>
      <c r="K298" s="585"/>
      <c r="L298" s="578"/>
      <c r="M298" s="578"/>
      <c r="N298" s="580"/>
      <c r="O298" s="586"/>
      <c r="P298" s="578"/>
      <c r="Q298" s="585"/>
    </row>
    <row r="299" spans="1:17" x14ac:dyDescent="0.25">
      <c r="A299" s="634" t="s">
        <v>558</v>
      </c>
      <c r="B299" s="659" t="s">
        <v>559</v>
      </c>
      <c r="C299" s="584">
        <v>0</v>
      </c>
      <c r="D299" s="599"/>
      <c r="E299" s="588"/>
      <c r="F299" s="600"/>
      <c r="G299" s="600"/>
      <c r="H299" s="600"/>
      <c r="I299" s="687"/>
      <c r="J299" s="585"/>
      <c r="K299" s="585"/>
      <c r="L299" s="578"/>
      <c r="M299" s="578"/>
      <c r="N299" s="580"/>
      <c r="O299" s="586"/>
      <c r="P299" s="578"/>
      <c r="Q299" s="585"/>
    </row>
    <row r="300" spans="1:17" x14ac:dyDescent="0.25">
      <c r="A300" s="634" t="s">
        <v>560</v>
      </c>
      <c r="B300" s="659" t="s">
        <v>561</v>
      </c>
      <c r="C300" s="584">
        <v>0</v>
      </c>
      <c r="D300" s="599"/>
      <c r="E300" s="588"/>
      <c r="F300" s="600"/>
      <c r="G300" s="600"/>
      <c r="H300" s="600"/>
      <c r="I300" s="687"/>
      <c r="J300" s="585"/>
      <c r="K300" s="585"/>
      <c r="L300" s="578"/>
      <c r="M300" s="578"/>
      <c r="N300" s="580"/>
      <c r="O300" s="586"/>
      <c r="P300" s="578"/>
      <c r="Q300" s="585"/>
    </row>
    <row r="301" spans="1:17" x14ac:dyDescent="0.25">
      <c r="A301" s="634" t="s">
        <v>562</v>
      </c>
      <c r="B301" s="659" t="s">
        <v>563</v>
      </c>
      <c r="C301" s="584">
        <v>0</v>
      </c>
      <c r="D301" s="599"/>
      <c r="E301" s="588"/>
      <c r="F301" s="600"/>
      <c r="G301" s="600"/>
      <c r="H301" s="600"/>
      <c r="I301" s="687"/>
      <c r="J301" s="585"/>
      <c r="K301" s="585"/>
      <c r="L301" s="578"/>
      <c r="M301" s="578"/>
      <c r="N301" s="580"/>
      <c r="O301" s="586"/>
      <c r="P301" s="578"/>
      <c r="Q301" s="585"/>
    </row>
    <row r="302" spans="1:17" x14ac:dyDescent="0.25">
      <c r="A302" s="634" t="s">
        <v>564</v>
      </c>
      <c r="B302" s="659" t="s">
        <v>565</v>
      </c>
      <c r="C302" s="584">
        <v>0</v>
      </c>
      <c r="D302" s="599"/>
      <c r="E302" s="588"/>
      <c r="F302" s="600"/>
      <c r="G302" s="600"/>
      <c r="H302" s="600"/>
      <c r="I302" s="687"/>
      <c r="J302" s="585"/>
      <c r="K302" s="585"/>
      <c r="L302" s="578"/>
      <c r="M302" s="578"/>
      <c r="N302" s="580"/>
      <c r="O302" s="586"/>
      <c r="P302" s="578"/>
      <c r="Q302" s="585"/>
    </row>
    <row r="303" spans="1:17" x14ac:dyDescent="0.25">
      <c r="A303" s="634" t="s">
        <v>566</v>
      </c>
      <c r="B303" s="659" t="s">
        <v>567</v>
      </c>
      <c r="C303" s="584">
        <v>0</v>
      </c>
      <c r="D303" s="599"/>
      <c r="E303" s="588"/>
      <c r="F303" s="600"/>
      <c r="G303" s="600"/>
      <c r="H303" s="600"/>
      <c r="I303" s="687"/>
      <c r="J303" s="585"/>
      <c r="K303" s="585"/>
      <c r="L303" s="578"/>
      <c r="M303" s="578"/>
      <c r="N303" s="580"/>
      <c r="O303" s="586"/>
      <c r="P303" s="578"/>
      <c r="Q303" s="585"/>
    </row>
    <row r="304" spans="1:17" x14ac:dyDescent="0.25">
      <c r="A304" s="634" t="s">
        <v>568</v>
      </c>
      <c r="B304" s="659" t="s">
        <v>569</v>
      </c>
      <c r="C304" s="584">
        <v>0</v>
      </c>
      <c r="D304" s="599"/>
      <c r="E304" s="588"/>
      <c r="F304" s="600"/>
      <c r="G304" s="600"/>
      <c r="H304" s="600"/>
      <c r="I304" s="687"/>
      <c r="J304" s="585"/>
      <c r="K304" s="585"/>
      <c r="L304" s="578"/>
      <c r="M304" s="578"/>
      <c r="N304" s="580"/>
      <c r="O304" s="586"/>
      <c r="P304" s="578"/>
      <c r="Q304" s="585"/>
    </row>
    <row r="305" spans="1:17" x14ac:dyDescent="0.25">
      <c r="A305" s="634" t="s">
        <v>570</v>
      </c>
      <c r="B305" s="659" t="s">
        <v>571</v>
      </c>
      <c r="C305" s="584">
        <v>0</v>
      </c>
      <c r="D305" s="599"/>
      <c r="E305" s="588"/>
      <c r="F305" s="600"/>
      <c r="G305" s="600"/>
      <c r="H305" s="600"/>
      <c r="I305" s="687"/>
      <c r="J305" s="585"/>
      <c r="K305" s="585"/>
      <c r="L305" s="578"/>
      <c r="M305" s="578"/>
      <c r="N305" s="580"/>
      <c r="O305" s="586"/>
      <c r="P305" s="578"/>
      <c r="Q305" s="585"/>
    </row>
    <row r="306" spans="1:17" x14ac:dyDescent="0.25">
      <c r="A306" s="634" t="s">
        <v>572</v>
      </c>
      <c r="B306" s="659" t="s">
        <v>573</v>
      </c>
      <c r="C306" s="584">
        <v>0</v>
      </c>
      <c r="D306" s="599"/>
      <c r="E306" s="588"/>
      <c r="F306" s="600"/>
      <c r="G306" s="600"/>
      <c r="H306" s="600"/>
      <c r="I306" s="687"/>
      <c r="J306" s="585"/>
      <c r="K306" s="585"/>
      <c r="L306" s="578"/>
      <c r="M306" s="578"/>
      <c r="N306" s="580"/>
      <c r="O306" s="586"/>
      <c r="P306" s="578"/>
      <c r="Q306" s="585"/>
    </row>
    <row r="307" spans="1:17" x14ac:dyDescent="0.25">
      <c r="A307" s="634" t="s">
        <v>574</v>
      </c>
      <c r="B307" s="659" t="s">
        <v>575</v>
      </c>
      <c r="C307" s="584">
        <v>0</v>
      </c>
      <c r="D307" s="599"/>
      <c r="E307" s="588"/>
      <c r="F307" s="600"/>
      <c r="G307" s="600"/>
      <c r="H307" s="600"/>
      <c r="I307" s="687"/>
      <c r="J307" s="585"/>
      <c r="K307" s="585"/>
      <c r="L307" s="578"/>
      <c r="M307" s="578"/>
      <c r="N307" s="580"/>
      <c r="O307" s="586"/>
      <c r="P307" s="578"/>
      <c r="Q307" s="585"/>
    </row>
    <row r="308" spans="1:17" x14ac:dyDescent="0.25">
      <c r="A308" s="634" t="s">
        <v>576</v>
      </c>
      <c r="B308" s="659" t="s">
        <v>577</v>
      </c>
      <c r="C308" s="584">
        <v>0</v>
      </c>
      <c r="D308" s="599"/>
      <c r="E308" s="588"/>
      <c r="F308" s="600"/>
      <c r="G308" s="600"/>
      <c r="H308" s="600"/>
      <c r="I308" s="687"/>
      <c r="J308" s="585"/>
      <c r="K308" s="585"/>
      <c r="L308" s="578"/>
      <c r="M308" s="578"/>
      <c r="N308" s="580"/>
      <c r="O308" s="586"/>
      <c r="P308" s="578"/>
      <c r="Q308" s="585"/>
    </row>
    <row r="309" spans="1:17" x14ac:dyDescent="0.25">
      <c r="A309" s="634" t="s">
        <v>578</v>
      </c>
      <c r="B309" s="659" t="s">
        <v>579</v>
      </c>
      <c r="C309" s="584">
        <v>0</v>
      </c>
      <c r="D309" s="599"/>
      <c r="E309" s="588"/>
      <c r="F309" s="600"/>
      <c r="G309" s="600"/>
      <c r="H309" s="600"/>
      <c r="I309" s="687"/>
      <c r="J309" s="585"/>
      <c r="K309" s="585"/>
      <c r="L309" s="578"/>
      <c r="M309" s="578"/>
      <c r="N309" s="580"/>
      <c r="O309" s="586"/>
      <c r="P309" s="578"/>
      <c r="Q309" s="585"/>
    </row>
    <row r="310" spans="1:17" x14ac:dyDescent="0.25">
      <c r="A310" s="660" t="s">
        <v>580</v>
      </c>
      <c r="B310" s="665" t="s">
        <v>581</v>
      </c>
      <c r="C310" s="601">
        <v>0</v>
      </c>
      <c r="D310" s="602"/>
      <c r="E310" s="603"/>
      <c r="F310" s="604"/>
      <c r="G310" s="604"/>
      <c r="H310" s="604"/>
      <c r="I310" s="687"/>
      <c r="J310" s="585"/>
      <c r="K310" s="585"/>
      <c r="L310" s="578"/>
      <c r="M310" s="578"/>
      <c r="N310" s="580"/>
      <c r="O310" s="586"/>
      <c r="P310" s="578"/>
      <c r="Q310" s="585"/>
    </row>
    <row r="311" spans="1:17" x14ac:dyDescent="0.25">
      <c r="A311" s="620"/>
      <c r="B311" s="605"/>
      <c r="C311" s="668"/>
      <c r="D311" s="628"/>
      <c r="E311" s="628"/>
      <c r="F311" s="628"/>
      <c r="G311" s="628"/>
      <c r="H311" s="628"/>
      <c r="I311" s="687"/>
      <c r="J311" s="585"/>
      <c r="K311" s="585"/>
      <c r="L311" s="578"/>
      <c r="M311" s="578"/>
      <c r="N311" s="580"/>
      <c r="O311" s="586"/>
      <c r="P311" s="578"/>
      <c r="Q311" s="585"/>
    </row>
    <row r="312" spans="1:17" x14ac:dyDescent="0.25">
      <c r="A312" s="951" t="s">
        <v>582</v>
      </c>
      <c r="B312" s="958"/>
      <c r="C312" s="582">
        <v>0</v>
      </c>
      <c r="D312" s="614">
        <v>0</v>
      </c>
      <c r="E312" s="581">
        <v>0</v>
      </c>
      <c r="F312" s="615">
        <v>0</v>
      </c>
      <c r="G312" s="582">
        <v>0</v>
      </c>
      <c r="H312" s="582">
        <v>0</v>
      </c>
      <c r="I312" s="687"/>
      <c r="J312" s="585"/>
      <c r="K312" s="585"/>
      <c r="L312" s="578"/>
      <c r="M312" s="578"/>
      <c r="N312" s="580"/>
      <c r="O312" s="586"/>
      <c r="P312" s="578"/>
      <c r="Q312" s="585"/>
    </row>
    <row r="313" spans="1:17" x14ac:dyDescent="0.25">
      <c r="A313" s="669" t="s">
        <v>583</v>
      </c>
      <c r="B313" s="670" t="s">
        <v>584</v>
      </c>
      <c r="C313" s="609">
        <v>0</v>
      </c>
      <c r="D313" s="599"/>
      <c r="E313" s="588"/>
      <c r="F313" s="600"/>
      <c r="G313" s="600"/>
      <c r="H313" s="600"/>
      <c r="I313" s="687"/>
      <c r="J313" s="585"/>
      <c r="K313" s="585"/>
      <c r="L313" s="578"/>
      <c r="M313" s="578"/>
      <c r="N313" s="580"/>
      <c r="O313" s="586"/>
      <c r="P313" s="578"/>
      <c r="Q313" s="585"/>
    </row>
    <row r="314" spans="1:17" ht="136.5" x14ac:dyDescent="0.25">
      <c r="A314" s="634" t="s">
        <v>585</v>
      </c>
      <c r="B314" s="640" t="s">
        <v>586</v>
      </c>
      <c r="C314" s="584">
        <v>0</v>
      </c>
      <c r="D314" s="599"/>
      <c r="E314" s="588"/>
      <c r="F314" s="600"/>
      <c r="G314" s="600"/>
      <c r="H314" s="600"/>
      <c r="I314" s="687"/>
      <c r="J314" s="585"/>
      <c r="K314" s="585"/>
      <c r="L314" s="578"/>
      <c r="M314" s="578"/>
      <c r="N314" s="580"/>
      <c r="O314" s="586"/>
      <c r="P314" s="578"/>
      <c r="Q314" s="585"/>
    </row>
    <row r="315" spans="1:17" x14ac:dyDescent="0.25">
      <c r="A315" s="634" t="s">
        <v>587</v>
      </c>
      <c r="B315" s="659" t="s">
        <v>588</v>
      </c>
      <c r="C315" s="584">
        <v>0</v>
      </c>
      <c r="D315" s="599"/>
      <c r="E315" s="588"/>
      <c r="F315" s="600"/>
      <c r="G315" s="600"/>
      <c r="H315" s="600"/>
      <c r="I315" s="687"/>
      <c r="J315" s="585"/>
      <c r="K315" s="585"/>
      <c r="L315" s="578"/>
      <c r="M315" s="578"/>
      <c r="N315" s="580"/>
      <c r="O315" s="586"/>
      <c r="P315" s="578"/>
      <c r="Q315" s="585"/>
    </row>
    <row r="316" spans="1:17" x14ac:dyDescent="0.25">
      <c r="A316" s="634" t="s">
        <v>589</v>
      </c>
      <c r="B316" s="659" t="s">
        <v>590</v>
      </c>
      <c r="C316" s="584">
        <v>0</v>
      </c>
      <c r="D316" s="599"/>
      <c r="E316" s="588"/>
      <c r="F316" s="600"/>
      <c r="G316" s="600"/>
      <c r="H316" s="600"/>
      <c r="I316" s="687"/>
      <c r="J316" s="585"/>
      <c r="K316" s="585"/>
      <c r="L316" s="578"/>
      <c r="M316" s="578"/>
      <c r="N316" s="580"/>
      <c r="O316" s="586"/>
      <c r="P316" s="578"/>
      <c r="Q316" s="585"/>
    </row>
    <row r="317" spans="1:17" x14ac:dyDescent="0.25">
      <c r="A317" s="634" t="s">
        <v>591</v>
      </c>
      <c r="B317" s="659" t="s">
        <v>592</v>
      </c>
      <c r="C317" s="584">
        <v>0</v>
      </c>
      <c r="D317" s="599"/>
      <c r="E317" s="588"/>
      <c r="F317" s="600"/>
      <c r="G317" s="600"/>
      <c r="H317" s="600"/>
      <c r="I317" s="687"/>
      <c r="J317" s="585"/>
      <c r="K317" s="585"/>
      <c r="L317" s="578"/>
      <c r="M317" s="578"/>
      <c r="N317" s="580"/>
      <c r="O317" s="586"/>
      <c r="P317" s="578"/>
      <c r="Q317" s="585"/>
    </row>
    <row r="318" spans="1:17" x14ac:dyDescent="0.25">
      <c r="A318" s="634" t="s">
        <v>593</v>
      </c>
      <c r="B318" s="659" t="s">
        <v>594</v>
      </c>
      <c r="C318" s="584">
        <v>0</v>
      </c>
      <c r="D318" s="599"/>
      <c r="E318" s="588"/>
      <c r="F318" s="600"/>
      <c r="G318" s="600"/>
      <c r="H318" s="600"/>
      <c r="I318" s="687"/>
      <c r="J318" s="585"/>
      <c r="K318" s="585"/>
      <c r="L318" s="578"/>
      <c r="M318" s="578"/>
      <c r="N318" s="580"/>
      <c r="O318" s="586"/>
      <c r="P318" s="578"/>
      <c r="Q318" s="585"/>
    </row>
    <row r="319" spans="1:17" x14ac:dyDescent="0.25">
      <c r="A319" s="634" t="s">
        <v>595</v>
      </c>
      <c r="B319" s="659" t="s">
        <v>596</v>
      </c>
      <c r="C319" s="584">
        <v>0</v>
      </c>
      <c r="D319" s="599"/>
      <c r="E319" s="588"/>
      <c r="F319" s="600"/>
      <c r="G319" s="600"/>
      <c r="H319" s="600"/>
      <c r="I319" s="687"/>
      <c r="J319" s="585"/>
      <c r="K319" s="585"/>
      <c r="L319" s="578"/>
      <c r="M319" s="578"/>
      <c r="N319" s="580"/>
      <c r="O319" s="586"/>
      <c r="P319" s="578"/>
      <c r="Q319" s="585"/>
    </row>
    <row r="320" spans="1:17" x14ac:dyDescent="0.25">
      <c r="A320" s="634" t="s">
        <v>597</v>
      </c>
      <c r="B320" s="659" t="s">
        <v>598</v>
      </c>
      <c r="C320" s="584">
        <v>0</v>
      </c>
      <c r="D320" s="599"/>
      <c r="E320" s="588"/>
      <c r="F320" s="600"/>
      <c r="G320" s="600"/>
      <c r="H320" s="600"/>
      <c r="I320" s="687"/>
      <c r="J320" s="585"/>
      <c r="K320" s="585"/>
      <c r="L320" s="578"/>
      <c r="M320" s="578"/>
      <c r="N320" s="580"/>
      <c r="O320" s="586"/>
      <c r="P320" s="578"/>
      <c r="Q320" s="585"/>
    </row>
    <row r="321" spans="1:17" x14ac:dyDescent="0.25">
      <c r="A321" s="634" t="s">
        <v>599</v>
      </c>
      <c r="B321" s="659" t="s">
        <v>600</v>
      </c>
      <c r="C321" s="584">
        <v>0</v>
      </c>
      <c r="D321" s="599"/>
      <c r="E321" s="588"/>
      <c r="F321" s="600"/>
      <c r="G321" s="600"/>
      <c r="H321" s="600"/>
      <c r="I321" s="687"/>
      <c r="J321" s="585"/>
      <c r="K321" s="585"/>
      <c r="L321" s="578"/>
      <c r="M321" s="578"/>
      <c r="N321" s="580"/>
      <c r="O321" s="586"/>
      <c r="P321" s="578"/>
      <c r="Q321" s="585"/>
    </row>
    <row r="322" spans="1:17" x14ac:dyDescent="0.25">
      <c r="A322" s="634" t="s">
        <v>601</v>
      </c>
      <c r="B322" s="659" t="s">
        <v>602</v>
      </c>
      <c r="C322" s="584">
        <v>0</v>
      </c>
      <c r="D322" s="599"/>
      <c r="E322" s="588"/>
      <c r="F322" s="600"/>
      <c r="G322" s="600"/>
      <c r="H322" s="600"/>
      <c r="I322" s="687"/>
      <c r="J322" s="585"/>
      <c r="K322" s="585"/>
      <c r="L322" s="578"/>
      <c r="M322" s="578"/>
      <c r="N322" s="580"/>
      <c r="O322" s="586"/>
      <c r="P322" s="578"/>
      <c r="Q322" s="585"/>
    </row>
    <row r="323" spans="1:17" x14ac:dyDescent="0.25">
      <c r="A323" s="634" t="s">
        <v>603</v>
      </c>
      <c r="B323" s="659" t="s">
        <v>604</v>
      </c>
      <c r="C323" s="584">
        <v>0</v>
      </c>
      <c r="D323" s="599"/>
      <c r="E323" s="588"/>
      <c r="F323" s="600"/>
      <c r="G323" s="600"/>
      <c r="H323" s="600"/>
      <c r="I323" s="687"/>
      <c r="J323" s="585"/>
      <c r="K323" s="585"/>
      <c r="L323" s="578"/>
      <c r="M323" s="578"/>
      <c r="N323" s="580"/>
      <c r="O323" s="586"/>
      <c r="P323" s="578"/>
      <c r="Q323" s="585"/>
    </row>
    <row r="324" spans="1:17" x14ac:dyDescent="0.25">
      <c r="A324" s="634" t="s">
        <v>605</v>
      </c>
      <c r="B324" s="659" t="s">
        <v>606</v>
      </c>
      <c r="C324" s="584">
        <v>0</v>
      </c>
      <c r="D324" s="599"/>
      <c r="E324" s="588"/>
      <c r="F324" s="600"/>
      <c r="G324" s="600"/>
      <c r="H324" s="600"/>
      <c r="I324" s="687"/>
      <c r="J324" s="585"/>
      <c r="K324" s="585"/>
      <c r="L324" s="578"/>
      <c r="M324" s="578"/>
      <c r="N324" s="580"/>
      <c r="O324" s="586"/>
      <c r="P324" s="578"/>
      <c r="Q324" s="585"/>
    </row>
    <row r="325" spans="1:17" x14ac:dyDescent="0.25">
      <c r="A325" s="634" t="s">
        <v>607</v>
      </c>
      <c r="B325" s="659" t="s">
        <v>608</v>
      </c>
      <c r="C325" s="584">
        <v>0</v>
      </c>
      <c r="D325" s="599"/>
      <c r="E325" s="588"/>
      <c r="F325" s="600"/>
      <c r="G325" s="600"/>
      <c r="H325" s="600"/>
      <c r="I325" s="687"/>
      <c r="J325" s="585"/>
      <c r="K325" s="585"/>
      <c r="L325" s="578"/>
      <c r="M325" s="578"/>
      <c r="N325" s="580"/>
      <c r="O325" s="586"/>
      <c r="P325" s="578"/>
      <c r="Q325" s="585"/>
    </row>
    <row r="326" spans="1:17" x14ac:dyDescent="0.25">
      <c r="A326" s="634" t="s">
        <v>609</v>
      </c>
      <c r="B326" s="659" t="s">
        <v>610</v>
      </c>
      <c r="C326" s="584">
        <v>0</v>
      </c>
      <c r="D326" s="599"/>
      <c r="E326" s="588"/>
      <c r="F326" s="600"/>
      <c r="G326" s="600"/>
      <c r="H326" s="600"/>
      <c r="I326" s="687"/>
      <c r="J326" s="585"/>
      <c r="K326" s="585"/>
      <c r="L326" s="578"/>
      <c r="M326" s="578"/>
      <c r="N326" s="580"/>
      <c r="O326" s="586"/>
      <c r="P326" s="578"/>
      <c r="Q326" s="585"/>
    </row>
    <row r="327" spans="1:17" x14ac:dyDescent="0.25">
      <c r="A327" s="634" t="s">
        <v>611</v>
      </c>
      <c r="B327" s="659" t="s">
        <v>612</v>
      </c>
      <c r="C327" s="584">
        <v>0</v>
      </c>
      <c r="D327" s="599"/>
      <c r="E327" s="588"/>
      <c r="F327" s="600"/>
      <c r="G327" s="600"/>
      <c r="H327" s="600"/>
      <c r="I327" s="687"/>
      <c r="J327" s="585"/>
      <c r="K327" s="585"/>
      <c r="L327" s="578"/>
      <c r="M327" s="578"/>
      <c r="N327" s="580"/>
      <c r="O327" s="586"/>
      <c r="P327" s="578"/>
      <c r="Q327" s="585"/>
    </row>
    <row r="328" spans="1:17" x14ac:dyDescent="0.25">
      <c r="A328" s="635" t="s">
        <v>613</v>
      </c>
      <c r="B328" s="664" t="s">
        <v>614</v>
      </c>
      <c r="C328" s="601">
        <v>0</v>
      </c>
      <c r="D328" s="602"/>
      <c r="E328" s="603"/>
      <c r="F328" s="604"/>
      <c r="G328" s="604"/>
      <c r="H328" s="604"/>
      <c r="I328" s="687"/>
      <c r="J328" s="585"/>
      <c r="K328" s="585"/>
      <c r="L328" s="578"/>
      <c r="M328" s="578"/>
      <c r="N328" s="580"/>
      <c r="O328" s="586"/>
      <c r="P328" s="578"/>
      <c r="Q328" s="585"/>
    </row>
    <row r="329" spans="1:17" x14ac:dyDescent="0.25">
      <c r="A329" s="720"/>
      <c r="B329" s="721"/>
      <c r="C329" s="590"/>
      <c r="D329" s="590"/>
      <c r="E329" s="590"/>
      <c r="F329" s="590"/>
      <c r="G329" s="590"/>
      <c r="H329" s="590"/>
      <c r="I329" s="687"/>
      <c r="J329" s="580"/>
      <c r="K329" s="580"/>
      <c r="L329" s="580"/>
      <c r="M329" s="580"/>
      <c r="N329" s="580"/>
      <c r="O329" s="586"/>
      <c r="P329" s="578"/>
      <c r="Q329" s="585"/>
    </row>
    <row r="330" spans="1:17" x14ac:dyDescent="0.25">
      <c r="A330" s="722" t="s">
        <v>615</v>
      </c>
      <c r="B330" s="723"/>
      <c r="C330" s="582">
        <v>0</v>
      </c>
      <c r="D330" s="614">
        <v>0</v>
      </c>
      <c r="E330" s="614">
        <v>0</v>
      </c>
      <c r="F330" s="614">
        <v>0</v>
      </c>
      <c r="G330" s="614">
        <v>0</v>
      </c>
      <c r="H330" s="614">
        <v>0</v>
      </c>
      <c r="I330" s="687"/>
      <c r="J330" s="585"/>
      <c r="K330" s="585"/>
      <c r="L330" s="578"/>
      <c r="M330" s="578"/>
      <c r="N330" s="580"/>
      <c r="O330" s="586"/>
      <c r="P330" s="578"/>
      <c r="Q330" s="585"/>
    </row>
    <row r="331" spans="1:17" x14ac:dyDescent="0.25">
      <c r="A331" s="669" t="s">
        <v>616</v>
      </c>
      <c r="B331" s="703" t="s">
        <v>617</v>
      </c>
      <c r="C331" s="584">
        <v>0</v>
      </c>
      <c r="D331" s="599"/>
      <c r="E331" s="588"/>
      <c r="F331" s="600"/>
      <c r="G331" s="600"/>
      <c r="H331" s="600"/>
      <c r="I331" s="687"/>
      <c r="J331" s="585"/>
      <c r="K331" s="585"/>
      <c r="L331" s="578"/>
      <c r="M331" s="578"/>
      <c r="N331" s="580"/>
      <c r="O331" s="586"/>
      <c r="P331" s="578"/>
      <c r="Q331" s="585"/>
    </row>
    <row r="332" spans="1:17" x14ac:dyDescent="0.25">
      <c r="A332" s="638" t="s">
        <v>618</v>
      </c>
      <c r="B332" s="703" t="s">
        <v>619</v>
      </c>
      <c r="C332" s="584">
        <v>0</v>
      </c>
      <c r="D332" s="599"/>
      <c r="E332" s="588"/>
      <c r="F332" s="600"/>
      <c r="G332" s="600"/>
      <c r="H332" s="600"/>
      <c r="I332" s="687"/>
      <c r="J332" s="585"/>
      <c r="K332" s="585"/>
      <c r="L332" s="578"/>
      <c r="M332" s="578"/>
      <c r="N332" s="580"/>
      <c r="O332" s="586"/>
      <c r="P332" s="578"/>
      <c r="Q332" s="585"/>
    </row>
    <row r="333" spans="1:17" x14ac:dyDescent="0.25">
      <c r="A333" s="638" t="s">
        <v>620</v>
      </c>
      <c r="B333" s="703" t="s">
        <v>621</v>
      </c>
      <c r="C333" s="584">
        <v>0</v>
      </c>
      <c r="D333" s="599"/>
      <c r="E333" s="588"/>
      <c r="F333" s="600"/>
      <c r="G333" s="600"/>
      <c r="H333" s="600"/>
      <c r="I333" s="687"/>
      <c r="J333" s="585"/>
      <c r="K333" s="585"/>
      <c r="L333" s="578"/>
      <c r="M333" s="578"/>
      <c r="N333" s="580"/>
      <c r="O333" s="586"/>
      <c r="P333" s="578"/>
      <c r="Q333" s="585"/>
    </row>
    <row r="334" spans="1:17" x14ac:dyDescent="0.25">
      <c r="A334" s="634" t="s">
        <v>622</v>
      </c>
      <c r="B334" s="659" t="s">
        <v>623</v>
      </c>
      <c r="C334" s="584">
        <v>0</v>
      </c>
      <c r="D334" s="599"/>
      <c r="E334" s="588"/>
      <c r="F334" s="600"/>
      <c r="G334" s="600"/>
      <c r="H334" s="600"/>
      <c r="I334" s="687"/>
      <c r="J334" s="585"/>
      <c r="K334" s="585"/>
      <c r="L334" s="578"/>
      <c r="M334" s="578"/>
      <c r="N334" s="580"/>
      <c r="O334" s="586"/>
      <c r="P334" s="578"/>
      <c r="Q334" s="585"/>
    </row>
    <row r="335" spans="1:17" x14ac:dyDescent="0.25">
      <c r="A335" s="634" t="s">
        <v>624</v>
      </c>
      <c r="B335" s="659" t="s">
        <v>625</v>
      </c>
      <c r="C335" s="584">
        <v>0</v>
      </c>
      <c r="D335" s="599"/>
      <c r="E335" s="588"/>
      <c r="F335" s="600"/>
      <c r="G335" s="600"/>
      <c r="H335" s="600"/>
      <c r="I335" s="687"/>
      <c r="J335" s="585"/>
      <c r="K335" s="585"/>
      <c r="L335" s="578"/>
      <c r="M335" s="578"/>
      <c r="N335" s="580"/>
      <c r="O335" s="586"/>
      <c r="P335" s="578"/>
      <c r="Q335" s="585"/>
    </row>
    <row r="336" spans="1:17" x14ac:dyDescent="0.25">
      <c r="A336" s="634" t="s">
        <v>626</v>
      </c>
      <c r="B336" s="659" t="s">
        <v>627</v>
      </c>
      <c r="C336" s="584">
        <v>0</v>
      </c>
      <c r="D336" s="599"/>
      <c r="E336" s="588"/>
      <c r="F336" s="600"/>
      <c r="G336" s="600"/>
      <c r="H336" s="600"/>
      <c r="I336" s="687"/>
      <c r="J336" s="585"/>
      <c r="K336" s="585"/>
      <c r="L336" s="578"/>
      <c r="M336" s="578"/>
      <c r="N336" s="580"/>
      <c r="O336" s="586"/>
      <c r="P336" s="578"/>
      <c r="Q336" s="585"/>
    </row>
    <row r="337" spans="1:17" x14ac:dyDescent="0.25">
      <c r="A337" s="634" t="s">
        <v>628</v>
      </c>
      <c r="B337" s="659" t="s">
        <v>629</v>
      </c>
      <c r="C337" s="584">
        <v>0</v>
      </c>
      <c r="D337" s="599"/>
      <c r="E337" s="588"/>
      <c r="F337" s="600"/>
      <c r="G337" s="600"/>
      <c r="H337" s="600"/>
      <c r="I337" s="687"/>
      <c r="J337" s="585"/>
      <c r="K337" s="585"/>
      <c r="L337" s="578"/>
      <c r="M337" s="578"/>
      <c r="N337" s="580"/>
      <c r="O337" s="586"/>
      <c r="P337" s="578"/>
      <c r="Q337" s="585"/>
    </row>
    <row r="338" spans="1:17" x14ac:dyDescent="0.25">
      <c r="A338" s="634" t="s">
        <v>630</v>
      </c>
      <c r="B338" s="659" t="s">
        <v>631</v>
      </c>
      <c r="C338" s="584">
        <v>0</v>
      </c>
      <c r="D338" s="599"/>
      <c r="E338" s="588"/>
      <c r="F338" s="600"/>
      <c r="G338" s="600"/>
      <c r="H338" s="600"/>
      <c r="I338" s="687"/>
      <c r="J338" s="585"/>
      <c r="K338" s="585"/>
      <c r="L338" s="578"/>
      <c r="M338" s="578"/>
      <c r="N338" s="580"/>
      <c r="O338" s="586"/>
      <c r="P338" s="578"/>
      <c r="Q338" s="585"/>
    </row>
    <row r="339" spans="1:17" x14ac:dyDescent="0.25">
      <c r="A339" s="639" t="s">
        <v>632</v>
      </c>
      <c r="B339" s="671" t="s">
        <v>633</v>
      </c>
      <c r="C339" s="616">
        <v>0</v>
      </c>
      <c r="D339" s="617"/>
      <c r="E339" s="618"/>
      <c r="F339" s="619"/>
      <c r="G339" s="619"/>
      <c r="H339" s="619"/>
      <c r="I339" s="687"/>
      <c r="J339" s="585"/>
      <c r="K339" s="585"/>
      <c r="L339" s="578"/>
      <c r="M339" s="578"/>
      <c r="N339" s="580"/>
      <c r="O339" s="586"/>
      <c r="P339" s="578"/>
      <c r="Q339" s="585"/>
    </row>
    <row r="340" spans="1:17" x14ac:dyDescent="0.25">
      <c r="A340" s="634" t="s">
        <v>634</v>
      </c>
      <c r="B340" s="659" t="s">
        <v>635</v>
      </c>
      <c r="C340" s="584">
        <v>0</v>
      </c>
      <c r="D340" s="599"/>
      <c r="E340" s="588"/>
      <c r="F340" s="600"/>
      <c r="G340" s="600"/>
      <c r="H340" s="653"/>
      <c r="I340" s="688"/>
      <c r="J340" s="586"/>
      <c r="K340" s="586"/>
      <c r="L340" s="586"/>
      <c r="M340" s="586"/>
      <c r="N340" s="590"/>
      <c r="O340" s="586"/>
      <c r="P340" s="586"/>
      <c r="Q340" s="586"/>
    </row>
    <row r="341" spans="1:17" x14ac:dyDescent="0.25">
      <c r="A341" s="639" t="s">
        <v>636</v>
      </c>
      <c r="B341" s="659" t="s">
        <v>637</v>
      </c>
      <c r="C341" s="609">
        <v>0</v>
      </c>
      <c r="D341" s="596"/>
      <c r="E341" s="597"/>
      <c r="F341" s="598"/>
      <c r="G341" s="598"/>
      <c r="H341" s="598"/>
      <c r="I341" s="687"/>
      <c r="J341" s="585"/>
      <c r="K341" s="585"/>
      <c r="L341" s="578"/>
      <c r="M341" s="578"/>
      <c r="N341" s="580"/>
      <c r="O341" s="586"/>
      <c r="P341" s="578"/>
      <c r="Q341" s="585"/>
    </row>
    <row r="342" spans="1:17" x14ac:dyDescent="0.25">
      <c r="A342" s="634" t="s">
        <v>638</v>
      </c>
      <c r="B342" s="659" t="s">
        <v>639</v>
      </c>
      <c r="C342" s="584">
        <v>0</v>
      </c>
      <c r="D342" s="599"/>
      <c r="E342" s="588"/>
      <c r="F342" s="600"/>
      <c r="G342" s="600"/>
      <c r="H342" s="600"/>
      <c r="I342" s="687"/>
      <c r="J342" s="585"/>
      <c r="K342" s="585"/>
      <c r="L342" s="578"/>
      <c r="M342" s="578"/>
      <c r="N342" s="580"/>
      <c r="O342" s="586"/>
      <c r="P342" s="578"/>
      <c r="Q342" s="585"/>
    </row>
    <row r="343" spans="1:17" x14ac:dyDescent="0.25">
      <c r="A343" s="639" t="s">
        <v>640</v>
      </c>
      <c r="B343" s="659" t="s">
        <v>641</v>
      </c>
      <c r="C343" s="584">
        <v>0</v>
      </c>
      <c r="D343" s="599"/>
      <c r="E343" s="588"/>
      <c r="F343" s="600"/>
      <c r="G343" s="600"/>
      <c r="H343" s="600"/>
      <c r="I343" s="687"/>
      <c r="J343" s="585"/>
      <c r="K343" s="585"/>
      <c r="L343" s="578"/>
      <c r="M343" s="578"/>
      <c r="N343" s="580"/>
      <c r="O343" s="586"/>
      <c r="P343" s="578"/>
      <c r="Q343" s="585"/>
    </row>
    <row r="344" spans="1:17" x14ac:dyDescent="0.25">
      <c r="A344" s="634" t="s">
        <v>642</v>
      </c>
      <c r="B344" s="659" t="s">
        <v>643</v>
      </c>
      <c r="C344" s="584">
        <v>0</v>
      </c>
      <c r="D344" s="599"/>
      <c r="E344" s="588"/>
      <c r="F344" s="600"/>
      <c r="G344" s="600"/>
      <c r="H344" s="600"/>
      <c r="I344" s="687"/>
      <c r="J344" s="585"/>
      <c r="K344" s="585"/>
      <c r="L344" s="578"/>
      <c r="M344" s="578"/>
      <c r="N344" s="580"/>
      <c r="O344" s="586"/>
      <c r="P344" s="578"/>
      <c r="Q344" s="585"/>
    </row>
    <row r="345" spans="1:17" x14ac:dyDescent="0.25">
      <c r="A345" s="639" t="s">
        <v>644</v>
      </c>
      <c r="B345" s="659" t="s">
        <v>645</v>
      </c>
      <c r="C345" s="584">
        <v>0</v>
      </c>
      <c r="D345" s="599"/>
      <c r="E345" s="588"/>
      <c r="F345" s="600"/>
      <c r="G345" s="600"/>
      <c r="H345" s="600"/>
      <c r="I345" s="687"/>
      <c r="J345" s="585"/>
      <c r="K345" s="585"/>
      <c r="L345" s="578"/>
      <c r="M345" s="578"/>
      <c r="N345" s="580"/>
      <c r="O345" s="586"/>
      <c r="P345" s="578"/>
      <c r="Q345" s="585"/>
    </row>
    <row r="346" spans="1:17" x14ac:dyDescent="0.25">
      <c r="A346" s="634" t="s">
        <v>646</v>
      </c>
      <c r="B346" s="659" t="s">
        <v>647</v>
      </c>
      <c r="C346" s="584">
        <v>0</v>
      </c>
      <c r="D346" s="599"/>
      <c r="E346" s="588"/>
      <c r="F346" s="600"/>
      <c r="G346" s="600"/>
      <c r="H346" s="600"/>
      <c r="I346" s="687"/>
      <c r="J346" s="585"/>
      <c r="K346" s="585"/>
      <c r="L346" s="578"/>
      <c r="M346" s="578"/>
      <c r="N346" s="580"/>
      <c r="O346" s="586"/>
      <c r="P346" s="578"/>
      <c r="Q346" s="585"/>
    </row>
    <row r="347" spans="1:17" x14ac:dyDescent="0.25">
      <c r="A347" s="639" t="s">
        <v>648</v>
      </c>
      <c r="B347" s="659" t="s">
        <v>649</v>
      </c>
      <c r="C347" s="616">
        <v>0</v>
      </c>
      <c r="D347" s="617"/>
      <c r="E347" s="618"/>
      <c r="F347" s="619"/>
      <c r="G347" s="619"/>
      <c r="H347" s="619"/>
      <c r="I347" s="687"/>
      <c r="J347" s="585"/>
      <c r="K347" s="585"/>
      <c r="L347" s="578"/>
      <c r="M347" s="578"/>
      <c r="N347" s="580"/>
      <c r="O347" s="586"/>
      <c r="P347" s="578"/>
      <c r="Q347" s="585"/>
    </row>
    <row r="348" spans="1:17" x14ac:dyDescent="0.25">
      <c r="A348" s="634" t="s">
        <v>650</v>
      </c>
      <c r="B348" s="659" t="s">
        <v>651</v>
      </c>
      <c r="C348" s="616">
        <v>0</v>
      </c>
      <c r="D348" s="617"/>
      <c r="E348" s="618"/>
      <c r="F348" s="619"/>
      <c r="G348" s="619"/>
      <c r="H348" s="619"/>
      <c r="I348" s="687"/>
      <c r="J348" s="585"/>
      <c r="K348" s="585"/>
      <c r="L348" s="578"/>
      <c r="M348" s="578"/>
      <c r="N348" s="580"/>
      <c r="O348" s="586"/>
      <c r="P348" s="578"/>
      <c r="Q348" s="585"/>
    </row>
    <row r="349" spans="1:17" x14ac:dyDescent="0.25">
      <c r="A349" s="639" t="s">
        <v>652</v>
      </c>
      <c r="B349" s="659" t="s">
        <v>653</v>
      </c>
      <c r="C349" s="616">
        <v>0</v>
      </c>
      <c r="D349" s="617"/>
      <c r="E349" s="618"/>
      <c r="F349" s="619"/>
      <c r="G349" s="619"/>
      <c r="H349" s="619"/>
      <c r="I349" s="687"/>
      <c r="J349" s="585"/>
      <c r="K349" s="585"/>
      <c r="L349" s="578"/>
      <c r="M349" s="578"/>
      <c r="N349" s="580"/>
      <c r="O349" s="586"/>
      <c r="P349" s="578"/>
      <c r="Q349" s="585"/>
    </row>
    <row r="350" spans="1:17" x14ac:dyDescent="0.25">
      <c r="A350" s="634" t="s">
        <v>654</v>
      </c>
      <c r="B350" s="671" t="s">
        <v>655</v>
      </c>
      <c r="C350" s="616">
        <v>0</v>
      </c>
      <c r="D350" s="617"/>
      <c r="E350" s="618"/>
      <c r="F350" s="619"/>
      <c r="G350" s="619"/>
      <c r="H350" s="619"/>
      <c r="I350" s="687"/>
      <c r="J350" s="585"/>
      <c r="K350" s="585"/>
      <c r="L350" s="578"/>
      <c r="M350" s="578"/>
      <c r="N350" s="580"/>
      <c r="O350" s="586"/>
      <c r="P350" s="578"/>
      <c r="Q350" s="585"/>
    </row>
    <row r="351" spans="1:17" x14ac:dyDescent="0.25">
      <c r="A351" s="639" t="s">
        <v>656</v>
      </c>
      <c r="B351" s="671" t="s">
        <v>657</v>
      </c>
      <c r="C351" s="616">
        <v>0</v>
      </c>
      <c r="D351" s="617"/>
      <c r="E351" s="618"/>
      <c r="F351" s="619"/>
      <c r="G351" s="619"/>
      <c r="H351" s="619"/>
      <c r="I351" s="687"/>
      <c r="J351" s="585"/>
      <c r="K351" s="585"/>
      <c r="L351" s="578"/>
      <c r="M351" s="578"/>
      <c r="N351" s="580"/>
      <c r="O351" s="586"/>
      <c r="P351" s="578"/>
      <c r="Q351" s="585"/>
    </row>
    <row r="352" spans="1:17" x14ac:dyDescent="0.25">
      <c r="A352" s="634" t="s">
        <v>658</v>
      </c>
      <c r="B352" s="671" t="s">
        <v>659</v>
      </c>
      <c r="C352" s="616">
        <v>0</v>
      </c>
      <c r="D352" s="617"/>
      <c r="E352" s="618"/>
      <c r="F352" s="619"/>
      <c r="G352" s="619"/>
      <c r="H352" s="619"/>
      <c r="I352" s="687"/>
      <c r="J352" s="585"/>
      <c r="K352" s="585"/>
      <c r="L352" s="578"/>
      <c r="M352" s="578"/>
      <c r="N352" s="580"/>
      <c r="O352" s="586"/>
      <c r="P352" s="578"/>
      <c r="Q352" s="585"/>
    </row>
    <row r="353" spans="1:17" x14ac:dyDescent="0.25">
      <c r="A353" s="639" t="s">
        <v>660</v>
      </c>
      <c r="B353" s="671" t="s">
        <v>661</v>
      </c>
      <c r="C353" s="616">
        <v>0</v>
      </c>
      <c r="D353" s="617"/>
      <c r="E353" s="618"/>
      <c r="F353" s="619"/>
      <c r="G353" s="619"/>
      <c r="H353" s="619"/>
      <c r="I353" s="687"/>
      <c r="J353" s="585"/>
      <c r="K353" s="585"/>
      <c r="L353" s="578"/>
      <c r="M353" s="578"/>
      <c r="N353" s="580"/>
      <c r="O353" s="586"/>
      <c r="P353" s="578"/>
      <c r="Q353" s="585"/>
    </row>
    <row r="354" spans="1:17" x14ac:dyDescent="0.25">
      <c r="A354" s="634" t="s">
        <v>662</v>
      </c>
      <c r="B354" s="671" t="s">
        <v>663</v>
      </c>
      <c r="C354" s="616">
        <v>0</v>
      </c>
      <c r="D354" s="617"/>
      <c r="E354" s="618"/>
      <c r="F354" s="619"/>
      <c r="G354" s="619"/>
      <c r="H354" s="619"/>
      <c r="I354" s="687"/>
      <c r="J354" s="585"/>
      <c r="K354" s="585"/>
      <c r="L354" s="578"/>
      <c r="M354" s="578"/>
      <c r="N354" s="580"/>
      <c r="O354" s="586"/>
      <c r="P354" s="578"/>
      <c r="Q354" s="585"/>
    </row>
    <row r="355" spans="1:17" x14ac:dyDescent="0.25">
      <c r="A355" s="639" t="s">
        <v>664</v>
      </c>
      <c r="B355" s="671" t="s">
        <v>665</v>
      </c>
      <c r="C355" s="616">
        <v>0</v>
      </c>
      <c r="D355" s="617"/>
      <c r="E355" s="618"/>
      <c r="F355" s="619"/>
      <c r="G355" s="619"/>
      <c r="H355" s="619"/>
      <c r="I355" s="687"/>
      <c r="J355" s="585"/>
      <c r="K355" s="585"/>
      <c r="L355" s="578"/>
      <c r="M355" s="578"/>
      <c r="N355" s="580"/>
      <c r="O355" s="586"/>
      <c r="P355" s="578"/>
      <c r="Q355" s="585"/>
    </row>
    <row r="356" spans="1:17" x14ac:dyDescent="0.25">
      <c r="A356" s="634" t="s">
        <v>666</v>
      </c>
      <c r="B356" s="671" t="s">
        <v>667</v>
      </c>
      <c r="C356" s="616">
        <v>0</v>
      </c>
      <c r="D356" s="617"/>
      <c r="E356" s="618"/>
      <c r="F356" s="619"/>
      <c r="G356" s="619"/>
      <c r="H356" s="619"/>
      <c r="I356" s="687"/>
      <c r="J356" s="585"/>
      <c r="K356" s="585"/>
      <c r="L356" s="578"/>
      <c r="M356" s="578"/>
      <c r="N356" s="580"/>
      <c r="O356" s="586"/>
      <c r="P356" s="578"/>
      <c r="Q356" s="585"/>
    </row>
    <row r="357" spans="1:17" x14ac:dyDescent="0.25">
      <c r="A357" s="639" t="s">
        <v>668</v>
      </c>
      <c r="B357" s="671" t="s">
        <v>669</v>
      </c>
      <c r="C357" s="616">
        <v>0</v>
      </c>
      <c r="D357" s="617"/>
      <c r="E357" s="618"/>
      <c r="F357" s="619"/>
      <c r="G357" s="619"/>
      <c r="H357" s="619"/>
      <c r="I357" s="687"/>
      <c r="J357" s="585"/>
      <c r="K357" s="585"/>
      <c r="L357" s="578"/>
      <c r="M357" s="578"/>
      <c r="N357" s="580"/>
      <c r="O357" s="586"/>
      <c r="P357" s="578"/>
      <c r="Q357" s="585"/>
    </row>
    <row r="358" spans="1:17" x14ac:dyDescent="0.25">
      <c r="A358" s="634" t="s">
        <v>670</v>
      </c>
      <c r="B358" s="671" t="s">
        <v>671</v>
      </c>
      <c r="C358" s="616">
        <v>0</v>
      </c>
      <c r="D358" s="617"/>
      <c r="E358" s="618"/>
      <c r="F358" s="619"/>
      <c r="G358" s="619"/>
      <c r="H358" s="619"/>
      <c r="I358" s="687"/>
      <c r="J358" s="585"/>
      <c r="K358" s="585"/>
      <c r="L358" s="578"/>
      <c r="M358" s="578"/>
      <c r="N358" s="580"/>
      <c r="O358" s="586"/>
      <c r="P358" s="578"/>
      <c r="Q358" s="585"/>
    </row>
    <row r="359" spans="1:17" x14ac:dyDescent="0.25">
      <c r="A359" s="639" t="s">
        <v>672</v>
      </c>
      <c r="B359" s="671" t="s">
        <v>673</v>
      </c>
      <c r="C359" s="616">
        <v>0</v>
      </c>
      <c r="D359" s="617"/>
      <c r="E359" s="618"/>
      <c r="F359" s="619"/>
      <c r="G359" s="619"/>
      <c r="H359" s="619"/>
      <c r="I359" s="687"/>
      <c r="J359" s="585"/>
      <c r="K359" s="585"/>
      <c r="L359" s="578"/>
      <c r="M359" s="578"/>
      <c r="N359" s="580"/>
      <c r="O359" s="586"/>
      <c r="P359" s="578"/>
      <c r="Q359" s="585"/>
    </row>
    <row r="360" spans="1:17" ht="102.75" x14ac:dyDescent="0.25">
      <c r="A360" s="634" t="s">
        <v>674</v>
      </c>
      <c r="B360" s="642" t="s">
        <v>675</v>
      </c>
      <c r="C360" s="616">
        <v>0</v>
      </c>
      <c r="D360" s="617"/>
      <c r="E360" s="618"/>
      <c r="F360" s="619"/>
      <c r="G360" s="619"/>
      <c r="H360" s="619"/>
      <c r="I360" s="687"/>
      <c r="J360" s="585"/>
      <c r="K360" s="585"/>
      <c r="L360" s="578"/>
      <c r="M360" s="578"/>
      <c r="N360" s="580"/>
      <c r="O360" s="586"/>
      <c r="P360" s="578"/>
      <c r="Q360" s="585"/>
    </row>
    <row r="361" spans="1:17" ht="114" x14ac:dyDescent="0.25">
      <c r="A361" s="639" t="s">
        <v>676</v>
      </c>
      <c r="B361" s="642" t="s">
        <v>677</v>
      </c>
      <c r="C361" s="616">
        <v>0</v>
      </c>
      <c r="D361" s="617"/>
      <c r="E361" s="618"/>
      <c r="F361" s="619"/>
      <c r="G361" s="619"/>
      <c r="H361" s="619"/>
      <c r="I361" s="687"/>
      <c r="J361" s="585"/>
      <c r="K361" s="585"/>
      <c r="L361" s="578"/>
      <c r="M361" s="578"/>
      <c r="N361" s="580"/>
      <c r="O361" s="586"/>
      <c r="P361" s="578"/>
      <c r="Q361" s="585"/>
    </row>
    <row r="362" spans="1:17" ht="69" x14ac:dyDescent="0.25">
      <c r="A362" s="634" t="s">
        <v>678</v>
      </c>
      <c r="B362" s="642" t="s">
        <v>679</v>
      </c>
      <c r="C362" s="616">
        <v>0</v>
      </c>
      <c r="D362" s="617"/>
      <c r="E362" s="618"/>
      <c r="F362" s="619"/>
      <c r="G362" s="619"/>
      <c r="H362" s="619"/>
      <c r="I362" s="687"/>
      <c r="J362" s="585"/>
      <c r="K362" s="585"/>
      <c r="L362" s="578"/>
      <c r="M362" s="578"/>
      <c r="N362" s="580"/>
      <c r="O362" s="586"/>
      <c r="P362" s="578"/>
      <c r="Q362" s="585"/>
    </row>
    <row r="363" spans="1:17" ht="57.75" x14ac:dyDescent="0.25">
      <c r="A363" s="639" t="s">
        <v>680</v>
      </c>
      <c r="B363" s="642" t="s">
        <v>681</v>
      </c>
      <c r="C363" s="616">
        <v>0</v>
      </c>
      <c r="D363" s="617"/>
      <c r="E363" s="618"/>
      <c r="F363" s="619"/>
      <c r="G363" s="619"/>
      <c r="H363" s="619"/>
      <c r="I363" s="687"/>
      <c r="J363" s="585"/>
      <c r="K363" s="585"/>
      <c r="L363" s="578"/>
      <c r="M363" s="578"/>
      <c r="N363" s="580"/>
      <c r="O363" s="586"/>
      <c r="P363" s="578"/>
      <c r="Q363" s="585"/>
    </row>
    <row r="364" spans="1:17" x14ac:dyDescent="0.25">
      <c r="A364" s="634" t="s">
        <v>682</v>
      </c>
      <c r="B364" s="671" t="s">
        <v>683</v>
      </c>
      <c r="C364" s="616">
        <v>0</v>
      </c>
      <c r="D364" s="617"/>
      <c r="E364" s="618"/>
      <c r="F364" s="619"/>
      <c r="G364" s="619"/>
      <c r="H364" s="619"/>
      <c r="I364" s="687"/>
      <c r="J364" s="585"/>
      <c r="K364" s="585"/>
      <c r="L364" s="578"/>
      <c r="M364" s="578"/>
      <c r="N364" s="580"/>
      <c r="O364" s="586"/>
      <c r="P364" s="578"/>
      <c r="Q364" s="585"/>
    </row>
    <row r="365" spans="1:17" x14ac:dyDescent="0.25">
      <c r="A365" s="639" t="s">
        <v>684</v>
      </c>
      <c r="B365" s="671" t="s">
        <v>685</v>
      </c>
      <c r="C365" s="616">
        <v>0</v>
      </c>
      <c r="D365" s="617"/>
      <c r="E365" s="618"/>
      <c r="F365" s="619"/>
      <c r="G365" s="619"/>
      <c r="H365" s="619"/>
      <c r="I365" s="687"/>
      <c r="J365" s="585"/>
      <c r="K365" s="585"/>
      <c r="L365" s="578"/>
      <c r="M365" s="578"/>
      <c r="N365" s="580"/>
      <c r="O365" s="586"/>
      <c r="P365" s="578"/>
      <c r="Q365" s="585"/>
    </row>
    <row r="366" spans="1:17" ht="114" x14ac:dyDescent="0.25">
      <c r="A366" s="634" t="s">
        <v>686</v>
      </c>
      <c r="B366" s="642" t="s">
        <v>687</v>
      </c>
      <c r="C366" s="616">
        <v>0</v>
      </c>
      <c r="D366" s="617"/>
      <c r="E366" s="618"/>
      <c r="F366" s="619"/>
      <c r="G366" s="619"/>
      <c r="H366" s="619"/>
      <c r="I366" s="687"/>
      <c r="J366" s="585"/>
      <c r="K366" s="585"/>
      <c r="L366" s="578"/>
      <c r="M366" s="578"/>
      <c r="N366" s="580"/>
      <c r="O366" s="586"/>
      <c r="P366" s="578"/>
      <c r="Q366" s="585"/>
    </row>
    <row r="367" spans="1:17" ht="102.75" x14ac:dyDescent="0.25">
      <c r="A367" s="639" t="s">
        <v>688</v>
      </c>
      <c r="B367" s="642" t="s">
        <v>689</v>
      </c>
      <c r="C367" s="616">
        <v>0</v>
      </c>
      <c r="D367" s="617"/>
      <c r="E367" s="618"/>
      <c r="F367" s="619"/>
      <c r="G367" s="619"/>
      <c r="H367" s="619"/>
      <c r="I367" s="687"/>
      <c r="J367" s="585"/>
      <c r="K367" s="585"/>
      <c r="L367" s="578"/>
      <c r="M367" s="578"/>
      <c r="N367" s="580"/>
      <c r="O367" s="586"/>
      <c r="P367" s="578"/>
      <c r="Q367" s="585"/>
    </row>
    <row r="368" spans="1:17" ht="80.25" x14ac:dyDescent="0.25">
      <c r="A368" s="634" t="s">
        <v>690</v>
      </c>
      <c r="B368" s="642" t="s">
        <v>691</v>
      </c>
      <c r="C368" s="616">
        <v>0</v>
      </c>
      <c r="D368" s="617"/>
      <c r="E368" s="618"/>
      <c r="F368" s="619"/>
      <c r="G368" s="619"/>
      <c r="H368" s="619"/>
      <c r="I368" s="687"/>
      <c r="J368" s="585"/>
      <c r="K368" s="585"/>
      <c r="L368" s="578"/>
      <c r="M368" s="578"/>
      <c r="N368" s="580"/>
      <c r="O368" s="586"/>
      <c r="P368" s="578"/>
      <c r="Q368" s="585"/>
    </row>
    <row r="369" spans="1:17" ht="69" x14ac:dyDescent="0.25">
      <c r="A369" s="639" t="s">
        <v>692</v>
      </c>
      <c r="B369" s="642" t="s">
        <v>693</v>
      </c>
      <c r="C369" s="616">
        <v>0</v>
      </c>
      <c r="D369" s="617"/>
      <c r="E369" s="618"/>
      <c r="F369" s="619"/>
      <c r="G369" s="619"/>
      <c r="H369" s="619"/>
      <c r="I369" s="687"/>
      <c r="J369" s="585"/>
      <c r="K369" s="585"/>
      <c r="L369" s="578"/>
      <c r="M369" s="578"/>
      <c r="N369" s="580"/>
      <c r="O369" s="586"/>
      <c r="P369" s="578"/>
      <c r="Q369" s="585"/>
    </row>
    <row r="370" spans="1:17" ht="57.75" x14ac:dyDescent="0.25">
      <c r="A370" s="634" t="s">
        <v>694</v>
      </c>
      <c r="B370" s="642" t="s">
        <v>695</v>
      </c>
      <c r="C370" s="616">
        <v>0</v>
      </c>
      <c r="D370" s="617"/>
      <c r="E370" s="618"/>
      <c r="F370" s="619"/>
      <c r="G370" s="619"/>
      <c r="H370" s="619"/>
      <c r="I370" s="687"/>
      <c r="J370" s="585"/>
      <c r="K370" s="585"/>
      <c r="L370" s="578"/>
      <c r="M370" s="578"/>
      <c r="N370" s="580"/>
      <c r="O370" s="586"/>
      <c r="P370" s="578"/>
      <c r="Q370" s="585"/>
    </row>
    <row r="371" spans="1:17" ht="125.25" x14ac:dyDescent="0.25">
      <c r="A371" s="639" t="s">
        <v>696</v>
      </c>
      <c r="B371" s="642" t="s">
        <v>697</v>
      </c>
      <c r="C371" s="616">
        <v>0</v>
      </c>
      <c r="D371" s="617"/>
      <c r="E371" s="618"/>
      <c r="F371" s="619"/>
      <c r="G371" s="619"/>
      <c r="H371" s="619"/>
      <c r="I371" s="687"/>
      <c r="J371" s="585"/>
      <c r="K371" s="585"/>
      <c r="L371" s="578"/>
      <c r="M371" s="578"/>
      <c r="N371" s="580"/>
      <c r="O371" s="586"/>
      <c r="P371" s="578"/>
      <c r="Q371" s="585"/>
    </row>
    <row r="372" spans="1:17" x14ac:dyDescent="0.25">
      <c r="A372" s="634" t="s">
        <v>698</v>
      </c>
      <c r="B372" s="671" t="s">
        <v>699</v>
      </c>
      <c r="C372" s="616">
        <v>0</v>
      </c>
      <c r="D372" s="617"/>
      <c r="E372" s="618"/>
      <c r="F372" s="619"/>
      <c r="G372" s="619"/>
      <c r="H372" s="619"/>
      <c r="I372" s="687"/>
      <c r="J372" s="585"/>
      <c r="K372" s="585"/>
      <c r="L372" s="578"/>
      <c r="M372" s="578"/>
      <c r="N372" s="580"/>
      <c r="O372" s="586"/>
      <c r="P372" s="578"/>
      <c r="Q372" s="585"/>
    </row>
    <row r="373" spans="1:17" x14ac:dyDescent="0.25">
      <c r="A373" s="639" t="s">
        <v>700</v>
      </c>
      <c r="B373" s="671" t="s">
        <v>701</v>
      </c>
      <c r="C373" s="616">
        <v>0</v>
      </c>
      <c r="D373" s="617"/>
      <c r="E373" s="618"/>
      <c r="F373" s="619"/>
      <c r="G373" s="619"/>
      <c r="H373" s="619"/>
      <c r="I373" s="687"/>
      <c r="J373" s="585"/>
      <c r="K373" s="585"/>
      <c r="L373" s="578"/>
      <c r="M373" s="578"/>
      <c r="N373" s="580"/>
      <c r="O373" s="586"/>
      <c r="P373" s="578"/>
      <c r="Q373" s="585"/>
    </row>
    <row r="374" spans="1:17" x14ac:dyDescent="0.25">
      <c r="A374" s="634" t="s">
        <v>702</v>
      </c>
      <c r="B374" s="671" t="s">
        <v>703</v>
      </c>
      <c r="C374" s="616">
        <v>0</v>
      </c>
      <c r="D374" s="617"/>
      <c r="E374" s="618"/>
      <c r="F374" s="619"/>
      <c r="G374" s="619"/>
      <c r="H374" s="619"/>
      <c r="I374" s="687"/>
      <c r="J374" s="585"/>
      <c r="K374" s="585"/>
      <c r="L374" s="578"/>
      <c r="M374" s="578"/>
      <c r="N374" s="580"/>
      <c r="O374" s="586"/>
      <c r="P374" s="578"/>
      <c r="Q374" s="585"/>
    </row>
    <row r="375" spans="1:17" x14ac:dyDescent="0.25">
      <c r="A375" s="639" t="s">
        <v>704</v>
      </c>
      <c r="B375" s="671" t="s">
        <v>705</v>
      </c>
      <c r="C375" s="616">
        <v>0</v>
      </c>
      <c r="D375" s="617"/>
      <c r="E375" s="618"/>
      <c r="F375" s="619"/>
      <c r="G375" s="619"/>
      <c r="H375" s="619"/>
      <c r="I375" s="687"/>
      <c r="J375" s="585"/>
      <c r="K375" s="585"/>
      <c r="L375" s="578"/>
      <c r="M375" s="578"/>
      <c r="N375" s="580"/>
      <c r="O375" s="586"/>
      <c r="P375" s="578"/>
      <c r="Q375" s="585"/>
    </row>
    <row r="376" spans="1:17" x14ac:dyDescent="0.25">
      <c r="A376" s="634" t="s">
        <v>706</v>
      </c>
      <c r="B376" s="671" t="s">
        <v>707</v>
      </c>
      <c r="C376" s="616">
        <v>0</v>
      </c>
      <c r="D376" s="617"/>
      <c r="E376" s="618"/>
      <c r="F376" s="619"/>
      <c r="G376" s="619"/>
      <c r="H376" s="619"/>
      <c r="I376" s="687"/>
      <c r="J376" s="585"/>
      <c r="K376" s="585"/>
      <c r="L376" s="578"/>
      <c r="M376" s="578"/>
      <c r="N376" s="580"/>
      <c r="O376" s="586"/>
      <c r="P376" s="578"/>
      <c r="Q376" s="585"/>
    </row>
    <row r="377" spans="1:17" x14ac:dyDescent="0.25">
      <c r="A377" s="639" t="s">
        <v>708</v>
      </c>
      <c r="B377" s="671" t="s">
        <v>709</v>
      </c>
      <c r="C377" s="616">
        <v>0</v>
      </c>
      <c r="D377" s="617"/>
      <c r="E377" s="618"/>
      <c r="F377" s="619"/>
      <c r="G377" s="619"/>
      <c r="H377" s="619"/>
      <c r="I377" s="687"/>
      <c r="J377" s="585"/>
      <c r="K377" s="585"/>
      <c r="L377" s="578"/>
      <c r="M377" s="578"/>
      <c r="N377" s="580"/>
      <c r="O377" s="586"/>
      <c r="P377" s="578"/>
      <c r="Q377" s="585"/>
    </row>
    <row r="378" spans="1:17" x14ac:dyDescent="0.25">
      <c r="A378" s="634" t="s">
        <v>710</v>
      </c>
      <c r="B378" s="671" t="s">
        <v>711</v>
      </c>
      <c r="C378" s="616">
        <v>0</v>
      </c>
      <c r="D378" s="617"/>
      <c r="E378" s="618"/>
      <c r="F378" s="619"/>
      <c r="G378" s="619"/>
      <c r="H378" s="619"/>
      <c r="I378" s="687"/>
      <c r="J378" s="585"/>
      <c r="K378" s="585"/>
      <c r="L378" s="578"/>
      <c r="M378" s="578"/>
      <c r="N378" s="580"/>
      <c r="O378" s="586"/>
      <c r="P378" s="578"/>
      <c r="Q378" s="585"/>
    </row>
    <row r="379" spans="1:17" x14ac:dyDescent="0.25">
      <c r="A379" s="694" t="s">
        <v>712</v>
      </c>
      <c r="B379" s="693" t="s">
        <v>713</v>
      </c>
      <c r="C379" s="616">
        <v>0</v>
      </c>
      <c r="D379" s="617"/>
      <c r="E379" s="618"/>
      <c r="F379" s="619"/>
      <c r="G379" s="619"/>
      <c r="H379" s="619"/>
      <c r="I379" s="687"/>
      <c r="J379" s="585"/>
      <c r="K379" s="585"/>
      <c r="L379" s="578"/>
      <c r="M379" s="578"/>
      <c r="N379" s="580"/>
      <c r="O379" s="586"/>
      <c r="P379" s="578"/>
      <c r="Q379" s="585"/>
    </row>
    <row r="380" spans="1:17" x14ac:dyDescent="0.25">
      <c r="A380" s="660" t="s">
        <v>714</v>
      </c>
      <c r="B380" s="692" t="s">
        <v>715</v>
      </c>
      <c r="C380" s="601">
        <v>0</v>
      </c>
      <c r="D380" s="602"/>
      <c r="E380" s="603"/>
      <c r="F380" s="604"/>
      <c r="G380" s="604"/>
      <c r="H380" s="604"/>
      <c r="I380" s="687"/>
      <c r="J380" s="585"/>
      <c r="K380" s="585"/>
      <c r="L380" s="578"/>
      <c r="M380" s="578"/>
      <c r="N380" s="580"/>
      <c r="O380" s="586"/>
      <c r="P380" s="578"/>
      <c r="Q380" s="585"/>
    </row>
    <row r="381" spans="1:17" x14ac:dyDescent="0.25">
      <c r="A381" s="720"/>
      <c r="B381" s="721"/>
      <c r="C381" s="590"/>
      <c r="D381" s="590"/>
      <c r="E381" s="590"/>
      <c r="F381" s="590"/>
      <c r="G381" s="590"/>
      <c r="H381" s="590"/>
      <c r="I381" s="587"/>
      <c r="J381" s="580"/>
      <c r="K381" s="580"/>
      <c r="L381" s="580"/>
      <c r="M381" s="580"/>
      <c r="N381" s="580"/>
      <c r="O381" s="586"/>
      <c r="P381" s="578"/>
      <c r="Q381" s="585"/>
    </row>
    <row r="382" spans="1:17" x14ac:dyDescent="0.25">
      <c r="A382" s="972" t="s">
        <v>716</v>
      </c>
      <c r="B382" s="973"/>
      <c r="C382" s="621" t="s">
        <v>717</v>
      </c>
      <c r="D382" s="622"/>
      <c r="E382" s="623"/>
      <c r="F382" s="580"/>
      <c r="G382" s="590"/>
      <c r="H382" s="590"/>
      <c r="I382" s="587"/>
      <c r="J382" s="580"/>
      <c r="K382" s="580"/>
      <c r="L382" s="580"/>
      <c r="M382" s="580"/>
      <c r="N382" s="580"/>
      <c r="O382" s="586"/>
      <c r="P382" s="578"/>
      <c r="Q382" s="585"/>
    </row>
    <row r="383" spans="1:17" x14ac:dyDescent="0.25">
      <c r="A383" s="974"/>
      <c r="B383" s="975"/>
      <c r="C383" s="949" t="s">
        <v>3</v>
      </c>
      <c r="D383" s="622" t="s">
        <v>718</v>
      </c>
      <c r="E383" s="623"/>
      <c r="F383" s="580"/>
      <c r="G383" s="590"/>
      <c r="H383" s="590"/>
      <c r="I383" s="587"/>
      <c r="J383" s="580"/>
      <c r="K383" s="580"/>
      <c r="L383" s="580"/>
      <c r="M383" s="580"/>
      <c r="N383" s="580"/>
      <c r="O383" s="586"/>
      <c r="P383" s="578"/>
      <c r="Q383" s="585"/>
    </row>
    <row r="384" spans="1:17" ht="38.25" x14ac:dyDescent="0.25">
      <c r="A384" s="976"/>
      <c r="B384" s="977"/>
      <c r="C384" s="950"/>
      <c r="D384" s="624" t="s">
        <v>719</v>
      </c>
      <c r="E384" s="625" t="s">
        <v>720</v>
      </c>
      <c r="F384" s="580"/>
      <c r="G384" s="590"/>
      <c r="H384" s="590"/>
      <c r="I384" s="587"/>
      <c r="J384" s="580"/>
      <c r="K384" s="580"/>
      <c r="L384" s="580"/>
      <c r="M384" s="580"/>
      <c r="N384" s="580"/>
      <c r="O384" s="586"/>
      <c r="P384" s="578"/>
      <c r="Q384" s="585"/>
    </row>
    <row r="385" spans="1:17" x14ac:dyDescent="0.25">
      <c r="A385" s="672" t="s">
        <v>721</v>
      </c>
      <c r="B385" s="673" t="s">
        <v>722</v>
      </c>
      <c r="C385" s="616">
        <v>0</v>
      </c>
      <c r="D385" s="626"/>
      <c r="E385" s="627"/>
      <c r="F385" s="580"/>
      <c r="G385" s="590"/>
      <c r="H385" s="590"/>
      <c r="I385" s="587"/>
      <c r="J385" s="580"/>
      <c r="K385" s="580"/>
      <c r="L385" s="580"/>
      <c r="M385" s="580"/>
      <c r="N385" s="580"/>
      <c r="O385" s="586"/>
      <c r="P385" s="578"/>
      <c r="Q385" s="585"/>
    </row>
    <row r="386" spans="1:17" x14ac:dyDescent="0.25">
      <c r="A386" s="672" t="s">
        <v>723</v>
      </c>
      <c r="B386" s="673" t="s">
        <v>724</v>
      </c>
      <c r="C386" s="582">
        <v>0</v>
      </c>
      <c r="D386" s="626"/>
      <c r="E386" s="627"/>
      <c r="F386" s="580"/>
      <c r="G386" s="590"/>
      <c r="H386" s="590"/>
      <c r="I386" s="587"/>
      <c r="J386" s="580"/>
      <c r="K386" s="580"/>
      <c r="L386" s="580"/>
      <c r="M386" s="580"/>
      <c r="N386" s="580"/>
      <c r="O386" s="586"/>
      <c r="P386" s="578"/>
      <c r="Q386" s="585"/>
    </row>
    <row r="387" spans="1:17" x14ac:dyDescent="0.25">
      <c r="A387" s="636"/>
      <c r="B387" s="637"/>
      <c r="C387" s="629"/>
      <c r="D387" s="578"/>
      <c r="E387" s="578"/>
      <c r="F387" s="578"/>
      <c r="G387" s="578"/>
      <c r="H387" s="578"/>
      <c r="I387" s="578"/>
      <c r="J387" s="578"/>
      <c r="K387" s="578"/>
      <c r="L387" s="578"/>
      <c r="M387" s="578"/>
      <c r="N387" s="578"/>
      <c r="O387" s="578"/>
      <c r="P387" s="578"/>
      <c r="Q387" s="578"/>
    </row>
    <row r="388" spans="1:17" x14ac:dyDescent="0.25">
      <c r="A388" s="889" t="s">
        <v>725</v>
      </c>
      <c r="B388" s="890"/>
      <c r="C388" s="949" t="s">
        <v>3</v>
      </c>
      <c r="D388" s="953" t="s">
        <v>726</v>
      </c>
      <c r="E388" s="953" t="s">
        <v>727</v>
      </c>
      <c r="F388" s="590"/>
      <c r="G388" s="586"/>
      <c r="H388" s="586"/>
      <c r="I388" s="591"/>
      <c r="J388" s="585"/>
      <c r="K388" s="585"/>
      <c r="L388" s="578"/>
      <c r="M388" s="578"/>
      <c r="N388" s="578"/>
      <c r="O388" s="586"/>
      <c r="P388" s="578"/>
      <c r="Q388" s="585"/>
    </row>
    <row r="389" spans="1:17" x14ac:dyDescent="0.25">
      <c r="A389" s="891"/>
      <c r="B389" s="892"/>
      <c r="C389" s="971"/>
      <c r="D389" s="953"/>
      <c r="E389" s="953"/>
      <c r="F389" s="590"/>
      <c r="G389" s="586"/>
      <c r="H389" s="586"/>
      <c r="I389" s="591"/>
      <c r="J389" s="585"/>
      <c r="K389" s="585"/>
      <c r="L389" s="578"/>
      <c r="M389" s="578"/>
      <c r="N389" s="578"/>
      <c r="O389" s="586"/>
      <c r="P389" s="578"/>
      <c r="Q389" s="585"/>
    </row>
    <row r="390" spans="1:17" x14ac:dyDescent="0.25">
      <c r="A390" s="907" t="s">
        <v>728</v>
      </c>
      <c r="B390" s="908"/>
      <c r="C390" s="717"/>
      <c r="D390" s="645"/>
      <c r="E390" s="646"/>
      <c r="F390" s="590"/>
      <c r="G390" s="586"/>
      <c r="H390" s="586"/>
      <c r="I390" s="591"/>
      <c r="J390" s="585"/>
      <c r="K390" s="585"/>
      <c r="L390" s="578"/>
      <c r="M390" s="578"/>
      <c r="N390" s="578"/>
      <c r="O390" s="586"/>
      <c r="P390" s="578"/>
      <c r="Q390" s="585"/>
    </row>
    <row r="391" spans="1:17" x14ac:dyDescent="0.25">
      <c r="A391" s="674" t="s">
        <v>729</v>
      </c>
      <c r="B391" s="675"/>
      <c r="C391" s="647">
        <v>0</v>
      </c>
      <c r="D391" s="648"/>
      <c r="E391" s="649"/>
      <c r="F391" s="590"/>
      <c r="G391" s="586"/>
      <c r="H391" s="586"/>
      <c r="I391" s="591"/>
      <c r="J391" s="585"/>
      <c r="K391" s="585"/>
      <c r="L391" s="578"/>
      <c r="M391" s="578"/>
      <c r="N391" s="578"/>
      <c r="O391" s="586"/>
      <c r="P391" s="578"/>
      <c r="Q391" s="585"/>
    </row>
    <row r="392" spans="1:17" x14ac:dyDescent="0.25">
      <c r="A392" s="676" t="s">
        <v>730</v>
      </c>
      <c r="B392" s="677"/>
      <c r="C392" s="650">
        <v>0</v>
      </c>
      <c r="D392" s="651"/>
      <c r="E392" s="589"/>
      <c r="F392" s="590"/>
      <c r="G392" s="586"/>
      <c r="H392" s="586"/>
      <c r="I392" s="591"/>
      <c r="J392" s="585"/>
      <c r="K392" s="585"/>
      <c r="L392" s="578"/>
      <c r="M392" s="578"/>
      <c r="N392" s="578"/>
      <c r="O392" s="586"/>
      <c r="P392" s="578"/>
      <c r="Q392" s="585"/>
    </row>
    <row r="393" spans="1:17" x14ac:dyDescent="0.25">
      <c r="A393" s="676" t="s">
        <v>731</v>
      </c>
      <c r="B393" s="677"/>
      <c r="C393" s="650">
        <v>0</v>
      </c>
      <c r="D393" s="695"/>
      <c r="E393" s="696"/>
      <c r="F393" s="690"/>
      <c r="G393" s="690"/>
      <c r="H393" s="691"/>
      <c r="I393" s="691"/>
      <c r="J393" s="691"/>
      <c r="K393" s="691"/>
      <c r="L393" s="691"/>
      <c r="M393" s="691"/>
      <c r="N393" s="691"/>
      <c r="O393" s="691"/>
      <c r="P393" s="691"/>
      <c r="Q393" s="691"/>
    </row>
    <row r="394" spans="1:17" x14ac:dyDescent="0.25">
      <c r="A394" s="676" t="s">
        <v>732</v>
      </c>
      <c r="B394" s="677"/>
      <c r="C394" s="650">
        <v>0</v>
      </c>
      <c r="D394" s="695"/>
      <c r="E394" s="696"/>
      <c r="F394" s="690"/>
      <c r="G394" s="690"/>
      <c r="H394" s="691"/>
      <c r="I394" s="691"/>
      <c r="J394" s="691"/>
      <c r="K394" s="691"/>
      <c r="L394" s="691"/>
      <c r="M394" s="691"/>
      <c r="N394" s="691"/>
      <c r="O394" s="691"/>
      <c r="P394" s="691"/>
      <c r="Q394" s="691"/>
    </row>
    <row r="395" spans="1:17" x14ac:dyDescent="0.25">
      <c r="A395" s="676" t="s">
        <v>733</v>
      </c>
      <c r="B395" s="677"/>
      <c r="C395" s="650">
        <v>0</v>
      </c>
      <c r="D395" s="695"/>
      <c r="E395" s="696"/>
      <c r="F395" s="690"/>
      <c r="G395" s="690"/>
      <c r="H395" s="691"/>
      <c r="I395" s="691"/>
      <c r="J395" s="691"/>
      <c r="K395" s="691"/>
      <c r="L395" s="691"/>
      <c r="M395" s="691"/>
      <c r="N395" s="691"/>
      <c r="O395" s="691"/>
      <c r="P395" s="691"/>
      <c r="Q395" s="691"/>
    </row>
    <row r="396" spans="1:17" x14ac:dyDescent="0.25">
      <c r="A396" s="678" t="s">
        <v>734</v>
      </c>
      <c r="B396" s="679"/>
      <c r="C396" s="697">
        <v>0</v>
      </c>
      <c r="D396" s="698"/>
      <c r="E396" s="699"/>
      <c r="F396" s="578"/>
      <c r="G396" s="578"/>
      <c r="H396" s="586"/>
      <c r="I396" s="578"/>
      <c r="J396" s="591"/>
      <c r="K396" s="585"/>
      <c r="L396" s="578"/>
      <c r="M396" s="578"/>
      <c r="N396" s="578"/>
      <c r="O396" s="578"/>
      <c r="P396" s="586"/>
      <c r="Q396" s="585"/>
    </row>
    <row r="397" spans="1:17" x14ac:dyDescent="0.25">
      <c r="A397" s="724" t="s">
        <v>735</v>
      </c>
      <c r="B397" s="725"/>
      <c r="C397" s="700">
        <v>0</v>
      </c>
      <c r="D397" s="726">
        <v>0</v>
      </c>
      <c r="E397" s="727">
        <v>0</v>
      </c>
      <c r="F397" s="578"/>
      <c r="G397" s="578"/>
      <c r="H397" s="586"/>
      <c r="I397" s="578"/>
      <c r="J397" s="591"/>
      <c r="K397" s="585"/>
      <c r="L397" s="578"/>
      <c r="M397" s="578"/>
      <c r="N397" s="578"/>
      <c r="O397" s="578"/>
      <c r="P397" s="586"/>
      <c r="Q397" s="585"/>
    </row>
    <row r="398" spans="1:17" x14ac:dyDescent="0.25">
      <c r="A398" s="724" t="s">
        <v>736</v>
      </c>
      <c r="B398" s="728"/>
      <c r="C398" s="717"/>
      <c r="D398" s="717"/>
      <c r="E398" s="729"/>
      <c r="F398" s="590"/>
      <c r="G398" s="586"/>
      <c r="H398" s="586"/>
      <c r="I398" s="591"/>
      <c r="J398" s="585"/>
      <c r="K398" s="585"/>
      <c r="L398" s="578"/>
      <c r="M398" s="578"/>
      <c r="N398" s="578"/>
      <c r="O398" s="586"/>
      <c r="P398" s="578"/>
      <c r="Q398" s="585"/>
    </row>
    <row r="399" spans="1:17" x14ac:dyDescent="0.25">
      <c r="A399" s="680" t="s">
        <v>729</v>
      </c>
      <c r="B399" s="681"/>
      <c r="C399" s="647">
        <v>0</v>
      </c>
      <c r="D399" s="648"/>
      <c r="E399" s="649"/>
      <c r="F399" s="590"/>
      <c r="G399" s="586"/>
      <c r="H399" s="586"/>
      <c r="I399" s="591"/>
      <c r="J399" s="585"/>
      <c r="K399" s="585"/>
      <c r="L399" s="578"/>
      <c r="M399" s="578"/>
      <c r="N399" s="578"/>
      <c r="O399" s="586"/>
      <c r="P399" s="578"/>
      <c r="Q399" s="585"/>
    </row>
    <row r="400" spans="1:17" x14ac:dyDescent="0.25">
      <c r="A400" s="682" t="s">
        <v>730</v>
      </c>
      <c r="B400" s="683"/>
      <c r="C400" s="650">
        <v>0</v>
      </c>
      <c r="D400" s="651"/>
      <c r="E400" s="589"/>
      <c r="F400" s="590"/>
      <c r="G400" s="586"/>
      <c r="H400" s="586"/>
      <c r="I400" s="591"/>
      <c r="J400" s="585"/>
      <c r="K400" s="585"/>
      <c r="L400" s="578"/>
      <c r="M400" s="578"/>
      <c r="N400" s="578"/>
      <c r="O400" s="586"/>
      <c r="P400" s="578"/>
      <c r="Q400" s="585"/>
    </row>
    <row r="401" spans="1:17" x14ac:dyDescent="0.25">
      <c r="A401" s="682" t="s">
        <v>731</v>
      </c>
      <c r="B401" s="683"/>
      <c r="C401" s="650">
        <v>0</v>
      </c>
      <c r="D401" s="695"/>
      <c r="E401" s="696"/>
      <c r="F401" s="690"/>
      <c r="G401" s="690"/>
      <c r="H401" s="691"/>
      <c r="I401" s="691"/>
      <c r="J401" s="691"/>
      <c r="K401" s="691"/>
      <c r="L401" s="691"/>
      <c r="M401" s="691"/>
      <c r="N401" s="691"/>
      <c r="O401" s="691"/>
      <c r="P401" s="691"/>
      <c r="Q401" s="691"/>
    </row>
    <row r="402" spans="1:17" x14ac:dyDescent="0.25">
      <c r="A402" s="682" t="s">
        <v>732</v>
      </c>
      <c r="B402" s="683"/>
      <c r="C402" s="650">
        <v>0</v>
      </c>
      <c r="D402" s="695"/>
      <c r="E402" s="696"/>
      <c r="F402" s="690"/>
      <c r="G402" s="690"/>
      <c r="H402" s="691"/>
      <c r="I402" s="691"/>
      <c r="J402" s="691"/>
      <c r="K402" s="691"/>
      <c r="L402" s="691"/>
      <c r="M402" s="691"/>
      <c r="N402" s="691"/>
      <c r="O402" s="691"/>
      <c r="P402" s="691"/>
      <c r="Q402" s="691"/>
    </row>
    <row r="403" spans="1:17" x14ac:dyDescent="0.25">
      <c r="A403" s="682" t="s">
        <v>733</v>
      </c>
      <c r="B403" s="683"/>
      <c r="C403" s="650">
        <v>0</v>
      </c>
      <c r="D403" s="695"/>
      <c r="E403" s="696"/>
      <c r="F403" s="690"/>
      <c r="G403" s="690"/>
      <c r="H403" s="691"/>
      <c r="I403" s="691"/>
      <c r="J403" s="691"/>
      <c r="K403" s="691"/>
      <c r="L403" s="691"/>
      <c r="M403" s="691"/>
      <c r="N403" s="691"/>
      <c r="O403" s="691"/>
      <c r="P403" s="691"/>
      <c r="Q403" s="691"/>
    </row>
    <row r="404" spans="1:17" x14ac:dyDescent="0.25">
      <c r="A404" s="684" t="s">
        <v>734</v>
      </c>
      <c r="B404" s="685"/>
      <c r="C404" s="697">
        <v>0</v>
      </c>
      <c r="D404" s="698"/>
      <c r="E404" s="699"/>
      <c r="F404" s="578"/>
      <c r="G404" s="578"/>
      <c r="H404" s="586"/>
      <c r="I404" s="578"/>
      <c r="J404" s="591"/>
      <c r="K404" s="585"/>
      <c r="L404" s="578"/>
      <c r="M404" s="578"/>
      <c r="N404" s="578"/>
      <c r="O404" s="578"/>
      <c r="P404" s="586"/>
      <c r="Q404" s="585"/>
    </row>
    <row r="405" spans="1:17" x14ac:dyDescent="0.25">
      <c r="A405" s="644" t="s">
        <v>737</v>
      </c>
      <c r="B405" s="652"/>
      <c r="C405" s="700">
        <v>0</v>
      </c>
      <c r="D405" s="701">
        <v>0</v>
      </c>
      <c r="E405" s="702">
        <v>0</v>
      </c>
      <c r="F405" s="578"/>
      <c r="G405" s="578"/>
      <c r="H405" s="586"/>
      <c r="I405" s="578"/>
      <c r="J405" s="591"/>
      <c r="K405" s="585"/>
      <c r="L405" s="578"/>
      <c r="M405" s="578"/>
      <c r="N405" s="578"/>
      <c r="O405" s="578"/>
      <c r="P405" s="586"/>
      <c r="Q405" s="585"/>
    </row>
  </sheetData>
  <mergeCells count="23">
    <mergeCell ref="A390:B390"/>
    <mergeCell ref="C388:C389"/>
    <mergeCell ref="H10:H12"/>
    <mergeCell ref="D11:D12"/>
    <mergeCell ref="G10:G12"/>
    <mergeCell ref="A43:B43"/>
    <mergeCell ref="A79:B79"/>
    <mergeCell ref="A119:B119"/>
    <mergeCell ref="A249:B249"/>
    <mergeCell ref="A161:B161"/>
    <mergeCell ref="D388:D389"/>
    <mergeCell ref="E388:E389"/>
    <mergeCell ref="C383:C384"/>
    <mergeCell ref="A6:F7"/>
    <mergeCell ref="A388:B389"/>
    <mergeCell ref="C10:C12"/>
    <mergeCell ref="E11:E12"/>
    <mergeCell ref="F11:F12"/>
    <mergeCell ref="D10:F10"/>
    <mergeCell ref="A178:B178"/>
    <mergeCell ref="A312:B312"/>
    <mergeCell ref="A289:B289"/>
    <mergeCell ref="A382:B38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workbookViewId="0">
      <selection activeCell="I15" sqref="I15"/>
    </sheetView>
  </sheetViews>
  <sheetFormatPr baseColWidth="10" defaultRowHeight="12.75" x14ac:dyDescent="0.2"/>
  <cols>
    <col min="1" max="1" width="12.7109375" style="154" customWidth="1"/>
    <col min="2" max="2" width="88.5703125" style="2" customWidth="1"/>
    <col min="3" max="3" width="9.42578125" style="3" customWidth="1"/>
    <col min="4" max="4" width="13.7109375" style="4" customWidth="1"/>
    <col min="5" max="5" width="13.85546875" style="5" customWidth="1"/>
    <col min="6" max="6" width="14" style="5" customWidth="1"/>
    <col min="7" max="7" width="15.28515625" style="5" customWidth="1"/>
    <col min="8" max="8" width="14.5703125" style="5" customWidth="1"/>
    <col min="9" max="9" width="14" style="6" customWidth="1"/>
    <col min="10" max="10" width="16.28515625" style="6" customWidth="1"/>
    <col min="11" max="11" width="22.140625" style="7" customWidth="1"/>
    <col min="12" max="13" width="11.42578125" style="5"/>
    <col min="14" max="16" width="14.5703125" style="5" customWidth="1"/>
    <col min="17" max="17" width="11.42578125" style="6"/>
    <col min="18" max="256" width="11.42578125" style="5"/>
    <col min="257" max="257" width="12.7109375" style="5" customWidth="1"/>
    <col min="258" max="258" width="88.5703125" style="5" customWidth="1"/>
    <col min="259" max="259" width="9.42578125" style="5" customWidth="1"/>
    <col min="260" max="260" width="13.7109375" style="5" customWidth="1"/>
    <col min="261" max="261" width="13.85546875" style="5" customWidth="1"/>
    <col min="262" max="262" width="14" style="5" customWidth="1"/>
    <col min="263" max="263" width="15.28515625" style="5" customWidth="1"/>
    <col min="264" max="264" width="14.5703125" style="5" customWidth="1"/>
    <col min="265" max="265" width="14" style="5" customWidth="1"/>
    <col min="266" max="266" width="16.28515625" style="5" customWidth="1"/>
    <col min="267" max="267" width="22.140625" style="5" customWidth="1"/>
    <col min="268" max="269" width="11.42578125" style="5"/>
    <col min="270" max="272" width="14.5703125" style="5" customWidth="1"/>
    <col min="273" max="512" width="11.42578125" style="5"/>
    <col min="513" max="513" width="12.7109375" style="5" customWidth="1"/>
    <col min="514" max="514" width="88.5703125" style="5" customWidth="1"/>
    <col min="515" max="515" width="9.42578125" style="5" customWidth="1"/>
    <col min="516" max="516" width="13.7109375" style="5" customWidth="1"/>
    <col min="517" max="517" width="13.85546875" style="5" customWidth="1"/>
    <col min="518" max="518" width="14" style="5" customWidth="1"/>
    <col min="519" max="519" width="15.28515625" style="5" customWidth="1"/>
    <col min="520" max="520" width="14.5703125" style="5" customWidth="1"/>
    <col min="521" max="521" width="14" style="5" customWidth="1"/>
    <col min="522" max="522" width="16.28515625" style="5" customWidth="1"/>
    <col min="523" max="523" width="22.140625" style="5" customWidth="1"/>
    <col min="524" max="525" width="11.42578125" style="5"/>
    <col min="526" max="528" width="14.5703125" style="5" customWidth="1"/>
    <col min="529" max="768" width="11.42578125" style="5"/>
    <col min="769" max="769" width="12.7109375" style="5" customWidth="1"/>
    <col min="770" max="770" width="88.5703125" style="5" customWidth="1"/>
    <col min="771" max="771" width="9.42578125" style="5" customWidth="1"/>
    <col min="772" max="772" width="13.7109375" style="5" customWidth="1"/>
    <col min="773" max="773" width="13.85546875" style="5" customWidth="1"/>
    <col min="774" max="774" width="14" style="5" customWidth="1"/>
    <col min="775" max="775" width="15.28515625" style="5" customWidth="1"/>
    <col min="776" max="776" width="14.5703125" style="5" customWidth="1"/>
    <col min="777" max="777" width="14" style="5" customWidth="1"/>
    <col min="778" max="778" width="16.28515625" style="5" customWidth="1"/>
    <col min="779" max="779" width="22.140625" style="5" customWidth="1"/>
    <col min="780" max="781" width="11.42578125" style="5"/>
    <col min="782" max="784" width="14.5703125" style="5" customWidth="1"/>
    <col min="785" max="1024" width="11.42578125" style="5"/>
    <col min="1025" max="1025" width="12.7109375" style="5" customWidth="1"/>
    <col min="1026" max="1026" width="88.5703125" style="5" customWidth="1"/>
    <col min="1027" max="1027" width="9.42578125" style="5" customWidth="1"/>
    <col min="1028" max="1028" width="13.7109375" style="5" customWidth="1"/>
    <col min="1029" max="1029" width="13.85546875" style="5" customWidth="1"/>
    <col min="1030" max="1030" width="14" style="5" customWidth="1"/>
    <col min="1031" max="1031" width="15.28515625" style="5" customWidth="1"/>
    <col min="1032" max="1032" width="14.5703125" style="5" customWidth="1"/>
    <col min="1033" max="1033" width="14" style="5" customWidth="1"/>
    <col min="1034" max="1034" width="16.28515625" style="5" customWidth="1"/>
    <col min="1035" max="1035" width="22.140625" style="5" customWidth="1"/>
    <col min="1036" max="1037" width="11.42578125" style="5"/>
    <col min="1038" max="1040" width="14.5703125" style="5" customWidth="1"/>
    <col min="1041" max="1280" width="11.42578125" style="5"/>
    <col min="1281" max="1281" width="12.7109375" style="5" customWidth="1"/>
    <col min="1282" max="1282" width="88.5703125" style="5" customWidth="1"/>
    <col min="1283" max="1283" width="9.42578125" style="5" customWidth="1"/>
    <col min="1284" max="1284" width="13.7109375" style="5" customWidth="1"/>
    <col min="1285" max="1285" width="13.85546875" style="5" customWidth="1"/>
    <col min="1286" max="1286" width="14" style="5" customWidth="1"/>
    <col min="1287" max="1287" width="15.28515625" style="5" customWidth="1"/>
    <col min="1288" max="1288" width="14.5703125" style="5" customWidth="1"/>
    <col min="1289" max="1289" width="14" style="5" customWidth="1"/>
    <col min="1290" max="1290" width="16.28515625" style="5" customWidth="1"/>
    <col min="1291" max="1291" width="22.140625" style="5" customWidth="1"/>
    <col min="1292" max="1293" width="11.42578125" style="5"/>
    <col min="1294" max="1296" width="14.5703125" style="5" customWidth="1"/>
    <col min="1297" max="1536" width="11.42578125" style="5"/>
    <col min="1537" max="1537" width="12.7109375" style="5" customWidth="1"/>
    <col min="1538" max="1538" width="88.5703125" style="5" customWidth="1"/>
    <col min="1539" max="1539" width="9.42578125" style="5" customWidth="1"/>
    <col min="1540" max="1540" width="13.7109375" style="5" customWidth="1"/>
    <col min="1541" max="1541" width="13.85546875" style="5" customWidth="1"/>
    <col min="1542" max="1542" width="14" style="5" customWidth="1"/>
    <col min="1543" max="1543" width="15.28515625" style="5" customWidth="1"/>
    <col min="1544" max="1544" width="14.5703125" style="5" customWidth="1"/>
    <col min="1545" max="1545" width="14" style="5" customWidth="1"/>
    <col min="1546" max="1546" width="16.28515625" style="5" customWidth="1"/>
    <col min="1547" max="1547" width="22.140625" style="5" customWidth="1"/>
    <col min="1548" max="1549" width="11.42578125" style="5"/>
    <col min="1550" max="1552" width="14.5703125" style="5" customWidth="1"/>
    <col min="1553" max="1792" width="11.42578125" style="5"/>
    <col min="1793" max="1793" width="12.7109375" style="5" customWidth="1"/>
    <col min="1794" max="1794" width="88.5703125" style="5" customWidth="1"/>
    <col min="1795" max="1795" width="9.42578125" style="5" customWidth="1"/>
    <col min="1796" max="1796" width="13.7109375" style="5" customWidth="1"/>
    <col min="1797" max="1797" width="13.85546875" style="5" customWidth="1"/>
    <col min="1798" max="1798" width="14" style="5" customWidth="1"/>
    <col min="1799" max="1799" width="15.28515625" style="5" customWidth="1"/>
    <col min="1800" max="1800" width="14.5703125" style="5" customWidth="1"/>
    <col min="1801" max="1801" width="14" style="5" customWidth="1"/>
    <col min="1802" max="1802" width="16.28515625" style="5" customWidth="1"/>
    <col min="1803" max="1803" width="22.140625" style="5" customWidth="1"/>
    <col min="1804" max="1805" width="11.42578125" style="5"/>
    <col min="1806" max="1808" width="14.5703125" style="5" customWidth="1"/>
    <col min="1809" max="2048" width="11.42578125" style="5"/>
    <col min="2049" max="2049" width="12.7109375" style="5" customWidth="1"/>
    <col min="2050" max="2050" width="88.5703125" style="5" customWidth="1"/>
    <col min="2051" max="2051" width="9.42578125" style="5" customWidth="1"/>
    <col min="2052" max="2052" width="13.7109375" style="5" customWidth="1"/>
    <col min="2053" max="2053" width="13.85546875" style="5" customWidth="1"/>
    <col min="2054" max="2054" width="14" style="5" customWidth="1"/>
    <col min="2055" max="2055" width="15.28515625" style="5" customWidth="1"/>
    <col min="2056" max="2056" width="14.5703125" style="5" customWidth="1"/>
    <col min="2057" max="2057" width="14" style="5" customWidth="1"/>
    <col min="2058" max="2058" width="16.28515625" style="5" customWidth="1"/>
    <col min="2059" max="2059" width="22.140625" style="5" customWidth="1"/>
    <col min="2060" max="2061" width="11.42578125" style="5"/>
    <col min="2062" max="2064" width="14.5703125" style="5" customWidth="1"/>
    <col min="2065" max="2304" width="11.42578125" style="5"/>
    <col min="2305" max="2305" width="12.7109375" style="5" customWidth="1"/>
    <col min="2306" max="2306" width="88.5703125" style="5" customWidth="1"/>
    <col min="2307" max="2307" width="9.42578125" style="5" customWidth="1"/>
    <col min="2308" max="2308" width="13.7109375" style="5" customWidth="1"/>
    <col min="2309" max="2309" width="13.85546875" style="5" customWidth="1"/>
    <col min="2310" max="2310" width="14" style="5" customWidth="1"/>
    <col min="2311" max="2311" width="15.28515625" style="5" customWidth="1"/>
    <col min="2312" max="2312" width="14.5703125" style="5" customWidth="1"/>
    <col min="2313" max="2313" width="14" style="5" customWidth="1"/>
    <col min="2314" max="2314" width="16.28515625" style="5" customWidth="1"/>
    <col min="2315" max="2315" width="22.140625" style="5" customWidth="1"/>
    <col min="2316" max="2317" width="11.42578125" style="5"/>
    <col min="2318" max="2320" width="14.5703125" style="5" customWidth="1"/>
    <col min="2321" max="2560" width="11.42578125" style="5"/>
    <col min="2561" max="2561" width="12.7109375" style="5" customWidth="1"/>
    <col min="2562" max="2562" width="88.5703125" style="5" customWidth="1"/>
    <col min="2563" max="2563" width="9.42578125" style="5" customWidth="1"/>
    <col min="2564" max="2564" width="13.7109375" style="5" customWidth="1"/>
    <col min="2565" max="2565" width="13.85546875" style="5" customWidth="1"/>
    <col min="2566" max="2566" width="14" style="5" customWidth="1"/>
    <col min="2567" max="2567" width="15.28515625" style="5" customWidth="1"/>
    <col min="2568" max="2568" width="14.5703125" style="5" customWidth="1"/>
    <col min="2569" max="2569" width="14" style="5" customWidth="1"/>
    <col min="2570" max="2570" width="16.28515625" style="5" customWidth="1"/>
    <col min="2571" max="2571" width="22.140625" style="5" customWidth="1"/>
    <col min="2572" max="2573" width="11.42578125" style="5"/>
    <col min="2574" max="2576" width="14.5703125" style="5" customWidth="1"/>
    <col min="2577" max="2816" width="11.42578125" style="5"/>
    <col min="2817" max="2817" width="12.7109375" style="5" customWidth="1"/>
    <col min="2818" max="2818" width="88.5703125" style="5" customWidth="1"/>
    <col min="2819" max="2819" width="9.42578125" style="5" customWidth="1"/>
    <col min="2820" max="2820" width="13.7109375" style="5" customWidth="1"/>
    <col min="2821" max="2821" width="13.85546875" style="5" customWidth="1"/>
    <col min="2822" max="2822" width="14" style="5" customWidth="1"/>
    <col min="2823" max="2823" width="15.28515625" style="5" customWidth="1"/>
    <col min="2824" max="2824" width="14.5703125" style="5" customWidth="1"/>
    <col min="2825" max="2825" width="14" style="5" customWidth="1"/>
    <col min="2826" max="2826" width="16.28515625" style="5" customWidth="1"/>
    <col min="2827" max="2827" width="22.140625" style="5" customWidth="1"/>
    <col min="2828" max="2829" width="11.42578125" style="5"/>
    <col min="2830" max="2832" width="14.5703125" style="5" customWidth="1"/>
    <col min="2833" max="3072" width="11.42578125" style="5"/>
    <col min="3073" max="3073" width="12.7109375" style="5" customWidth="1"/>
    <col min="3074" max="3074" width="88.5703125" style="5" customWidth="1"/>
    <col min="3075" max="3075" width="9.42578125" style="5" customWidth="1"/>
    <col min="3076" max="3076" width="13.7109375" style="5" customWidth="1"/>
    <col min="3077" max="3077" width="13.85546875" style="5" customWidth="1"/>
    <col min="3078" max="3078" width="14" style="5" customWidth="1"/>
    <col min="3079" max="3079" width="15.28515625" style="5" customWidth="1"/>
    <col min="3080" max="3080" width="14.5703125" style="5" customWidth="1"/>
    <col min="3081" max="3081" width="14" style="5" customWidth="1"/>
    <col min="3082" max="3082" width="16.28515625" style="5" customWidth="1"/>
    <col min="3083" max="3083" width="22.140625" style="5" customWidth="1"/>
    <col min="3084" max="3085" width="11.42578125" style="5"/>
    <col min="3086" max="3088" width="14.5703125" style="5" customWidth="1"/>
    <col min="3089" max="3328" width="11.42578125" style="5"/>
    <col min="3329" max="3329" width="12.7109375" style="5" customWidth="1"/>
    <col min="3330" max="3330" width="88.5703125" style="5" customWidth="1"/>
    <col min="3331" max="3331" width="9.42578125" style="5" customWidth="1"/>
    <col min="3332" max="3332" width="13.7109375" style="5" customWidth="1"/>
    <col min="3333" max="3333" width="13.85546875" style="5" customWidth="1"/>
    <col min="3334" max="3334" width="14" style="5" customWidth="1"/>
    <col min="3335" max="3335" width="15.28515625" style="5" customWidth="1"/>
    <col min="3336" max="3336" width="14.5703125" style="5" customWidth="1"/>
    <col min="3337" max="3337" width="14" style="5" customWidth="1"/>
    <col min="3338" max="3338" width="16.28515625" style="5" customWidth="1"/>
    <col min="3339" max="3339" width="22.140625" style="5" customWidth="1"/>
    <col min="3340" max="3341" width="11.42578125" style="5"/>
    <col min="3342" max="3344" width="14.5703125" style="5" customWidth="1"/>
    <col min="3345" max="3584" width="11.42578125" style="5"/>
    <col min="3585" max="3585" width="12.7109375" style="5" customWidth="1"/>
    <col min="3586" max="3586" width="88.5703125" style="5" customWidth="1"/>
    <col min="3587" max="3587" width="9.42578125" style="5" customWidth="1"/>
    <col min="3588" max="3588" width="13.7109375" style="5" customWidth="1"/>
    <col min="3589" max="3589" width="13.85546875" style="5" customWidth="1"/>
    <col min="3590" max="3590" width="14" style="5" customWidth="1"/>
    <col min="3591" max="3591" width="15.28515625" style="5" customWidth="1"/>
    <col min="3592" max="3592" width="14.5703125" style="5" customWidth="1"/>
    <col min="3593" max="3593" width="14" style="5" customWidth="1"/>
    <col min="3594" max="3594" width="16.28515625" style="5" customWidth="1"/>
    <col min="3595" max="3595" width="22.140625" style="5" customWidth="1"/>
    <col min="3596" max="3597" width="11.42578125" style="5"/>
    <col min="3598" max="3600" width="14.5703125" style="5" customWidth="1"/>
    <col min="3601" max="3840" width="11.42578125" style="5"/>
    <col min="3841" max="3841" width="12.7109375" style="5" customWidth="1"/>
    <col min="3842" max="3842" width="88.5703125" style="5" customWidth="1"/>
    <col min="3843" max="3843" width="9.42578125" style="5" customWidth="1"/>
    <col min="3844" max="3844" width="13.7109375" style="5" customWidth="1"/>
    <col min="3845" max="3845" width="13.85546875" style="5" customWidth="1"/>
    <col min="3846" max="3846" width="14" style="5" customWidth="1"/>
    <col min="3847" max="3847" width="15.28515625" style="5" customWidth="1"/>
    <col min="3848" max="3848" width="14.5703125" style="5" customWidth="1"/>
    <col min="3849" max="3849" width="14" style="5" customWidth="1"/>
    <col min="3850" max="3850" width="16.28515625" style="5" customWidth="1"/>
    <col min="3851" max="3851" width="22.140625" style="5" customWidth="1"/>
    <col min="3852" max="3853" width="11.42578125" style="5"/>
    <col min="3854" max="3856" width="14.5703125" style="5" customWidth="1"/>
    <col min="3857" max="4096" width="11.42578125" style="5"/>
    <col min="4097" max="4097" width="12.7109375" style="5" customWidth="1"/>
    <col min="4098" max="4098" width="88.5703125" style="5" customWidth="1"/>
    <col min="4099" max="4099" width="9.42578125" style="5" customWidth="1"/>
    <col min="4100" max="4100" width="13.7109375" style="5" customWidth="1"/>
    <col min="4101" max="4101" width="13.85546875" style="5" customWidth="1"/>
    <col min="4102" max="4102" width="14" style="5" customWidth="1"/>
    <col min="4103" max="4103" width="15.28515625" style="5" customWidth="1"/>
    <col min="4104" max="4104" width="14.5703125" style="5" customWidth="1"/>
    <col min="4105" max="4105" width="14" style="5" customWidth="1"/>
    <col min="4106" max="4106" width="16.28515625" style="5" customWidth="1"/>
    <col min="4107" max="4107" width="22.140625" style="5" customWidth="1"/>
    <col min="4108" max="4109" width="11.42578125" style="5"/>
    <col min="4110" max="4112" width="14.5703125" style="5" customWidth="1"/>
    <col min="4113" max="4352" width="11.42578125" style="5"/>
    <col min="4353" max="4353" width="12.7109375" style="5" customWidth="1"/>
    <col min="4354" max="4354" width="88.5703125" style="5" customWidth="1"/>
    <col min="4355" max="4355" width="9.42578125" style="5" customWidth="1"/>
    <col min="4356" max="4356" width="13.7109375" style="5" customWidth="1"/>
    <col min="4357" max="4357" width="13.85546875" style="5" customWidth="1"/>
    <col min="4358" max="4358" width="14" style="5" customWidth="1"/>
    <col min="4359" max="4359" width="15.28515625" style="5" customWidth="1"/>
    <col min="4360" max="4360" width="14.5703125" style="5" customWidth="1"/>
    <col min="4361" max="4361" width="14" style="5" customWidth="1"/>
    <col min="4362" max="4362" width="16.28515625" style="5" customWidth="1"/>
    <col min="4363" max="4363" width="22.140625" style="5" customWidth="1"/>
    <col min="4364" max="4365" width="11.42578125" style="5"/>
    <col min="4366" max="4368" width="14.5703125" style="5" customWidth="1"/>
    <col min="4369" max="4608" width="11.42578125" style="5"/>
    <col min="4609" max="4609" width="12.7109375" style="5" customWidth="1"/>
    <col min="4610" max="4610" width="88.5703125" style="5" customWidth="1"/>
    <col min="4611" max="4611" width="9.42578125" style="5" customWidth="1"/>
    <col min="4612" max="4612" width="13.7109375" style="5" customWidth="1"/>
    <col min="4613" max="4613" width="13.85546875" style="5" customWidth="1"/>
    <col min="4614" max="4614" width="14" style="5" customWidth="1"/>
    <col min="4615" max="4615" width="15.28515625" style="5" customWidth="1"/>
    <col min="4616" max="4616" width="14.5703125" style="5" customWidth="1"/>
    <col min="4617" max="4617" width="14" style="5" customWidth="1"/>
    <col min="4618" max="4618" width="16.28515625" style="5" customWidth="1"/>
    <col min="4619" max="4619" width="22.140625" style="5" customWidth="1"/>
    <col min="4620" max="4621" width="11.42578125" style="5"/>
    <col min="4622" max="4624" width="14.5703125" style="5" customWidth="1"/>
    <col min="4625" max="4864" width="11.42578125" style="5"/>
    <col min="4865" max="4865" width="12.7109375" style="5" customWidth="1"/>
    <col min="4866" max="4866" width="88.5703125" style="5" customWidth="1"/>
    <col min="4867" max="4867" width="9.42578125" style="5" customWidth="1"/>
    <col min="4868" max="4868" width="13.7109375" style="5" customWidth="1"/>
    <col min="4869" max="4869" width="13.85546875" style="5" customWidth="1"/>
    <col min="4870" max="4870" width="14" style="5" customWidth="1"/>
    <col min="4871" max="4871" width="15.28515625" style="5" customWidth="1"/>
    <col min="4872" max="4872" width="14.5703125" style="5" customWidth="1"/>
    <col min="4873" max="4873" width="14" style="5" customWidth="1"/>
    <col min="4874" max="4874" width="16.28515625" style="5" customWidth="1"/>
    <col min="4875" max="4875" width="22.140625" style="5" customWidth="1"/>
    <col min="4876" max="4877" width="11.42578125" style="5"/>
    <col min="4878" max="4880" width="14.5703125" style="5" customWidth="1"/>
    <col min="4881" max="5120" width="11.42578125" style="5"/>
    <col min="5121" max="5121" width="12.7109375" style="5" customWidth="1"/>
    <col min="5122" max="5122" width="88.5703125" style="5" customWidth="1"/>
    <col min="5123" max="5123" width="9.42578125" style="5" customWidth="1"/>
    <col min="5124" max="5124" width="13.7109375" style="5" customWidth="1"/>
    <col min="5125" max="5125" width="13.85546875" style="5" customWidth="1"/>
    <col min="5126" max="5126" width="14" style="5" customWidth="1"/>
    <col min="5127" max="5127" width="15.28515625" style="5" customWidth="1"/>
    <col min="5128" max="5128" width="14.5703125" style="5" customWidth="1"/>
    <col min="5129" max="5129" width="14" style="5" customWidth="1"/>
    <col min="5130" max="5130" width="16.28515625" style="5" customWidth="1"/>
    <col min="5131" max="5131" width="22.140625" style="5" customWidth="1"/>
    <col min="5132" max="5133" width="11.42578125" style="5"/>
    <col min="5134" max="5136" width="14.5703125" style="5" customWidth="1"/>
    <col min="5137" max="5376" width="11.42578125" style="5"/>
    <col min="5377" max="5377" width="12.7109375" style="5" customWidth="1"/>
    <col min="5378" max="5378" width="88.5703125" style="5" customWidth="1"/>
    <col min="5379" max="5379" width="9.42578125" style="5" customWidth="1"/>
    <col min="5380" max="5380" width="13.7109375" style="5" customWidth="1"/>
    <col min="5381" max="5381" width="13.85546875" style="5" customWidth="1"/>
    <col min="5382" max="5382" width="14" style="5" customWidth="1"/>
    <col min="5383" max="5383" width="15.28515625" style="5" customWidth="1"/>
    <col min="5384" max="5384" width="14.5703125" style="5" customWidth="1"/>
    <col min="5385" max="5385" width="14" style="5" customWidth="1"/>
    <col min="5386" max="5386" width="16.28515625" style="5" customWidth="1"/>
    <col min="5387" max="5387" width="22.140625" style="5" customWidth="1"/>
    <col min="5388" max="5389" width="11.42578125" style="5"/>
    <col min="5390" max="5392" width="14.5703125" style="5" customWidth="1"/>
    <col min="5393" max="5632" width="11.42578125" style="5"/>
    <col min="5633" max="5633" width="12.7109375" style="5" customWidth="1"/>
    <col min="5634" max="5634" width="88.5703125" style="5" customWidth="1"/>
    <col min="5635" max="5635" width="9.42578125" style="5" customWidth="1"/>
    <col min="5636" max="5636" width="13.7109375" style="5" customWidth="1"/>
    <col min="5637" max="5637" width="13.85546875" style="5" customWidth="1"/>
    <col min="5638" max="5638" width="14" style="5" customWidth="1"/>
    <col min="5639" max="5639" width="15.28515625" style="5" customWidth="1"/>
    <col min="5640" max="5640" width="14.5703125" style="5" customWidth="1"/>
    <col min="5641" max="5641" width="14" style="5" customWidth="1"/>
    <col min="5642" max="5642" width="16.28515625" style="5" customWidth="1"/>
    <col min="5643" max="5643" width="22.140625" style="5" customWidth="1"/>
    <col min="5644" max="5645" width="11.42578125" style="5"/>
    <col min="5646" max="5648" width="14.5703125" style="5" customWidth="1"/>
    <col min="5649" max="5888" width="11.42578125" style="5"/>
    <col min="5889" max="5889" width="12.7109375" style="5" customWidth="1"/>
    <col min="5890" max="5890" width="88.5703125" style="5" customWidth="1"/>
    <col min="5891" max="5891" width="9.42578125" style="5" customWidth="1"/>
    <col min="5892" max="5892" width="13.7109375" style="5" customWidth="1"/>
    <col min="5893" max="5893" width="13.85546875" style="5" customWidth="1"/>
    <col min="5894" max="5894" width="14" style="5" customWidth="1"/>
    <col min="5895" max="5895" width="15.28515625" style="5" customWidth="1"/>
    <col min="5896" max="5896" width="14.5703125" style="5" customWidth="1"/>
    <col min="5897" max="5897" width="14" style="5" customWidth="1"/>
    <col min="5898" max="5898" width="16.28515625" style="5" customWidth="1"/>
    <col min="5899" max="5899" width="22.140625" style="5" customWidth="1"/>
    <col min="5900" max="5901" width="11.42578125" style="5"/>
    <col min="5902" max="5904" width="14.5703125" style="5" customWidth="1"/>
    <col min="5905" max="6144" width="11.42578125" style="5"/>
    <col min="6145" max="6145" width="12.7109375" style="5" customWidth="1"/>
    <col min="6146" max="6146" width="88.5703125" style="5" customWidth="1"/>
    <col min="6147" max="6147" width="9.42578125" style="5" customWidth="1"/>
    <col min="6148" max="6148" width="13.7109375" style="5" customWidth="1"/>
    <col min="6149" max="6149" width="13.85546875" style="5" customWidth="1"/>
    <col min="6150" max="6150" width="14" style="5" customWidth="1"/>
    <col min="6151" max="6151" width="15.28515625" style="5" customWidth="1"/>
    <col min="6152" max="6152" width="14.5703125" style="5" customWidth="1"/>
    <col min="6153" max="6153" width="14" style="5" customWidth="1"/>
    <col min="6154" max="6154" width="16.28515625" style="5" customWidth="1"/>
    <col min="6155" max="6155" width="22.140625" style="5" customWidth="1"/>
    <col min="6156" max="6157" width="11.42578125" style="5"/>
    <col min="6158" max="6160" width="14.5703125" style="5" customWidth="1"/>
    <col min="6161" max="6400" width="11.42578125" style="5"/>
    <col min="6401" max="6401" width="12.7109375" style="5" customWidth="1"/>
    <col min="6402" max="6402" width="88.5703125" style="5" customWidth="1"/>
    <col min="6403" max="6403" width="9.42578125" style="5" customWidth="1"/>
    <col min="6404" max="6404" width="13.7109375" style="5" customWidth="1"/>
    <col min="6405" max="6405" width="13.85546875" style="5" customWidth="1"/>
    <col min="6406" max="6406" width="14" style="5" customWidth="1"/>
    <col min="6407" max="6407" width="15.28515625" style="5" customWidth="1"/>
    <col min="6408" max="6408" width="14.5703125" style="5" customWidth="1"/>
    <col min="6409" max="6409" width="14" style="5" customWidth="1"/>
    <col min="6410" max="6410" width="16.28515625" style="5" customWidth="1"/>
    <col min="6411" max="6411" width="22.140625" style="5" customWidth="1"/>
    <col min="6412" max="6413" width="11.42578125" style="5"/>
    <col min="6414" max="6416" width="14.5703125" style="5" customWidth="1"/>
    <col min="6417" max="6656" width="11.42578125" style="5"/>
    <col min="6657" max="6657" width="12.7109375" style="5" customWidth="1"/>
    <col min="6658" max="6658" width="88.5703125" style="5" customWidth="1"/>
    <col min="6659" max="6659" width="9.42578125" style="5" customWidth="1"/>
    <col min="6660" max="6660" width="13.7109375" style="5" customWidth="1"/>
    <col min="6661" max="6661" width="13.85546875" style="5" customWidth="1"/>
    <col min="6662" max="6662" width="14" style="5" customWidth="1"/>
    <col min="6663" max="6663" width="15.28515625" style="5" customWidth="1"/>
    <col min="6664" max="6664" width="14.5703125" style="5" customWidth="1"/>
    <col min="6665" max="6665" width="14" style="5" customWidth="1"/>
    <col min="6666" max="6666" width="16.28515625" style="5" customWidth="1"/>
    <col min="6667" max="6667" width="22.140625" style="5" customWidth="1"/>
    <col min="6668" max="6669" width="11.42578125" style="5"/>
    <col min="6670" max="6672" width="14.5703125" style="5" customWidth="1"/>
    <col min="6673" max="6912" width="11.42578125" style="5"/>
    <col min="6913" max="6913" width="12.7109375" style="5" customWidth="1"/>
    <col min="6914" max="6914" width="88.5703125" style="5" customWidth="1"/>
    <col min="6915" max="6915" width="9.42578125" style="5" customWidth="1"/>
    <col min="6916" max="6916" width="13.7109375" style="5" customWidth="1"/>
    <col min="6917" max="6917" width="13.85546875" style="5" customWidth="1"/>
    <col min="6918" max="6918" width="14" style="5" customWidth="1"/>
    <col min="6919" max="6919" width="15.28515625" style="5" customWidth="1"/>
    <col min="6920" max="6920" width="14.5703125" style="5" customWidth="1"/>
    <col min="6921" max="6921" width="14" style="5" customWidth="1"/>
    <col min="6922" max="6922" width="16.28515625" style="5" customWidth="1"/>
    <col min="6923" max="6923" width="22.140625" style="5" customWidth="1"/>
    <col min="6924" max="6925" width="11.42578125" style="5"/>
    <col min="6926" max="6928" width="14.5703125" style="5" customWidth="1"/>
    <col min="6929" max="7168" width="11.42578125" style="5"/>
    <col min="7169" max="7169" width="12.7109375" style="5" customWidth="1"/>
    <col min="7170" max="7170" width="88.5703125" style="5" customWidth="1"/>
    <col min="7171" max="7171" width="9.42578125" style="5" customWidth="1"/>
    <col min="7172" max="7172" width="13.7109375" style="5" customWidth="1"/>
    <col min="7173" max="7173" width="13.85546875" style="5" customWidth="1"/>
    <col min="7174" max="7174" width="14" style="5" customWidth="1"/>
    <col min="7175" max="7175" width="15.28515625" style="5" customWidth="1"/>
    <col min="7176" max="7176" width="14.5703125" style="5" customWidth="1"/>
    <col min="7177" max="7177" width="14" style="5" customWidth="1"/>
    <col min="7178" max="7178" width="16.28515625" style="5" customWidth="1"/>
    <col min="7179" max="7179" width="22.140625" style="5" customWidth="1"/>
    <col min="7180" max="7181" width="11.42578125" style="5"/>
    <col min="7182" max="7184" width="14.5703125" style="5" customWidth="1"/>
    <col min="7185" max="7424" width="11.42578125" style="5"/>
    <col min="7425" max="7425" width="12.7109375" style="5" customWidth="1"/>
    <col min="7426" max="7426" width="88.5703125" style="5" customWidth="1"/>
    <col min="7427" max="7427" width="9.42578125" style="5" customWidth="1"/>
    <col min="7428" max="7428" width="13.7109375" style="5" customWidth="1"/>
    <col min="7429" max="7429" width="13.85546875" style="5" customWidth="1"/>
    <col min="7430" max="7430" width="14" style="5" customWidth="1"/>
    <col min="7431" max="7431" width="15.28515625" style="5" customWidth="1"/>
    <col min="7432" max="7432" width="14.5703125" style="5" customWidth="1"/>
    <col min="7433" max="7433" width="14" style="5" customWidth="1"/>
    <col min="7434" max="7434" width="16.28515625" style="5" customWidth="1"/>
    <col min="7435" max="7435" width="22.140625" style="5" customWidth="1"/>
    <col min="7436" max="7437" width="11.42578125" style="5"/>
    <col min="7438" max="7440" width="14.5703125" style="5" customWidth="1"/>
    <col min="7441" max="7680" width="11.42578125" style="5"/>
    <col min="7681" max="7681" width="12.7109375" style="5" customWidth="1"/>
    <col min="7682" max="7682" width="88.5703125" style="5" customWidth="1"/>
    <col min="7683" max="7683" width="9.42578125" style="5" customWidth="1"/>
    <col min="7684" max="7684" width="13.7109375" style="5" customWidth="1"/>
    <col min="7685" max="7685" width="13.85546875" style="5" customWidth="1"/>
    <col min="7686" max="7686" width="14" style="5" customWidth="1"/>
    <col min="7687" max="7687" width="15.28515625" style="5" customWidth="1"/>
    <col min="7688" max="7688" width="14.5703125" style="5" customWidth="1"/>
    <col min="7689" max="7689" width="14" style="5" customWidth="1"/>
    <col min="7690" max="7690" width="16.28515625" style="5" customWidth="1"/>
    <col min="7691" max="7691" width="22.140625" style="5" customWidth="1"/>
    <col min="7692" max="7693" width="11.42578125" style="5"/>
    <col min="7694" max="7696" width="14.5703125" style="5" customWidth="1"/>
    <col min="7697" max="7936" width="11.42578125" style="5"/>
    <col min="7937" max="7937" width="12.7109375" style="5" customWidth="1"/>
    <col min="7938" max="7938" width="88.5703125" style="5" customWidth="1"/>
    <col min="7939" max="7939" width="9.42578125" style="5" customWidth="1"/>
    <col min="7940" max="7940" width="13.7109375" style="5" customWidth="1"/>
    <col min="7941" max="7941" width="13.85546875" style="5" customWidth="1"/>
    <col min="7942" max="7942" width="14" style="5" customWidth="1"/>
    <col min="7943" max="7943" width="15.28515625" style="5" customWidth="1"/>
    <col min="7944" max="7944" width="14.5703125" style="5" customWidth="1"/>
    <col min="7945" max="7945" width="14" style="5" customWidth="1"/>
    <col min="7946" max="7946" width="16.28515625" style="5" customWidth="1"/>
    <col min="7947" max="7947" width="22.140625" style="5" customWidth="1"/>
    <col min="7948" max="7949" width="11.42578125" style="5"/>
    <col min="7950" max="7952" width="14.5703125" style="5" customWidth="1"/>
    <col min="7953" max="8192" width="11.42578125" style="5"/>
    <col min="8193" max="8193" width="12.7109375" style="5" customWidth="1"/>
    <col min="8194" max="8194" width="88.5703125" style="5" customWidth="1"/>
    <col min="8195" max="8195" width="9.42578125" style="5" customWidth="1"/>
    <col min="8196" max="8196" width="13.7109375" style="5" customWidth="1"/>
    <col min="8197" max="8197" width="13.85546875" style="5" customWidth="1"/>
    <col min="8198" max="8198" width="14" style="5" customWidth="1"/>
    <col min="8199" max="8199" width="15.28515625" style="5" customWidth="1"/>
    <col min="8200" max="8200" width="14.5703125" style="5" customWidth="1"/>
    <col min="8201" max="8201" width="14" style="5" customWidth="1"/>
    <col min="8202" max="8202" width="16.28515625" style="5" customWidth="1"/>
    <col min="8203" max="8203" width="22.140625" style="5" customWidth="1"/>
    <col min="8204" max="8205" width="11.42578125" style="5"/>
    <col min="8206" max="8208" width="14.5703125" style="5" customWidth="1"/>
    <col min="8209" max="8448" width="11.42578125" style="5"/>
    <col min="8449" max="8449" width="12.7109375" style="5" customWidth="1"/>
    <col min="8450" max="8450" width="88.5703125" style="5" customWidth="1"/>
    <col min="8451" max="8451" width="9.42578125" style="5" customWidth="1"/>
    <col min="8452" max="8452" width="13.7109375" style="5" customWidth="1"/>
    <col min="8453" max="8453" width="13.85546875" style="5" customWidth="1"/>
    <col min="8454" max="8454" width="14" style="5" customWidth="1"/>
    <col min="8455" max="8455" width="15.28515625" style="5" customWidth="1"/>
    <col min="8456" max="8456" width="14.5703125" style="5" customWidth="1"/>
    <col min="8457" max="8457" width="14" style="5" customWidth="1"/>
    <col min="8458" max="8458" width="16.28515625" style="5" customWidth="1"/>
    <col min="8459" max="8459" width="22.140625" style="5" customWidth="1"/>
    <col min="8460" max="8461" width="11.42578125" style="5"/>
    <col min="8462" max="8464" width="14.5703125" style="5" customWidth="1"/>
    <col min="8465" max="8704" width="11.42578125" style="5"/>
    <col min="8705" max="8705" width="12.7109375" style="5" customWidth="1"/>
    <col min="8706" max="8706" width="88.5703125" style="5" customWidth="1"/>
    <col min="8707" max="8707" width="9.42578125" style="5" customWidth="1"/>
    <col min="8708" max="8708" width="13.7109375" style="5" customWidth="1"/>
    <col min="8709" max="8709" width="13.85546875" style="5" customWidth="1"/>
    <col min="8710" max="8710" width="14" style="5" customWidth="1"/>
    <col min="8711" max="8711" width="15.28515625" style="5" customWidth="1"/>
    <col min="8712" max="8712" width="14.5703125" style="5" customWidth="1"/>
    <col min="8713" max="8713" width="14" style="5" customWidth="1"/>
    <col min="8714" max="8714" width="16.28515625" style="5" customWidth="1"/>
    <col min="8715" max="8715" width="22.140625" style="5" customWidth="1"/>
    <col min="8716" max="8717" width="11.42578125" style="5"/>
    <col min="8718" max="8720" width="14.5703125" style="5" customWidth="1"/>
    <col min="8721" max="8960" width="11.42578125" style="5"/>
    <col min="8961" max="8961" width="12.7109375" style="5" customWidth="1"/>
    <col min="8962" max="8962" width="88.5703125" style="5" customWidth="1"/>
    <col min="8963" max="8963" width="9.42578125" style="5" customWidth="1"/>
    <col min="8964" max="8964" width="13.7109375" style="5" customWidth="1"/>
    <col min="8965" max="8965" width="13.85546875" style="5" customWidth="1"/>
    <col min="8966" max="8966" width="14" style="5" customWidth="1"/>
    <col min="8967" max="8967" width="15.28515625" style="5" customWidth="1"/>
    <col min="8968" max="8968" width="14.5703125" style="5" customWidth="1"/>
    <col min="8969" max="8969" width="14" style="5" customWidth="1"/>
    <col min="8970" max="8970" width="16.28515625" style="5" customWidth="1"/>
    <col min="8971" max="8971" width="22.140625" style="5" customWidth="1"/>
    <col min="8972" max="8973" width="11.42578125" style="5"/>
    <col min="8974" max="8976" width="14.5703125" style="5" customWidth="1"/>
    <col min="8977" max="9216" width="11.42578125" style="5"/>
    <col min="9217" max="9217" width="12.7109375" style="5" customWidth="1"/>
    <col min="9218" max="9218" width="88.5703125" style="5" customWidth="1"/>
    <col min="9219" max="9219" width="9.42578125" style="5" customWidth="1"/>
    <col min="9220" max="9220" width="13.7109375" style="5" customWidth="1"/>
    <col min="9221" max="9221" width="13.85546875" style="5" customWidth="1"/>
    <col min="9222" max="9222" width="14" style="5" customWidth="1"/>
    <col min="9223" max="9223" width="15.28515625" style="5" customWidth="1"/>
    <col min="9224" max="9224" width="14.5703125" style="5" customWidth="1"/>
    <col min="9225" max="9225" width="14" style="5" customWidth="1"/>
    <col min="9226" max="9226" width="16.28515625" style="5" customWidth="1"/>
    <col min="9227" max="9227" width="22.140625" style="5" customWidth="1"/>
    <col min="9228" max="9229" width="11.42578125" style="5"/>
    <col min="9230" max="9232" width="14.5703125" style="5" customWidth="1"/>
    <col min="9233" max="9472" width="11.42578125" style="5"/>
    <col min="9473" max="9473" width="12.7109375" style="5" customWidth="1"/>
    <col min="9474" max="9474" width="88.5703125" style="5" customWidth="1"/>
    <col min="9475" max="9475" width="9.42578125" style="5" customWidth="1"/>
    <col min="9476" max="9476" width="13.7109375" style="5" customWidth="1"/>
    <col min="9477" max="9477" width="13.85546875" style="5" customWidth="1"/>
    <col min="9478" max="9478" width="14" style="5" customWidth="1"/>
    <col min="9479" max="9479" width="15.28515625" style="5" customWidth="1"/>
    <col min="9480" max="9480" width="14.5703125" style="5" customWidth="1"/>
    <col min="9481" max="9481" width="14" style="5" customWidth="1"/>
    <col min="9482" max="9482" width="16.28515625" style="5" customWidth="1"/>
    <col min="9483" max="9483" width="22.140625" style="5" customWidth="1"/>
    <col min="9484" max="9485" width="11.42578125" style="5"/>
    <col min="9486" max="9488" width="14.5703125" style="5" customWidth="1"/>
    <col min="9489" max="9728" width="11.42578125" style="5"/>
    <col min="9729" max="9729" width="12.7109375" style="5" customWidth="1"/>
    <col min="9730" max="9730" width="88.5703125" style="5" customWidth="1"/>
    <col min="9731" max="9731" width="9.42578125" style="5" customWidth="1"/>
    <col min="9732" max="9732" width="13.7109375" style="5" customWidth="1"/>
    <col min="9733" max="9733" width="13.85546875" style="5" customWidth="1"/>
    <col min="9734" max="9734" width="14" style="5" customWidth="1"/>
    <col min="9735" max="9735" width="15.28515625" style="5" customWidth="1"/>
    <col min="9736" max="9736" width="14.5703125" style="5" customWidth="1"/>
    <col min="9737" max="9737" width="14" style="5" customWidth="1"/>
    <col min="9738" max="9738" width="16.28515625" style="5" customWidth="1"/>
    <col min="9739" max="9739" width="22.140625" style="5" customWidth="1"/>
    <col min="9740" max="9741" width="11.42578125" style="5"/>
    <col min="9742" max="9744" width="14.5703125" style="5" customWidth="1"/>
    <col min="9745" max="9984" width="11.42578125" style="5"/>
    <col min="9985" max="9985" width="12.7109375" style="5" customWidth="1"/>
    <col min="9986" max="9986" width="88.5703125" style="5" customWidth="1"/>
    <col min="9987" max="9987" width="9.42578125" style="5" customWidth="1"/>
    <col min="9988" max="9988" width="13.7109375" style="5" customWidth="1"/>
    <col min="9989" max="9989" width="13.85546875" style="5" customWidth="1"/>
    <col min="9990" max="9990" width="14" style="5" customWidth="1"/>
    <col min="9991" max="9991" width="15.28515625" style="5" customWidth="1"/>
    <col min="9992" max="9992" width="14.5703125" style="5" customWidth="1"/>
    <col min="9993" max="9993" width="14" style="5" customWidth="1"/>
    <col min="9994" max="9994" width="16.28515625" style="5" customWidth="1"/>
    <col min="9995" max="9995" width="22.140625" style="5" customWidth="1"/>
    <col min="9996" max="9997" width="11.42578125" style="5"/>
    <col min="9998" max="10000" width="14.5703125" style="5" customWidth="1"/>
    <col min="10001" max="10240" width="11.42578125" style="5"/>
    <col min="10241" max="10241" width="12.7109375" style="5" customWidth="1"/>
    <col min="10242" max="10242" width="88.5703125" style="5" customWidth="1"/>
    <col min="10243" max="10243" width="9.42578125" style="5" customWidth="1"/>
    <col min="10244" max="10244" width="13.7109375" style="5" customWidth="1"/>
    <col min="10245" max="10245" width="13.85546875" style="5" customWidth="1"/>
    <col min="10246" max="10246" width="14" style="5" customWidth="1"/>
    <col min="10247" max="10247" width="15.28515625" style="5" customWidth="1"/>
    <col min="10248" max="10248" width="14.5703125" style="5" customWidth="1"/>
    <col min="10249" max="10249" width="14" style="5" customWidth="1"/>
    <col min="10250" max="10250" width="16.28515625" style="5" customWidth="1"/>
    <col min="10251" max="10251" width="22.140625" style="5" customWidth="1"/>
    <col min="10252" max="10253" width="11.42578125" style="5"/>
    <col min="10254" max="10256" width="14.5703125" style="5" customWidth="1"/>
    <col min="10257" max="10496" width="11.42578125" style="5"/>
    <col min="10497" max="10497" width="12.7109375" style="5" customWidth="1"/>
    <col min="10498" max="10498" width="88.5703125" style="5" customWidth="1"/>
    <col min="10499" max="10499" width="9.42578125" style="5" customWidth="1"/>
    <col min="10500" max="10500" width="13.7109375" style="5" customWidth="1"/>
    <col min="10501" max="10501" width="13.85546875" style="5" customWidth="1"/>
    <col min="10502" max="10502" width="14" style="5" customWidth="1"/>
    <col min="10503" max="10503" width="15.28515625" style="5" customWidth="1"/>
    <col min="10504" max="10504" width="14.5703125" style="5" customWidth="1"/>
    <col min="10505" max="10505" width="14" style="5" customWidth="1"/>
    <col min="10506" max="10506" width="16.28515625" style="5" customWidth="1"/>
    <col min="10507" max="10507" width="22.140625" style="5" customWidth="1"/>
    <col min="10508" max="10509" width="11.42578125" style="5"/>
    <col min="10510" max="10512" width="14.5703125" style="5" customWidth="1"/>
    <col min="10513" max="10752" width="11.42578125" style="5"/>
    <col min="10753" max="10753" width="12.7109375" style="5" customWidth="1"/>
    <col min="10754" max="10754" width="88.5703125" style="5" customWidth="1"/>
    <col min="10755" max="10755" width="9.42578125" style="5" customWidth="1"/>
    <col min="10756" max="10756" width="13.7109375" style="5" customWidth="1"/>
    <col min="10757" max="10757" width="13.85546875" style="5" customWidth="1"/>
    <col min="10758" max="10758" width="14" style="5" customWidth="1"/>
    <col min="10759" max="10759" width="15.28515625" style="5" customWidth="1"/>
    <col min="10760" max="10760" width="14.5703125" style="5" customWidth="1"/>
    <col min="10761" max="10761" width="14" style="5" customWidth="1"/>
    <col min="10762" max="10762" width="16.28515625" style="5" customWidth="1"/>
    <col min="10763" max="10763" width="22.140625" style="5" customWidth="1"/>
    <col min="10764" max="10765" width="11.42578125" style="5"/>
    <col min="10766" max="10768" width="14.5703125" style="5" customWidth="1"/>
    <col min="10769" max="11008" width="11.42578125" style="5"/>
    <col min="11009" max="11009" width="12.7109375" style="5" customWidth="1"/>
    <col min="11010" max="11010" width="88.5703125" style="5" customWidth="1"/>
    <col min="11011" max="11011" width="9.42578125" style="5" customWidth="1"/>
    <col min="11012" max="11012" width="13.7109375" style="5" customWidth="1"/>
    <col min="11013" max="11013" width="13.85546875" style="5" customWidth="1"/>
    <col min="11014" max="11014" width="14" style="5" customWidth="1"/>
    <col min="11015" max="11015" width="15.28515625" style="5" customWidth="1"/>
    <col min="11016" max="11016" width="14.5703125" style="5" customWidth="1"/>
    <col min="11017" max="11017" width="14" style="5" customWidth="1"/>
    <col min="11018" max="11018" width="16.28515625" style="5" customWidth="1"/>
    <col min="11019" max="11019" width="22.140625" style="5" customWidth="1"/>
    <col min="11020" max="11021" width="11.42578125" style="5"/>
    <col min="11022" max="11024" width="14.5703125" style="5" customWidth="1"/>
    <col min="11025" max="11264" width="11.42578125" style="5"/>
    <col min="11265" max="11265" width="12.7109375" style="5" customWidth="1"/>
    <col min="11266" max="11266" width="88.5703125" style="5" customWidth="1"/>
    <col min="11267" max="11267" width="9.42578125" style="5" customWidth="1"/>
    <col min="11268" max="11268" width="13.7109375" style="5" customWidth="1"/>
    <col min="11269" max="11269" width="13.85546875" style="5" customWidth="1"/>
    <col min="11270" max="11270" width="14" style="5" customWidth="1"/>
    <col min="11271" max="11271" width="15.28515625" style="5" customWidth="1"/>
    <col min="11272" max="11272" width="14.5703125" style="5" customWidth="1"/>
    <col min="11273" max="11273" width="14" style="5" customWidth="1"/>
    <col min="11274" max="11274" width="16.28515625" style="5" customWidth="1"/>
    <col min="11275" max="11275" width="22.140625" style="5" customWidth="1"/>
    <col min="11276" max="11277" width="11.42578125" style="5"/>
    <col min="11278" max="11280" width="14.5703125" style="5" customWidth="1"/>
    <col min="11281" max="11520" width="11.42578125" style="5"/>
    <col min="11521" max="11521" width="12.7109375" style="5" customWidth="1"/>
    <col min="11522" max="11522" width="88.5703125" style="5" customWidth="1"/>
    <col min="11523" max="11523" width="9.42578125" style="5" customWidth="1"/>
    <col min="11524" max="11524" width="13.7109375" style="5" customWidth="1"/>
    <col min="11525" max="11525" width="13.85546875" style="5" customWidth="1"/>
    <col min="11526" max="11526" width="14" style="5" customWidth="1"/>
    <col min="11527" max="11527" width="15.28515625" style="5" customWidth="1"/>
    <col min="11528" max="11528" width="14.5703125" style="5" customWidth="1"/>
    <col min="11529" max="11529" width="14" style="5" customWidth="1"/>
    <col min="11530" max="11530" width="16.28515625" style="5" customWidth="1"/>
    <col min="11531" max="11531" width="22.140625" style="5" customWidth="1"/>
    <col min="11532" max="11533" width="11.42578125" style="5"/>
    <col min="11534" max="11536" width="14.5703125" style="5" customWidth="1"/>
    <col min="11537" max="11776" width="11.42578125" style="5"/>
    <col min="11777" max="11777" width="12.7109375" style="5" customWidth="1"/>
    <col min="11778" max="11778" width="88.5703125" style="5" customWidth="1"/>
    <col min="11779" max="11779" width="9.42578125" style="5" customWidth="1"/>
    <col min="11780" max="11780" width="13.7109375" style="5" customWidth="1"/>
    <col min="11781" max="11781" width="13.85546875" style="5" customWidth="1"/>
    <col min="11782" max="11782" width="14" style="5" customWidth="1"/>
    <col min="11783" max="11783" width="15.28515625" style="5" customWidth="1"/>
    <col min="11784" max="11784" width="14.5703125" style="5" customWidth="1"/>
    <col min="11785" max="11785" width="14" style="5" customWidth="1"/>
    <col min="11786" max="11786" width="16.28515625" style="5" customWidth="1"/>
    <col min="11787" max="11787" width="22.140625" style="5" customWidth="1"/>
    <col min="11788" max="11789" width="11.42578125" style="5"/>
    <col min="11790" max="11792" width="14.5703125" style="5" customWidth="1"/>
    <col min="11793" max="12032" width="11.42578125" style="5"/>
    <col min="12033" max="12033" width="12.7109375" style="5" customWidth="1"/>
    <col min="12034" max="12034" width="88.5703125" style="5" customWidth="1"/>
    <col min="12035" max="12035" width="9.42578125" style="5" customWidth="1"/>
    <col min="12036" max="12036" width="13.7109375" style="5" customWidth="1"/>
    <col min="12037" max="12037" width="13.85546875" style="5" customWidth="1"/>
    <col min="12038" max="12038" width="14" style="5" customWidth="1"/>
    <col min="12039" max="12039" width="15.28515625" style="5" customWidth="1"/>
    <col min="12040" max="12040" width="14.5703125" style="5" customWidth="1"/>
    <col min="12041" max="12041" width="14" style="5" customWidth="1"/>
    <col min="12042" max="12042" width="16.28515625" style="5" customWidth="1"/>
    <col min="12043" max="12043" width="22.140625" style="5" customWidth="1"/>
    <col min="12044" max="12045" width="11.42578125" style="5"/>
    <col min="12046" max="12048" width="14.5703125" style="5" customWidth="1"/>
    <col min="12049" max="12288" width="11.42578125" style="5"/>
    <col min="12289" max="12289" width="12.7109375" style="5" customWidth="1"/>
    <col min="12290" max="12290" width="88.5703125" style="5" customWidth="1"/>
    <col min="12291" max="12291" width="9.42578125" style="5" customWidth="1"/>
    <col min="12292" max="12292" width="13.7109375" style="5" customWidth="1"/>
    <col min="12293" max="12293" width="13.85546875" style="5" customWidth="1"/>
    <col min="12294" max="12294" width="14" style="5" customWidth="1"/>
    <col min="12295" max="12295" width="15.28515625" style="5" customWidth="1"/>
    <col min="12296" max="12296" width="14.5703125" style="5" customWidth="1"/>
    <col min="12297" max="12297" width="14" style="5" customWidth="1"/>
    <col min="12298" max="12298" width="16.28515625" style="5" customWidth="1"/>
    <col min="12299" max="12299" width="22.140625" style="5" customWidth="1"/>
    <col min="12300" max="12301" width="11.42578125" style="5"/>
    <col min="12302" max="12304" width="14.5703125" style="5" customWidth="1"/>
    <col min="12305" max="12544" width="11.42578125" style="5"/>
    <col min="12545" max="12545" width="12.7109375" style="5" customWidth="1"/>
    <col min="12546" max="12546" width="88.5703125" style="5" customWidth="1"/>
    <col min="12547" max="12547" width="9.42578125" style="5" customWidth="1"/>
    <col min="12548" max="12548" width="13.7109375" style="5" customWidth="1"/>
    <col min="12549" max="12549" width="13.85546875" style="5" customWidth="1"/>
    <col min="12550" max="12550" width="14" style="5" customWidth="1"/>
    <col min="12551" max="12551" width="15.28515625" style="5" customWidth="1"/>
    <col min="12552" max="12552" width="14.5703125" style="5" customWidth="1"/>
    <col min="12553" max="12553" width="14" style="5" customWidth="1"/>
    <col min="12554" max="12554" width="16.28515625" style="5" customWidth="1"/>
    <col min="12555" max="12555" width="22.140625" style="5" customWidth="1"/>
    <col min="12556" max="12557" width="11.42578125" style="5"/>
    <col min="12558" max="12560" width="14.5703125" style="5" customWidth="1"/>
    <col min="12561" max="12800" width="11.42578125" style="5"/>
    <col min="12801" max="12801" width="12.7109375" style="5" customWidth="1"/>
    <col min="12802" max="12802" width="88.5703125" style="5" customWidth="1"/>
    <col min="12803" max="12803" width="9.42578125" style="5" customWidth="1"/>
    <col min="12804" max="12804" width="13.7109375" style="5" customWidth="1"/>
    <col min="12805" max="12805" width="13.85546875" style="5" customWidth="1"/>
    <col min="12806" max="12806" width="14" style="5" customWidth="1"/>
    <col min="12807" max="12807" width="15.28515625" style="5" customWidth="1"/>
    <col min="12808" max="12808" width="14.5703125" style="5" customWidth="1"/>
    <col min="12809" max="12809" width="14" style="5" customWidth="1"/>
    <col min="12810" max="12810" width="16.28515625" style="5" customWidth="1"/>
    <col min="12811" max="12811" width="22.140625" style="5" customWidth="1"/>
    <col min="12812" max="12813" width="11.42578125" style="5"/>
    <col min="12814" max="12816" width="14.5703125" style="5" customWidth="1"/>
    <col min="12817" max="13056" width="11.42578125" style="5"/>
    <col min="13057" max="13057" width="12.7109375" style="5" customWidth="1"/>
    <col min="13058" max="13058" width="88.5703125" style="5" customWidth="1"/>
    <col min="13059" max="13059" width="9.42578125" style="5" customWidth="1"/>
    <col min="13060" max="13060" width="13.7109375" style="5" customWidth="1"/>
    <col min="13061" max="13061" width="13.85546875" style="5" customWidth="1"/>
    <col min="13062" max="13062" width="14" style="5" customWidth="1"/>
    <col min="13063" max="13063" width="15.28515625" style="5" customWidth="1"/>
    <col min="13064" max="13064" width="14.5703125" style="5" customWidth="1"/>
    <col min="13065" max="13065" width="14" style="5" customWidth="1"/>
    <col min="13066" max="13066" width="16.28515625" style="5" customWidth="1"/>
    <col min="13067" max="13067" width="22.140625" style="5" customWidth="1"/>
    <col min="13068" max="13069" width="11.42578125" style="5"/>
    <col min="13070" max="13072" width="14.5703125" style="5" customWidth="1"/>
    <col min="13073" max="13312" width="11.42578125" style="5"/>
    <col min="13313" max="13313" width="12.7109375" style="5" customWidth="1"/>
    <col min="13314" max="13314" width="88.5703125" style="5" customWidth="1"/>
    <col min="13315" max="13315" width="9.42578125" style="5" customWidth="1"/>
    <col min="13316" max="13316" width="13.7109375" style="5" customWidth="1"/>
    <col min="13317" max="13317" width="13.85546875" style="5" customWidth="1"/>
    <col min="13318" max="13318" width="14" style="5" customWidth="1"/>
    <col min="13319" max="13319" width="15.28515625" style="5" customWidth="1"/>
    <col min="13320" max="13320" width="14.5703125" style="5" customWidth="1"/>
    <col min="13321" max="13321" width="14" style="5" customWidth="1"/>
    <col min="13322" max="13322" width="16.28515625" style="5" customWidth="1"/>
    <col min="13323" max="13323" width="22.140625" style="5" customWidth="1"/>
    <col min="13324" max="13325" width="11.42578125" style="5"/>
    <col min="13326" max="13328" width="14.5703125" style="5" customWidth="1"/>
    <col min="13329" max="13568" width="11.42578125" style="5"/>
    <col min="13569" max="13569" width="12.7109375" style="5" customWidth="1"/>
    <col min="13570" max="13570" width="88.5703125" style="5" customWidth="1"/>
    <col min="13571" max="13571" width="9.42578125" style="5" customWidth="1"/>
    <col min="13572" max="13572" width="13.7109375" style="5" customWidth="1"/>
    <col min="13573" max="13573" width="13.85546875" style="5" customWidth="1"/>
    <col min="13574" max="13574" width="14" style="5" customWidth="1"/>
    <col min="13575" max="13575" width="15.28515625" style="5" customWidth="1"/>
    <col min="13576" max="13576" width="14.5703125" style="5" customWidth="1"/>
    <col min="13577" max="13577" width="14" style="5" customWidth="1"/>
    <col min="13578" max="13578" width="16.28515625" style="5" customWidth="1"/>
    <col min="13579" max="13579" width="22.140625" style="5" customWidth="1"/>
    <col min="13580" max="13581" width="11.42578125" style="5"/>
    <col min="13582" max="13584" width="14.5703125" style="5" customWidth="1"/>
    <col min="13585" max="13824" width="11.42578125" style="5"/>
    <col min="13825" max="13825" width="12.7109375" style="5" customWidth="1"/>
    <col min="13826" max="13826" width="88.5703125" style="5" customWidth="1"/>
    <col min="13827" max="13827" width="9.42578125" style="5" customWidth="1"/>
    <col min="13828" max="13828" width="13.7109375" style="5" customWidth="1"/>
    <col min="13829" max="13829" width="13.85546875" style="5" customWidth="1"/>
    <col min="13830" max="13830" width="14" style="5" customWidth="1"/>
    <col min="13831" max="13831" width="15.28515625" style="5" customWidth="1"/>
    <col min="13832" max="13832" width="14.5703125" style="5" customWidth="1"/>
    <col min="13833" max="13833" width="14" style="5" customWidth="1"/>
    <col min="13834" max="13834" width="16.28515625" style="5" customWidth="1"/>
    <col min="13835" max="13835" width="22.140625" style="5" customWidth="1"/>
    <col min="13836" max="13837" width="11.42578125" style="5"/>
    <col min="13838" max="13840" width="14.5703125" style="5" customWidth="1"/>
    <col min="13841" max="14080" width="11.42578125" style="5"/>
    <col min="14081" max="14081" width="12.7109375" style="5" customWidth="1"/>
    <col min="14082" max="14082" width="88.5703125" style="5" customWidth="1"/>
    <col min="14083" max="14083" width="9.42578125" style="5" customWidth="1"/>
    <col min="14084" max="14084" width="13.7109375" style="5" customWidth="1"/>
    <col min="14085" max="14085" width="13.85546875" style="5" customWidth="1"/>
    <col min="14086" max="14086" width="14" style="5" customWidth="1"/>
    <col min="14087" max="14087" width="15.28515625" style="5" customWidth="1"/>
    <col min="14088" max="14088" width="14.5703125" style="5" customWidth="1"/>
    <col min="14089" max="14089" width="14" style="5" customWidth="1"/>
    <col min="14090" max="14090" width="16.28515625" style="5" customWidth="1"/>
    <col min="14091" max="14091" width="22.140625" style="5" customWidth="1"/>
    <col min="14092" max="14093" width="11.42578125" style="5"/>
    <col min="14094" max="14096" width="14.5703125" style="5" customWidth="1"/>
    <col min="14097" max="14336" width="11.42578125" style="5"/>
    <col min="14337" max="14337" width="12.7109375" style="5" customWidth="1"/>
    <col min="14338" max="14338" width="88.5703125" style="5" customWidth="1"/>
    <col min="14339" max="14339" width="9.42578125" style="5" customWidth="1"/>
    <col min="14340" max="14340" width="13.7109375" style="5" customWidth="1"/>
    <col min="14341" max="14341" width="13.85546875" style="5" customWidth="1"/>
    <col min="14342" max="14342" width="14" style="5" customWidth="1"/>
    <col min="14343" max="14343" width="15.28515625" style="5" customWidth="1"/>
    <col min="14344" max="14344" width="14.5703125" style="5" customWidth="1"/>
    <col min="14345" max="14345" width="14" style="5" customWidth="1"/>
    <col min="14346" max="14346" width="16.28515625" style="5" customWidth="1"/>
    <col min="14347" max="14347" width="22.140625" style="5" customWidth="1"/>
    <col min="14348" max="14349" width="11.42578125" style="5"/>
    <col min="14350" max="14352" width="14.5703125" style="5" customWidth="1"/>
    <col min="14353" max="14592" width="11.42578125" style="5"/>
    <col min="14593" max="14593" width="12.7109375" style="5" customWidth="1"/>
    <col min="14594" max="14594" width="88.5703125" style="5" customWidth="1"/>
    <col min="14595" max="14595" width="9.42578125" style="5" customWidth="1"/>
    <col min="14596" max="14596" width="13.7109375" style="5" customWidth="1"/>
    <col min="14597" max="14597" width="13.85546875" style="5" customWidth="1"/>
    <col min="14598" max="14598" width="14" style="5" customWidth="1"/>
    <col min="14599" max="14599" width="15.28515625" style="5" customWidth="1"/>
    <col min="14600" max="14600" width="14.5703125" style="5" customWidth="1"/>
    <col min="14601" max="14601" width="14" style="5" customWidth="1"/>
    <col min="14602" max="14602" width="16.28515625" style="5" customWidth="1"/>
    <col min="14603" max="14603" width="22.140625" style="5" customWidth="1"/>
    <col min="14604" max="14605" width="11.42578125" style="5"/>
    <col min="14606" max="14608" width="14.5703125" style="5" customWidth="1"/>
    <col min="14609" max="14848" width="11.42578125" style="5"/>
    <col min="14849" max="14849" width="12.7109375" style="5" customWidth="1"/>
    <col min="14850" max="14850" width="88.5703125" style="5" customWidth="1"/>
    <col min="14851" max="14851" width="9.42578125" style="5" customWidth="1"/>
    <col min="14852" max="14852" width="13.7109375" style="5" customWidth="1"/>
    <col min="14853" max="14853" width="13.85546875" style="5" customWidth="1"/>
    <col min="14854" max="14854" width="14" style="5" customWidth="1"/>
    <col min="14855" max="14855" width="15.28515625" style="5" customWidth="1"/>
    <col min="14856" max="14856" width="14.5703125" style="5" customWidth="1"/>
    <col min="14857" max="14857" width="14" style="5" customWidth="1"/>
    <col min="14858" max="14858" width="16.28515625" style="5" customWidth="1"/>
    <col min="14859" max="14859" width="22.140625" style="5" customWidth="1"/>
    <col min="14860" max="14861" width="11.42578125" style="5"/>
    <col min="14862" max="14864" width="14.5703125" style="5" customWidth="1"/>
    <col min="14865" max="15104" width="11.42578125" style="5"/>
    <col min="15105" max="15105" width="12.7109375" style="5" customWidth="1"/>
    <col min="15106" max="15106" width="88.5703125" style="5" customWidth="1"/>
    <col min="15107" max="15107" width="9.42578125" style="5" customWidth="1"/>
    <col min="15108" max="15108" width="13.7109375" style="5" customWidth="1"/>
    <col min="15109" max="15109" width="13.85546875" style="5" customWidth="1"/>
    <col min="15110" max="15110" width="14" style="5" customWidth="1"/>
    <col min="15111" max="15111" width="15.28515625" style="5" customWidth="1"/>
    <col min="15112" max="15112" width="14.5703125" style="5" customWidth="1"/>
    <col min="15113" max="15113" width="14" style="5" customWidth="1"/>
    <col min="15114" max="15114" width="16.28515625" style="5" customWidth="1"/>
    <col min="15115" max="15115" width="22.140625" style="5" customWidth="1"/>
    <col min="15116" max="15117" width="11.42578125" style="5"/>
    <col min="15118" max="15120" width="14.5703125" style="5" customWidth="1"/>
    <col min="15121" max="15360" width="11.42578125" style="5"/>
    <col min="15361" max="15361" width="12.7109375" style="5" customWidth="1"/>
    <col min="15362" max="15362" width="88.5703125" style="5" customWidth="1"/>
    <col min="15363" max="15363" width="9.42578125" style="5" customWidth="1"/>
    <col min="15364" max="15364" width="13.7109375" style="5" customWidth="1"/>
    <col min="15365" max="15365" width="13.85546875" style="5" customWidth="1"/>
    <col min="15366" max="15366" width="14" style="5" customWidth="1"/>
    <col min="15367" max="15367" width="15.28515625" style="5" customWidth="1"/>
    <col min="15368" max="15368" width="14.5703125" style="5" customWidth="1"/>
    <col min="15369" max="15369" width="14" style="5" customWidth="1"/>
    <col min="15370" max="15370" width="16.28515625" style="5" customWidth="1"/>
    <col min="15371" max="15371" width="22.140625" style="5" customWidth="1"/>
    <col min="15372" max="15373" width="11.42578125" style="5"/>
    <col min="15374" max="15376" width="14.5703125" style="5" customWidth="1"/>
    <col min="15377" max="15616" width="11.42578125" style="5"/>
    <col min="15617" max="15617" width="12.7109375" style="5" customWidth="1"/>
    <col min="15618" max="15618" width="88.5703125" style="5" customWidth="1"/>
    <col min="15619" max="15619" width="9.42578125" style="5" customWidth="1"/>
    <col min="15620" max="15620" width="13.7109375" style="5" customWidth="1"/>
    <col min="15621" max="15621" width="13.85546875" style="5" customWidth="1"/>
    <col min="15622" max="15622" width="14" style="5" customWidth="1"/>
    <col min="15623" max="15623" width="15.28515625" style="5" customWidth="1"/>
    <col min="15624" max="15624" width="14.5703125" style="5" customWidth="1"/>
    <col min="15625" max="15625" width="14" style="5" customWidth="1"/>
    <col min="15626" max="15626" width="16.28515625" style="5" customWidth="1"/>
    <col min="15627" max="15627" width="22.140625" style="5" customWidth="1"/>
    <col min="15628" max="15629" width="11.42578125" style="5"/>
    <col min="15630" max="15632" width="14.5703125" style="5" customWidth="1"/>
    <col min="15633" max="15872" width="11.42578125" style="5"/>
    <col min="15873" max="15873" width="12.7109375" style="5" customWidth="1"/>
    <col min="15874" max="15874" width="88.5703125" style="5" customWidth="1"/>
    <col min="15875" max="15875" width="9.42578125" style="5" customWidth="1"/>
    <col min="15876" max="15876" width="13.7109375" style="5" customWidth="1"/>
    <col min="15877" max="15877" width="13.85546875" style="5" customWidth="1"/>
    <col min="15878" max="15878" width="14" style="5" customWidth="1"/>
    <col min="15879" max="15879" width="15.28515625" style="5" customWidth="1"/>
    <col min="15880" max="15880" width="14.5703125" style="5" customWidth="1"/>
    <col min="15881" max="15881" width="14" style="5" customWidth="1"/>
    <col min="15882" max="15882" width="16.28515625" style="5" customWidth="1"/>
    <col min="15883" max="15883" width="22.140625" style="5" customWidth="1"/>
    <col min="15884" max="15885" width="11.42578125" style="5"/>
    <col min="15886" max="15888" width="14.5703125" style="5" customWidth="1"/>
    <col min="15889" max="16128" width="11.42578125" style="5"/>
    <col min="16129" max="16129" width="12.7109375" style="5" customWidth="1"/>
    <col min="16130" max="16130" width="88.5703125" style="5" customWidth="1"/>
    <col min="16131" max="16131" width="9.42578125" style="5" customWidth="1"/>
    <col min="16132" max="16132" width="13.7109375" style="5" customWidth="1"/>
    <col min="16133" max="16133" width="13.85546875" style="5" customWidth="1"/>
    <col min="16134" max="16134" width="14" style="5" customWidth="1"/>
    <col min="16135" max="16135" width="15.28515625" style="5" customWidth="1"/>
    <col min="16136" max="16136" width="14.5703125" style="5" customWidth="1"/>
    <col min="16137" max="16137" width="14" style="5" customWidth="1"/>
    <col min="16138" max="16138" width="16.28515625" style="5" customWidth="1"/>
    <col min="16139" max="16139" width="22.140625" style="5" customWidth="1"/>
    <col min="16140" max="16141" width="11.42578125" style="5"/>
    <col min="16142" max="16144" width="14.5703125" style="5" customWidth="1"/>
    <col min="16145" max="16384" width="11.42578125" style="5"/>
  </cols>
  <sheetData>
    <row r="1" spans="1:19" x14ac:dyDescent="0.2">
      <c r="A1" s="1" t="s">
        <v>0</v>
      </c>
      <c r="I1" s="5"/>
    </row>
    <row r="2" spans="1:19" x14ac:dyDescent="0.2">
      <c r="A2" s="1" t="e">
        <f>CONCATENATE("COMUNA: ",#REF!," - ","( ",#REF!,#REF!,#REF!,#REF!,#REF!," )")</f>
        <v>#REF!</v>
      </c>
      <c r="I2" s="5"/>
    </row>
    <row r="3" spans="1:19" x14ac:dyDescent="0.2">
      <c r="A3" s="1" t="e">
        <f>CONCATENATE("ESTABLECIMIENTO: ",#REF!," - ","( ",#REF!,#REF!,#REF!,#REF!,#REF!," )")</f>
        <v>#REF!</v>
      </c>
      <c r="I3" s="8"/>
    </row>
    <row r="4" spans="1:19" x14ac:dyDescent="0.2">
      <c r="A4" s="1" t="e">
        <f>CONCATENATE("MES: ",#REF!," - ","( ",#REF!,#REF!," )")</f>
        <v>#REF!</v>
      </c>
      <c r="I4" s="9"/>
    </row>
    <row r="5" spans="1:19" ht="12.75" customHeight="1" x14ac:dyDescent="0.2">
      <c r="A5" s="1" t="e">
        <f>CONCATENATE("AÑO: ",#REF!)</f>
        <v>#REF!</v>
      </c>
      <c r="I5" s="5"/>
    </row>
    <row r="6" spans="1:19" ht="12.75" customHeight="1" x14ac:dyDescent="0.15">
      <c r="A6" s="888" t="s">
        <v>1</v>
      </c>
      <c r="B6" s="888"/>
      <c r="C6" s="888"/>
      <c r="D6" s="888"/>
      <c r="E6" s="888"/>
      <c r="F6" s="888"/>
      <c r="I6" s="5"/>
    </row>
    <row r="7" spans="1:19" ht="12.75" customHeight="1" x14ac:dyDescent="0.15">
      <c r="A7" s="888"/>
      <c r="B7" s="888"/>
      <c r="C7" s="888"/>
      <c r="D7" s="888"/>
      <c r="E7" s="888"/>
      <c r="F7" s="888"/>
      <c r="I7" s="5"/>
    </row>
    <row r="8" spans="1:19" ht="12.75" customHeight="1" x14ac:dyDescent="0.2">
      <c r="A8" s="10"/>
      <c r="B8" s="10"/>
      <c r="C8" s="10"/>
      <c r="D8" s="10"/>
      <c r="E8" s="10"/>
      <c r="F8" s="10"/>
      <c r="I8" s="5"/>
    </row>
    <row r="9" spans="1:19" x14ac:dyDescent="0.2">
      <c r="A9" s="11"/>
      <c r="B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2.75" customHeight="1" x14ac:dyDescent="0.2">
      <c r="A10" s="12" t="s">
        <v>2</v>
      </c>
      <c r="B10" s="13"/>
      <c r="C10" s="920" t="s">
        <v>3</v>
      </c>
      <c r="D10" s="935" t="s">
        <v>4</v>
      </c>
      <c r="E10" s="936"/>
      <c r="F10" s="937"/>
      <c r="G10" s="920" t="s">
        <v>5</v>
      </c>
      <c r="H10" s="920" t="s">
        <v>6</v>
      </c>
      <c r="I10" s="14"/>
      <c r="J10" s="5"/>
      <c r="K10" s="5"/>
      <c r="N10" s="15"/>
      <c r="O10" s="6"/>
      <c r="Q10" s="5"/>
    </row>
    <row r="11" spans="1:19" ht="13.5" customHeight="1" x14ac:dyDescent="0.2">
      <c r="A11" s="16"/>
      <c r="B11" s="17"/>
      <c r="C11" s="921"/>
      <c r="D11" s="923" t="s">
        <v>7</v>
      </c>
      <c r="E11" s="925" t="s">
        <v>8</v>
      </c>
      <c r="F11" s="927" t="s">
        <v>9</v>
      </c>
      <c r="G11" s="921"/>
      <c r="H11" s="921"/>
      <c r="I11" s="14"/>
      <c r="J11" s="5"/>
      <c r="K11" s="5"/>
      <c r="N11" s="15"/>
      <c r="O11" s="6"/>
      <c r="Q11" s="5"/>
    </row>
    <row r="12" spans="1:19" x14ac:dyDescent="0.2">
      <c r="A12" s="18" t="s">
        <v>10</v>
      </c>
      <c r="B12" s="19" t="s">
        <v>11</v>
      </c>
      <c r="C12" s="922"/>
      <c r="D12" s="924"/>
      <c r="E12" s="926"/>
      <c r="F12" s="928"/>
      <c r="G12" s="922"/>
      <c r="H12" s="922"/>
      <c r="I12" s="14"/>
      <c r="J12" s="5"/>
      <c r="K12" s="5"/>
      <c r="N12" s="15"/>
      <c r="O12" s="6"/>
      <c r="Q12" s="5"/>
    </row>
    <row r="13" spans="1:19" x14ac:dyDescent="0.2">
      <c r="A13" s="20" t="s">
        <v>12</v>
      </c>
      <c r="B13" s="21"/>
      <c r="C13" s="22">
        <f>+SUM(D13:F13)</f>
        <v>3190</v>
      </c>
      <c r="D13" s="23">
        <f>+SUM(D14:D42)</f>
        <v>1494</v>
      </c>
      <c r="E13" s="23">
        <f>+SUM(E14:E42)</f>
        <v>1696</v>
      </c>
      <c r="F13" s="23">
        <f>+SUM(F14:F42)</f>
        <v>0</v>
      </c>
      <c r="G13" s="23">
        <f>+SUM(G14:G42)</f>
        <v>0</v>
      </c>
      <c r="H13" s="23">
        <f>+SUM(H14:H42)</f>
        <v>0</v>
      </c>
      <c r="I13" s="14"/>
      <c r="J13" s="5"/>
      <c r="K13" s="5"/>
      <c r="N13" s="15"/>
      <c r="O13" s="6"/>
      <c r="Q13" s="5"/>
    </row>
    <row r="14" spans="1:19" ht="27" customHeight="1" x14ac:dyDescent="0.2">
      <c r="A14" s="24" t="s">
        <v>13</v>
      </c>
      <c r="B14" s="25" t="s">
        <v>14</v>
      </c>
      <c r="C14" s="26">
        <f>+SUM(D14:F14)</f>
        <v>790</v>
      </c>
      <c r="D14" s="27">
        <v>345</v>
      </c>
      <c r="E14" s="28">
        <v>445</v>
      </c>
      <c r="F14" s="29"/>
      <c r="G14" s="29"/>
      <c r="H14" s="29"/>
      <c r="I14" s="30"/>
      <c r="J14" s="5"/>
      <c r="K14" s="5"/>
      <c r="N14" s="15"/>
      <c r="O14" s="6"/>
      <c r="Q14" s="5"/>
    </row>
    <row r="15" spans="1:19" x14ac:dyDescent="0.2">
      <c r="A15" s="31" t="s">
        <v>15</v>
      </c>
      <c r="B15" s="32" t="s">
        <v>16</v>
      </c>
      <c r="C15" s="26">
        <f t="shared" ref="C15:C76" si="0">+SUM(D15:F15)</f>
        <v>0</v>
      </c>
      <c r="D15" s="27"/>
      <c r="E15" s="28"/>
      <c r="F15" s="29"/>
      <c r="G15" s="29"/>
      <c r="H15" s="29"/>
      <c r="I15" s="30"/>
      <c r="J15" s="5"/>
      <c r="K15" s="5"/>
      <c r="N15" s="15"/>
      <c r="O15" s="6"/>
      <c r="Q15" s="5"/>
    </row>
    <row r="16" spans="1:19" x14ac:dyDescent="0.2">
      <c r="A16" s="31" t="s">
        <v>17</v>
      </c>
      <c r="B16" s="32" t="s">
        <v>18</v>
      </c>
      <c r="C16" s="26">
        <f t="shared" si="0"/>
        <v>0</v>
      </c>
      <c r="D16" s="27"/>
      <c r="E16" s="28"/>
      <c r="F16" s="29"/>
      <c r="G16" s="29"/>
      <c r="H16" s="29"/>
      <c r="I16" s="30"/>
      <c r="J16" s="5"/>
      <c r="K16" s="5"/>
      <c r="N16" s="15"/>
      <c r="O16" s="6"/>
      <c r="Q16" s="5"/>
    </row>
    <row r="17" spans="1:17" x14ac:dyDescent="0.2">
      <c r="A17" s="33" t="s">
        <v>19</v>
      </c>
      <c r="B17" s="34" t="s">
        <v>20</v>
      </c>
      <c r="C17" s="26">
        <f t="shared" si="0"/>
        <v>95</v>
      </c>
      <c r="D17" s="27"/>
      <c r="E17" s="28">
        <v>95</v>
      </c>
      <c r="F17" s="29"/>
      <c r="G17" s="29"/>
      <c r="H17" s="29"/>
      <c r="I17" s="30"/>
      <c r="J17" s="5"/>
      <c r="K17" s="5"/>
      <c r="N17" s="15"/>
      <c r="O17" s="6"/>
      <c r="Q17" s="5"/>
    </row>
    <row r="18" spans="1:17" x14ac:dyDescent="0.2">
      <c r="A18" s="33" t="s">
        <v>21</v>
      </c>
      <c r="B18" s="35" t="s">
        <v>22</v>
      </c>
      <c r="C18" s="26">
        <f t="shared" si="0"/>
        <v>103</v>
      </c>
      <c r="D18" s="27"/>
      <c r="E18" s="28">
        <v>103</v>
      </c>
      <c r="F18" s="29"/>
      <c r="G18" s="29"/>
      <c r="H18" s="29"/>
      <c r="I18" s="30"/>
      <c r="J18" s="5"/>
      <c r="K18" s="5"/>
      <c r="N18" s="15"/>
      <c r="O18" s="6"/>
      <c r="Q18" s="5"/>
    </row>
    <row r="19" spans="1:17" x14ac:dyDescent="0.2">
      <c r="A19" s="33" t="s">
        <v>23</v>
      </c>
      <c r="B19" s="36" t="s">
        <v>24</v>
      </c>
      <c r="C19" s="26">
        <f t="shared" si="0"/>
        <v>305</v>
      </c>
      <c r="D19" s="27"/>
      <c r="E19" s="28">
        <v>305</v>
      </c>
      <c r="F19" s="29"/>
      <c r="G19" s="29"/>
      <c r="H19" s="29"/>
      <c r="I19" s="30"/>
      <c r="J19" s="5"/>
      <c r="K19" s="5"/>
      <c r="N19" s="15"/>
      <c r="O19" s="6"/>
      <c r="Q19" s="5"/>
    </row>
    <row r="20" spans="1:17" x14ac:dyDescent="0.2">
      <c r="A20" s="33" t="s">
        <v>25</v>
      </c>
      <c r="B20" s="36" t="s">
        <v>26</v>
      </c>
      <c r="C20" s="26">
        <f t="shared" si="0"/>
        <v>8</v>
      </c>
      <c r="D20" s="27"/>
      <c r="E20" s="28">
        <v>8</v>
      </c>
      <c r="F20" s="29"/>
      <c r="G20" s="29"/>
      <c r="H20" s="29"/>
      <c r="I20" s="30"/>
      <c r="J20" s="5"/>
      <c r="K20" s="5"/>
      <c r="N20" s="15"/>
      <c r="O20" s="6"/>
      <c r="Q20" s="5"/>
    </row>
    <row r="21" spans="1:17" x14ac:dyDescent="0.2">
      <c r="A21" s="33" t="s">
        <v>27</v>
      </c>
      <c r="B21" s="36" t="s">
        <v>28</v>
      </c>
      <c r="C21" s="26">
        <f t="shared" si="0"/>
        <v>107</v>
      </c>
      <c r="D21" s="27">
        <v>38</v>
      </c>
      <c r="E21" s="28">
        <v>69</v>
      </c>
      <c r="F21" s="29"/>
      <c r="G21" s="29"/>
      <c r="H21" s="29"/>
      <c r="I21" s="30"/>
      <c r="J21" s="5"/>
      <c r="K21" s="5"/>
      <c r="N21" s="15"/>
      <c r="O21" s="6"/>
      <c r="Q21" s="5"/>
    </row>
    <row r="22" spans="1:17" ht="23.25" x14ac:dyDescent="0.2">
      <c r="A22" s="37" t="s">
        <v>29</v>
      </c>
      <c r="B22" s="38" t="s">
        <v>30</v>
      </c>
      <c r="C22" s="26">
        <f t="shared" si="0"/>
        <v>214</v>
      </c>
      <c r="D22" s="39"/>
      <c r="E22" s="40">
        <v>214</v>
      </c>
      <c r="F22" s="41"/>
      <c r="G22" s="41"/>
      <c r="H22" s="41"/>
      <c r="I22" s="30"/>
      <c r="J22" s="5"/>
      <c r="K22" s="5"/>
      <c r="N22" s="15"/>
      <c r="O22" s="6"/>
      <c r="Q22" s="5"/>
    </row>
    <row r="23" spans="1:17" x14ac:dyDescent="0.2">
      <c r="A23" s="37" t="s">
        <v>31</v>
      </c>
      <c r="B23" s="38" t="s">
        <v>32</v>
      </c>
      <c r="C23" s="26">
        <f t="shared" si="0"/>
        <v>0</v>
      </c>
      <c r="D23" s="39"/>
      <c r="E23" s="40"/>
      <c r="F23" s="41"/>
      <c r="G23" s="41"/>
      <c r="H23" s="41"/>
      <c r="I23" s="30"/>
      <c r="J23" s="5"/>
      <c r="K23" s="5"/>
      <c r="N23" s="15"/>
      <c r="O23" s="6"/>
      <c r="Q23" s="5"/>
    </row>
    <row r="24" spans="1:17" x14ac:dyDescent="0.2">
      <c r="A24" s="37" t="s">
        <v>33</v>
      </c>
      <c r="B24" s="38" t="s">
        <v>34</v>
      </c>
      <c r="C24" s="26">
        <f t="shared" si="0"/>
        <v>0</v>
      </c>
      <c r="D24" s="39"/>
      <c r="E24" s="40"/>
      <c r="F24" s="41"/>
      <c r="G24" s="41"/>
      <c r="H24" s="41"/>
      <c r="I24" s="30"/>
      <c r="J24" s="5"/>
      <c r="K24" s="5"/>
      <c r="N24" s="15"/>
      <c r="O24" s="6"/>
      <c r="Q24" s="5"/>
    </row>
    <row r="25" spans="1:17" x14ac:dyDescent="0.2">
      <c r="A25" s="37" t="s">
        <v>35</v>
      </c>
      <c r="B25" s="38" t="s">
        <v>36</v>
      </c>
      <c r="C25" s="26">
        <f t="shared" si="0"/>
        <v>0</v>
      </c>
      <c r="D25" s="39"/>
      <c r="E25" s="40"/>
      <c r="F25" s="41"/>
      <c r="G25" s="41"/>
      <c r="H25" s="41"/>
      <c r="I25" s="30"/>
      <c r="J25" s="5"/>
      <c r="K25" s="5"/>
      <c r="N25" s="15"/>
      <c r="O25" s="6"/>
      <c r="Q25" s="5"/>
    </row>
    <row r="26" spans="1:17" x14ac:dyDescent="0.2">
      <c r="A26" s="37" t="s">
        <v>37</v>
      </c>
      <c r="B26" s="38" t="s">
        <v>38</v>
      </c>
      <c r="C26" s="26">
        <f t="shared" si="0"/>
        <v>0</v>
      </c>
      <c r="D26" s="39"/>
      <c r="E26" s="40"/>
      <c r="F26" s="41"/>
      <c r="G26" s="41"/>
      <c r="H26" s="41"/>
      <c r="I26" s="30"/>
      <c r="J26" s="5"/>
      <c r="K26" s="5"/>
      <c r="N26" s="15"/>
      <c r="O26" s="6"/>
      <c r="Q26" s="5"/>
    </row>
    <row r="27" spans="1:17" x14ac:dyDescent="0.2">
      <c r="A27" s="42" t="s">
        <v>39</v>
      </c>
      <c r="B27" s="38" t="s">
        <v>40</v>
      </c>
      <c r="C27" s="26">
        <f t="shared" si="0"/>
        <v>0</v>
      </c>
      <c r="D27" s="39"/>
      <c r="E27" s="40"/>
      <c r="F27" s="41"/>
      <c r="G27" s="41"/>
      <c r="H27" s="41"/>
      <c r="I27" s="30"/>
      <c r="J27" s="5"/>
      <c r="K27" s="5"/>
      <c r="N27" s="15"/>
      <c r="O27" s="6"/>
      <c r="Q27" s="5"/>
    </row>
    <row r="28" spans="1:17" x14ac:dyDescent="0.2">
      <c r="A28" s="37" t="s">
        <v>41</v>
      </c>
      <c r="B28" s="38" t="s">
        <v>42</v>
      </c>
      <c r="C28" s="26">
        <f t="shared" si="0"/>
        <v>362</v>
      </c>
      <c r="D28" s="39">
        <v>362</v>
      </c>
      <c r="E28" s="40"/>
      <c r="F28" s="41"/>
      <c r="G28" s="41"/>
      <c r="H28" s="41"/>
      <c r="I28" s="30"/>
      <c r="J28" s="5"/>
      <c r="K28" s="5"/>
      <c r="N28" s="15"/>
      <c r="O28" s="6"/>
      <c r="Q28" s="5"/>
    </row>
    <row r="29" spans="1:17" x14ac:dyDescent="0.2">
      <c r="A29" s="33" t="s">
        <v>43</v>
      </c>
      <c r="B29" s="36" t="s">
        <v>44</v>
      </c>
      <c r="C29" s="26">
        <f t="shared" si="0"/>
        <v>0</v>
      </c>
      <c r="D29" s="39"/>
      <c r="E29" s="40"/>
      <c r="F29" s="41"/>
      <c r="G29" s="41"/>
      <c r="H29" s="41"/>
      <c r="I29" s="30"/>
      <c r="J29" s="5"/>
      <c r="K29" s="5"/>
      <c r="N29" s="15"/>
      <c r="O29" s="6"/>
      <c r="Q29" s="5"/>
    </row>
    <row r="30" spans="1:17" x14ac:dyDescent="0.2">
      <c r="A30" s="33" t="s">
        <v>45</v>
      </c>
      <c r="B30" s="43" t="s">
        <v>46</v>
      </c>
      <c r="C30" s="26">
        <f t="shared" si="0"/>
        <v>0</v>
      </c>
      <c r="D30" s="39"/>
      <c r="E30" s="40"/>
      <c r="F30" s="41"/>
      <c r="G30" s="41"/>
      <c r="H30" s="41"/>
      <c r="I30" s="30"/>
      <c r="J30" s="5"/>
      <c r="K30" s="5"/>
      <c r="N30" s="15"/>
      <c r="O30" s="6"/>
      <c r="Q30" s="5"/>
    </row>
    <row r="31" spans="1:17" x14ac:dyDescent="0.2">
      <c r="A31" s="37" t="s">
        <v>47</v>
      </c>
      <c r="B31" s="38" t="s">
        <v>48</v>
      </c>
      <c r="C31" s="26">
        <f t="shared" si="0"/>
        <v>0</v>
      </c>
      <c r="D31" s="39"/>
      <c r="E31" s="40"/>
      <c r="F31" s="41"/>
      <c r="G31" s="41"/>
      <c r="H31" s="44"/>
      <c r="I31" s="30"/>
      <c r="J31" s="5"/>
      <c r="K31" s="5"/>
      <c r="N31" s="15"/>
      <c r="O31" s="6"/>
      <c r="Q31" s="5"/>
    </row>
    <row r="32" spans="1:17" x14ac:dyDescent="0.2">
      <c r="A32" s="37" t="s">
        <v>49</v>
      </c>
      <c r="B32" s="38" t="s">
        <v>50</v>
      </c>
      <c r="C32" s="26">
        <f t="shared" si="0"/>
        <v>0</v>
      </c>
      <c r="D32" s="39"/>
      <c r="E32" s="40"/>
      <c r="F32" s="41"/>
      <c r="G32" s="41"/>
      <c r="H32" s="44"/>
      <c r="I32" s="30"/>
      <c r="J32" s="5"/>
      <c r="K32" s="5"/>
      <c r="N32" s="15"/>
      <c r="O32" s="6"/>
      <c r="Q32" s="5"/>
    </row>
    <row r="33" spans="1:17" s="6" customFormat="1" x14ac:dyDescent="0.2">
      <c r="A33" s="33" t="s">
        <v>51</v>
      </c>
      <c r="B33" s="36" t="s">
        <v>52</v>
      </c>
      <c r="C33" s="26">
        <f t="shared" si="0"/>
        <v>0</v>
      </c>
      <c r="D33" s="27"/>
      <c r="E33" s="28"/>
      <c r="F33" s="29"/>
      <c r="G33" s="29"/>
      <c r="H33" s="45"/>
      <c r="I33" s="46"/>
      <c r="N33" s="47"/>
    </row>
    <row r="34" spans="1:17" x14ac:dyDescent="0.2">
      <c r="A34" s="33" t="s">
        <v>53</v>
      </c>
      <c r="B34" s="36" t="s">
        <v>54</v>
      </c>
      <c r="C34" s="48">
        <f t="shared" si="0"/>
        <v>53</v>
      </c>
      <c r="D34" s="49">
        <v>24</v>
      </c>
      <c r="E34" s="50">
        <v>29</v>
      </c>
      <c r="F34" s="51"/>
      <c r="G34" s="51"/>
      <c r="H34" s="51"/>
      <c r="I34" s="30"/>
      <c r="J34" s="5"/>
      <c r="K34" s="5"/>
      <c r="N34" s="15"/>
      <c r="O34" s="6"/>
      <c r="Q34" s="5"/>
    </row>
    <row r="35" spans="1:17" ht="34.5" x14ac:dyDescent="0.2">
      <c r="A35" s="33" t="s">
        <v>55</v>
      </c>
      <c r="B35" s="36" t="s">
        <v>56</v>
      </c>
      <c r="C35" s="26">
        <f t="shared" si="0"/>
        <v>777</v>
      </c>
      <c r="D35" s="27">
        <v>358</v>
      </c>
      <c r="E35" s="28">
        <v>419</v>
      </c>
      <c r="F35" s="29"/>
      <c r="G35" s="29"/>
      <c r="H35" s="29"/>
      <c r="I35" s="30"/>
      <c r="J35" s="5"/>
      <c r="K35" s="5"/>
      <c r="N35" s="15"/>
      <c r="O35" s="6"/>
      <c r="Q35" s="5"/>
    </row>
    <row r="36" spans="1:17" x14ac:dyDescent="0.2">
      <c r="A36" s="33" t="s">
        <v>57</v>
      </c>
      <c r="B36" s="36" t="s">
        <v>58</v>
      </c>
      <c r="C36" s="26">
        <f t="shared" si="0"/>
        <v>22</v>
      </c>
      <c r="D36" s="27">
        <v>14</v>
      </c>
      <c r="E36" s="28">
        <v>8</v>
      </c>
      <c r="F36" s="29"/>
      <c r="G36" s="29"/>
      <c r="H36" s="29"/>
      <c r="I36" s="30"/>
      <c r="J36" s="5"/>
      <c r="K36" s="5"/>
      <c r="N36" s="15"/>
      <c r="O36" s="6"/>
      <c r="Q36" s="5"/>
    </row>
    <row r="37" spans="1:17" x14ac:dyDescent="0.2">
      <c r="A37" s="33" t="s">
        <v>59</v>
      </c>
      <c r="B37" s="36" t="s">
        <v>60</v>
      </c>
      <c r="C37" s="26">
        <f t="shared" si="0"/>
        <v>0</v>
      </c>
      <c r="D37" s="27"/>
      <c r="E37" s="28"/>
      <c r="F37" s="29"/>
      <c r="G37" s="29"/>
      <c r="H37" s="29"/>
      <c r="I37" s="30"/>
      <c r="J37" s="5"/>
      <c r="K37" s="5"/>
      <c r="N37" s="15"/>
      <c r="O37" s="6"/>
      <c r="Q37" s="5"/>
    </row>
    <row r="38" spans="1:17" x14ac:dyDescent="0.2">
      <c r="A38" s="33" t="s">
        <v>61</v>
      </c>
      <c r="B38" s="36" t="s">
        <v>62</v>
      </c>
      <c r="C38" s="26">
        <f t="shared" si="0"/>
        <v>354</v>
      </c>
      <c r="D38" s="27">
        <v>353</v>
      </c>
      <c r="E38" s="28">
        <v>1</v>
      </c>
      <c r="F38" s="29"/>
      <c r="G38" s="29"/>
      <c r="H38" s="29"/>
      <c r="I38" s="30"/>
      <c r="J38" s="5"/>
      <c r="K38" s="5"/>
      <c r="N38" s="15"/>
      <c r="O38" s="6"/>
      <c r="Q38" s="5"/>
    </row>
    <row r="39" spans="1:17" x14ac:dyDescent="0.2">
      <c r="A39" s="33" t="s">
        <v>63</v>
      </c>
      <c r="B39" s="43" t="s">
        <v>64</v>
      </c>
      <c r="C39" s="52">
        <f t="shared" si="0"/>
        <v>0</v>
      </c>
      <c r="D39" s="39"/>
      <c r="E39" s="40"/>
      <c r="F39" s="41"/>
      <c r="G39" s="41"/>
      <c r="H39" s="41"/>
      <c r="I39" s="30"/>
      <c r="J39" s="5"/>
      <c r="K39" s="5"/>
      <c r="N39" s="15"/>
      <c r="O39" s="6"/>
      <c r="Q39" s="5"/>
    </row>
    <row r="40" spans="1:17" x14ac:dyDescent="0.2">
      <c r="A40" s="53" t="s">
        <v>65</v>
      </c>
      <c r="B40" s="43" t="s">
        <v>66</v>
      </c>
      <c r="C40" s="52">
        <f t="shared" si="0"/>
        <v>0</v>
      </c>
      <c r="D40" s="39"/>
      <c r="E40" s="40"/>
      <c r="F40" s="41"/>
      <c r="G40" s="41"/>
      <c r="H40" s="41"/>
      <c r="I40" s="30"/>
      <c r="J40" s="5"/>
      <c r="K40" s="5"/>
      <c r="N40" s="15"/>
      <c r="O40" s="6"/>
      <c r="Q40" s="5"/>
    </row>
    <row r="41" spans="1:17" x14ac:dyDescent="0.2">
      <c r="A41" s="53" t="s">
        <v>67</v>
      </c>
      <c r="B41" s="43" t="s">
        <v>68</v>
      </c>
      <c r="C41" s="52">
        <f t="shared" si="0"/>
        <v>0</v>
      </c>
      <c r="D41" s="39"/>
      <c r="E41" s="40"/>
      <c r="F41" s="41"/>
      <c r="G41" s="41"/>
      <c r="H41" s="41"/>
      <c r="I41" s="30"/>
      <c r="J41" s="5"/>
      <c r="K41" s="5"/>
      <c r="N41" s="15"/>
      <c r="O41" s="6"/>
      <c r="Q41" s="5"/>
    </row>
    <row r="42" spans="1:17" x14ac:dyDescent="0.2">
      <c r="A42" s="53" t="s">
        <v>69</v>
      </c>
      <c r="B42" s="43" t="s">
        <v>70</v>
      </c>
      <c r="C42" s="52">
        <f t="shared" si="0"/>
        <v>0</v>
      </c>
      <c r="D42" s="39"/>
      <c r="E42" s="40"/>
      <c r="F42" s="41"/>
      <c r="G42" s="41"/>
      <c r="H42" s="41"/>
      <c r="I42" s="30"/>
      <c r="J42" s="5"/>
      <c r="K42" s="5"/>
      <c r="N42" s="15"/>
      <c r="O42" s="6"/>
      <c r="Q42" s="5"/>
    </row>
    <row r="43" spans="1:17" x14ac:dyDescent="0.2">
      <c r="A43" s="931" t="s">
        <v>71</v>
      </c>
      <c r="B43" s="938"/>
      <c r="C43" s="22">
        <f t="shared" si="0"/>
        <v>0</v>
      </c>
      <c r="D43" s="54">
        <f>SUM(D44:D77)</f>
        <v>0</v>
      </c>
      <c r="E43" s="55">
        <f>SUM(E44:E77)</f>
        <v>0</v>
      </c>
      <c r="F43" s="54">
        <f>SUM(F44:F77)</f>
        <v>0</v>
      </c>
      <c r="G43" s="22">
        <f>SUM(G44:G77)</f>
        <v>0</v>
      </c>
      <c r="H43" s="22">
        <f>SUM(H44:H77)</f>
        <v>0</v>
      </c>
      <c r="I43" s="30"/>
      <c r="J43" s="5"/>
      <c r="K43" s="5"/>
      <c r="N43" s="15"/>
      <c r="O43" s="6"/>
      <c r="Q43" s="5"/>
    </row>
    <row r="44" spans="1:17" x14ac:dyDescent="0.2">
      <c r="A44" s="56" t="s">
        <v>72</v>
      </c>
      <c r="B44" s="57" t="s">
        <v>73</v>
      </c>
      <c r="C44" s="58">
        <f t="shared" si="0"/>
        <v>0</v>
      </c>
      <c r="D44" s="49"/>
      <c r="E44" s="50"/>
      <c r="F44" s="51"/>
      <c r="G44" s="51"/>
      <c r="H44" s="51"/>
      <c r="I44" s="30"/>
      <c r="J44" s="5"/>
      <c r="K44" s="5"/>
      <c r="N44" s="15"/>
      <c r="O44" s="6"/>
      <c r="Q44" s="5"/>
    </row>
    <row r="45" spans="1:17" x14ac:dyDescent="0.2">
      <c r="A45" s="59" t="s">
        <v>74</v>
      </c>
      <c r="B45" s="60" t="s">
        <v>75</v>
      </c>
      <c r="C45" s="26">
        <f t="shared" si="0"/>
        <v>0</v>
      </c>
      <c r="D45" s="27"/>
      <c r="E45" s="28"/>
      <c r="F45" s="29"/>
      <c r="G45" s="29"/>
      <c r="H45" s="29"/>
      <c r="I45" s="30"/>
      <c r="J45" s="5"/>
      <c r="K45" s="5"/>
      <c r="N45" s="15"/>
      <c r="O45" s="6"/>
      <c r="Q45" s="5"/>
    </row>
    <row r="46" spans="1:17" x14ac:dyDescent="0.2">
      <c r="A46" s="59" t="s">
        <v>76</v>
      </c>
      <c r="B46" s="60" t="s">
        <v>77</v>
      </c>
      <c r="C46" s="26">
        <f t="shared" si="0"/>
        <v>0</v>
      </c>
      <c r="D46" s="27"/>
      <c r="E46" s="28"/>
      <c r="F46" s="29"/>
      <c r="G46" s="29"/>
      <c r="H46" s="29"/>
      <c r="I46" s="30"/>
      <c r="J46" s="5"/>
      <c r="K46" s="5"/>
      <c r="N46" s="15"/>
      <c r="O46" s="6"/>
      <c r="Q46" s="5"/>
    </row>
    <row r="47" spans="1:17" x14ac:dyDescent="0.2">
      <c r="A47" s="59" t="s">
        <v>78</v>
      </c>
      <c r="B47" s="60" t="s">
        <v>79</v>
      </c>
      <c r="C47" s="26">
        <f t="shared" si="0"/>
        <v>0</v>
      </c>
      <c r="D47" s="27"/>
      <c r="E47" s="28"/>
      <c r="F47" s="29"/>
      <c r="G47" s="29"/>
      <c r="H47" s="29"/>
      <c r="I47" s="30"/>
      <c r="J47" s="5"/>
      <c r="K47" s="5"/>
      <c r="N47" s="15"/>
      <c r="O47" s="6"/>
      <c r="Q47" s="5"/>
    </row>
    <row r="48" spans="1:17" x14ac:dyDescent="0.2">
      <c r="A48" s="59" t="s">
        <v>80</v>
      </c>
      <c r="B48" s="60" t="s">
        <v>81</v>
      </c>
      <c r="C48" s="26">
        <f t="shared" si="0"/>
        <v>0</v>
      </c>
      <c r="D48" s="27"/>
      <c r="E48" s="28"/>
      <c r="F48" s="29"/>
      <c r="G48" s="29"/>
      <c r="H48" s="29"/>
      <c r="I48" s="30"/>
      <c r="J48" s="5"/>
      <c r="K48" s="5"/>
      <c r="N48" s="15"/>
      <c r="O48" s="6"/>
      <c r="Q48" s="5"/>
    </row>
    <row r="49" spans="1:17" x14ac:dyDescent="0.2">
      <c r="A49" s="59" t="s">
        <v>82</v>
      </c>
      <c r="B49" s="60" t="s">
        <v>83</v>
      </c>
      <c r="C49" s="26">
        <f t="shared" si="0"/>
        <v>0</v>
      </c>
      <c r="D49" s="27"/>
      <c r="E49" s="28"/>
      <c r="F49" s="29"/>
      <c r="G49" s="29"/>
      <c r="H49" s="29"/>
      <c r="I49" s="30"/>
      <c r="J49" s="5"/>
      <c r="K49" s="5"/>
      <c r="N49" s="15"/>
      <c r="O49" s="6"/>
      <c r="Q49" s="5"/>
    </row>
    <row r="50" spans="1:17" x14ac:dyDescent="0.2">
      <c r="A50" s="59" t="s">
        <v>84</v>
      </c>
      <c r="B50" s="60" t="s">
        <v>85</v>
      </c>
      <c r="C50" s="26">
        <f t="shared" si="0"/>
        <v>0</v>
      </c>
      <c r="D50" s="27"/>
      <c r="E50" s="28"/>
      <c r="F50" s="29"/>
      <c r="G50" s="29"/>
      <c r="H50" s="29"/>
      <c r="I50" s="30"/>
      <c r="J50" s="5"/>
      <c r="K50" s="5"/>
      <c r="N50" s="15"/>
      <c r="O50" s="6"/>
      <c r="Q50" s="5"/>
    </row>
    <row r="51" spans="1:17" x14ac:dyDescent="0.2">
      <c r="A51" s="59" t="s">
        <v>86</v>
      </c>
      <c r="B51" s="60" t="s">
        <v>87</v>
      </c>
      <c r="C51" s="26">
        <f t="shared" si="0"/>
        <v>0</v>
      </c>
      <c r="D51" s="27"/>
      <c r="E51" s="28"/>
      <c r="F51" s="29"/>
      <c r="G51" s="29"/>
      <c r="H51" s="29"/>
      <c r="I51" s="30"/>
      <c r="J51" s="5"/>
      <c r="K51" s="5"/>
      <c r="N51" s="15"/>
      <c r="O51" s="6"/>
      <c r="Q51" s="5"/>
    </row>
    <row r="52" spans="1:17" x14ac:dyDescent="0.2">
      <c r="A52" s="59" t="s">
        <v>88</v>
      </c>
      <c r="B52" s="60" t="s">
        <v>89</v>
      </c>
      <c r="C52" s="26">
        <f t="shared" si="0"/>
        <v>0</v>
      </c>
      <c r="D52" s="27"/>
      <c r="E52" s="28"/>
      <c r="F52" s="29"/>
      <c r="G52" s="29"/>
      <c r="H52" s="29"/>
      <c r="I52" s="30"/>
      <c r="J52" s="5"/>
      <c r="K52" s="5"/>
      <c r="N52" s="15"/>
      <c r="O52" s="6"/>
      <c r="Q52" s="5"/>
    </row>
    <row r="53" spans="1:17" x14ac:dyDescent="0.2">
      <c r="A53" s="59" t="s">
        <v>90</v>
      </c>
      <c r="B53" s="60" t="s">
        <v>91</v>
      </c>
      <c r="C53" s="26">
        <f t="shared" si="0"/>
        <v>0</v>
      </c>
      <c r="D53" s="27"/>
      <c r="E53" s="28"/>
      <c r="F53" s="29"/>
      <c r="G53" s="29"/>
      <c r="H53" s="29"/>
      <c r="I53" s="30"/>
      <c r="J53" s="5"/>
      <c r="K53" s="5"/>
      <c r="N53" s="15"/>
      <c r="O53" s="6"/>
      <c r="Q53" s="5"/>
    </row>
    <row r="54" spans="1:17" x14ac:dyDescent="0.2">
      <c r="A54" s="59" t="s">
        <v>92</v>
      </c>
      <c r="B54" s="60" t="s">
        <v>93</v>
      </c>
      <c r="C54" s="26">
        <f t="shared" si="0"/>
        <v>0</v>
      </c>
      <c r="D54" s="27"/>
      <c r="E54" s="28"/>
      <c r="F54" s="29"/>
      <c r="G54" s="29"/>
      <c r="H54" s="29"/>
      <c r="I54" s="30"/>
      <c r="J54" s="5"/>
      <c r="K54" s="5"/>
      <c r="N54" s="15"/>
      <c r="O54" s="6"/>
      <c r="Q54" s="5"/>
    </row>
    <row r="55" spans="1:17" x14ac:dyDescent="0.2">
      <c r="A55" s="59" t="s">
        <v>94</v>
      </c>
      <c r="B55" s="60" t="s">
        <v>95</v>
      </c>
      <c r="C55" s="26">
        <f t="shared" si="0"/>
        <v>0</v>
      </c>
      <c r="D55" s="27"/>
      <c r="E55" s="28"/>
      <c r="F55" s="29"/>
      <c r="G55" s="29"/>
      <c r="H55" s="29"/>
      <c r="I55" s="30"/>
      <c r="J55" s="5"/>
      <c r="K55" s="5"/>
      <c r="N55" s="15"/>
      <c r="O55" s="6"/>
      <c r="Q55" s="5"/>
    </row>
    <row r="56" spans="1:17" x14ac:dyDescent="0.2">
      <c r="A56" s="59" t="s">
        <v>96</v>
      </c>
      <c r="B56" s="60" t="s">
        <v>97</v>
      </c>
      <c r="C56" s="26">
        <f t="shared" si="0"/>
        <v>0</v>
      </c>
      <c r="D56" s="27"/>
      <c r="E56" s="28"/>
      <c r="F56" s="29"/>
      <c r="G56" s="29"/>
      <c r="H56" s="29"/>
      <c r="I56" s="30"/>
      <c r="J56" s="5"/>
      <c r="K56" s="5"/>
      <c r="N56" s="15"/>
      <c r="O56" s="6"/>
      <c r="Q56" s="5"/>
    </row>
    <row r="57" spans="1:17" x14ac:dyDescent="0.2">
      <c r="A57" s="59" t="s">
        <v>98</v>
      </c>
      <c r="B57" s="60" t="s">
        <v>99</v>
      </c>
      <c r="C57" s="26">
        <f t="shared" si="0"/>
        <v>0</v>
      </c>
      <c r="D57" s="27"/>
      <c r="E57" s="28"/>
      <c r="F57" s="29"/>
      <c r="G57" s="29"/>
      <c r="H57" s="29"/>
      <c r="I57" s="30"/>
      <c r="J57" s="5"/>
      <c r="K57" s="5"/>
      <c r="N57" s="15"/>
      <c r="O57" s="6"/>
      <c r="Q57" s="5"/>
    </row>
    <row r="58" spans="1:17" ht="34.5" x14ac:dyDescent="0.2">
      <c r="A58" s="59" t="s">
        <v>100</v>
      </c>
      <c r="B58" s="36" t="s">
        <v>101</v>
      </c>
      <c r="C58" s="26">
        <f t="shared" si="0"/>
        <v>0</v>
      </c>
      <c r="D58" s="27"/>
      <c r="E58" s="28"/>
      <c r="F58" s="29"/>
      <c r="G58" s="29"/>
      <c r="H58" s="29"/>
      <c r="I58" s="30"/>
      <c r="J58" s="5"/>
      <c r="K58" s="5"/>
      <c r="N58" s="15"/>
      <c r="O58" s="6"/>
      <c r="Q58" s="5"/>
    </row>
    <row r="59" spans="1:17" x14ac:dyDescent="0.2">
      <c r="A59" s="59" t="s">
        <v>102</v>
      </c>
      <c r="B59" s="60" t="s">
        <v>103</v>
      </c>
      <c r="C59" s="26">
        <f t="shared" si="0"/>
        <v>0</v>
      </c>
      <c r="D59" s="27"/>
      <c r="E59" s="28"/>
      <c r="F59" s="29"/>
      <c r="G59" s="29"/>
      <c r="H59" s="29"/>
      <c r="I59" s="30"/>
      <c r="J59" s="5"/>
      <c r="K59" s="5"/>
      <c r="N59" s="15"/>
      <c r="O59" s="6"/>
      <c r="Q59" s="5"/>
    </row>
    <row r="60" spans="1:17" x14ac:dyDescent="0.2">
      <c r="A60" s="59" t="s">
        <v>104</v>
      </c>
      <c r="B60" s="60" t="s">
        <v>105</v>
      </c>
      <c r="C60" s="26">
        <f t="shared" si="0"/>
        <v>0</v>
      </c>
      <c r="D60" s="27"/>
      <c r="E60" s="28"/>
      <c r="F60" s="29"/>
      <c r="G60" s="29"/>
      <c r="H60" s="29"/>
      <c r="I60" s="30"/>
      <c r="J60" s="5"/>
      <c r="K60" s="5"/>
      <c r="N60" s="15"/>
      <c r="O60" s="6"/>
      <c r="Q60" s="5"/>
    </row>
    <row r="61" spans="1:17" ht="23.25" x14ac:dyDescent="0.2">
      <c r="A61" s="59" t="s">
        <v>106</v>
      </c>
      <c r="B61" s="36" t="s">
        <v>107</v>
      </c>
      <c r="C61" s="26">
        <f t="shared" si="0"/>
        <v>0</v>
      </c>
      <c r="D61" s="27"/>
      <c r="E61" s="28"/>
      <c r="F61" s="29"/>
      <c r="G61" s="29"/>
      <c r="H61" s="29"/>
      <c r="I61" s="30"/>
      <c r="J61" s="5"/>
      <c r="K61" s="5"/>
      <c r="N61" s="15"/>
      <c r="O61" s="6"/>
      <c r="Q61" s="5"/>
    </row>
    <row r="62" spans="1:17" x14ac:dyDescent="0.2">
      <c r="A62" s="59" t="s">
        <v>108</v>
      </c>
      <c r="B62" s="60" t="s">
        <v>109</v>
      </c>
      <c r="C62" s="26">
        <f t="shared" si="0"/>
        <v>0</v>
      </c>
      <c r="D62" s="27"/>
      <c r="E62" s="28"/>
      <c r="F62" s="29"/>
      <c r="G62" s="29"/>
      <c r="H62" s="29"/>
      <c r="I62" s="30"/>
      <c r="J62" s="5"/>
      <c r="K62" s="5"/>
      <c r="N62" s="15"/>
      <c r="O62" s="6"/>
      <c r="Q62" s="5"/>
    </row>
    <row r="63" spans="1:17" x14ac:dyDescent="0.2">
      <c r="A63" s="59" t="s">
        <v>110</v>
      </c>
      <c r="B63" s="60" t="s">
        <v>111</v>
      </c>
      <c r="C63" s="26">
        <f t="shared" si="0"/>
        <v>0</v>
      </c>
      <c r="D63" s="27"/>
      <c r="E63" s="28"/>
      <c r="F63" s="29"/>
      <c r="G63" s="29"/>
      <c r="H63" s="29"/>
      <c r="I63" s="30"/>
      <c r="J63" s="5"/>
      <c r="K63" s="5"/>
      <c r="N63" s="15"/>
      <c r="O63" s="6"/>
      <c r="Q63" s="5"/>
    </row>
    <row r="64" spans="1:17" x14ac:dyDescent="0.2">
      <c r="A64" s="59" t="s">
        <v>112</v>
      </c>
      <c r="B64" s="60" t="s">
        <v>113</v>
      </c>
      <c r="C64" s="26">
        <f t="shared" si="0"/>
        <v>0</v>
      </c>
      <c r="D64" s="27"/>
      <c r="E64" s="28"/>
      <c r="F64" s="29"/>
      <c r="G64" s="29"/>
      <c r="H64" s="29"/>
      <c r="I64" s="30"/>
      <c r="J64" s="5"/>
      <c r="K64" s="5"/>
      <c r="N64" s="15"/>
      <c r="O64" s="6"/>
      <c r="Q64" s="5"/>
    </row>
    <row r="65" spans="1:17" x14ac:dyDescent="0.2">
      <c r="A65" s="59" t="s">
        <v>114</v>
      </c>
      <c r="B65" s="60" t="s">
        <v>115</v>
      </c>
      <c r="C65" s="26">
        <f t="shared" si="0"/>
        <v>0</v>
      </c>
      <c r="D65" s="27"/>
      <c r="E65" s="28"/>
      <c r="F65" s="29"/>
      <c r="G65" s="29"/>
      <c r="H65" s="29"/>
      <c r="I65" s="30"/>
      <c r="J65" s="5"/>
      <c r="K65" s="5"/>
      <c r="N65" s="15"/>
      <c r="O65" s="6"/>
      <c r="Q65" s="5"/>
    </row>
    <row r="66" spans="1:17" ht="25.5" customHeight="1" x14ac:dyDescent="0.2">
      <c r="A66" s="59" t="s">
        <v>116</v>
      </c>
      <c r="B66" s="36" t="s">
        <v>117</v>
      </c>
      <c r="C66" s="26">
        <f t="shared" si="0"/>
        <v>0</v>
      </c>
      <c r="D66" s="27"/>
      <c r="E66" s="28"/>
      <c r="F66" s="29"/>
      <c r="G66" s="29"/>
      <c r="H66" s="29"/>
      <c r="I66" s="30"/>
      <c r="J66" s="5"/>
      <c r="K66" s="5"/>
      <c r="N66" s="15"/>
      <c r="O66" s="6"/>
      <c r="Q66" s="5"/>
    </row>
    <row r="67" spans="1:17" x14ac:dyDescent="0.2">
      <c r="A67" s="59" t="s">
        <v>118</v>
      </c>
      <c r="B67" s="60" t="s">
        <v>119</v>
      </c>
      <c r="C67" s="26">
        <f t="shared" si="0"/>
        <v>0</v>
      </c>
      <c r="D67" s="27"/>
      <c r="E67" s="28"/>
      <c r="F67" s="29"/>
      <c r="G67" s="29"/>
      <c r="H67" s="29"/>
      <c r="I67" s="30"/>
      <c r="J67" s="5"/>
      <c r="K67" s="5"/>
      <c r="N67" s="15"/>
      <c r="O67" s="6"/>
      <c r="Q67" s="5"/>
    </row>
    <row r="68" spans="1:17" x14ac:dyDescent="0.2">
      <c r="A68" s="59" t="s">
        <v>120</v>
      </c>
      <c r="B68" s="60" t="s">
        <v>121</v>
      </c>
      <c r="C68" s="26">
        <f t="shared" si="0"/>
        <v>0</v>
      </c>
      <c r="D68" s="27"/>
      <c r="E68" s="28"/>
      <c r="F68" s="29"/>
      <c r="G68" s="29"/>
      <c r="H68" s="29"/>
      <c r="I68" s="30"/>
      <c r="J68" s="5"/>
      <c r="K68" s="5"/>
      <c r="N68" s="15"/>
      <c r="O68" s="6"/>
      <c r="Q68" s="5"/>
    </row>
    <row r="69" spans="1:17" x14ac:dyDescent="0.2">
      <c r="A69" s="59" t="s">
        <v>122</v>
      </c>
      <c r="B69" s="60" t="s">
        <v>123</v>
      </c>
      <c r="C69" s="26">
        <f t="shared" si="0"/>
        <v>0</v>
      </c>
      <c r="D69" s="27"/>
      <c r="E69" s="28"/>
      <c r="F69" s="29"/>
      <c r="G69" s="29"/>
      <c r="H69" s="29"/>
      <c r="I69" s="30"/>
      <c r="J69" s="5"/>
      <c r="K69" s="5"/>
      <c r="N69" s="15"/>
      <c r="O69" s="6"/>
      <c r="Q69" s="5"/>
    </row>
    <row r="70" spans="1:17" x14ac:dyDescent="0.2">
      <c r="A70" s="59" t="s">
        <v>124</v>
      </c>
      <c r="B70" s="60" t="s">
        <v>125</v>
      </c>
      <c r="C70" s="26">
        <f t="shared" si="0"/>
        <v>0</v>
      </c>
      <c r="D70" s="27"/>
      <c r="E70" s="28"/>
      <c r="F70" s="29"/>
      <c r="G70" s="29"/>
      <c r="H70" s="29"/>
      <c r="I70" s="30"/>
      <c r="J70" s="5"/>
      <c r="K70" s="5"/>
      <c r="N70" s="15"/>
      <c r="O70" s="6"/>
      <c r="Q70" s="5"/>
    </row>
    <row r="71" spans="1:17" x14ac:dyDescent="0.2">
      <c r="A71" s="59" t="s">
        <v>126</v>
      </c>
      <c r="B71" s="60" t="s">
        <v>127</v>
      </c>
      <c r="C71" s="26">
        <f t="shared" si="0"/>
        <v>0</v>
      </c>
      <c r="D71" s="27"/>
      <c r="E71" s="28"/>
      <c r="F71" s="29"/>
      <c r="G71" s="29"/>
      <c r="H71" s="29"/>
      <c r="I71" s="30"/>
      <c r="J71" s="5"/>
      <c r="K71" s="5"/>
      <c r="N71" s="15"/>
      <c r="O71" s="6"/>
      <c r="Q71" s="5"/>
    </row>
    <row r="72" spans="1:17" x14ac:dyDescent="0.2">
      <c r="A72" s="59" t="s">
        <v>128</v>
      </c>
      <c r="B72" s="60" t="s">
        <v>129</v>
      </c>
      <c r="C72" s="26">
        <f t="shared" si="0"/>
        <v>0</v>
      </c>
      <c r="D72" s="27"/>
      <c r="E72" s="28"/>
      <c r="F72" s="29"/>
      <c r="G72" s="29"/>
      <c r="H72" s="29"/>
      <c r="I72" s="30"/>
      <c r="J72" s="5"/>
      <c r="K72" s="5"/>
      <c r="N72" s="15"/>
      <c r="O72" s="6"/>
      <c r="Q72" s="5"/>
    </row>
    <row r="73" spans="1:17" x14ac:dyDescent="0.2">
      <c r="A73" s="59" t="s">
        <v>130</v>
      </c>
      <c r="B73" s="60" t="s">
        <v>131</v>
      </c>
      <c r="C73" s="26">
        <f t="shared" si="0"/>
        <v>0</v>
      </c>
      <c r="D73" s="27"/>
      <c r="E73" s="28"/>
      <c r="F73" s="29"/>
      <c r="G73" s="29"/>
      <c r="H73" s="29"/>
      <c r="I73" s="30"/>
      <c r="J73" s="5"/>
      <c r="K73" s="5"/>
      <c r="N73" s="15"/>
      <c r="O73" s="6"/>
      <c r="Q73" s="5"/>
    </row>
    <row r="74" spans="1:17" x14ac:dyDescent="0.2">
      <c r="A74" s="59" t="s">
        <v>132</v>
      </c>
      <c r="B74" s="60" t="s">
        <v>133</v>
      </c>
      <c r="C74" s="26">
        <f t="shared" si="0"/>
        <v>0</v>
      </c>
      <c r="D74" s="27"/>
      <c r="E74" s="28"/>
      <c r="F74" s="29"/>
      <c r="G74" s="29"/>
      <c r="H74" s="29"/>
      <c r="I74" s="30"/>
      <c r="J74" s="5"/>
      <c r="K74" s="5"/>
      <c r="N74" s="15"/>
      <c r="O74" s="6"/>
      <c r="Q74" s="5"/>
    </row>
    <row r="75" spans="1:17" x14ac:dyDescent="0.2">
      <c r="A75" s="59" t="s">
        <v>134</v>
      </c>
      <c r="B75" s="60" t="s">
        <v>135</v>
      </c>
      <c r="C75" s="26">
        <f t="shared" si="0"/>
        <v>0</v>
      </c>
      <c r="D75" s="27"/>
      <c r="E75" s="28"/>
      <c r="F75" s="29"/>
      <c r="G75" s="29"/>
      <c r="H75" s="29"/>
      <c r="I75" s="30"/>
      <c r="J75" s="5"/>
      <c r="K75" s="5"/>
      <c r="N75" s="15"/>
      <c r="O75" s="6"/>
      <c r="Q75" s="5"/>
    </row>
    <row r="76" spans="1:17" x14ac:dyDescent="0.2">
      <c r="A76" s="59" t="s">
        <v>136</v>
      </c>
      <c r="B76" s="60" t="s">
        <v>137</v>
      </c>
      <c r="C76" s="26">
        <f t="shared" si="0"/>
        <v>0</v>
      </c>
      <c r="D76" s="27"/>
      <c r="E76" s="28"/>
      <c r="F76" s="29"/>
      <c r="G76" s="29"/>
      <c r="H76" s="29"/>
      <c r="I76" s="30"/>
      <c r="J76" s="5"/>
      <c r="K76" s="5"/>
      <c r="N76" s="15"/>
      <c r="O76" s="6"/>
      <c r="Q76" s="5"/>
    </row>
    <row r="77" spans="1:17" x14ac:dyDescent="0.2">
      <c r="A77" s="61" t="s">
        <v>138</v>
      </c>
      <c r="B77" s="62" t="s">
        <v>139</v>
      </c>
      <c r="C77" s="63">
        <f>+SUM(D77:F77)</f>
        <v>0</v>
      </c>
      <c r="D77" s="64"/>
      <c r="E77" s="65"/>
      <c r="F77" s="66"/>
      <c r="G77" s="66"/>
      <c r="H77" s="66"/>
      <c r="I77" s="30"/>
      <c r="J77" s="5"/>
      <c r="K77" s="5"/>
      <c r="N77" s="15"/>
      <c r="O77" s="6"/>
      <c r="Q77" s="5"/>
    </row>
    <row r="78" spans="1:17" x14ac:dyDescent="0.2">
      <c r="A78" s="18"/>
      <c r="B78" s="67"/>
      <c r="C78" s="68"/>
      <c r="D78" s="3"/>
      <c r="E78" s="3"/>
      <c r="F78" s="3"/>
      <c r="G78" s="3"/>
      <c r="H78" s="3"/>
      <c r="I78" s="30"/>
      <c r="J78" s="5"/>
      <c r="K78" s="5"/>
      <c r="N78" s="15"/>
      <c r="O78" s="6"/>
      <c r="Q78" s="5"/>
    </row>
    <row r="79" spans="1:17" x14ac:dyDescent="0.2">
      <c r="A79" s="931" t="s">
        <v>140</v>
      </c>
      <c r="B79" s="932"/>
      <c r="C79" s="22">
        <f>+SUM(D79:F79)</f>
        <v>575</v>
      </c>
      <c r="D79" s="69">
        <f>+SUM(D80:D117)</f>
        <v>0</v>
      </c>
      <c r="E79" s="69">
        <f>+SUM(E80:E117)</f>
        <v>538</v>
      </c>
      <c r="F79" s="70">
        <f>+SUM(F80:F117)</f>
        <v>37</v>
      </c>
      <c r="G79" s="71">
        <f>+SUM(G80:G117)</f>
        <v>3</v>
      </c>
      <c r="H79" s="71">
        <f>+SUM(H80:H117)</f>
        <v>0</v>
      </c>
      <c r="I79" s="30"/>
      <c r="J79" s="5"/>
      <c r="K79" s="5"/>
      <c r="N79" s="15"/>
      <c r="O79" s="6"/>
      <c r="Q79" s="5"/>
    </row>
    <row r="80" spans="1:17" x14ac:dyDescent="0.2">
      <c r="A80" s="56" t="s">
        <v>141</v>
      </c>
      <c r="B80" s="72" t="s">
        <v>142</v>
      </c>
      <c r="C80" s="48">
        <f>+SUM(D80:F80)</f>
        <v>0</v>
      </c>
      <c r="D80" s="49"/>
      <c r="E80" s="50"/>
      <c r="F80" s="51"/>
      <c r="G80" s="51"/>
      <c r="H80" s="51"/>
      <c r="I80" s="30"/>
      <c r="J80" s="5"/>
      <c r="K80" s="5"/>
      <c r="N80" s="15"/>
      <c r="O80" s="6"/>
      <c r="Q80" s="5"/>
    </row>
    <row r="81" spans="1:17" x14ac:dyDescent="0.2">
      <c r="A81" s="59" t="s">
        <v>143</v>
      </c>
      <c r="B81" s="60" t="s">
        <v>144</v>
      </c>
      <c r="C81" s="26">
        <f t="shared" ref="C81:C117" si="1">+SUM(D81:F81)</f>
        <v>59</v>
      </c>
      <c r="D81" s="27"/>
      <c r="E81" s="28">
        <v>59</v>
      </c>
      <c r="F81" s="29"/>
      <c r="G81" s="29"/>
      <c r="H81" s="29"/>
      <c r="I81" s="30"/>
      <c r="J81" s="5"/>
      <c r="K81" s="5"/>
      <c r="N81" s="15"/>
      <c r="O81" s="6"/>
      <c r="Q81" s="5"/>
    </row>
    <row r="82" spans="1:17" x14ac:dyDescent="0.2">
      <c r="A82" s="59" t="s">
        <v>145</v>
      </c>
      <c r="B82" s="60" t="s">
        <v>146</v>
      </c>
      <c r="C82" s="26">
        <f t="shared" si="1"/>
        <v>0</v>
      </c>
      <c r="D82" s="27"/>
      <c r="E82" s="28"/>
      <c r="F82" s="29"/>
      <c r="G82" s="29"/>
      <c r="H82" s="29"/>
      <c r="I82" s="30"/>
      <c r="J82" s="5"/>
      <c r="K82" s="5"/>
      <c r="N82" s="15"/>
      <c r="O82" s="6"/>
      <c r="Q82" s="5"/>
    </row>
    <row r="83" spans="1:17" x14ac:dyDescent="0.2">
      <c r="A83" s="59" t="s">
        <v>147</v>
      </c>
      <c r="B83" s="60" t="s">
        <v>148</v>
      </c>
      <c r="C83" s="26">
        <f t="shared" si="1"/>
        <v>0</v>
      </c>
      <c r="D83" s="27"/>
      <c r="E83" s="28"/>
      <c r="F83" s="29"/>
      <c r="G83" s="29"/>
      <c r="H83" s="29"/>
      <c r="I83" s="30"/>
      <c r="J83" s="5"/>
      <c r="K83" s="5"/>
      <c r="N83" s="15"/>
      <c r="O83" s="6"/>
      <c r="Q83" s="5"/>
    </row>
    <row r="84" spans="1:17" x14ac:dyDescent="0.2">
      <c r="A84" s="59" t="s">
        <v>149</v>
      </c>
      <c r="B84" s="60" t="s">
        <v>150</v>
      </c>
      <c r="C84" s="26">
        <f t="shared" si="1"/>
        <v>164</v>
      </c>
      <c r="D84" s="27"/>
      <c r="E84" s="28">
        <v>164</v>
      </c>
      <c r="F84" s="29"/>
      <c r="G84" s="29"/>
      <c r="H84" s="29"/>
      <c r="I84" s="30"/>
      <c r="J84" s="5"/>
      <c r="K84" s="5"/>
      <c r="N84" s="15"/>
      <c r="O84" s="6"/>
      <c r="Q84" s="5"/>
    </row>
    <row r="85" spans="1:17" x14ac:dyDescent="0.2">
      <c r="A85" s="59" t="s">
        <v>151</v>
      </c>
      <c r="B85" s="60" t="s">
        <v>152</v>
      </c>
      <c r="C85" s="26">
        <f t="shared" si="1"/>
        <v>0</v>
      </c>
      <c r="D85" s="27"/>
      <c r="E85" s="28"/>
      <c r="F85" s="29"/>
      <c r="G85" s="29"/>
      <c r="H85" s="29"/>
      <c r="I85" s="30"/>
      <c r="J85" s="5"/>
      <c r="K85" s="5"/>
      <c r="N85" s="15"/>
      <c r="O85" s="6"/>
      <c r="Q85" s="5"/>
    </row>
    <row r="86" spans="1:17" x14ac:dyDescent="0.2">
      <c r="A86" s="59" t="s">
        <v>153</v>
      </c>
      <c r="B86" s="60" t="s">
        <v>154</v>
      </c>
      <c r="C86" s="26">
        <f t="shared" si="1"/>
        <v>0</v>
      </c>
      <c r="D86" s="27"/>
      <c r="E86" s="28"/>
      <c r="F86" s="29"/>
      <c r="G86" s="29"/>
      <c r="H86" s="29"/>
      <c r="I86" s="30"/>
      <c r="J86" s="5"/>
      <c r="K86" s="5"/>
      <c r="N86" s="15"/>
      <c r="O86" s="6"/>
      <c r="Q86" s="5"/>
    </row>
    <row r="87" spans="1:17" x14ac:dyDescent="0.2">
      <c r="A87" s="59" t="s">
        <v>155</v>
      </c>
      <c r="B87" s="60" t="s">
        <v>156</v>
      </c>
      <c r="C87" s="26">
        <f t="shared" si="1"/>
        <v>0</v>
      </c>
      <c r="D87" s="27"/>
      <c r="E87" s="28"/>
      <c r="F87" s="29"/>
      <c r="G87" s="29"/>
      <c r="H87" s="29"/>
      <c r="I87" s="30"/>
      <c r="J87" s="5"/>
      <c r="K87" s="5"/>
      <c r="N87" s="15"/>
      <c r="O87" s="6"/>
      <c r="Q87" s="5"/>
    </row>
    <row r="88" spans="1:17" x14ac:dyDescent="0.2">
      <c r="A88" s="59" t="s">
        <v>157</v>
      </c>
      <c r="B88" s="60" t="s">
        <v>158</v>
      </c>
      <c r="C88" s="26">
        <f t="shared" si="1"/>
        <v>0</v>
      </c>
      <c r="D88" s="27"/>
      <c r="E88" s="28"/>
      <c r="F88" s="29"/>
      <c r="G88" s="29"/>
      <c r="H88" s="29"/>
      <c r="I88" s="30"/>
      <c r="J88" s="5"/>
      <c r="K88" s="5"/>
      <c r="N88" s="15"/>
      <c r="O88" s="6"/>
      <c r="Q88" s="5"/>
    </row>
    <row r="89" spans="1:17" x14ac:dyDescent="0.2">
      <c r="A89" s="59" t="s">
        <v>159</v>
      </c>
      <c r="B89" s="60" t="s">
        <v>160</v>
      </c>
      <c r="C89" s="26">
        <f t="shared" si="1"/>
        <v>28</v>
      </c>
      <c r="D89" s="27"/>
      <c r="E89" s="28">
        <v>28</v>
      </c>
      <c r="F89" s="29"/>
      <c r="G89" s="29"/>
      <c r="H89" s="29"/>
      <c r="I89" s="30"/>
      <c r="J89" s="5"/>
      <c r="K89" s="5"/>
      <c r="N89" s="15"/>
      <c r="O89" s="6"/>
      <c r="Q89" s="5"/>
    </row>
    <row r="90" spans="1:17" x14ac:dyDescent="0.2">
      <c r="A90" s="59" t="s">
        <v>161</v>
      </c>
      <c r="B90" s="60" t="s">
        <v>162</v>
      </c>
      <c r="C90" s="26">
        <f t="shared" si="1"/>
        <v>0</v>
      </c>
      <c r="D90" s="27"/>
      <c r="E90" s="28"/>
      <c r="F90" s="29"/>
      <c r="G90" s="29"/>
      <c r="H90" s="29"/>
      <c r="I90" s="30"/>
      <c r="J90" s="5"/>
      <c r="K90" s="5"/>
      <c r="N90" s="15"/>
      <c r="O90" s="6"/>
      <c r="Q90" s="5"/>
    </row>
    <row r="91" spans="1:17" x14ac:dyDescent="0.2">
      <c r="A91" s="59" t="s">
        <v>163</v>
      </c>
      <c r="B91" s="60" t="s">
        <v>164</v>
      </c>
      <c r="C91" s="26">
        <f t="shared" si="1"/>
        <v>0</v>
      </c>
      <c r="D91" s="27"/>
      <c r="E91" s="28"/>
      <c r="F91" s="29"/>
      <c r="G91" s="29"/>
      <c r="H91" s="29"/>
      <c r="I91" s="30"/>
      <c r="J91" s="5"/>
      <c r="K91" s="5"/>
      <c r="N91" s="15"/>
      <c r="O91" s="6"/>
      <c r="Q91" s="5"/>
    </row>
    <row r="92" spans="1:17" x14ac:dyDescent="0.2">
      <c r="A92" s="59" t="s">
        <v>165</v>
      </c>
      <c r="B92" s="60" t="s">
        <v>166</v>
      </c>
      <c r="C92" s="26">
        <f t="shared" si="1"/>
        <v>0</v>
      </c>
      <c r="D92" s="27"/>
      <c r="E92" s="28"/>
      <c r="F92" s="29"/>
      <c r="G92" s="29"/>
      <c r="H92" s="29"/>
      <c r="I92" s="30"/>
      <c r="J92" s="5"/>
      <c r="K92" s="5"/>
      <c r="N92" s="15"/>
      <c r="O92" s="6"/>
      <c r="Q92" s="5"/>
    </row>
    <row r="93" spans="1:17" x14ac:dyDescent="0.2">
      <c r="A93" s="59" t="s">
        <v>167</v>
      </c>
      <c r="B93" s="60" t="s">
        <v>168</v>
      </c>
      <c r="C93" s="26">
        <f t="shared" si="1"/>
        <v>0</v>
      </c>
      <c r="D93" s="27"/>
      <c r="E93" s="28"/>
      <c r="F93" s="29"/>
      <c r="G93" s="29"/>
      <c r="H93" s="29"/>
      <c r="I93" s="30"/>
      <c r="J93" s="5"/>
      <c r="K93" s="5"/>
      <c r="N93" s="15"/>
      <c r="O93" s="6"/>
      <c r="Q93" s="5"/>
    </row>
    <row r="94" spans="1:17" x14ac:dyDescent="0.2">
      <c r="A94" s="59" t="s">
        <v>169</v>
      </c>
      <c r="B94" s="60" t="s">
        <v>170</v>
      </c>
      <c r="C94" s="26">
        <f t="shared" si="1"/>
        <v>194</v>
      </c>
      <c r="D94" s="27"/>
      <c r="E94" s="28">
        <v>194</v>
      </c>
      <c r="F94" s="29"/>
      <c r="G94" s="29"/>
      <c r="H94" s="29"/>
      <c r="I94" s="30"/>
      <c r="J94" s="5"/>
      <c r="K94" s="5"/>
      <c r="N94" s="15"/>
      <c r="O94" s="6"/>
      <c r="Q94" s="5"/>
    </row>
    <row r="95" spans="1:17" x14ac:dyDescent="0.2">
      <c r="A95" s="59" t="s">
        <v>171</v>
      </c>
      <c r="B95" s="60" t="s">
        <v>172</v>
      </c>
      <c r="C95" s="26">
        <f t="shared" si="1"/>
        <v>33</v>
      </c>
      <c r="D95" s="27"/>
      <c r="E95" s="28">
        <v>33</v>
      </c>
      <c r="F95" s="29"/>
      <c r="G95" s="29"/>
      <c r="H95" s="29"/>
      <c r="I95" s="30"/>
      <c r="J95" s="5"/>
      <c r="K95" s="5"/>
      <c r="N95" s="15"/>
      <c r="O95" s="6"/>
      <c r="Q95" s="5"/>
    </row>
    <row r="96" spans="1:17" x14ac:dyDescent="0.2">
      <c r="A96" s="59" t="s">
        <v>173</v>
      </c>
      <c r="B96" s="60" t="s">
        <v>174</v>
      </c>
      <c r="C96" s="26">
        <f t="shared" si="1"/>
        <v>0</v>
      </c>
      <c r="D96" s="27"/>
      <c r="E96" s="28"/>
      <c r="F96" s="29"/>
      <c r="G96" s="29"/>
      <c r="H96" s="29"/>
      <c r="I96" s="30"/>
      <c r="J96" s="5"/>
      <c r="K96" s="5"/>
      <c r="N96" s="15"/>
      <c r="O96" s="6"/>
      <c r="Q96" s="5"/>
    </row>
    <row r="97" spans="1:17" x14ac:dyDescent="0.2">
      <c r="A97" s="59" t="s">
        <v>175</v>
      </c>
      <c r="B97" s="60" t="s">
        <v>176</v>
      </c>
      <c r="C97" s="26">
        <f t="shared" si="1"/>
        <v>0</v>
      </c>
      <c r="D97" s="27"/>
      <c r="E97" s="28"/>
      <c r="F97" s="29"/>
      <c r="G97" s="29"/>
      <c r="H97" s="29"/>
      <c r="I97" s="30"/>
      <c r="J97" s="5"/>
      <c r="K97" s="5"/>
      <c r="N97" s="15"/>
      <c r="O97" s="6"/>
      <c r="Q97" s="5"/>
    </row>
    <row r="98" spans="1:17" x14ac:dyDescent="0.2">
      <c r="A98" s="59" t="s">
        <v>177</v>
      </c>
      <c r="B98" s="60" t="s">
        <v>178</v>
      </c>
      <c r="C98" s="26">
        <f t="shared" si="1"/>
        <v>0</v>
      </c>
      <c r="D98" s="27"/>
      <c r="E98" s="28"/>
      <c r="F98" s="29"/>
      <c r="G98" s="29"/>
      <c r="H98" s="29"/>
      <c r="I98" s="30"/>
      <c r="J98" s="5"/>
      <c r="K98" s="5"/>
      <c r="N98" s="15"/>
      <c r="O98" s="6"/>
      <c r="Q98" s="5"/>
    </row>
    <row r="99" spans="1:17" x14ac:dyDescent="0.2">
      <c r="A99" s="59" t="s">
        <v>179</v>
      </c>
      <c r="B99" s="60" t="s">
        <v>180</v>
      </c>
      <c r="C99" s="26">
        <f t="shared" si="1"/>
        <v>60</v>
      </c>
      <c r="D99" s="27"/>
      <c r="E99" s="28">
        <v>60</v>
      </c>
      <c r="F99" s="29"/>
      <c r="G99" s="29">
        <v>3</v>
      </c>
      <c r="H99" s="29"/>
      <c r="I99" s="30"/>
      <c r="J99" s="5"/>
      <c r="K99" s="5"/>
      <c r="N99" s="15"/>
      <c r="O99" s="6"/>
      <c r="Q99" s="5"/>
    </row>
    <row r="100" spans="1:17" x14ac:dyDescent="0.2">
      <c r="A100" s="59" t="s">
        <v>181</v>
      </c>
      <c r="B100" s="60" t="s">
        <v>182</v>
      </c>
      <c r="C100" s="26">
        <f t="shared" si="1"/>
        <v>0</v>
      </c>
      <c r="D100" s="27"/>
      <c r="E100" s="28"/>
      <c r="F100" s="29"/>
      <c r="G100" s="29"/>
      <c r="H100" s="29"/>
      <c r="I100" s="30"/>
      <c r="J100" s="5"/>
      <c r="K100" s="5"/>
      <c r="N100" s="15"/>
      <c r="O100" s="6"/>
      <c r="Q100" s="5"/>
    </row>
    <row r="101" spans="1:17" x14ac:dyDescent="0.2">
      <c r="A101" s="59" t="s">
        <v>183</v>
      </c>
      <c r="B101" s="60" t="s">
        <v>184</v>
      </c>
      <c r="C101" s="26">
        <f t="shared" si="1"/>
        <v>0</v>
      </c>
      <c r="D101" s="27"/>
      <c r="E101" s="28"/>
      <c r="F101" s="29"/>
      <c r="G101" s="29"/>
      <c r="H101" s="29"/>
      <c r="I101" s="30"/>
      <c r="J101" s="5"/>
      <c r="K101" s="5"/>
      <c r="N101" s="15"/>
      <c r="O101" s="6"/>
      <c r="Q101" s="5"/>
    </row>
    <row r="102" spans="1:17" x14ac:dyDescent="0.2">
      <c r="A102" s="59" t="s">
        <v>185</v>
      </c>
      <c r="B102" s="60" t="s">
        <v>186</v>
      </c>
      <c r="C102" s="26">
        <f t="shared" si="1"/>
        <v>0</v>
      </c>
      <c r="D102" s="27"/>
      <c r="E102" s="28"/>
      <c r="F102" s="29"/>
      <c r="G102" s="29"/>
      <c r="H102" s="29"/>
      <c r="I102" s="30"/>
      <c r="J102" s="5"/>
      <c r="K102" s="5"/>
      <c r="N102" s="15"/>
      <c r="O102" s="6"/>
      <c r="Q102" s="5"/>
    </row>
    <row r="103" spans="1:17" x14ac:dyDescent="0.2">
      <c r="A103" s="59" t="s">
        <v>187</v>
      </c>
      <c r="B103" s="60" t="s">
        <v>188</v>
      </c>
      <c r="C103" s="26">
        <f t="shared" si="1"/>
        <v>0</v>
      </c>
      <c r="D103" s="27"/>
      <c r="E103" s="28"/>
      <c r="F103" s="29"/>
      <c r="G103" s="29"/>
      <c r="H103" s="29"/>
      <c r="I103" s="30"/>
      <c r="J103" s="5"/>
      <c r="K103" s="5"/>
      <c r="N103" s="15"/>
      <c r="O103" s="6"/>
      <c r="Q103" s="5"/>
    </row>
    <row r="104" spans="1:17" x14ac:dyDescent="0.2">
      <c r="A104" s="59" t="s">
        <v>189</v>
      </c>
      <c r="B104" s="60" t="s">
        <v>190</v>
      </c>
      <c r="C104" s="26">
        <f t="shared" si="1"/>
        <v>0</v>
      </c>
      <c r="D104" s="27"/>
      <c r="E104" s="28"/>
      <c r="F104" s="29"/>
      <c r="G104" s="29"/>
      <c r="H104" s="29"/>
      <c r="I104" s="30"/>
      <c r="J104" s="5"/>
      <c r="K104" s="5"/>
      <c r="N104" s="15"/>
      <c r="O104" s="6"/>
      <c r="Q104" s="5"/>
    </row>
    <row r="105" spans="1:17" x14ac:dyDescent="0.2">
      <c r="A105" s="59" t="s">
        <v>191</v>
      </c>
      <c r="B105" s="60" t="s">
        <v>192</v>
      </c>
      <c r="C105" s="26">
        <f t="shared" si="1"/>
        <v>33</v>
      </c>
      <c r="D105" s="27"/>
      <c r="E105" s="28"/>
      <c r="F105" s="29">
        <v>33</v>
      </c>
      <c r="G105" s="29"/>
      <c r="H105" s="29"/>
      <c r="I105" s="30"/>
      <c r="J105" s="5"/>
      <c r="K105" s="5"/>
      <c r="N105" s="15"/>
      <c r="O105" s="6"/>
      <c r="Q105" s="5"/>
    </row>
    <row r="106" spans="1:17" x14ac:dyDescent="0.2">
      <c r="A106" s="59" t="s">
        <v>193</v>
      </c>
      <c r="B106" s="60" t="s">
        <v>194</v>
      </c>
      <c r="C106" s="26">
        <f t="shared" si="1"/>
        <v>4</v>
      </c>
      <c r="D106" s="27"/>
      <c r="E106" s="28"/>
      <c r="F106" s="29">
        <v>4</v>
      </c>
      <c r="G106" s="29"/>
      <c r="H106" s="29"/>
      <c r="I106" s="30"/>
      <c r="J106" s="5"/>
      <c r="K106" s="5"/>
      <c r="N106" s="15"/>
      <c r="O106" s="6"/>
      <c r="Q106" s="5"/>
    </row>
    <row r="107" spans="1:17" x14ac:dyDescent="0.2">
      <c r="A107" s="59" t="s">
        <v>195</v>
      </c>
      <c r="B107" s="60" t="s">
        <v>196</v>
      </c>
      <c r="C107" s="26">
        <f t="shared" si="1"/>
        <v>0</v>
      </c>
      <c r="D107" s="27"/>
      <c r="E107" s="28"/>
      <c r="F107" s="29"/>
      <c r="G107" s="29"/>
      <c r="H107" s="29"/>
      <c r="I107" s="30"/>
      <c r="J107" s="5"/>
      <c r="K107" s="5"/>
      <c r="N107" s="15"/>
      <c r="O107" s="6"/>
      <c r="Q107" s="5"/>
    </row>
    <row r="108" spans="1:17" x14ac:dyDescent="0.2">
      <c r="A108" s="59" t="s">
        <v>197</v>
      </c>
      <c r="B108" s="60" t="s">
        <v>198</v>
      </c>
      <c r="C108" s="26">
        <f t="shared" si="1"/>
        <v>0</v>
      </c>
      <c r="D108" s="27"/>
      <c r="E108" s="28"/>
      <c r="F108" s="29"/>
      <c r="G108" s="29"/>
      <c r="H108" s="29"/>
      <c r="I108" s="30"/>
      <c r="J108" s="5"/>
      <c r="K108" s="5"/>
      <c r="N108" s="15"/>
      <c r="O108" s="6"/>
      <c r="Q108" s="5"/>
    </row>
    <row r="109" spans="1:17" x14ac:dyDescent="0.2">
      <c r="A109" s="59" t="s">
        <v>199</v>
      </c>
      <c r="B109" s="60" t="s">
        <v>200</v>
      </c>
      <c r="C109" s="26">
        <f t="shared" si="1"/>
        <v>0</v>
      </c>
      <c r="D109" s="27"/>
      <c r="E109" s="28"/>
      <c r="F109" s="29"/>
      <c r="G109" s="29"/>
      <c r="H109" s="29"/>
      <c r="I109" s="30"/>
      <c r="J109" s="5"/>
      <c r="K109" s="5"/>
      <c r="N109" s="15"/>
      <c r="O109" s="6"/>
      <c r="Q109" s="5"/>
    </row>
    <row r="110" spans="1:17" x14ac:dyDescent="0.2">
      <c r="A110" s="59" t="s">
        <v>201</v>
      </c>
      <c r="B110" s="60" t="s">
        <v>202</v>
      </c>
      <c r="C110" s="26">
        <f t="shared" si="1"/>
        <v>0</v>
      </c>
      <c r="D110" s="27"/>
      <c r="E110" s="28"/>
      <c r="F110" s="29"/>
      <c r="G110" s="29"/>
      <c r="H110" s="29"/>
      <c r="I110" s="30"/>
      <c r="J110" s="5"/>
      <c r="K110" s="5"/>
      <c r="N110" s="15"/>
      <c r="O110" s="6"/>
      <c r="Q110" s="5"/>
    </row>
    <row r="111" spans="1:17" x14ac:dyDescent="0.2">
      <c r="A111" s="59" t="s">
        <v>203</v>
      </c>
      <c r="B111" s="60" t="s">
        <v>204</v>
      </c>
      <c r="C111" s="26">
        <f t="shared" si="1"/>
        <v>0</v>
      </c>
      <c r="D111" s="27"/>
      <c r="E111" s="28"/>
      <c r="F111" s="29"/>
      <c r="G111" s="29"/>
      <c r="H111" s="29"/>
      <c r="I111" s="30"/>
      <c r="J111" s="5"/>
      <c r="K111" s="5"/>
      <c r="N111" s="15"/>
      <c r="O111" s="6"/>
      <c r="Q111" s="5"/>
    </row>
    <row r="112" spans="1:17" x14ac:dyDescent="0.2">
      <c r="A112" s="59" t="s">
        <v>205</v>
      </c>
      <c r="B112" s="60" t="s">
        <v>206</v>
      </c>
      <c r="C112" s="26">
        <f t="shared" si="1"/>
        <v>0</v>
      </c>
      <c r="D112" s="27"/>
      <c r="E112" s="28"/>
      <c r="F112" s="29"/>
      <c r="G112" s="29"/>
      <c r="H112" s="29"/>
      <c r="I112" s="30"/>
      <c r="J112" s="5"/>
      <c r="K112" s="5"/>
      <c r="N112" s="15"/>
      <c r="O112" s="6"/>
      <c r="Q112" s="5"/>
    </row>
    <row r="113" spans="1:17" x14ac:dyDescent="0.2">
      <c r="A113" s="59" t="s">
        <v>207</v>
      </c>
      <c r="B113" s="60" t="s">
        <v>208</v>
      </c>
      <c r="C113" s="26">
        <f t="shared" si="1"/>
        <v>0</v>
      </c>
      <c r="D113" s="27"/>
      <c r="E113" s="28"/>
      <c r="F113" s="29"/>
      <c r="G113" s="29"/>
      <c r="H113" s="29"/>
      <c r="I113" s="30"/>
      <c r="J113" s="5"/>
      <c r="K113" s="5"/>
      <c r="N113" s="15"/>
      <c r="O113" s="6"/>
      <c r="Q113" s="5"/>
    </row>
    <row r="114" spans="1:17" x14ac:dyDescent="0.2">
      <c r="A114" s="59" t="s">
        <v>209</v>
      </c>
      <c r="B114" s="60" t="s">
        <v>210</v>
      </c>
      <c r="C114" s="26">
        <f t="shared" si="1"/>
        <v>0</v>
      </c>
      <c r="D114" s="27"/>
      <c r="E114" s="28"/>
      <c r="F114" s="29"/>
      <c r="G114" s="29"/>
      <c r="H114" s="29"/>
      <c r="I114" s="30"/>
      <c r="J114" s="5"/>
      <c r="K114" s="5"/>
      <c r="N114" s="15"/>
      <c r="O114" s="6"/>
      <c r="Q114" s="5"/>
    </row>
    <row r="115" spans="1:17" x14ac:dyDescent="0.2">
      <c r="A115" s="59" t="s">
        <v>211</v>
      </c>
      <c r="B115" s="60" t="s">
        <v>212</v>
      </c>
      <c r="C115" s="26">
        <f t="shared" si="1"/>
        <v>0</v>
      </c>
      <c r="D115" s="27"/>
      <c r="E115" s="28"/>
      <c r="F115" s="29"/>
      <c r="G115" s="29"/>
      <c r="H115" s="29"/>
      <c r="I115" s="30"/>
      <c r="J115" s="5"/>
      <c r="K115" s="5"/>
      <c r="N115" s="15"/>
      <c r="O115" s="6"/>
      <c r="Q115" s="5"/>
    </row>
    <row r="116" spans="1:17" x14ac:dyDescent="0.2">
      <c r="A116" s="59" t="s">
        <v>213</v>
      </c>
      <c r="B116" s="60" t="s">
        <v>214</v>
      </c>
      <c r="C116" s="26">
        <f t="shared" si="1"/>
        <v>0</v>
      </c>
      <c r="D116" s="27"/>
      <c r="E116" s="28"/>
      <c r="F116" s="29"/>
      <c r="G116" s="29"/>
      <c r="H116" s="29"/>
      <c r="I116" s="30"/>
      <c r="J116" s="5"/>
      <c r="K116" s="5"/>
      <c r="N116" s="15"/>
      <c r="O116" s="6"/>
      <c r="Q116" s="5"/>
    </row>
    <row r="117" spans="1:17" x14ac:dyDescent="0.2">
      <c r="A117" s="61" t="s">
        <v>215</v>
      </c>
      <c r="B117" s="62" t="s">
        <v>216</v>
      </c>
      <c r="C117" s="63">
        <f t="shared" si="1"/>
        <v>0</v>
      </c>
      <c r="D117" s="64"/>
      <c r="E117" s="65"/>
      <c r="F117" s="66"/>
      <c r="G117" s="66"/>
      <c r="H117" s="66"/>
      <c r="I117" s="30"/>
      <c r="J117" s="5"/>
      <c r="K117" s="5"/>
      <c r="N117" s="15"/>
      <c r="O117" s="6"/>
      <c r="Q117" s="5"/>
    </row>
    <row r="118" spans="1:17" x14ac:dyDescent="0.2">
      <c r="A118" s="18"/>
      <c r="B118" s="67"/>
      <c r="C118" s="68"/>
      <c r="D118" s="3"/>
      <c r="E118" s="3"/>
      <c r="F118" s="3"/>
      <c r="G118" s="3"/>
      <c r="H118" s="3"/>
      <c r="I118" s="30"/>
      <c r="J118" s="5"/>
      <c r="K118" s="5"/>
      <c r="N118" s="15"/>
      <c r="O118" s="6"/>
      <c r="Q118" s="5"/>
    </row>
    <row r="119" spans="1:17" x14ac:dyDescent="0.2">
      <c r="A119" s="931" t="s">
        <v>217</v>
      </c>
      <c r="B119" s="932"/>
      <c r="C119" s="22">
        <f>+SUM(D119:F119)</f>
        <v>283</v>
      </c>
      <c r="D119" s="69">
        <f>+SUM(D120:D159)</f>
        <v>0</v>
      </c>
      <c r="E119" s="73">
        <f>+SUM(E120:E159)</f>
        <v>283</v>
      </c>
      <c r="F119" s="74">
        <f>+SUM(F120:F159)</f>
        <v>0</v>
      </c>
      <c r="G119" s="74">
        <f>+SUM(G120:G159)</f>
        <v>0</v>
      </c>
      <c r="H119" s="74">
        <f>+SUM(H120:H159)</f>
        <v>0</v>
      </c>
      <c r="I119" s="30"/>
      <c r="J119" s="5"/>
      <c r="K119" s="5"/>
      <c r="N119" s="15"/>
      <c r="O119" s="6"/>
      <c r="Q119" s="5"/>
    </row>
    <row r="120" spans="1:17" x14ac:dyDescent="0.2">
      <c r="A120" s="56" t="s">
        <v>218</v>
      </c>
      <c r="B120" s="72" t="s">
        <v>219</v>
      </c>
      <c r="C120" s="48">
        <f>+SUM(D120:F120)</f>
        <v>0</v>
      </c>
      <c r="D120" s="49"/>
      <c r="E120" s="50"/>
      <c r="F120" s="51"/>
      <c r="G120" s="51"/>
      <c r="H120" s="51"/>
      <c r="I120" s="30"/>
      <c r="J120" s="5"/>
      <c r="K120" s="5"/>
      <c r="N120" s="15"/>
      <c r="O120" s="6"/>
      <c r="Q120" s="5"/>
    </row>
    <row r="121" spans="1:17" x14ac:dyDescent="0.2">
      <c r="A121" s="59" t="s">
        <v>220</v>
      </c>
      <c r="B121" s="60" t="s">
        <v>221</v>
      </c>
      <c r="C121" s="26">
        <f t="shared" ref="C121:C159" si="2">+SUM(D121:F121)</f>
        <v>0</v>
      </c>
      <c r="D121" s="27"/>
      <c r="E121" s="28"/>
      <c r="F121" s="29"/>
      <c r="G121" s="29"/>
      <c r="H121" s="29"/>
      <c r="I121" s="30"/>
      <c r="J121" s="5"/>
      <c r="K121" s="5"/>
      <c r="N121" s="15"/>
      <c r="O121" s="6"/>
      <c r="Q121" s="5"/>
    </row>
    <row r="122" spans="1:17" x14ac:dyDescent="0.2">
      <c r="A122" s="59" t="s">
        <v>222</v>
      </c>
      <c r="B122" s="60" t="s">
        <v>223</v>
      </c>
      <c r="C122" s="26">
        <f t="shared" si="2"/>
        <v>0</v>
      </c>
      <c r="D122" s="27"/>
      <c r="E122" s="28"/>
      <c r="F122" s="29"/>
      <c r="G122" s="29"/>
      <c r="H122" s="29"/>
      <c r="I122" s="30"/>
      <c r="J122" s="5"/>
      <c r="K122" s="5"/>
      <c r="N122" s="15"/>
      <c r="O122" s="6"/>
      <c r="Q122" s="5"/>
    </row>
    <row r="123" spans="1:17" x14ac:dyDescent="0.2">
      <c r="A123" s="59" t="s">
        <v>224</v>
      </c>
      <c r="B123" s="60" t="s">
        <v>225</v>
      </c>
      <c r="C123" s="26">
        <f t="shared" si="2"/>
        <v>0</v>
      </c>
      <c r="D123" s="27"/>
      <c r="E123" s="28"/>
      <c r="F123" s="29"/>
      <c r="G123" s="29"/>
      <c r="H123" s="29"/>
      <c r="I123" s="30"/>
      <c r="J123" s="5"/>
      <c r="K123" s="5"/>
      <c r="N123" s="15"/>
      <c r="O123" s="6"/>
      <c r="Q123" s="5"/>
    </row>
    <row r="124" spans="1:17" x14ac:dyDescent="0.2">
      <c r="A124" s="59" t="s">
        <v>226</v>
      </c>
      <c r="B124" s="60" t="s">
        <v>227</v>
      </c>
      <c r="C124" s="26">
        <f t="shared" si="2"/>
        <v>0</v>
      </c>
      <c r="D124" s="27"/>
      <c r="E124" s="28"/>
      <c r="F124" s="29"/>
      <c r="G124" s="29"/>
      <c r="H124" s="29"/>
      <c r="I124" s="30"/>
      <c r="J124" s="5"/>
      <c r="K124" s="5"/>
      <c r="N124" s="15"/>
      <c r="O124" s="6"/>
      <c r="Q124" s="5"/>
    </row>
    <row r="125" spans="1:17" x14ac:dyDescent="0.2">
      <c r="A125" s="59" t="s">
        <v>228</v>
      </c>
      <c r="B125" s="60" t="s">
        <v>229</v>
      </c>
      <c r="C125" s="26">
        <f t="shared" si="2"/>
        <v>0</v>
      </c>
      <c r="D125" s="27"/>
      <c r="E125" s="28"/>
      <c r="F125" s="29"/>
      <c r="G125" s="29"/>
      <c r="H125" s="29"/>
      <c r="I125" s="30"/>
      <c r="J125" s="5"/>
      <c r="K125" s="5"/>
      <c r="N125" s="15"/>
      <c r="O125" s="6"/>
      <c r="Q125" s="5"/>
    </row>
    <row r="126" spans="1:17" x14ac:dyDescent="0.2">
      <c r="A126" s="59" t="s">
        <v>230</v>
      </c>
      <c r="B126" s="60" t="s">
        <v>231</v>
      </c>
      <c r="C126" s="26">
        <f t="shared" si="2"/>
        <v>0</v>
      </c>
      <c r="D126" s="27"/>
      <c r="E126" s="28"/>
      <c r="F126" s="29"/>
      <c r="G126" s="29"/>
      <c r="H126" s="29"/>
      <c r="I126" s="30"/>
      <c r="J126" s="5"/>
      <c r="K126" s="5"/>
      <c r="N126" s="15"/>
      <c r="O126" s="6"/>
      <c r="Q126" s="5"/>
    </row>
    <row r="127" spans="1:17" x14ac:dyDescent="0.2">
      <c r="A127" s="59" t="s">
        <v>232</v>
      </c>
      <c r="B127" s="60" t="s">
        <v>233</v>
      </c>
      <c r="C127" s="26">
        <f t="shared" si="2"/>
        <v>0</v>
      </c>
      <c r="D127" s="27"/>
      <c r="E127" s="28"/>
      <c r="F127" s="29"/>
      <c r="G127" s="29"/>
      <c r="H127" s="29"/>
      <c r="I127" s="30"/>
      <c r="J127" s="5"/>
      <c r="K127" s="5"/>
      <c r="N127" s="15"/>
      <c r="O127" s="6"/>
      <c r="Q127" s="5"/>
    </row>
    <row r="128" spans="1:17" x14ac:dyDescent="0.2">
      <c r="A128" s="59" t="s">
        <v>234</v>
      </c>
      <c r="B128" s="60" t="s">
        <v>235</v>
      </c>
      <c r="C128" s="26">
        <f t="shared" si="2"/>
        <v>233</v>
      </c>
      <c r="D128" s="27"/>
      <c r="E128" s="28">
        <v>233</v>
      </c>
      <c r="F128" s="29"/>
      <c r="G128" s="29"/>
      <c r="H128" s="29"/>
      <c r="I128" s="30"/>
      <c r="J128" s="5"/>
      <c r="K128" s="5"/>
      <c r="N128" s="15"/>
      <c r="O128" s="6"/>
      <c r="Q128" s="5"/>
    </row>
    <row r="129" spans="1:17" x14ac:dyDescent="0.2">
      <c r="A129" s="59" t="s">
        <v>236</v>
      </c>
      <c r="B129" s="60" t="s">
        <v>237</v>
      </c>
      <c r="C129" s="26">
        <f t="shared" si="2"/>
        <v>5</v>
      </c>
      <c r="D129" s="27"/>
      <c r="E129" s="28">
        <v>5</v>
      </c>
      <c r="F129" s="29"/>
      <c r="G129" s="29"/>
      <c r="H129" s="29"/>
      <c r="I129" s="30"/>
      <c r="J129" s="5"/>
      <c r="K129" s="5"/>
      <c r="N129" s="15"/>
      <c r="O129" s="6"/>
      <c r="Q129" s="5"/>
    </row>
    <row r="130" spans="1:17" x14ac:dyDescent="0.2">
      <c r="A130" s="59" t="s">
        <v>238</v>
      </c>
      <c r="B130" s="60" t="s">
        <v>239</v>
      </c>
      <c r="C130" s="26">
        <f t="shared" si="2"/>
        <v>12</v>
      </c>
      <c r="D130" s="27"/>
      <c r="E130" s="28">
        <v>12</v>
      </c>
      <c r="F130" s="29"/>
      <c r="G130" s="29"/>
      <c r="H130" s="29"/>
      <c r="I130" s="30"/>
      <c r="J130" s="5"/>
      <c r="K130" s="5"/>
      <c r="N130" s="15"/>
      <c r="O130" s="6"/>
      <c r="Q130" s="5"/>
    </row>
    <row r="131" spans="1:17" x14ac:dyDescent="0.2">
      <c r="A131" s="59" t="s">
        <v>240</v>
      </c>
      <c r="B131" s="60" t="s">
        <v>241</v>
      </c>
      <c r="C131" s="26">
        <f t="shared" si="2"/>
        <v>15</v>
      </c>
      <c r="D131" s="27"/>
      <c r="E131" s="28">
        <v>15</v>
      </c>
      <c r="F131" s="29"/>
      <c r="G131" s="29"/>
      <c r="H131" s="29"/>
      <c r="I131" s="30"/>
      <c r="J131" s="5"/>
      <c r="K131" s="5"/>
      <c r="N131" s="15"/>
      <c r="O131" s="6"/>
      <c r="Q131" s="5"/>
    </row>
    <row r="132" spans="1:17" x14ac:dyDescent="0.2">
      <c r="A132" s="59" t="s">
        <v>242</v>
      </c>
      <c r="B132" s="60" t="s">
        <v>243</v>
      </c>
      <c r="C132" s="26">
        <f t="shared" si="2"/>
        <v>0</v>
      </c>
      <c r="D132" s="27"/>
      <c r="E132" s="28"/>
      <c r="F132" s="29"/>
      <c r="G132" s="29"/>
      <c r="H132" s="29"/>
      <c r="I132" s="30"/>
      <c r="J132" s="5"/>
      <c r="K132" s="5"/>
      <c r="N132" s="15"/>
      <c r="O132" s="6"/>
      <c r="Q132" s="5"/>
    </row>
    <row r="133" spans="1:17" x14ac:dyDescent="0.2">
      <c r="A133" s="59" t="s">
        <v>244</v>
      </c>
      <c r="B133" s="60" t="s">
        <v>245</v>
      </c>
      <c r="C133" s="26">
        <f t="shared" si="2"/>
        <v>0</v>
      </c>
      <c r="D133" s="27"/>
      <c r="E133" s="28"/>
      <c r="F133" s="29"/>
      <c r="G133" s="29"/>
      <c r="H133" s="29"/>
      <c r="I133" s="30"/>
      <c r="J133" s="5"/>
      <c r="K133" s="5"/>
      <c r="N133" s="15"/>
      <c r="O133" s="6"/>
      <c r="Q133" s="5"/>
    </row>
    <row r="134" spans="1:17" x14ac:dyDescent="0.2">
      <c r="A134" s="59" t="s">
        <v>246</v>
      </c>
      <c r="B134" s="60" t="s">
        <v>247</v>
      </c>
      <c r="C134" s="26">
        <f t="shared" si="2"/>
        <v>0</v>
      </c>
      <c r="D134" s="27"/>
      <c r="E134" s="28"/>
      <c r="F134" s="29"/>
      <c r="G134" s="29"/>
      <c r="H134" s="29"/>
      <c r="I134" s="30"/>
      <c r="J134" s="5"/>
      <c r="K134" s="5"/>
      <c r="N134" s="15"/>
      <c r="O134" s="6"/>
      <c r="Q134" s="5"/>
    </row>
    <row r="135" spans="1:17" x14ac:dyDescent="0.2">
      <c r="A135" s="59" t="s">
        <v>248</v>
      </c>
      <c r="B135" s="60" t="s">
        <v>249</v>
      </c>
      <c r="C135" s="26">
        <f t="shared" si="2"/>
        <v>0</v>
      </c>
      <c r="D135" s="27"/>
      <c r="E135" s="28"/>
      <c r="F135" s="29"/>
      <c r="G135" s="29"/>
      <c r="H135" s="29"/>
      <c r="I135" s="30"/>
      <c r="J135" s="5"/>
      <c r="K135" s="5"/>
      <c r="N135" s="15"/>
      <c r="O135" s="6"/>
      <c r="Q135" s="5"/>
    </row>
    <row r="136" spans="1:17" x14ac:dyDescent="0.2">
      <c r="A136" s="59" t="s">
        <v>250</v>
      </c>
      <c r="B136" s="60" t="s">
        <v>251</v>
      </c>
      <c r="C136" s="26">
        <f t="shared" si="2"/>
        <v>0</v>
      </c>
      <c r="D136" s="27"/>
      <c r="E136" s="28"/>
      <c r="F136" s="29"/>
      <c r="G136" s="29"/>
      <c r="H136" s="29"/>
      <c r="I136" s="30"/>
      <c r="J136" s="5"/>
      <c r="K136" s="5"/>
      <c r="N136" s="15"/>
      <c r="O136" s="6"/>
      <c r="Q136" s="5"/>
    </row>
    <row r="137" spans="1:17" x14ac:dyDescent="0.2">
      <c r="A137" s="59" t="s">
        <v>252</v>
      </c>
      <c r="B137" s="60" t="s">
        <v>253</v>
      </c>
      <c r="C137" s="26">
        <f t="shared" si="2"/>
        <v>4</v>
      </c>
      <c r="D137" s="27"/>
      <c r="E137" s="28">
        <v>4</v>
      </c>
      <c r="F137" s="29"/>
      <c r="G137" s="29"/>
      <c r="H137" s="29"/>
      <c r="I137" s="30"/>
      <c r="J137" s="5"/>
      <c r="K137" s="5"/>
      <c r="N137" s="15"/>
      <c r="O137" s="6"/>
      <c r="Q137" s="5"/>
    </row>
    <row r="138" spans="1:17" x14ac:dyDescent="0.2">
      <c r="A138" s="59" t="s">
        <v>254</v>
      </c>
      <c r="B138" s="60" t="s">
        <v>255</v>
      </c>
      <c r="C138" s="26">
        <f t="shared" si="2"/>
        <v>0</v>
      </c>
      <c r="D138" s="27"/>
      <c r="E138" s="28"/>
      <c r="F138" s="29"/>
      <c r="G138" s="29"/>
      <c r="H138" s="29"/>
      <c r="I138" s="30"/>
      <c r="J138" s="5"/>
      <c r="K138" s="5"/>
      <c r="N138" s="15"/>
      <c r="O138" s="6"/>
      <c r="Q138" s="5"/>
    </row>
    <row r="139" spans="1:17" x14ac:dyDescent="0.2">
      <c r="A139" s="59" t="s">
        <v>256</v>
      </c>
      <c r="B139" s="60" t="s">
        <v>257</v>
      </c>
      <c r="C139" s="26">
        <f t="shared" si="2"/>
        <v>4</v>
      </c>
      <c r="D139" s="27"/>
      <c r="E139" s="28">
        <v>4</v>
      </c>
      <c r="F139" s="29"/>
      <c r="G139" s="29"/>
      <c r="H139" s="29"/>
      <c r="I139" s="30"/>
      <c r="J139" s="5"/>
      <c r="K139" s="5"/>
      <c r="N139" s="15"/>
      <c r="O139" s="6"/>
      <c r="Q139" s="5"/>
    </row>
    <row r="140" spans="1:17" x14ac:dyDescent="0.2">
      <c r="A140" s="59" t="s">
        <v>258</v>
      </c>
      <c r="B140" s="60" t="s">
        <v>259</v>
      </c>
      <c r="C140" s="26">
        <f t="shared" si="2"/>
        <v>0</v>
      </c>
      <c r="D140" s="27"/>
      <c r="E140" s="28"/>
      <c r="F140" s="29"/>
      <c r="G140" s="29"/>
      <c r="H140" s="29"/>
      <c r="I140" s="30"/>
      <c r="J140" s="5"/>
      <c r="K140" s="5"/>
      <c r="N140" s="15"/>
      <c r="O140" s="6"/>
      <c r="Q140" s="5"/>
    </row>
    <row r="141" spans="1:17" x14ac:dyDescent="0.2">
      <c r="A141" s="59" t="s">
        <v>260</v>
      </c>
      <c r="B141" s="60" t="s">
        <v>261</v>
      </c>
      <c r="C141" s="26">
        <f t="shared" si="2"/>
        <v>0</v>
      </c>
      <c r="D141" s="27"/>
      <c r="E141" s="28"/>
      <c r="F141" s="29"/>
      <c r="G141" s="29"/>
      <c r="H141" s="29"/>
      <c r="I141" s="30"/>
      <c r="J141" s="5"/>
      <c r="K141" s="5"/>
      <c r="N141" s="15"/>
      <c r="O141" s="6"/>
      <c r="Q141" s="5"/>
    </row>
    <row r="142" spans="1:17" x14ac:dyDescent="0.2">
      <c r="A142" s="59" t="s">
        <v>262</v>
      </c>
      <c r="B142" s="60" t="s">
        <v>263</v>
      </c>
      <c r="C142" s="26">
        <f t="shared" si="2"/>
        <v>0</v>
      </c>
      <c r="D142" s="27"/>
      <c r="E142" s="28"/>
      <c r="F142" s="29"/>
      <c r="G142" s="29"/>
      <c r="H142" s="29"/>
      <c r="I142" s="30"/>
      <c r="J142" s="5"/>
      <c r="K142" s="5"/>
      <c r="N142" s="15"/>
      <c r="O142" s="6"/>
      <c r="Q142" s="5"/>
    </row>
    <row r="143" spans="1:17" x14ac:dyDescent="0.2">
      <c r="A143" s="59" t="s">
        <v>264</v>
      </c>
      <c r="B143" s="60" t="s">
        <v>265</v>
      </c>
      <c r="C143" s="26">
        <f t="shared" si="2"/>
        <v>1</v>
      </c>
      <c r="D143" s="27"/>
      <c r="E143" s="28">
        <v>1</v>
      </c>
      <c r="F143" s="29"/>
      <c r="G143" s="29"/>
      <c r="H143" s="29"/>
      <c r="I143" s="30"/>
      <c r="J143" s="5"/>
      <c r="K143" s="5"/>
      <c r="N143" s="15"/>
      <c r="O143" s="6"/>
      <c r="Q143" s="5"/>
    </row>
    <row r="144" spans="1:17" x14ac:dyDescent="0.2">
      <c r="A144" s="59" t="s">
        <v>266</v>
      </c>
      <c r="B144" s="60" t="s">
        <v>267</v>
      </c>
      <c r="C144" s="26">
        <f t="shared" si="2"/>
        <v>2</v>
      </c>
      <c r="D144" s="27"/>
      <c r="E144" s="28">
        <v>2</v>
      </c>
      <c r="F144" s="29"/>
      <c r="G144" s="29"/>
      <c r="H144" s="29"/>
      <c r="I144" s="30"/>
      <c r="J144" s="5"/>
      <c r="K144" s="5"/>
      <c r="N144" s="15"/>
      <c r="O144" s="6"/>
      <c r="Q144" s="5"/>
    </row>
    <row r="145" spans="1:17" x14ac:dyDescent="0.2">
      <c r="A145" s="59" t="s">
        <v>268</v>
      </c>
      <c r="B145" s="60" t="s">
        <v>265</v>
      </c>
      <c r="C145" s="26">
        <f t="shared" si="2"/>
        <v>0</v>
      </c>
      <c r="D145" s="27"/>
      <c r="E145" s="28"/>
      <c r="F145" s="29"/>
      <c r="G145" s="29"/>
      <c r="H145" s="29"/>
      <c r="I145" s="30"/>
      <c r="J145" s="5"/>
      <c r="K145" s="5"/>
      <c r="N145" s="15"/>
      <c r="O145" s="6"/>
      <c r="Q145" s="5"/>
    </row>
    <row r="146" spans="1:17" x14ac:dyDescent="0.2">
      <c r="A146" s="59" t="s">
        <v>269</v>
      </c>
      <c r="B146" s="60" t="s">
        <v>267</v>
      </c>
      <c r="C146" s="26">
        <f t="shared" si="2"/>
        <v>0</v>
      </c>
      <c r="D146" s="27"/>
      <c r="E146" s="28"/>
      <c r="F146" s="29"/>
      <c r="G146" s="29"/>
      <c r="H146" s="29"/>
      <c r="I146" s="30"/>
      <c r="J146" s="5"/>
      <c r="K146" s="5"/>
      <c r="N146" s="15"/>
      <c r="O146" s="6"/>
      <c r="Q146" s="5"/>
    </row>
    <row r="147" spans="1:17" x14ac:dyDescent="0.2">
      <c r="A147" s="59" t="s">
        <v>270</v>
      </c>
      <c r="B147" s="60" t="s">
        <v>271</v>
      </c>
      <c r="C147" s="26">
        <f t="shared" si="2"/>
        <v>0</v>
      </c>
      <c r="D147" s="27"/>
      <c r="E147" s="28"/>
      <c r="F147" s="29"/>
      <c r="G147" s="29"/>
      <c r="H147" s="29"/>
      <c r="I147" s="30"/>
      <c r="J147" s="5"/>
      <c r="K147" s="5"/>
      <c r="N147" s="15"/>
      <c r="O147" s="6"/>
      <c r="Q147" s="5"/>
    </row>
    <row r="148" spans="1:17" x14ac:dyDescent="0.2">
      <c r="A148" s="59" t="s">
        <v>272</v>
      </c>
      <c r="B148" s="60" t="s">
        <v>267</v>
      </c>
      <c r="C148" s="26">
        <f t="shared" si="2"/>
        <v>0</v>
      </c>
      <c r="D148" s="27"/>
      <c r="E148" s="28"/>
      <c r="F148" s="29"/>
      <c r="G148" s="29"/>
      <c r="H148" s="29"/>
      <c r="I148" s="30"/>
      <c r="J148" s="5"/>
      <c r="K148" s="5"/>
      <c r="N148" s="15"/>
      <c r="O148" s="6"/>
      <c r="Q148" s="5"/>
    </row>
    <row r="149" spans="1:17" x14ac:dyDescent="0.2">
      <c r="A149" s="59" t="s">
        <v>273</v>
      </c>
      <c r="B149" s="60" t="s">
        <v>265</v>
      </c>
      <c r="C149" s="26">
        <f t="shared" si="2"/>
        <v>0</v>
      </c>
      <c r="D149" s="27"/>
      <c r="E149" s="28"/>
      <c r="F149" s="29"/>
      <c r="G149" s="29"/>
      <c r="H149" s="29"/>
      <c r="I149" s="30"/>
      <c r="J149" s="5"/>
      <c r="K149" s="5"/>
      <c r="N149" s="15"/>
      <c r="O149" s="6"/>
      <c r="Q149" s="5"/>
    </row>
    <row r="150" spans="1:17" x14ac:dyDescent="0.2">
      <c r="A150" s="59" t="s">
        <v>274</v>
      </c>
      <c r="B150" s="60" t="s">
        <v>275</v>
      </c>
      <c r="C150" s="26">
        <f t="shared" si="2"/>
        <v>0</v>
      </c>
      <c r="D150" s="27"/>
      <c r="E150" s="28"/>
      <c r="F150" s="29"/>
      <c r="G150" s="29"/>
      <c r="H150" s="29"/>
      <c r="I150" s="30"/>
      <c r="J150" s="5"/>
      <c r="K150" s="5"/>
      <c r="N150" s="15"/>
      <c r="O150" s="6"/>
      <c r="Q150" s="5"/>
    </row>
    <row r="151" spans="1:17" x14ac:dyDescent="0.2">
      <c r="A151" s="59" t="s">
        <v>276</v>
      </c>
      <c r="B151" s="60" t="s">
        <v>277</v>
      </c>
      <c r="C151" s="26">
        <f t="shared" si="2"/>
        <v>0</v>
      </c>
      <c r="D151" s="27"/>
      <c r="E151" s="28"/>
      <c r="F151" s="29"/>
      <c r="G151" s="29"/>
      <c r="H151" s="29"/>
      <c r="I151" s="30"/>
      <c r="J151" s="5"/>
      <c r="K151" s="5"/>
      <c r="N151" s="15"/>
      <c r="O151" s="6"/>
      <c r="Q151" s="5"/>
    </row>
    <row r="152" spans="1:17" x14ac:dyDescent="0.2">
      <c r="A152" s="59" t="s">
        <v>278</v>
      </c>
      <c r="B152" s="60" t="s">
        <v>265</v>
      </c>
      <c r="C152" s="26">
        <f t="shared" si="2"/>
        <v>2</v>
      </c>
      <c r="D152" s="27"/>
      <c r="E152" s="28">
        <v>2</v>
      </c>
      <c r="F152" s="29"/>
      <c r="G152" s="29"/>
      <c r="H152" s="29"/>
      <c r="I152" s="30"/>
      <c r="J152" s="5"/>
      <c r="K152" s="5"/>
      <c r="N152" s="15"/>
      <c r="O152" s="6"/>
      <c r="Q152" s="5"/>
    </row>
    <row r="153" spans="1:17" x14ac:dyDescent="0.2">
      <c r="A153" s="59" t="s">
        <v>279</v>
      </c>
      <c r="B153" s="60" t="s">
        <v>267</v>
      </c>
      <c r="C153" s="26">
        <f t="shared" si="2"/>
        <v>5</v>
      </c>
      <c r="D153" s="27"/>
      <c r="E153" s="28">
        <v>5</v>
      </c>
      <c r="F153" s="29"/>
      <c r="G153" s="29"/>
      <c r="H153" s="29"/>
      <c r="I153" s="30"/>
      <c r="J153" s="5"/>
      <c r="K153" s="5"/>
      <c r="N153" s="15"/>
      <c r="O153" s="6"/>
      <c r="Q153" s="5"/>
    </row>
    <row r="154" spans="1:17" x14ac:dyDescent="0.2">
      <c r="A154" s="59" t="s">
        <v>280</v>
      </c>
      <c r="B154" s="60" t="s">
        <v>281</v>
      </c>
      <c r="C154" s="26">
        <f t="shared" si="2"/>
        <v>0</v>
      </c>
      <c r="D154" s="27"/>
      <c r="E154" s="28"/>
      <c r="F154" s="29"/>
      <c r="G154" s="29"/>
      <c r="H154" s="29"/>
      <c r="I154" s="30"/>
      <c r="J154" s="5"/>
      <c r="K154" s="5"/>
      <c r="N154" s="15"/>
      <c r="O154" s="6"/>
      <c r="Q154" s="5"/>
    </row>
    <row r="155" spans="1:17" x14ac:dyDescent="0.2">
      <c r="A155" s="59" t="s">
        <v>282</v>
      </c>
      <c r="B155" s="60" t="s">
        <v>283</v>
      </c>
      <c r="C155" s="26">
        <f t="shared" si="2"/>
        <v>0</v>
      </c>
      <c r="D155" s="27"/>
      <c r="E155" s="28"/>
      <c r="F155" s="29"/>
      <c r="G155" s="29"/>
      <c r="H155" s="29"/>
      <c r="I155" s="30"/>
      <c r="J155" s="5"/>
      <c r="K155" s="5"/>
      <c r="N155" s="15"/>
      <c r="O155" s="6"/>
      <c r="Q155" s="5"/>
    </row>
    <row r="156" spans="1:17" x14ac:dyDescent="0.2">
      <c r="A156" s="59" t="s">
        <v>284</v>
      </c>
      <c r="B156" s="60" t="s">
        <v>285</v>
      </c>
      <c r="C156" s="26">
        <f t="shared" si="2"/>
        <v>0</v>
      </c>
      <c r="D156" s="27"/>
      <c r="E156" s="28"/>
      <c r="F156" s="29"/>
      <c r="G156" s="29"/>
      <c r="H156" s="29"/>
      <c r="I156" s="30"/>
      <c r="J156" s="5"/>
      <c r="K156" s="5"/>
      <c r="N156" s="15"/>
      <c r="O156" s="6"/>
      <c r="Q156" s="5"/>
    </row>
    <row r="157" spans="1:17" x14ac:dyDescent="0.2">
      <c r="A157" s="59" t="s">
        <v>286</v>
      </c>
      <c r="B157" s="60" t="s">
        <v>287</v>
      </c>
      <c r="C157" s="26">
        <f t="shared" si="2"/>
        <v>0</v>
      </c>
      <c r="D157" s="27"/>
      <c r="E157" s="28"/>
      <c r="F157" s="29"/>
      <c r="G157" s="29"/>
      <c r="H157" s="29"/>
      <c r="I157" s="30"/>
      <c r="J157" s="5"/>
      <c r="K157" s="5"/>
      <c r="N157" s="15"/>
      <c r="O157" s="6"/>
      <c r="Q157" s="5"/>
    </row>
    <row r="158" spans="1:17" x14ac:dyDescent="0.2">
      <c r="A158" s="59" t="s">
        <v>288</v>
      </c>
      <c r="B158" s="36" t="s">
        <v>289</v>
      </c>
      <c r="C158" s="26">
        <f t="shared" si="2"/>
        <v>0</v>
      </c>
      <c r="D158" s="27"/>
      <c r="E158" s="28"/>
      <c r="F158" s="41"/>
      <c r="G158" s="29"/>
      <c r="H158" s="29"/>
      <c r="I158" s="30"/>
      <c r="J158" s="5"/>
      <c r="K158" s="5"/>
      <c r="N158" s="15"/>
      <c r="O158" s="6"/>
      <c r="Q158" s="5"/>
    </row>
    <row r="159" spans="1:17" ht="23.25" x14ac:dyDescent="0.2">
      <c r="A159" s="61" t="s">
        <v>290</v>
      </c>
      <c r="B159" s="75" t="s">
        <v>291</v>
      </c>
      <c r="C159" s="63">
        <f t="shared" si="2"/>
        <v>0</v>
      </c>
      <c r="D159" s="64"/>
      <c r="E159" s="65"/>
      <c r="F159" s="66"/>
      <c r="G159" s="66"/>
      <c r="H159" s="66"/>
      <c r="I159" s="30"/>
      <c r="J159" s="5"/>
      <c r="K159" s="5"/>
      <c r="N159" s="15"/>
      <c r="O159" s="6"/>
      <c r="Q159" s="5"/>
    </row>
    <row r="160" spans="1:17" x14ac:dyDescent="0.2">
      <c r="A160" s="76"/>
      <c r="B160" s="77"/>
      <c r="C160" s="68"/>
      <c r="D160" s="3"/>
      <c r="E160" s="3"/>
      <c r="F160" s="3"/>
      <c r="G160" s="3"/>
      <c r="H160" s="3"/>
      <c r="I160" s="30"/>
      <c r="J160" s="5"/>
      <c r="K160" s="5"/>
      <c r="N160" s="15"/>
      <c r="O160" s="6"/>
      <c r="Q160" s="5"/>
    </row>
    <row r="161" spans="1:17" ht="15" customHeight="1" x14ac:dyDescent="0.2">
      <c r="A161" s="933" t="s">
        <v>292</v>
      </c>
      <c r="B161" s="934"/>
      <c r="C161" s="22">
        <f t="shared" ref="C161:C176" si="3">+SUM(D161:F161)</f>
        <v>0</v>
      </c>
      <c r="D161" s="69">
        <f>+SUM(D162:D176)</f>
        <v>0</v>
      </c>
      <c r="E161" s="73">
        <f>+SUM(E162:E176)</f>
        <v>0</v>
      </c>
      <c r="F161" s="74">
        <f>+SUM(F162:F176)</f>
        <v>0</v>
      </c>
      <c r="G161" s="74">
        <f>+SUM(G162:G176)</f>
        <v>0</v>
      </c>
      <c r="H161" s="74">
        <f>+SUM(H162:H176)</f>
        <v>0</v>
      </c>
      <c r="I161" s="30"/>
      <c r="J161" s="5"/>
      <c r="K161" s="5"/>
      <c r="N161" s="15"/>
      <c r="O161" s="6"/>
      <c r="Q161" s="5"/>
    </row>
    <row r="162" spans="1:17" x14ac:dyDescent="0.2">
      <c r="A162" s="56" t="s">
        <v>293</v>
      </c>
      <c r="B162" s="72" t="s">
        <v>294</v>
      </c>
      <c r="C162" s="48">
        <f t="shared" si="3"/>
        <v>0</v>
      </c>
      <c r="D162" s="49"/>
      <c r="E162" s="50"/>
      <c r="F162" s="51"/>
      <c r="G162" s="51"/>
      <c r="H162" s="51"/>
      <c r="I162" s="30"/>
      <c r="J162" s="5"/>
      <c r="K162" s="5"/>
      <c r="N162" s="15"/>
      <c r="O162" s="6"/>
      <c r="Q162" s="5"/>
    </row>
    <row r="163" spans="1:17" x14ac:dyDescent="0.2">
      <c r="A163" s="59" t="s">
        <v>295</v>
      </c>
      <c r="B163" s="78" t="s">
        <v>296</v>
      </c>
      <c r="C163" s="26">
        <f t="shared" si="3"/>
        <v>0</v>
      </c>
      <c r="D163" s="27"/>
      <c r="E163" s="28"/>
      <c r="F163" s="29"/>
      <c r="G163" s="29"/>
      <c r="H163" s="29"/>
      <c r="I163" s="30"/>
      <c r="J163" s="5"/>
      <c r="K163" s="5"/>
      <c r="N163" s="15"/>
      <c r="O163" s="6"/>
      <c r="Q163" s="5"/>
    </row>
    <row r="164" spans="1:17" x14ac:dyDescent="0.2">
      <c r="A164" s="59" t="s">
        <v>297</v>
      </c>
      <c r="B164" s="36" t="s">
        <v>298</v>
      </c>
      <c r="C164" s="26">
        <f t="shared" si="3"/>
        <v>0</v>
      </c>
      <c r="D164" s="27"/>
      <c r="E164" s="28"/>
      <c r="F164" s="29"/>
      <c r="G164" s="29"/>
      <c r="H164" s="29"/>
      <c r="I164" s="30"/>
      <c r="J164" s="5"/>
      <c r="K164" s="5"/>
      <c r="N164" s="15"/>
      <c r="O164" s="6"/>
      <c r="Q164" s="5"/>
    </row>
    <row r="165" spans="1:17" x14ac:dyDescent="0.2">
      <c r="A165" s="79" t="s">
        <v>299</v>
      </c>
      <c r="B165" s="36" t="s">
        <v>300</v>
      </c>
      <c r="C165" s="26">
        <f t="shared" si="3"/>
        <v>0</v>
      </c>
      <c r="D165" s="27"/>
      <c r="E165" s="28"/>
      <c r="F165" s="29"/>
      <c r="G165" s="29"/>
      <c r="H165" s="29"/>
      <c r="I165" s="30"/>
      <c r="J165" s="5"/>
      <c r="K165" s="5"/>
      <c r="N165" s="15"/>
      <c r="O165" s="6"/>
      <c r="Q165" s="5"/>
    </row>
    <row r="166" spans="1:17" x14ac:dyDescent="0.2">
      <c r="A166" s="59" t="s">
        <v>301</v>
      </c>
      <c r="B166" s="60" t="s">
        <v>302</v>
      </c>
      <c r="C166" s="26">
        <f t="shared" si="3"/>
        <v>0</v>
      </c>
      <c r="D166" s="27"/>
      <c r="E166" s="28"/>
      <c r="F166" s="29"/>
      <c r="G166" s="29"/>
      <c r="H166" s="29"/>
      <c r="I166" s="30"/>
      <c r="J166" s="5"/>
      <c r="K166" s="5"/>
      <c r="N166" s="15"/>
      <c r="O166" s="6"/>
      <c r="Q166" s="5"/>
    </row>
    <row r="167" spans="1:17" x14ac:dyDescent="0.2">
      <c r="A167" s="59" t="s">
        <v>303</v>
      </c>
      <c r="B167" s="60" t="s">
        <v>304</v>
      </c>
      <c r="C167" s="26">
        <f t="shared" si="3"/>
        <v>0</v>
      </c>
      <c r="D167" s="27"/>
      <c r="E167" s="28"/>
      <c r="F167" s="29"/>
      <c r="G167" s="29"/>
      <c r="H167" s="29"/>
      <c r="I167" s="30"/>
      <c r="J167" s="5"/>
      <c r="K167" s="5"/>
      <c r="N167" s="15"/>
      <c r="O167" s="6"/>
      <c r="Q167" s="5"/>
    </row>
    <row r="168" spans="1:17" x14ac:dyDescent="0.2">
      <c r="A168" s="59" t="s">
        <v>305</v>
      </c>
      <c r="B168" s="60" t="s">
        <v>306</v>
      </c>
      <c r="C168" s="26">
        <f t="shared" si="3"/>
        <v>0</v>
      </c>
      <c r="D168" s="27"/>
      <c r="E168" s="28"/>
      <c r="F168" s="29"/>
      <c r="G168" s="29"/>
      <c r="H168" s="29"/>
      <c r="I168" s="30"/>
      <c r="J168" s="5"/>
      <c r="K168" s="5"/>
      <c r="N168" s="15"/>
      <c r="O168" s="6"/>
      <c r="Q168" s="5"/>
    </row>
    <row r="169" spans="1:17" x14ac:dyDescent="0.2">
      <c r="A169" s="59" t="s">
        <v>307</v>
      </c>
      <c r="B169" s="60" t="s">
        <v>308</v>
      </c>
      <c r="C169" s="26">
        <f t="shared" si="3"/>
        <v>0</v>
      </c>
      <c r="D169" s="27"/>
      <c r="E169" s="28"/>
      <c r="F169" s="29"/>
      <c r="G169" s="29"/>
      <c r="H169" s="29"/>
      <c r="I169" s="30"/>
      <c r="J169" s="5"/>
      <c r="K169" s="5"/>
      <c r="N169" s="15"/>
      <c r="O169" s="6"/>
      <c r="Q169" s="5"/>
    </row>
    <row r="170" spans="1:17" x14ac:dyDescent="0.2">
      <c r="A170" s="59" t="s">
        <v>309</v>
      </c>
      <c r="B170" s="60" t="s">
        <v>310</v>
      </c>
      <c r="C170" s="26">
        <f t="shared" si="3"/>
        <v>0</v>
      </c>
      <c r="D170" s="27"/>
      <c r="E170" s="28"/>
      <c r="F170" s="29"/>
      <c r="G170" s="29"/>
      <c r="H170" s="29"/>
      <c r="I170" s="30"/>
      <c r="J170" s="5"/>
      <c r="K170" s="5"/>
      <c r="N170" s="15"/>
      <c r="O170" s="6"/>
      <c r="Q170" s="5"/>
    </row>
    <row r="171" spans="1:17" x14ac:dyDescent="0.2">
      <c r="A171" s="59" t="s">
        <v>311</v>
      </c>
      <c r="B171" s="60" t="s">
        <v>312</v>
      </c>
      <c r="C171" s="26">
        <f t="shared" si="3"/>
        <v>0</v>
      </c>
      <c r="D171" s="27"/>
      <c r="E171" s="28"/>
      <c r="F171" s="29"/>
      <c r="G171" s="29"/>
      <c r="H171" s="29"/>
      <c r="I171" s="30"/>
      <c r="J171" s="5"/>
      <c r="K171" s="5"/>
      <c r="N171" s="15"/>
      <c r="O171" s="6"/>
      <c r="Q171" s="5"/>
    </row>
    <row r="172" spans="1:17" x14ac:dyDescent="0.2">
      <c r="A172" s="59" t="s">
        <v>313</v>
      </c>
      <c r="B172" s="60" t="s">
        <v>314</v>
      </c>
      <c r="C172" s="26">
        <f t="shared" si="3"/>
        <v>0</v>
      </c>
      <c r="D172" s="27"/>
      <c r="E172" s="28"/>
      <c r="F172" s="29"/>
      <c r="G172" s="29"/>
      <c r="H172" s="29"/>
      <c r="I172" s="30"/>
      <c r="J172" s="5"/>
      <c r="K172" s="5"/>
      <c r="N172" s="15"/>
      <c r="O172" s="6"/>
      <c r="Q172" s="5"/>
    </row>
    <row r="173" spans="1:17" x14ac:dyDescent="0.2">
      <c r="A173" s="59" t="s">
        <v>315</v>
      </c>
      <c r="B173" s="60" t="s">
        <v>316</v>
      </c>
      <c r="C173" s="26">
        <f t="shared" si="3"/>
        <v>0</v>
      </c>
      <c r="D173" s="27"/>
      <c r="E173" s="28"/>
      <c r="F173" s="29"/>
      <c r="G173" s="29"/>
      <c r="H173" s="29"/>
      <c r="I173" s="30"/>
      <c r="J173" s="5"/>
      <c r="K173" s="5"/>
      <c r="N173" s="15"/>
      <c r="O173" s="6"/>
      <c r="Q173" s="5"/>
    </row>
    <row r="174" spans="1:17" x14ac:dyDescent="0.2">
      <c r="A174" s="59" t="s">
        <v>317</v>
      </c>
      <c r="B174" s="60" t="s">
        <v>318</v>
      </c>
      <c r="C174" s="26">
        <f t="shared" si="3"/>
        <v>0</v>
      </c>
      <c r="D174" s="27"/>
      <c r="E174" s="28"/>
      <c r="F174" s="29"/>
      <c r="G174" s="29"/>
      <c r="H174" s="29"/>
      <c r="I174" s="30"/>
      <c r="J174" s="5"/>
      <c r="K174" s="5"/>
      <c r="N174" s="15"/>
      <c r="O174" s="6"/>
      <c r="Q174" s="5"/>
    </row>
    <row r="175" spans="1:17" x14ac:dyDescent="0.2">
      <c r="A175" s="59" t="s">
        <v>319</v>
      </c>
      <c r="B175" s="60" t="s">
        <v>320</v>
      </c>
      <c r="C175" s="26">
        <f t="shared" si="3"/>
        <v>0</v>
      </c>
      <c r="D175" s="27"/>
      <c r="E175" s="28"/>
      <c r="F175" s="29"/>
      <c r="G175" s="29"/>
      <c r="H175" s="29"/>
      <c r="I175" s="30"/>
      <c r="J175" s="5"/>
      <c r="K175" s="5"/>
      <c r="N175" s="15"/>
      <c r="O175" s="6"/>
      <c r="Q175" s="5"/>
    </row>
    <row r="176" spans="1:17" x14ac:dyDescent="0.2">
      <c r="A176" s="80" t="s">
        <v>321</v>
      </c>
      <c r="B176" s="81" t="s">
        <v>322</v>
      </c>
      <c r="C176" s="63">
        <f t="shared" si="3"/>
        <v>0</v>
      </c>
      <c r="D176" s="64"/>
      <c r="E176" s="65"/>
      <c r="F176" s="66"/>
      <c r="G176" s="66"/>
      <c r="H176" s="66"/>
      <c r="I176" s="30"/>
      <c r="J176" s="5"/>
      <c r="K176" s="5"/>
      <c r="N176" s="15"/>
      <c r="O176" s="6"/>
      <c r="Q176" s="5"/>
    </row>
    <row r="177" spans="1:17" x14ac:dyDescent="0.2">
      <c r="A177" s="18"/>
      <c r="B177" s="67"/>
      <c r="C177" s="68"/>
      <c r="D177" s="3"/>
      <c r="E177" s="3"/>
      <c r="F177" s="3"/>
      <c r="G177" s="3"/>
      <c r="H177" s="3"/>
      <c r="I177" s="30"/>
      <c r="J177" s="5"/>
      <c r="K177" s="5"/>
      <c r="N177" s="15"/>
      <c r="O177" s="6"/>
      <c r="Q177" s="5"/>
    </row>
    <row r="178" spans="1:17" x14ac:dyDescent="0.2">
      <c r="A178" s="931" t="s">
        <v>323</v>
      </c>
      <c r="B178" s="932"/>
      <c r="C178" s="22">
        <f>+SUM(D178:F178)</f>
        <v>692</v>
      </c>
      <c r="D178" s="23">
        <f>+SUM(D179:D247)</f>
        <v>0</v>
      </c>
      <c r="E178" s="55">
        <f>+SUM(E179:E247)</f>
        <v>11</v>
      </c>
      <c r="F178" s="82">
        <f>+SUM(F179:F247)</f>
        <v>681</v>
      </c>
      <c r="G178" s="22">
        <f>+SUM(G179:G247)</f>
        <v>0</v>
      </c>
      <c r="H178" s="22">
        <f>+SUM(H179:H247)</f>
        <v>0</v>
      </c>
      <c r="I178" s="30"/>
      <c r="J178" s="5"/>
      <c r="K178" s="5"/>
      <c r="N178" s="15"/>
      <c r="O178" s="6"/>
      <c r="Q178" s="5"/>
    </row>
    <row r="179" spans="1:17" x14ac:dyDescent="0.2">
      <c r="A179" s="59" t="s">
        <v>324</v>
      </c>
      <c r="B179" s="83" t="s">
        <v>325</v>
      </c>
      <c r="C179" s="26">
        <f>+SUM(D179:F179)</f>
        <v>0</v>
      </c>
      <c r="D179" s="27"/>
      <c r="E179" s="28"/>
      <c r="F179" s="29"/>
      <c r="G179" s="29"/>
      <c r="H179" s="29"/>
      <c r="I179" s="30"/>
      <c r="J179" s="5"/>
      <c r="K179" s="5"/>
      <c r="N179" s="15"/>
      <c r="O179" s="6"/>
      <c r="Q179" s="5"/>
    </row>
    <row r="180" spans="1:17" x14ac:dyDescent="0.2">
      <c r="A180" s="59" t="s">
        <v>326</v>
      </c>
      <c r="B180" s="84" t="s">
        <v>327</v>
      </c>
      <c r="C180" s="26">
        <f>+SUM(D180:F180)</f>
        <v>0</v>
      </c>
      <c r="D180" s="27"/>
      <c r="E180" s="28"/>
      <c r="F180" s="29"/>
      <c r="G180" s="29"/>
      <c r="H180" s="29"/>
      <c r="I180" s="30"/>
      <c r="J180" s="5"/>
      <c r="K180" s="5"/>
      <c r="N180" s="15"/>
      <c r="O180" s="6"/>
      <c r="Q180" s="5"/>
    </row>
    <row r="181" spans="1:17" x14ac:dyDescent="0.2">
      <c r="A181" s="59" t="s">
        <v>328</v>
      </c>
      <c r="B181" s="84" t="s">
        <v>329</v>
      </c>
      <c r="C181" s="26">
        <f>+SUM(D181:F181)</f>
        <v>0</v>
      </c>
      <c r="D181" s="27"/>
      <c r="E181" s="28"/>
      <c r="F181" s="29"/>
      <c r="G181" s="29"/>
      <c r="H181" s="29"/>
      <c r="I181" s="30"/>
      <c r="J181" s="5"/>
      <c r="K181" s="5"/>
      <c r="N181" s="15"/>
      <c r="O181" s="6"/>
      <c r="Q181" s="5"/>
    </row>
    <row r="182" spans="1:17" ht="13.5" customHeight="1" x14ac:dyDescent="0.2">
      <c r="A182" s="59" t="s">
        <v>330</v>
      </c>
      <c r="B182" s="84" t="s">
        <v>331</v>
      </c>
      <c r="C182" s="26">
        <f t="shared" ref="C182:C243" si="4">+SUM(D182:F182)</f>
        <v>1</v>
      </c>
      <c r="D182" s="27"/>
      <c r="E182" s="28">
        <v>1</v>
      </c>
      <c r="F182" s="29"/>
      <c r="G182" s="29"/>
      <c r="H182" s="29"/>
      <c r="I182" s="30"/>
      <c r="J182" s="5"/>
      <c r="K182" s="5"/>
      <c r="N182" s="15"/>
      <c r="O182" s="6"/>
      <c r="Q182" s="5"/>
    </row>
    <row r="183" spans="1:17" x14ac:dyDescent="0.2">
      <c r="A183" s="59" t="s">
        <v>332</v>
      </c>
      <c r="B183" s="60" t="s">
        <v>333</v>
      </c>
      <c r="C183" s="26">
        <f t="shared" si="4"/>
        <v>0</v>
      </c>
      <c r="D183" s="27"/>
      <c r="E183" s="28"/>
      <c r="F183" s="29"/>
      <c r="G183" s="29"/>
      <c r="H183" s="29"/>
      <c r="I183" s="30"/>
      <c r="J183" s="5"/>
      <c r="K183" s="5"/>
      <c r="N183" s="15"/>
      <c r="O183" s="6"/>
      <c r="Q183" s="5"/>
    </row>
    <row r="184" spans="1:17" x14ac:dyDescent="0.2">
      <c r="A184" s="59" t="s">
        <v>334</v>
      </c>
      <c r="B184" s="60" t="s">
        <v>335</v>
      </c>
      <c r="C184" s="26">
        <f t="shared" si="4"/>
        <v>0</v>
      </c>
      <c r="D184" s="27"/>
      <c r="E184" s="28"/>
      <c r="F184" s="29"/>
      <c r="G184" s="29"/>
      <c r="H184" s="29"/>
      <c r="I184" s="30"/>
      <c r="J184" s="5"/>
      <c r="K184" s="5"/>
      <c r="N184" s="15"/>
      <c r="O184" s="6"/>
      <c r="Q184" s="5"/>
    </row>
    <row r="185" spans="1:17" x14ac:dyDescent="0.2">
      <c r="A185" s="59" t="s">
        <v>336</v>
      </c>
      <c r="B185" s="60" t="s">
        <v>337</v>
      </c>
      <c r="C185" s="26">
        <f t="shared" si="4"/>
        <v>0</v>
      </c>
      <c r="D185" s="27"/>
      <c r="E185" s="28"/>
      <c r="F185" s="29"/>
      <c r="G185" s="29"/>
      <c r="H185" s="29"/>
      <c r="I185" s="30"/>
      <c r="J185" s="5"/>
      <c r="K185" s="5"/>
      <c r="N185" s="15"/>
      <c r="O185" s="6"/>
      <c r="Q185" s="5"/>
    </row>
    <row r="186" spans="1:17" x14ac:dyDescent="0.2">
      <c r="A186" s="59" t="s">
        <v>338</v>
      </c>
      <c r="B186" s="60" t="s">
        <v>339</v>
      </c>
      <c r="C186" s="26">
        <f t="shared" si="4"/>
        <v>0</v>
      </c>
      <c r="D186" s="27"/>
      <c r="E186" s="28"/>
      <c r="F186" s="29"/>
      <c r="G186" s="29"/>
      <c r="H186" s="29"/>
      <c r="I186" s="30"/>
      <c r="J186" s="5"/>
      <c r="K186" s="5"/>
      <c r="N186" s="15"/>
      <c r="O186" s="6"/>
      <c r="Q186" s="5"/>
    </row>
    <row r="187" spans="1:17" x14ac:dyDescent="0.2">
      <c r="A187" s="59" t="s">
        <v>340</v>
      </c>
      <c r="B187" s="60" t="s">
        <v>341</v>
      </c>
      <c r="C187" s="26">
        <f t="shared" si="4"/>
        <v>0</v>
      </c>
      <c r="D187" s="27"/>
      <c r="E187" s="28"/>
      <c r="F187" s="29"/>
      <c r="G187" s="29"/>
      <c r="H187" s="29"/>
      <c r="I187" s="30"/>
      <c r="J187" s="5"/>
      <c r="K187" s="5"/>
      <c r="N187" s="15"/>
      <c r="O187" s="6"/>
      <c r="Q187" s="5"/>
    </row>
    <row r="188" spans="1:17" x14ac:dyDescent="0.2">
      <c r="A188" s="59" t="s">
        <v>342</v>
      </c>
      <c r="B188" s="60" t="s">
        <v>343</v>
      </c>
      <c r="C188" s="26">
        <f t="shared" si="4"/>
        <v>0</v>
      </c>
      <c r="D188" s="27"/>
      <c r="E188" s="28"/>
      <c r="F188" s="29"/>
      <c r="G188" s="29"/>
      <c r="H188" s="29"/>
      <c r="I188" s="30"/>
      <c r="J188" s="5"/>
      <c r="K188" s="5"/>
      <c r="N188" s="15"/>
      <c r="O188" s="6"/>
      <c r="Q188" s="5"/>
    </row>
    <row r="189" spans="1:17" x14ac:dyDescent="0.2">
      <c r="A189" s="59" t="s">
        <v>344</v>
      </c>
      <c r="B189" s="60" t="s">
        <v>345</v>
      </c>
      <c r="C189" s="26">
        <f t="shared" si="4"/>
        <v>0</v>
      </c>
      <c r="D189" s="27"/>
      <c r="E189" s="28"/>
      <c r="F189" s="29"/>
      <c r="G189" s="29"/>
      <c r="H189" s="29"/>
      <c r="I189" s="30"/>
      <c r="J189" s="5"/>
      <c r="K189" s="5"/>
      <c r="N189" s="15"/>
      <c r="O189" s="6"/>
      <c r="Q189" s="5"/>
    </row>
    <row r="190" spans="1:17" x14ac:dyDescent="0.2">
      <c r="A190" s="59" t="s">
        <v>346</v>
      </c>
      <c r="B190" s="60" t="s">
        <v>347</v>
      </c>
      <c r="C190" s="26">
        <f t="shared" si="4"/>
        <v>0</v>
      </c>
      <c r="D190" s="27"/>
      <c r="E190" s="28"/>
      <c r="F190" s="29"/>
      <c r="G190" s="29"/>
      <c r="H190" s="29"/>
      <c r="I190" s="30"/>
      <c r="J190" s="5"/>
      <c r="K190" s="5"/>
      <c r="N190" s="15"/>
      <c r="O190" s="6"/>
      <c r="Q190" s="5"/>
    </row>
    <row r="191" spans="1:17" x14ac:dyDescent="0.2">
      <c r="A191" s="59" t="s">
        <v>348</v>
      </c>
      <c r="B191" s="60" t="s">
        <v>349</v>
      </c>
      <c r="C191" s="26">
        <f t="shared" si="4"/>
        <v>0</v>
      </c>
      <c r="D191" s="27"/>
      <c r="E191" s="28"/>
      <c r="F191" s="29"/>
      <c r="G191" s="29"/>
      <c r="H191" s="29"/>
      <c r="I191" s="30"/>
      <c r="J191" s="5"/>
      <c r="K191" s="5"/>
      <c r="N191" s="15"/>
      <c r="O191" s="6"/>
      <c r="Q191" s="5"/>
    </row>
    <row r="192" spans="1:17" ht="23.25" x14ac:dyDescent="0.2">
      <c r="A192" s="59" t="s">
        <v>350</v>
      </c>
      <c r="B192" s="36" t="s">
        <v>351</v>
      </c>
      <c r="C192" s="26">
        <f t="shared" si="4"/>
        <v>7</v>
      </c>
      <c r="D192" s="27"/>
      <c r="E192" s="28"/>
      <c r="F192" s="29">
        <v>7</v>
      </c>
      <c r="G192" s="29"/>
      <c r="H192" s="29"/>
      <c r="I192" s="30"/>
      <c r="J192" s="5"/>
      <c r="K192" s="5"/>
      <c r="N192" s="15"/>
      <c r="O192" s="6"/>
      <c r="Q192" s="5"/>
    </row>
    <row r="193" spans="1:17" x14ac:dyDescent="0.2">
      <c r="A193" s="59" t="s">
        <v>352</v>
      </c>
      <c r="B193" s="36" t="s">
        <v>353</v>
      </c>
      <c r="C193" s="26">
        <f t="shared" si="4"/>
        <v>423</v>
      </c>
      <c r="D193" s="27"/>
      <c r="E193" s="28"/>
      <c r="F193" s="29">
        <v>423</v>
      </c>
      <c r="G193" s="29"/>
      <c r="H193" s="29"/>
      <c r="I193" s="30"/>
      <c r="J193" s="5"/>
      <c r="K193" s="5"/>
      <c r="N193" s="15"/>
      <c r="O193" s="6"/>
      <c r="Q193" s="5"/>
    </row>
    <row r="194" spans="1:17" x14ac:dyDescent="0.2">
      <c r="A194" s="59" t="s">
        <v>354</v>
      </c>
      <c r="B194" s="60" t="s">
        <v>355</v>
      </c>
      <c r="C194" s="26">
        <f t="shared" si="4"/>
        <v>0</v>
      </c>
      <c r="D194" s="27"/>
      <c r="E194" s="28"/>
      <c r="F194" s="29"/>
      <c r="G194" s="29"/>
      <c r="H194" s="29"/>
      <c r="I194" s="30"/>
      <c r="J194" s="5"/>
      <c r="K194" s="5"/>
      <c r="N194" s="15"/>
      <c r="O194" s="6"/>
      <c r="Q194" s="5"/>
    </row>
    <row r="195" spans="1:17" x14ac:dyDescent="0.2">
      <c r="A195" s="59" t="s">
        <v>356</v>
      </c>
      <c r="B195" s="60" t="s">
        <v>357</v>
      </c>
      <c r="C195" s="26">
        <f t="shared" si="4"/>
        <v>0</v>
      </c>
      <c r="D195" s="27"/>
      <c r="E195" s="28"/>
      <c r="F195" s="29"/>
      <c r="G195" s="29"/>
      <c r="H195" s="29"/>
      <c r="I195" s="30"/>
      <c r="J195" s="5"/>
      <c r="K195" s="5"/>
      <c r="N195" s="15"/>
      <c r="O195" s="6"/>
      <c r="Q195" s="5"/>
    </row>
    <row r="196" spans="1:17" x14ac:dyDescent="0.2">
      <c r="A196" s="59" t="s">
        <v>358</v>
      </c>
      <c r="B196" s="60" t="s">
        <v>359</v>
      </c>
      <c r="C196" s="26">
        <f t="shared" si="4"/>
        <v>0</v>
      </c>
      <c r="D196" s="27"/>
      <c r="E196" s="28"/>
      <c r="F196" s="29"/>
      <c r="G196" s="29"/>
      <c r="H196" s="29"/>
      <c r="I196" s="30"/>
      <c r="J196" s="5"/>
      <c r="K196" s="5"/>
      <c r="N196" s="15"/>
      <c r="O196" s="6"/>
      <c r="Q196" s="5"/>
    </row>
    <row r="197" spans="1:17" x14ac:dyDescent="0.2">
      <c r="A197" s="59" t="s">
        <v>360</v>
      </c>
      <c r="B197" s="60" t="s">
        <v>361</v>
      </c>
      <c r="C197" s="26">
        <f t="shared" si="4"/>
        <v>0</v>
      </c>
      <c r="D197" s="27"/>
      <c r="E197" s="28"/>
      <c r="F197" s="29"/>
      <c r="G197" s="29"/>
      <c r="H197" s="29"/>
      <c r="I197" s="30"/>
      <c r="J197" s="5"/>
      <c r="K197" s="5"/>
      <c r="N197" s="15"/>
      <c r="O197" s="6"/>
      <c r="Q197" s="5"/>
    </row>
    <row r="198" spans="1:17" x14ac:dyDescent="0.2">
      <c r="A198" s="59" t="s">
        <v>362</v>
      </c>
      <c r="B198" s="60" t="s">
        <v>363</v>
      </c>
      <c r="C198" s="26">
        <f t="shared" si="4"/>
        <v>5</v>
      </c>
      <c r="D198" s="27"/>
      <c r="E198" s="28"/>
      <c r="F198" s="29">
        <v>5</v>
      </c>
      <c r="G198" s="29"/>
      <c r="H198" s="29"/>
      <c r="I198" s="30"/>
      <c r="J198" s="5"/>
      <c r="K198" s="5"/>
      <c r="N198" s="15"/>
      <c r="O198" s="6"/>
      <c r="Q198" s="5"/>
    </row>
    <row r="199" spans="1:17" x14ac:dyDescent="0.2">
      <c r="A199" s="59" t="s">
        <v>364</v>
      </c>
      <c r="B199" s="60" t="s">
        <v>365</v>
      </c>
      <c r="C199" s="26">
        <f t="shared" si="4"/>
        <v>0</v>
      </c>
      <c r="D199" s="27"/>
      <c r="E199" s="28"/>
      <c r="F199" s="29"/>
      <c r="G199" s="29"/>
      <c r="H199" s="29"/>
      <c r="I199" s="30"/>
      <c r="J199" s="5"/>
      <c r="K199" s="5"/>
      <c r="N199" s="15"/>
      <c r="O199" s="6"/>
      <c r="Q199" s="5"/>
    </row>
    <row r="200" spans="1:17" x14ac:dyDescent="0.2">
      <c r="A200" s="59" t="s">
        <v>366</v>
      </c>
      <c r="B200" s="60" t="s">
        <v>367</v>
      </c>
      <c r="C200" s="26">
        <f t="shared" si="4"/>
        <v>1</v>
      </c>
      <c r="D200" s="27"/>
      <c r="E200" s="28"/>
      <c r="F200" s="29">
        <v>1</v>
      </c>
      <c r="G200" s="29"/>
      <c r="H200" s="29"/>
      <c r="I200" s="30"/>
      <c r="J200" s="5"/>
      <c r="K200" s="5"/>
      <c r="N200" s="15"/>
      <c r="O200" s="6"/>
      <c r="Q200" s="5"/>
    </row>
    <row r="201" spans="1:17" x14ac:dyDescent="0.2">
      <c r="A201" s="59" t="s">
        <v>368</v>
      </c>
      <c r="B201" s="60" t="s">
        <v>369</v>
      </c>
      <c r="C201" s="26">
        <f t="shared" si="4"/>
        <v>0</v>
      </c>
      <c r="D201" s="27"/>
      <c r="E201" s="28"/>
      <c r="F201" s="29"/>
      <c r="G201" s="29"/>
      <c r="H201" s="29"/>
      <c r="I201" s="30"/>
      <c r="J201" s="5"/>
      <c r="K201" s="5"/>
      <c r="N201" s="15"/>
      <c r="O201" s="6"/>
      <c r="Q201" s="5"/>
    </row>
    <row r="202" spans="1:17" x14ac:dyDescent="0.2">
      <c r="A202" s="59" t="s">
        <v>370</v>
      </c>
      <c r="B202" s="60" t="s">
        <v>371</v>
      </c>
      <c r="C202" s="26">
        <f t="shared" si="4"/>
        <v>0</v>
      </c>
      <c r="D202" s="27"/>
      <c r="E202" s="28"/>
      <c r="F202" s="29"/>
      <c r="G202" s="29"/>
      <c r="H202" s="29"/>
      <c r="I202" s="30"/>
      <c r="J202" s="5"/>
      <c r="K202" s="5"/>
      <c r="N202" s="15"/>
      <c r="O202" s="6"/>
      <c r="Q202" s="5"/>
    </row>
    <row r="203" spans="1:17" x14ac:dyDescent="0.2">
      <c r="A203" s="59" t="s">
        <v>372</v>
      </c>
      <c r="B203" s="60" t="s">
        <v>373</v>
      </c>
      <c r="C203" s="26">
        <f t="shared" si="4"/>
        <v>0</v>
      </c>
      <c r="D203" s="27"/>
      <c r="E203" s="28"/>
      <c r="F203" s="29"/>
      <c r="G203" s="29"/>
      <c r="H203" s="29"/>
      <c r="I203" s="30"/>
      <c r="J203" s="5"/>
      <c r="K203" s="5"/>
      <c r="N203" s="15"/>
      <c r="O203" s="6"/>
      <c r="Q203" s="5"/>
    </row>
    <row r="204" spans="1:17" x14ac:dyDescent="0.2">
      <c r="A204" s="59" t="s">
        <v>374</v>
      </c>
      <c r="B204" s="60" t="s">
        <v>375</v>
      </c>
      <c r="C204" s="26">
        <f t="shared" si="4"/>
        <v>0</v>
      </c>
      <c r="D204" s="27"/>
      <c r="E204" s="28"/>
      <c r="F204" s="29"/>
      <c r="G204" s="29"/>
      <c r="H204" s="29"/>
      <c r="I204" s="30"/>
      <c r="J204" s="5"/>
      <c r="K204" s="5"/>
      <c r="N204" s="15"/>
      <c r="O204" s="6"/>
      <c r="Q204" s="5"/>
    </row>
    <row r="205" spans="1:17" x14ac:dyDescent="0.2">
      <c r="A205" s="59" t="s">
        <v>376</v>
      </c>
      <c r="B205" s="36" t="s">
        <v>377</v>
      </c>
      <c r="C205" s="26">
        <f t="shared" si="4"/>
        <v>0</v>
      </c>
      <c r="D205" s="27"/>
      <c r="E205" s="28"/>
      <c r="F205" s="29"/>
      <c r="G205" s="29"/>
      <c r="H205" s="29"/>
      <c r="I205" s="30"/>
      <c r="J205" s="5"/>
      <c r="K205" s="5"/>
      <c r="N205" s="15"/>
      <c r="O205" s="6"/>
      <c r="Q205" s="5"/>
    </row>
    <row r="206" spans="1:17" x14ac:dyDescent="0.2">
      <c r="A206" s="59" t="s">
        <v>378</v>
      </c>
      <c r="B206" s="60" t="s">
        <v>379</v>
      </c>
      <c r="C206" s="26">
        <f t="shared" si="4"/>
        <v>10</v>
      </c>
      <c r="D206" s="27"/>
      <c r="E206" s="28">
        <v>10</v>
      </c>
      <c r="F206" s="29"/>
      <c r="G206" s="29"/>
      <c r="H206" s="29"/>
      <c r="I206" s="30"/>
      <c r="J206" s="5"/>
      <c r="K206" s="5"/>
      <c r="N206" s="15"/>
      <c r="O206" s="6"/>
      <c r="Q206" s="5"/>
    </row>
    <row r="207" spans="1:17" x14ac:dyDescent="0.2">
      <c r="A207" s="59" t="s">
        <v>380</v>
      </c>
      <c r="B207" s="60" t="s">
        <v>381</v>
      </c>
      <c r="C207" s="26">
        <f t="shared" si="4"/>
        <v>0</v>
      </c>
      <c r="D207" s="27"/>
      <c r="E207" s="28"/>
      <c r="F207" s="29"/>
      <c r="G207" s="29"/>
      <c r="H207" s="29"/>
      <c r="I207" s="30"/>
      <c r="J207" s="5"/>
      <c r="K207" s="5"/>
      <c r="N207" s="15"/>
      <c r="O207" s="6"/>
      <c r="Q207" s="5"/>
    </row>
    <row r="208" spans="1:17" x14ac:dyDescent="0.2">
      <c r="A208" s="59" t="s">
        <v>382</v>
      </c>
      <c r="B208" s="60" t="s">
        <v>383</v>
      </c>
      <c r="C208" s="26">
        <f t="shared" si="4"/>
        <v>0</v>
      </c>
      <c r="D208" s="27"/>
      <c r="E208" s="28"/>
      <c r="F208" s="29"/>
      <c r="G208" s="29"/>
      <c r="H208" s="29"/>
      <c r="I208" s="30"/>
      <c r="J208" s="5"/>
      <c r="K208" s="5"/>
      <c r="N208" s="15"/>
      <c r="O208" s="6"/>
      <c r="Q208" s="5"/>
    </row>
    <row r="209" spans="1:17" x14ac:dyDescent="0.2">
      <c r="A209" s="59" t="s">
        <v>384</v>
      </c>
      <c r="B209" s="60" t="s">
        <v>385</v>
      </c>
      <c r="C209" s="26">
        <f t="shared" si="4"/>
        <v>0</v>
      </c>
      <c r="D209" s="27"/>
      <c r="E209" s="28"/>
      <c r="F209" s="29"/>
      <c r="G209" s="29"/>
      <c r="H209" s="29"/>
      <c r="I209" s="30"/>
      <c r="J209" s="5"/>
      <c r="K209" s="5"/>
      <c r="N209" s="15"/>
      <c r="O209" s="6"/>
      <c r="Q209" s="5"/>
    </row>
    <row r="210" spans="1:17" ht="23.25" x14ac:dyDescent="0.2">
      <c r="A210" s="59" t="s">
        <v>386</v>
      </c>
      <c r="B210" s="36" t="s">
        <v>387</v>
      </c>
      <c r="C210" s="26">
        <f t="shared" si="4"/>
        <v>0</v>
      </c>
      <c r="D210" s="27"/>
      <c r="E210" s="28"/>
      <c r="F210" s="29"/>
      <c r="G210" s="29"/>
      <c r="H210" s="29"/>
      <c r="I210" s="30"/>
      <c r="J210" s="5"/>
      <c r="K210" s="5"/>
      <c r="N210" s="15"/>
      <c r="O210" s="6"/>
      <c r="Q210" s="5"/>
    </row>
    <row r="211" spans="1:17" x14ac:dyDescent="0.2">
      <c r="A211" s="59" t="s">
        <v>388</v>
      </c>
      <c r="B211" s="60" t="s">
        <v>389</v>
      </c>
      <c r="C211" s="26">
        <f t="shared" si="4"/>
        <v>0</v>
      </c>
      <c r="D211" s="27"/>
      <c r="E211" s="28"/>
      <c r="F211" s="29"/>
      <c r="G211" s="29"/>
      <c r="H211" s="29"/>
      <c r="I211" s="30"/>
      <c r="J211" s="5"/>
      <c r="K211" s="5"/>
      <c r="N211" s="15"/>
      <c r="O211" s="6"/>
      <c r="Q211" s="5"/>
    </row>
    <row r="212" spans="1:17" x14ac:dyDescent="0.2">
      <c r="A212" s="59" t="s">
        <v>390</v>
      </c>
      <c r="B212" s="60" t="s">
        <v>391</v>
      </c>
      <c r="C212" s="26">
        <f t="shared" si="4"/>
        <v>0</v>
      </c>
      <c r="D212" s="27"/>
      <c r="E212" s="28"/>
      <c r="F212" s="29"/>
      <c r="G212" s="29"/>
      <c r="H212" s="29"/>
      <c r="I212" s="30"/>
      <c r="J212" s="5"/>
      <c r="K212" s="5"/>
      <c r="N212" s="15"/>
      <c r="O212" s="6"/>
      <c r="Q212" s="5"/>
    </row>
    <row r="213" spans="1:17" x14ac:dyDescent="0.2">
      <c r="A213" s="59" t="s">
        <v>392</v>
      </c>
      <c r="B213" s="60" t="s">
        <v>393</v>
      </c>
      <c r="C213" s="26">
        <f t="shared" si="4"/>
        <v>0</v>
      </c>
      <c r="D213" s="27"/>
      <c r="E213" s="28"/>
      <c r="F213" s="29"/>
      <c r="G213" s="29"/>
      <c r="H213" s="29"/>
      <c r="I213" s="30"/>
      <c r="J213" s="5"/>
      <c r="K213" s="5"/>
      <c r="N213" s="15"/>
      <c r="O213" s="6"/>
      <c r="Q213" s="5"/>
    </row>
    <row r="214" spans="1:17" x14ac:dyDescent="0.2">
      <c r="A214" s="59" t="s">
        <v>394</v>
      </c>
      <c r="B214" s="60" t="s">
        <v>395</v>
      </c>
      <c r="C214" s="26">
        <f t="shared" si="4"/>
        <v>0</v>
      </c>
      <c r="D214" s="27"/>
      <c r="E214" s="28"/>
      <c r="F214" s="29"/>
      <c r="G214" s="29"/>
      <c r="H214" s="29"/>
      <c r="I214" s="30"/>
      <c r="J214" s="5"/>
      <c r="K214" s="5"/>
      <c r="N214" s="15"/>
      <c r="O214" s="6"/>
      <c r="Q214" s="5"/>
    </row>
    <row r="215" spans="1:17" x14ac:dyDescent="0.2">
      <c r="A215" s="59" t="s">
        <v>396</v>
      </c>
      <c r="B215" s="60" t="s">
        <v>397</v>
      </c>
      <c r="C215" s="26">
        <f t="shared" si="4"/>
        <v>0</v>
      </c>
      <c r="D215" s="27"/>
      <c r="E215" s="28"/>
      <c r="F215" s="29"/>
      <c r="G215" s="29"/>
      <c r="H215" s="29"/>
      <c r="I215" s="30"/>
      <c r="J215" s="5"/>
      <c r="K215" s="5"/>
      <c r="N215" s="15"/>
      <c r="O215" s="6"/>
      <c r="Q215" s="5"/>
    </row>
    <row r="216" spans="1:17" x14ac:dyDescent="0.2">
      <c r="A216" s="59" t="s">
        <v>398</v>
      </c>
      <c r="B216" s="60" t="s">
        <v>399</v>
      </c>
      <c r="C216" s="26">
        <f t="shared" si="4"/>
        <v>0</v>
      </c>
      <c r="D216" s="27"/>
      <c r="E216" s="28"/>
      <c r="F216" s="29"/>
      <c r="G216" s="29"/>
      <c r="H216" s="29"/>
      <c r="I216" s="30"/>
      <c r="J216" s="5"/>
      <c r="K216" s="5"/>
      <c r="N216" s="15"/>
      <c r="O216" s="6"/>
      <c r="Q216" s="5"/>
    </row>
    <row r="217" spans="1:17" x14ac:dyDescent="0.2">
      <c r="A217" s="59" t="s">
        <v>400</v>
      </c>
      <c r="B217" s="60" t="s">
        <v>401</v>
      </c>
      <c r="C217" s="26">
        <f t="shared" si="4"/>
        <v>0</v>
      </c>
      <c r="D217" s="27"/>
      <c r="E217" s="28"/>
      <c r="F217" s="29"/>
      <c r="G217" s="29"/>
      <c r="H217" s="29"/>
      <c r="I217" s="30"/>
      <c r="J217" s="5"/>
      <c r="K217" s="5"/>
      <c r="N217" s="15"/>
      <c r="O217" s="6"/>
      <c r="Q217" s="5"/>
    </row>
    <row r="218" spans="1:17" x14ac:dyDescent="0.2">
      <c r="A218" s="59" t="s">
        <v>402</v>
      </c>
      <c r="B218" s="60" t="s">
        <v>403</v>
      </c>
      <c r="C218" s="26">
        <f t="shared" si="4"/>
        <v>0</v>
      </c>
      <c r="D218" s="27"/>
      <c r="E218" s="28"/>
      <c r="F218" s="29"/>
      <c r="G218" s="29"/>
      <c r="H218" s="29"/>
      <c r="I218" s="30"/>
      <c r="J218" s="5"/>
      <c r="K218" s="5"/>
      <c r="N218" s="15"/>
      <c r="O218" s="6"/>
      <c r="Q218" s="5"/>
    </row>
    <row r="219" spans="1:17" x14ac:dyDescent="0.2">
      <c r="A219" s="59" t="s">
        <v>404</v>
      </c>
      <c r="B219" s="60" t="s">
        <v>405</v>
      </c>
      <c r="C219" s="26">
        <f t="shared" si="4"/>
        <v>0</v>
      </c>
      <c r="D219" s="27"/>
      <c r="E219" s="28"/>
      <c r="F219" s="29"/>
      <c r="G219" s="29"/>
      <c r="H219" s="29"/>
      <c r="I219" s="30"/>
      <c r="J219" s="5"/>
      <c r="K219" s="5"/>
      <c r="N219" s="15"/>
      <c r="O219" s="6"/>
      <c r="Q219" s="5"/>
    </row>
    <row r="220" spans="1:17" x14ac:dyDescent="0.2">
      <c r="A220" s="59" t="s">
        <v>406</v>
      </c>
      <c r="B220" s="60" t="s">
        <v>407</v>
      </c>
      <c r="C220" s="26">
        <f t="shared" si="4"/>
        <v>0</v>
      </c>
      <c r="D220" s="27"/>
      <c r="E220" s="28"/>
      <c r="F220" s="29"/>
      <c r="G220" s="29"/>
      <c r="H220" s="29"/>
      <c r="I220" s="30"/>
      <c r="J220" s="5"/>
      <c r="K220" s="5"/>
      <c r="N220" s="15"/>
      <c r="O220" s="6"/>
      <c r="Q220" s="5"/>
    </row>
    <row r="221" spans="1:17" x14ac:dyDescent="0.2">
      <c r="A221" s="59" t="s">
        <v>408</v>
      </c>
      <c r="B221" s="60" t="s">
        <v>409</v>
      </c>
      <c r="C221" s="26">
        <f t="shared" si="4"/>
        <v>0</v>
      </c>
      <c r="D221" s="27"/>
      <c r="E221" s="28"/>
      <c r="F221" s="29"/>
      <c r="G221" s="29"/>
      <c r="H221" s="29"/>
      <c r="I221" s="30"/>
      <c r="J221" s="5"/>
      <c r="K221" s="5"/>
      <c r="N221" s="15"/>
      <c r="O221" s="6"/>
      <c r="Q221" s="5"/>
    </row>
    <row r="222" spans="1:17" x14ac:dyDescent="0.2">
      <c r="A222" s="59" t="s">
        <v>410</v>
      </c>
      <c r="B222" s="60" t="s">
        <v>411</v>
      </c>
      <c r="C222" s="26">
        <f t="shared" si="4"/>
        <v>0</v>
      </c>
      <c r="D222" s="27"/>
      <c r="E222" s="28"/>
      <c r="F222" s="29"/>
      <c r="G222" s="29"/>
      <c r="H222" s="29"/>
      <c r="I222" s="30"/>
      <c r="J222" s="5"/>
      <c r="K222" s="5"/>
      <c r="N222" s="15"/>
      <c r="O222" s="6"/>
      <c r="Q222" s="5"/>
    </row>
    <row r="223" spans="1:17" x14ac:dyDescent="0.2">
      <c r="A223" s="59" t="s">
        <v>412</v>
      </c>
      <c r="B223" s="60" t="s">
        <v>413</v>
      </c>
      <c r="C223" s="26">
        <f t="shared" si="4"/>
        <v>0</v>
      </c>
      <c r="D223" s="27"/>
      <c r="E223" s="28"/>
      <c r="F223" s="29"/>
      <c r="G223" s="29"/>
      <c r="H223" s="29"/>
      <c r="I223" s="30"/>
      <c r="J223" s="5"/>
      <c r="K223" s="5"/>
      <c r="N223" s="15"/>
      <c r="O223" s="6"/>
      <c r="Q223" s="5"/>
    </row>
    <row r="224" spans="1:17" x14ac:dyDescent="0.2">
      <c r="A224" s="59" t="s">
        <v>414</v>
      </c>
      <c r="B224" s="60" t="s">
        <v>415</v>
      </c>
      <c r="C224" s="26">
        <f t="shared" si="4"/>
        <v>0</v>
      </c>
      <c r="D224" s="27"/>
      <c r="E224" s="28"/>
      <c r="F224" s="29"/>
      <c r="G224" s="29"/>
      <c r="H224" s="29"/>
      <c r="I224" s="30"/>
      <c r="J224" s="5"/>
      <c r="K224" s="5"/>
      <c r="N224" s="15"/>
      <c r="O224" s="6"/>
      <c r="Q224" s="5"/>
    </row>
    <row r="225" spans="1:17" x14ac:dyDescent="0.2">
      <c r="A225" s="59" t="s">
        <v>416</v>
      </c>
      <c r="B225" s="60" t="s">
        <v>417</v>
      </c>
      <c r="C225" s="26">
        <f t="shared" si="4"/>
        <v>0</v>
      </c>
      <c r="D225" s="27"/>
      <c r="E225" s="28"/>
      <c r="F225" s="29"/>
      <c r="G225" s="29"/>
      <c r="H225" s="29"/>
      <c r="I225" s="30"/>
      <c r="J225" s="5"/>
      <c r="K225" s="5"/>
      <c r="N225" s="15"/>
      <c r="O225" s="6"/>
      <c r="Q225" s="5"/>
    </row>
    <row r="226" spans="1:17" x14ac:dyDescent="0.2">
      <c r="A226" s="59" t="s">
        <v>418</v>
      </c>
      <c r="B226" s="60" t="s">
        <v>419</v>
      </c>
      <c r="C226" s="26">
        <f t="shared" si="4"/>
        <v>0</v>
      </c>
      <c r="D226" s="27"/>
      <c r="E226" s="28"/>
      <c r="F226" s="29"/>
      <c r="G226" s="29"/>
      <c r="H226" s="29"/>
      <c r="I226" s="30"/>
      <c r="J226" s="5"/>
      <c r="K226" s="5"/>
      <c r="N226" s="15"/>
      <c r="O226" s="6"/>
      <c r="Q226" s="5"/>
    </row>
    <row r="227" spans="1:17" ht="23.25" x14ac:dyDescent="0.2">
      <c r="A227" s="59" t="s">
        <v>420</v>
      </c>
      <c r="B227" s="36" t="s">
        <v>421</v>
      </c>
      <c r="C227" s="26">
        <f t="shared" si="4"/>
        <v>0</v>
      </c>
      <c r="D227" s="27"/>
      <c r="E227" s="28"/>
      <c r="F227" s="29"/>
      <c r="G227" s="29"/>
      <c r="H227" s="29"/>
      <c r="I227" s="30"/>
      <c r="J227" s="5"/>
      <c r="K227" s="5"/>
      <c r="N227" s="15"/>
      <c r="O227" s="6"/>
      <c r="Q227" s="5"/>
    </row>
    <row r="228" spans="1:17" x14ac:dyDescent="0.2">
      <c r="A228" s="59" t="s">
        <v>422</v>
      </c>
      <c r="B228" s="60" t="s">
        <v>423</v>
      </c>
      <c r="C228" s="26">
        <f t="shared" si="4"/>
        <v>0</v>
      </c>
      <c r="D228" s="27"/>
      <c r="E228" s="28"/>
      <c r="F228" s="29"/>
      <c r="G228" s="29"/>
      <c r="H228" s="29"/>
      <c r="I228" s="30"/>
      <c r="J228" s="5"/>
      <c r="K228" s="5"/>
      <c r="N228" s="15"/>
      <c r="O228" s="6"/>
      <c r="Q228" s="5"/>
    </row>
    <row r="229" spans="1:17" x14ac:dyDescent="0.2">
      <c r="A229" s="59" t="s">
        <v>424</v>
      </c>
      <c r="B229" s="60" t="s">
        <v>425</v>
      </c>
      <c r="C229" s="26">
        <f t="shared" si="4"/>
        <v>0</v>
      </c>
      <c r="D229" s="27"/>
      <c r="E229" s="28"/>
      <c r="F229" s="29"/>
      <c r="G229" s="29"/>
      <c r="H229" s="29"/>
      <c r="I229" s="30"/>
      <c r="J229" s="5"/>
      <c r="K229" s="5"/>
      <c r="N229" s="15"/>
      <c r="O229" s="6"/>
      <c r="Q229" s="5"/>
    </row>
    <row r="230" spans="1:17" x14ac:dyDescent="0.2">
      <c r="A230" s="59" t="s">
        <v>426</v>
      </c>
      <c r="B230" s="60" t="s">
        <v>427</v>
      </c>
      <c r="C230" s="26">
        <f t="shared" si="4"/>
        <v>0</v>
      </c>
      <c r="D230" s="27"/>
      <c r="E230" s="28"/>
      <c r="F230" s="29"/>
      <c r="G230" s="29"/>
      <c r="H230" s="29"/>
      <c r="I230" s="30"/>
      <c r="J230" s="5"/>
      <c r="K230" s="5"/>
      <c r="N230" s="15"/>
      <c r="O230" s="6"/>
      <c r="Q230" s="5"/>
    </row>
    <row r="231" spans="1:17" x14ac:dyDescent="0.2">
      <c r="A231" s="59" t="s">
        <v>428</v>
      </c>
      <c r="B231" s="60" t="s">
        <v>429</v>
      </c>
      <c r="C231" s="26">
        <f t="shared" si="4"/>
        <v>0</v>
      </c>
      <c r="D231" s="27"/>
      <c r="E231" s="28"/>
      <c r="F231" s="29"/>
      <c r="G231" s="29"/>
      <c r="H231" s="29"/>
      <c r="I231" s="30"/>
      <c r="J231" s="5"/>
      <c r="K231" s="5"/>
      <c r="N231" s="15"/>
      <c r="O231" s="6"/>
      <c r="Q231" s="5"/>
    </row>
    <row r="232" spans="1:17" x14ac:dyDescent="0.2">
      <c r="A232" s="59" t="s">
        <v>430</v>
      </c>
      <c r="B232" s="60" t="s">
        <v>431</v>
      </c>
      <c r="C232" s="26">
        <f t="shared" si="4"/>
        <v>0</v>
      </c>
      <c r="D232" s="27"/>
      <c r="E232" s="28"/>
      <c r="F232" s="29"/>
      <c r="G232" s="29"/>
      <c r="H232" s="29"/>
      <c r="I232" s="30"/>
      <c r="J232" s="5"/>
      <c r="K232" s="5"/>
      <c r="N232" s="15"/>
      <c r="O232" s="6"/>
      <c r="Q232" s="5"/>
    </row>
    <row r="233" spans="1:17" x14ac:dyDescent="0.2">
      <c r="A233" s="59" t="s">
        <v>432</v>
      </c>
      <c r="B233" s="60" t="s">
        <v>433</v>
      </c>
      <c r="C233" s="26">
        <f t="shared" si="4"/>
        <v>0</v>
      </c>
      <c r="D233" s="27"/>
      <c r="E233" s="28"/>
      <c r="F233" s="29"/>
      <c r="G233" s="29"/>
      <c r="H233" s="29"/>
      <c r="I233" s="30"/>
      <c r="J233" s="5"/>
      <c r="K233" s="5"/>
      <c r="N233" s="15"/>
      <c r="O233" s="6"/>
      <c r="Q233" s="5"/>
    </row>
    <row r="234" spans="1:17" x14ac:dyDescent="0.2">
      <c r="A234" s="59" t="s">
        <v>434</v>
      </c>
      <c r="B234" s="60" t="s">
        <v>435</v>
      </c>
      <c r="C234" s="26">
        <f t="shared" si="4"/>
        <v>242</v>
      </c>
      <c r="D234" s="27"/>
      <c r="E234" s="28"/>
      <c r="F234" s="29">
        <v>242</v>
      </c>
      <c r="G234" s="29"/>
      <c r="H234" s="29"/>
      <c r="I234" s="30"/>
      <c r="J234" s="5"/>
      <c r="K234" s="5"/>
      <c r="N234" s="15"/>
      <c r="O234" s="6"/>
      <c r="Q234" s="5"/>
    </row>
    <row r="235" spans="1:17" x14ac:dyDescent="0.2">
      <c r="A235" s="59" t="s">
        <v>436</v>
      </c>
      <c r="B235" s="60" t="s">
        <v>437</v>
      </c>
      <c r="C235" s="26">
        <f t="shared" si="4"/>
        <v>3</v>
      </c>
      <c r="D235" s="27"/>
      <c r="E235" s="28"/>
      <c r="F235" s="29">
        <v>3</v>
      </c>
      <c r="G235" s="29"/>
      <c r="H235" s="29"/>
      <c r="I235" s="30"/>
      <c r="J235" s="5"/>
      <c r="K235" s="5"/>
      <c r="N235" s="15"/>
      <c r="O235" s="6"/>
      <c r="Q235" s="5"/>
    </row>
    <row r="236" spans="1:17" ht="23.25" x14ac:dyDescent="0.2">
      <c r="A236" s="59" t="s">
        <v>438</v>
      </c>
      <c r="B236" s="36" t="s">
        <v>439</v>
      </c>
      <c r="C236" s="26">
        <f t="shared" si="4"/>
        <v>0</v>
      </c>
      <c r="D236" s="27"/>
      <c r="E236" s="28"/>
      <c r="F236" s="29"/>
      <c r="G236" s="29"/>
      <c r="H236" s="29"/>
      <c r="I236" s="30"/>
      <c r="J236" s="5"/>
      <c r="K236" s="5"/>
      <c r="N236" s="15"/>
      <c r="O236" s="6"/>
      <c r="Q236" s="5"/>
    </row>
    <row r="237" spans="1:17" x14ac:dyDescent="0.2">
      <c r="A237" s="59" t="s">
        <v>440</v>
      </c>
      <c r="B237" s="60" t="s">
        <v>441</v>
      </c>
      <c r="C237" s="26">
        <f t="shared" si="4"/>
        <v>0</v>
      </c>
      <c r="D237" s="27"/>
      <c r="E237" s="28"/>
      <c r="F237" s="29"/>
      <c r="G237" s="29"/>
      <c r="H237" s="29"/>
      <c r="I237" s="30"/>
      <c r="J237" s="5"/>
      <c r="K237" s="5"/>
      <c r="N237" s="15"/>
      <c r="O237" s="6"/>
      <c r="Q237" s="5"/>
    </row>
    <row r="238" spans="1:17" ht="23.25" x14ac:dyDescent="0.2">
      <c r="A238" s="59" t="s">
        <v>442</v>
      </c>
      <c r="B238" s="36" t="s">
        <v>443</v>
      </c>
      <c r="C238" s="26">
        <f t="shared" si="4"/>
        <v>0</v>
      </c>
      <c r="D238" s="27"/>
      <c r="E238" s="28"/>
      <c r="F238" s="29"/>
      <c r="G238" s="29"/>
      <c r="H238" s="29"/>
      <c r="I238" s="30"/>
      <c r="J238" s="5"/>
      <c r="K238" s="5"/>
      <c r="N238" s="15"/>
      <c r="O238" s="6"/>
      <c r="Q238" s="5"/>
    </row>
    <row r="239" spans="1:17" x14ac:dyDescent="0.2">
      <c r="A239" s="59" t="s">
        <v>444</v>
      </c>
      <c r="B239" s="60" t="s">
        <v>445</v>
      </c>
      <c r="C239" s="26">
        <f t="shared" si="4"/>
        <v>0</v>
      </c>
      <c r="D239" s="27"/>
      <c r="E239" s="28"/>
      <c r="F239" s="29"/>
      <c r="G239" s="29"/>
      <c r="H239" s="29"/>
      <c r="I239" s="30"/>
      <c r="J239" s="5"/>
      <c r="K239" s="5"/>
      <c r="N239" s="15"/>
      <c r="O239" s="6"/>
      <c r="Q239" s="5"/>
    </row>
    <row r="240" spans="1:17" x14ac:dyDescent="0.2">
      <c r="A240" s="59" t="s">
        <v>446</v>
      </c>
      <c r="B240" s="60" t="s">
        <v>447</v>
      </c>
      <c r="C240" s="26">
        <f t="shared" si="4"/>
        <v>0</v>
      </c>
      <c r="D240" s="27"/>
      <c r="E240" s="28"/>
      <c r="F240" s="29"/>
      <c r="G240" s="29"/>
      <c r="H240" s="29"/>
      <c r="I240" s="30"/>
      <c r="J240" s="5"/>
      <c r="K240" s="5"/>
      <c r="N240" s="15"/>
      <c r="O240" s="6"/>
      <c r="Q240" s="5"/>
    </row>
    <row r="241" spans="1:17" x14ac:dyDescent="0.2">
      <c r="A241" s="59" t="s">
        <v>448</v>
      </c>
      <c r="B241" s="60" t="s">
        <v>449</v>
      </c>
      <c r="C241" s="26">
        <f t="shared" si="4"/>
        <v>0</v>
      </c>
      <c r="D241" s="27"/>
      <c r="E241" s="28"/>
      <c r="F241" s="29"/>
      <c r="G241" s="29"/>
      <c r="H241" s="29"/>
      <c r="I241" s="30"/>
      <c r="J241" s="5"/>
      <c r="K241" s="5"/>
      <c r="N241" s="15"/>
      <c r="O241" s="6"/>
      <c r="Q241" s="5"/>
    </row>
    <row r="242" spans="1:17" x14ac:dyDescent="0.2">
      <c r="A242" s="59" t="s">
        <v>450</v>
      </c>
      <c r="B242" s="60" t="s">
        <v>451</v>
      </c>
      <c r="C242" s="26">
        <f t="shared" si="4"/>
        <v>0</v>
      </c>
      <c r="D242" s="27"/>
      <c r="E242" s="28"/>
      <c r="F242" s="29"/>
      <c r="G242" s="29"/>
      <c r="H242" s="29"/>
      <c r="I242" s="30"/>
      <c r="J242" s="5"/>
      <c r="K242" s="5"/>
      <c r="N242" s="15"/>
      <c r="O242" s="6"/>
      <c r="Q242" s="5"/>
    </row>
    <row r="243" spans="1:17" x14ac:dyDescent="0.2">
      <c r="A243" s="59" t="s">
        <v>452</v>
      </c>
      <c r="B243" s="60" t="s">
        <v>453</v>
      </c>
      <c r="C243" s="26">
        <f t="shared" si="4"/>
        <v>0</v>
      </c>
      <c r="D243" s="27"/>
      <c r="E243" s="28"/>
      <c r="F243" s="29"/>
      <c r="G243" s="29"/>
      <c r="H243" s="29"/>
      <c r="I243" s="30"/>
      <c r="J243" s="5"/>
      <c r="K243" s="5"/>
      <c r="N243" s="15"/>
      <c r="O243" s="6"/>
      <c r="Q243" s="5"/>
    </row>
    <row r="244" spans="1:17" x14ac:dyDescent="0.2">
      <c r="A244" s="59" t="s">
        <v>454</v>
      </c>
      <c r="B244" s="60" t="s">
        <v>455</v>
      </c>
      <c r="C244" s="26">
        <f>+SUM(D244:F244)</f>
        <v>0</v>
      </c>
      <c r="D244" s="27"/>
      <c r="E244" s="28"/>
      <c r="F244" s="29"/>
      <c r="G244" s="29"/>
      <c r="H244" s="29"/>
      <c r="I244" s="30"/>
      <c r="J244" s="5"/>
      <c r="K244" s="5"/>
      <c r="N244" s="15"/>
      <c r="O244" s="6"/>
      <c r="Q244" s="5"/>
    </row>
    <row r="245" spans="1:17" x14ac:dyDescent="0.2">
      <c r="A245" s="59" t="s">
        <v>456</v>
      </c>
      <c r="B245" s="60" t="s">
        <v>457</v>
      </c>
      <c r="C245" s="26">
        <f>+SUM(D245:F245)</f>
        <v>0</v>
      </c>
      <c r="D245" s="27"/>
      <c r="E245" s="28"/>
      <c r="F245" s="29"/>
      <c r="G245" s="29"/>
      <c r="H245" s="29"/>
      <c r="I245" s="30"/>
      <c r="J245" s="5"/>
      <c r="K245" s="5"/>
      <c r="N245" s="15"/>
      <c r="O245" s="6"/>
      <c r="Q245" s="5"/>
    </row>
    <row r="246" spans="1:17" x14ac:dyDescent="0.2">
      <c r="A246" s="59" t="s">
        <v>458</v>
      </c>
      <c r="B246" s="60" t="s">
        <v>459</v>
      </c>
      <c r="C246" s="26">
        <f>+SUM(D246:F246)</f>
        <v>0</v>
      </c>
      <c r="D246" s="27"/>
      <c r="E246" s="28"/>
      <c r="F246" s="29"/>
      <c r="G246" s="29"/>
      <c r="H246" s="29"/>
      <c r="I246" s="30"/>
      <c r="J246" s="5"/>
      <c r="K246" s="5"/>
      <c r="N246" s="15"/>
      <c r="O246" s="6"/>
      <c r="Q246" s="5"/>
    </row>
    <row r="247" spans="1:17" x14ac:dyDescent="0.2">
      <c r="A247" s="61" t="s">
        <v>460</v>
      </c>
      <c r="B247" s="75" t="s">
        <v>461</v>
      </c>
      <c r="C247" s="63">
        <f>+SUM(D247:F247)</f>
        <v>0</v>
      </c>
      <c r="D247" s="64"/>
      <c r="E247" s="65"/>
      <c r="F247" s="66"/>
      <c r="G247" s="66"/>
      <c r="H247" s="66"/>
      <c r="I247" s="30"/>
      <c r="J247" s="5"/>
      <c r="K247" s="5"/>
      <c r="N247" s="15"/>
      <c r="O247" s="6"/>
      <c r="Q247" s="5"/>
    </row>
    <row r="248" spans="1:17" x14ac:dyDescent="0.2">
      <c r="A248" s="85"/>
      <c r="B248" s="86"/>
      <c r="C248" s="47"/>
      <c r="D248" s="47"/>
      <c r="E248" s="47"/>
      <c r="F248" s="47"/>
      <c r="G248" s="47"/>
      <c r="H248" s="47"/>
      <c r="I248" s="30"/>
      <c r="J248" s="5"/>
      <c r="K248" s="5"/>
      <c r="N248" s="15"/>
      <c r="O248" s="6"/>
      <c r="Q248" s="5"/>
    </row>
    <row r="249" spans="1:17" x14ac:dyDescent="0.2">
      <c r="A249" s="929" t="s">
        <v>462</v>
      </c>
      <c r="B249" s="930"/>
      <c r="C249" s="22">
        <f t="shared" ref="C249:C287" si="5">+SUM(D249:F249)</f>
        <v>62</v>
      </c>
      <c r="D249" s="23">
        <f>+SUM(D250:D287)</f>
        <v>0</v>
      </c>
      <c r="E249" s="55">
        <f>+SUM(E250:E287)</f>
        <v>28</v>
      </c>
      <c r="F249" s="82">
        <f>+SUM(F250:F287)</f>
        <v>34</v>
      </c>
      <c r="G249" s="22">
        <f>+SUM(G250:G287)</f>
        <v>0</v>
      </c>
      <c r="H249" s="22">
        <f>+SUM(H250:H287)</f>
        <v>0</v>
      </c>
      <c r="I249" s="30"/>
      <c r="J249" s="5"/>
      <c r="K249" s="5"/>
      <c r="N249" s="15"/>
      <c r="O249" s="6"/>
      <c r="Q249" s="5"/>
    </row>
    <row r="250" spans="1:17" x14ac:dyDescent="0.2">
      <c r="A250" s="56" t="s">
        <v>463</v>
      </c>
      <c r="B250" s="72" t="s">
        <v>464</v>
      </c>
      <c r="C250" s="26">
        <f t="shared" si="5"/>
        <v>0</v>
      </c>
      <c r="D250" s="27"/>
      <c r="E250" s="28"/>
      <c r="F250" s="29"/>
      <c r="G250" s="29"/>
      <c r="H250" s="29"/>
      <c r="I250" s="30"/>
      <c r="J250" s="5"/>
      <c r="K250" s="5"/>
      <c r="N250" s="15"/>
      <c r="O250" s="6"/>
      <c r="Q250" s="5"/>
    </row>
    <row r="251" spans="1:17" x14ac:dyDescent="0.2">
      <c r="A251" s="59" t="s">
        <v>465</v>
      </c>
      <c r="B251" s="60" t="s">
        <v>466</v>
      </c>
      <c r="C251" s="26">
        <f t="shared" si="5"/>
        <v>0</v>
      </c>
      <c r="D251" s="27"/>
      <c r="E251" s="28"/>
      <c r="F251" s="29"/>
      <c r="G251" s="29"/>
      <c r="H251" s="29"/>
      <c r="I251" s="30"/>
      <c r="J251" s="5"/>
      <c r="K251" s="5"/>
      <c r="N251" s="15"/>
      <c r="O251" s="6"/>
      <c r="Q251" s="5"/>
    </row>
    <row r="252" spans="1:17" x14ac:dyDescent="0.2">
      <c r="A252" s="59" t="s">
        <v>467</v>
      </c>
      <c r="B252" s="60" t="s">
        <v>468</v>
      </c>
      <c r="C252" s="26">
        <f t="shared" si="5"/>
        <v>19</v>
      </c>
      <c r="D252" s="27"/>
      <c r="E252" s="28">
        <v>19</v>
      </c>
      <c r="F252" s="29"/>
      <c r="G252" s="29"/>
      <c r="H252" s="29"/>
      <c r="I252" s="30"/>
      <c r="J252" s="5"/>
      <c r="K252" s="5"/>
      <c r="N252" s="15"/>
      <c r="O252" s="6"/>
      <c r="Q252" s="5"/>
    </row>
    <row r="253" spans="1:17" x14ac:dyDescent="0.2">
      <c r="A253" s="59" t="s">
        <v>469</v>
      </c>
      <c r="B253" s="60" t="s">
        <v>470</v>
      </c>
      <c r="C253" s="26">
        <f t="shared" si="5"/>
        <v>0</v>
      </c>
      <c r="D253" s="27"/>
      <c r="E253" s="28"/>
      <c r="F253" s="29"/>
      <c r="G253" s="29"/>
      <c r="H253" s="29"/>
      <c r="I253" s="30"/>
      <c r="J253" s="5"/>
      <c r="K253" s="5"/>
      <c r="N253" s="15"/>
      <c r="O253" s="6"/>
      <c r="Q253" s="5"/>
    </row>
    <row r="254" spans="1:17" x14ac:dyDescent="0.2">
      <c r="A254" s="59" t="s">
        <v>471</v>
      </c>
      <c r="B254" s="60" t="s">
        <v>472</v>
      </c>
      <c r="C254" s="26">
        <f t="shared" si="5"/>
        <v>0</v>
      </c>
      <c r="D254" s="27"/>
      <c r="E254" s="28"/>
      <c r="F254" s="29"/>
      <c r="G254" s="29"/>
      <c r="H254" s="29"/>
      <c r="I254" s="30"/>
      <c r="J254" s="5"/>
      <c r="K254" s="5"/>
      <c r="N254" s="15"/>
      <c r="O254" s="6"/>
      <c r="Q254" s="5"/>
    </row>
    <row r="255" spans="1:17" x14ac:dyDescent="0.2">
      <c r="A255" s="59" t="s">
        <v>473</v>
      </c>
      <c r="B255" s="60" t="s">
        <v>474</v>
      </c>
      <c r="C255" s="26">
        <f t="shared" si="5"/>
        <v>0</v>
      </c>
      <c r="D255" s="27"/>
      <c r="E255" s="28"/>
      <c r="F255" s="29"/>
      <c r="G255" s="29"/>
      <c r="H255" s="29"/>
      <c r="I255" s="30"/>
      <c r="J255" s="5"/>
      <c r="K255" s="5"/>
      <c r="N255" s="15"/>
      <c r="O255" s="6"/>
      <c r="Q255" s="5"/>
    </row>
    <row r="256" spans="1:17" x14ac:dyDescent="0.2">
      <c r="A256" s="59" t="s">
        <v>475</v>
      </c>
      <c r="B256" s="60" t="s">
        <v>476</v>
      </c>
      <c r="C256" s="26">
        <f t="shared" si="5"/>
        <v>0</v>
      </c>
      <c r="D256" s="27"/>
      <c r="E256" s="28"/>
      <c r="F256" s="29"/>
      <c r="G256" s="29"/>
      <c r="H256" s="29"/>
      <c r="I256" s="30"/>
      <c r="J256" s="5"/>
      <c r="K256" s="5"/>
      <c r="N256" s="15"/>
      <c r="O256" s="6"/>
      <c r="Q256" s="5"/>
    </row>
    <row r="257" spans="1:17" x14ac:dyDescent="0.2">
      <c r="A257" s="59" t="s">
        <v>477</v>
      </c>
      <c r="B257" s="60" t="s">
        <v>478</v>
      </c>
      <c r="C257" s="26">
        <f t="shared" si="5"/>
        <v>0</v>
      </c>
      <c r="D257" s="27"/>
      <c r="E257" s="28"/>
      <c r="F257" s="29"/>
      <c r="G257" s="29"/>
      <c r="H257" s="29"/>
      <c r="I257" s="30"/>
      <c r="J257" s="5"/>
      <c r="K257" s="5"/>
      <c r="N257" s="15"/>
      <c r="O257" s="6"/>
      <c r="Q257" s="5"/>
    </row>
    <row r="258" spans="1:17" x14ac:dyDescent="0.2">
      <c r="A258" s="59" t="s">
        <v>479</v>
      </c>
      <c r="B258" s="60" t="s">
        <v>480</v>
      </c>
      <c r="C258" s="26">
        <f t="shared" si="5"/>
        <v>0</v>
      </c>
      <c r="D258" s="27"/>
      <c r="E258" s="28"/>
      <c r="F258" s="29"/>
      <c r="G258" s="29"/>
      <c r="H258" s="29"/>
      <c r="I258" s="30"/>
      <c r="J258" s="5"/>
      <c r="K258" s="5"/>
      <c r="N258" s="15"/>
      <c r="O258" s="6"/>
      <c r="Q258" s="5"/>
    </row>
    <row r="259" spans="1:17" x14ac:dyDescent="0.2">
      <c r="A259" s="59" t="s">
        <v>481</v>
      </c>
      <c r="B259" s="60" t="s">
        <v>482</v>
      </c>
      <c r="C259" s="26">
        <f t="shared" si="5"/>
        <v>0</v>
      </c>
      <c r="D259" s="27"/>
      <c r="E259" s="28"/>
      <c r="F259" s="29"/>
      <c r="G259" s="29"/>
      <c r="H259" s="29"/>
      <c r="I259" s="30"/>
      <c r="J259" s="5"/>
      <c r="K259" s="5"/>
      <c r="N259" s="15"/>
      <c r="O259" s="6"/>
      <c r="Q259" s="5"/>
    </row>
    <row r="260" spans="1:17" x14ac:dyDescent="0.2">
      <c r="A260" s="59" t="s">
        <v>483</v>
      </c>
      <c r="B260" s="60" t="s">
        <v>484</v>
      </c>
      <c r="C260" s="26">
        <f t="shared" si="5"/>
        <v>0</v>
      </c>
      <c r="D260" s="27"/>
      <c r="E260" s="28"/>
      <c r="F260" s="29"/>
      <c r="G260" s="29"/>
      <c r="H260" s="29"/>
      <c r="I260" s="30"/>
      <c r="J260" s="5"/>
      <c r="K260" s="5"/>
      <c r="N260" s="15"/>
      <c r="O260" s="6"/>
      <c r="Q260" s="5"/>
    </row>
    <row r="261" spans="1:17" x14ac:dyDescent="0.2">
      <c r="A261" s="59" t="s">
        <v>485</v>
      </c>
      <c r="B261" s="60" t="s">
        <v>486</v>
      </c>
      <c r="C261" s="26">
        <f t="shared" si="5"/>
        <v>0</v>
      </c>
      <c r="D261" s="27"/>
      <c r="E261" s="28"/>
      <c r="F261" s="29"/>
      <c r="G261" s="29"/>
      <c r="H261" s="29"/>
      <c r="I261" s="30"/>
      <c r="J261" s="5"/>
      <c r="K261" s="5"/>
      <c r="N261" s="15"/>
      <c r="O261" s="6"/>
      <c r="Q261" s="5"/>
    </row>
    <row r="262" spans="1:17" x14ac:dyDescent="0.2">
      <c r="A262" s="59" t="s">
        <v>487</v>
      </c>
      <c r="B262" s="60" t="s">
        <v>488</v>
      </c>
      <c r="C262" s="26">
        <f t="shared" si="5"/>
        <v>9</v>
      </c>
      <c r="D262" s="27"/>
      <c r="E262" s="28">
        <v>9</v>
      </c>
      <c r="F262" s="29"/>
      <c r="G262" s="29"/>
      <c r="H262" s="29"/>
      <c r="I262" s="30"/>
      <c r="J262" s="5"/>
      <c r="K262" s="5"/>
      <c r="N262" s="15"/>
      <c r="O262" s="6"/>
      <c r="Q262" s="5"/>
    </row>
    <row r="263" spans="1:17" x14ac:dyDescent="0.2">
      <c r="A263" s="59" t="s">
        <v>489</v>
      </c>
      <c r="B263" s="60" t="s">
        <v>490</v>
      </c>
      <c r="C263" s="26">
        <f t="shared" si="5"/>
        <v>0</v>
      </c>
      <c r="D263" s="27"/>
      <c r="E263" s="28"/>
      <c r="F263" s="29"/>
      <c r="G263" s="29"/>
      <c r="H263" s="29"/>
      <c r="I263" s="30"/>
      <c r="J263" s="5"/>
      <c r="K263" s="5"/>
      <c r="N263" s="15"/>
      <c r="O263" s="6"/>
      <c r="Q263" s="5"/>
    </row>
    <row r="264" spans="1:17" ht="23.25" x14ac:dyDescent="0.2">
      <c r="A264" s="59" t="s">
        <v>491</v>
      </c>
      <c r="B264" s="36" t="s">
        <v>492</v>
      </c>
      <c r="C264" s="26">
        <f t="shared" si="5"/>
        <v>0</v>
      </c>
      <c r="D264" s="27"/>
      <c r="E264" s="28"/>
      <c r="F264" s="29"/>
      <c r="G264" s="29"/>
      <c r="H264" s="29"/>
      <c r="I264" s="30"/>
      <c r="J264" s="5"/>
      <c r="K264" s="5"/>
      <c r="N264" s="15"/>
      <c r="O264" s="6"/>
      <c r="Q264" s="5"/>
    </row>
    <row r="265" spans="1:17" x14ac:dyDescent="0.2">
      <c r="A265" s="59" t="s">
        <v>493</v>
      </c>
      <c r="B265" s="60" t="s">
        <v>494</v>
      </c>
      <c r="C265" s="26">
        <f t="shared" si="5"/>
        <v>0</v>
      </c>
      <c r="D265" s="27"/>
      <c r="E265" s="28"/>
      <c r="F265" s="29"/>
      <c r="G265" s="29"/>
      <c r="H265" s="29"/>
      <c r="I265" s="30"/>
      <c r="J265" s="5"/>
      <c r="K265" s="5"/>
      <c r="N265" s="15"/>
      <c r="O265" s="6"/>
      <c r="Q265" s="5"/>
    </row>
    <row r="266" spans="1:17" x14ac:dyDescent="0.2">
      <c r="A266" s="59" t="s">
        <v>495</v>
      </c>
      <c r="B266" s="60" t="s">
        <v>496</v>
      </c>
      <c r="C266" s="26">
        <f t="shared" si="5"/>
        <v>0</v>
      </c>
      <c r="D266" s="27"/>
      <c r="E266" s="28"/>
      <c r="F266" s="29"/>
      <c r="G266" s="29"/>
      <c r="H266" s="29"/>
      <c r="I266" s="30"/>
      <c r="J266" s="5"/>
      <c r="K266" s="5"/>
      <c r="N266" s="15"/>
      <c r="O266" s="6"/>
      <c r="Q266" s="5"/>
    </row>
    <row r="267" spans="1:17" x14ac:dyDescent="0.2">
      <c r="A267" s="59" t="s">
        <v>497</v>
      </c>
      <c r="B267" s="60" t="s">
        <v>498</v>
      </c>
      <c r="C267" s="26">
        <f t="shared" si="5"/>
        <v>0</v>
      </c>
      <c r="D267" s="27"/>
      <c r="E267" s="28"/>
      <c r="F267" s="29"/>
      <c r="G267" s="29"/>
      <c r="H267" s="29"/>
      <c r="I267" s="30"/>
      <c r="J267" s="5"/>
      <c r="K267" s="5"/>
      <c r="N267" s="15"/>
      <c r="O267" s="6"/>
      <c r="Q267" s="5"/>
    </row>
    <row r="268" spans="1:17" x14ac:dyDescent="0.2">
      <c r="A268" s="59" t="s">
        <v>499</v>
      </c>
      <c r="B268" s="60" t="s">
        <v>500</v>
      </c>
      <c r="C268" s="26">
        <f t="shared" si="5"/>
        <v>0</v>
      </c>
      <c r="D268" s="27"/>
      <c r="E268" s="28"/>
      <c r="F268" s="29"/>
      <c r="G268" s="29"/>
      <c r="H268" s="29"/>
      <c r="I268" s="30"/>
      <c r="J268" s="5"/>
      <c r="K268" s="5"/>
      <c r="N268" s="15"/>
      <c r="O268" s="6"/>
      <c r="Q268" s="5"/>
    </row>
    <row r="269" spans="1:17" x14ac:dyDescent="0.2">
      <c r="A269" s="59" t="s">
        <v>501</v>
      </c>
      <c r="B269" s="60" t="s">
        <v>502</v>
      </c>
      <c r="C269" s="26">
        <f t="shared" si="5"/>
        <v>33</v>
      </c>
      <c r="D269" s="27"/>
      <c r="E269" s="28"/>
      <c r="F269" s="29">
        <v>33</v>
      </c>
      <c r="G269" s="29"/>
      <c r="H269" s="29"/>
      <c r="I269" s="30"/>
      <c r="J269" s="5"/>
      <c r="K269" s="5"/>
      <c r="N269" s="15"/>
      <c r="O269" s="6"/>
      <c r="Q269" s="5"/>
    </row>
    <row r="270" spans="1:17" x14ac:dyDescent="0.2">
      <c r="A270" s="59" t="s">
        <v>503</v>
      </c>
      <c r="B270" s="60" t="s">
        <v>504</v>
      </c>
      <c r="C270" s="26">
        <f t="shared" si="5"/>
        <v>0</v>
      </c>
      <c r="D270" s="27"/>
      <c r="E270" s="28"/>
      <c r="F270" s="29"/>
      <c r="G270" s="29"/>
      <c r="H270" s="29"/>
      <c r="I270" s="30"/>
      <c r="J270" s="5"/>
      <c r="K270" s="5"/>
      <c r="N270" s="15"/>
      <c r="O270" s="6"/>
      <c r="Q270" s="5"/>
    </row>
    <row r="271" spans="1:17" x14ac:dyDescent="0.2">
      <c r="A271" s="59" t="s">
        <v>505</v>
      </c>
      <c r="B271" s="60" t="s">
        <v>506</v>
      </c>
      <c r="C271" s="26">
        <f t="shared" si="5"/>
        <v>0</v>
      </c>
      <c r="D271" s="27"/>
      <c r="E271" s="28"/>
      <c r="F271" s="29"/>
      <c r="G271" s="29"/>
      <c r="H271" s="29"/>
      <c r="I271" s="30"/>
      <c r="J271" s="5"/>
      <c r="K271" s="5"/>
      <c r="N271" s="15"/>
      <c r="O271" s="6"/>
      <c r="Q271" s="5"/>
    </row>
    <row r="272" spans="1:17" x14ac:dyDescent="0.2">
      <c r="A272" s="59" t="s">
        <v>507</v>
      </c>
      <c r="B272" s="60" t="s">
        <v>508</v>
      </c>
      <c r="C272" s="26">
        <f t="shared" si="5"/>
        <v>0</v>
      </c>
      <c r="D272" s="27"/>
      <c r="E272" s="28"/>
      <c r="F272" s="29"/>
      <c r="G272" s="29"/>
      <c r="H272" s="29"/>
      <c r="I272" s="30"/>
      <c r="J272" s="5"/>
      <c r="K272" s="5"/>
      <c r="N272" s="15"/>
      <c r="O272" s="6"/>
      <c r="Q272" s="5"/>
    </row>
    <row r="273" spans="1:17" x14ac:dyDescent="0.2">
      <c r="A273" s="59" t="s">
        <v>509</v>
      </c>
      <c r="B273" s="60" t="s">
        <v>510</v>
      </c>
      <c r="C273" s="26">
        <f t="shared" si="5"/>
        <v>0</v>
      </c>
      <c r="D273" s="27"/>
      <c r="E273" s="28"/>
      <c r="F273" s="29"/>
      <c r="G273" s="29"/>
      <c r="H273" s="29"/>
      <c r="I273" s="30"/>
      <c r="J273" s="5"/>
      <c r="K273" s="5"/>
      <c r="N273" s="15"/>
      <c r="O273" s="6"/>
      <c r="Q273" s="5"/>
    </row>
    <row r="274" spans="1:17" x14ac:dyDescent="0.2">
      <c r="A274" s="59" t="s">
        <v>511</v>
      </c>
      <c r="B274" s="60" t="s">
        <v>512</v>
      </c>
      <c r="C274" s="26">
        <f t="shared" si="5"/>
        <v>0</v>
      </c>
      <c r="D274" s="27"/>
      <c r="E274" s="28"/>
      <c r="F274" s="29"/>
      <c r="G274" s="29"/>
      <c r="H274" s="29"/>
      <c r="I274" s="30"/>
      <c r="J274" s="5"/>
      <c r="K274" s="5"/>
      <c r="N274" s="15"/>
      <c r="O274" s="6"/>
      <c r="Q274" s="5"/>
    </row>
    <row r="275" spans="1:17" x14ac:dyDescent="0.2">
      <c r="A275" s="59" t="s">
        <v>513</v>
      </c>
      <c r="B275" s="36" t="s">
        <v>514</v>
      </c>
      <c r="C275" s="26">
        <f t="shared" si="5"/>
        <v>0</v>
      </c>
      <c r="D275" s="27"/>
      <c r="E275" s="28"/>
      <c r="F275" s="29"/>
      <c r="G275" s="29"/>
      <c r="H275" s="29"/>
      <c r="I275" s="30"/>
      <c r="J275" s="5"/>
      <c r="K275" s="5"/>
      <c r="N275" s="15"/>
      <c r="O275" s="6"/>
      <c r="Q275" s="5"/>
    </row>
    <row r="276" spans="1:17" x14ac:dyDescent="0.2">
      <c r="A276" s="59" t="s">
        <v>515</v>
      </c>
      <c r="B276" s="60" t="s">
        <v>516</v>
      </c>
      <c r="C276" s="26">
        <f t="shared" si="5"/>
        <v>0</v>
      </c>
      <c r="D276" s="27"/>
      <c r="E276" s="28"/>
      <c r="F276" s="29"/>
      <c r="G276" s="29"/>
      <c r="H276" s="29"/>
      <c r="I276" s="30"/>
      <c r="J276" s="5"/>
      <c r="K276" s="5"/>
      <c r="N276" s="15"/>
      <c r="O276" s="6"/>
      <c r="Q276" s="5"/>
    </row>
    <row r="277" spans="1:17" x14ac:dyDescent="0.2">
      <c r="A277" s="59" t="s">
        <v>517</v>
      </c>
      <c r="B277" s="60" t="s">
        <v>518</v>
      </c>
      <c r="C277" s="26">
        <f t="shared" si="5"/>
        <v>0</v>
      </c>
      <c r="D277" s="27"/>
      <c r="E277" s="28"/>
      <c r="F277" s="29"/>
      <c r="G277" s="29"/>
      <c r="H277" s="29"/>
      <c r="I277" s="30"/>
      <c r="J277" s="5"/>
      <c r="K277" s="5"/>
      <c r="N277" s="15"/>
      <c r="O277" s="6"/>
      <c r="Q277" s="5"/>
    </row>
    <row r="278" spans="1:17" x14ac:dyDescent="0.2">
      <c r="A278" s="59" t="s">
        <v>519</v>
      </c>
      <c r="B278" s="60" t="s">
        <v>520</v>
      </c>
      <c r="C278" s="26">
        <f t="shared" si="5"/>
        <v>0</v>
      </c>
      <c r="D278" s="27"/>
      <c r="E278" s="28"/>
      <c r="F278" s="29"/>
      <c r="G278" s="29"/>
      <c r="H278" s="29"/>
      <c r="I278" s="30"/>
      <c r="J278" s="5"/>
      <c r="K278" s="5"/>
      <c r="N278" s="15"/>
      <c r="O278" s="6"/>
      <c r="Q278" s="5"/>
    </row>
    <row r="279" spans="1:17" ht="23.25" x14ac:dyDescent="0.2">
      <c r="A279" s="59" t="s">
        <v>521</v>
      </c>
      <c r="B279" s="36" t="s">
        <v>522</v>
      </c>
      <c r="C279" s="26">
        <f t="shared" si="5"/>
        <v>0</v>
      </c>
      <c r="D279" s="27"/>
      <c r="E279" s="28"/>
      <c r="F279" s="29"/>
      <c r="G279" s="29"/>
      <c r="H279" s="29"/>
      <c r="I279" s="30"/>
      <c r="J279" s="5"/>
      <c r="K279" s="5"/>
      <c r="N279" s="15"/>
      <c r="O279" s="6"/>
      <c r="Q279" s="5"/>
    </row>
    <row r="280" spans="1:17" x14ac:dyDescent="0.2">
      <c r="A280" s="59" t="s">
        <v>523</v>
      </c>
      <c r="B280" s="60" t="s">
        <v>524</v>
      </c>
      <c r="C280" s="26">
        <f t="shared" si="5"/>
        <v>0</v>
      </c>
      <c r="D280" s="27"/>
      <c r="E280" s="28"/>
      <c r="F280" s="29"/>
      <c r="G280" s="29"/>
      <c r="H280" s="29"/>
      <c r="I280" s="30"/>
      <c r="J280" s="5"/>
      <c r="K280" s="5"/>
      <c r="N280" s="15"/>
      <c r="O280" s="6"/>
      <c r="Q280" s="5"/>
    </row>
    <row r="281" spans="1:17" x14ac:dyDescent="0.2">
      <c r="A281" s="59" t="s">
        <v>525</v>
      </c>
      <c r="B281" s="60" t="s">
        <v>526</v>
      </c>
      <c r="C281" s="26">
        <f t="shared" si="5"/>
        <v>0</v>
      </c>
      <c r="D281" s="27"/>
      <c r="E281" s="28"/>
      <c r="F281" s="29"/>
      <c r="G281" s="29"/>
      <c r="H281" s="29"/>
      <c r="I281" s="30"/>
      <c r="J281" s="5"/>
      <c r="K281" s="5"/>
      <c r="N281" s="15"/>
      <c r="O281" s="6"/>
      <c r="Q281" s="5"/>
    </row>
    <row r="282" spans="1:17" x14ac:dyDescent="0.2">
      <c r="A282" s="59" t="s">
        <v>527</v>
      </c>
      <c r="B282" s="60" t="s">
        <v>528</v>
      </c>
      <c r="C282" s="26">
        <f t="shared" si="5"/>
        <v>0</v>
      </c>
      <c r="D282" s="27"/>
      <c r="E282" s="28"/>
      <c r="F282" s="29"/>
      <c r="G282" s="29"/>
      <c r="H282" s="29"/>
      <c r="I282" s="30"/>
      <c r="J282" s="5"/>
      <c r="K282" s="5"/>
      <c r="N282" s="15"/>
      <c r="O282" s="6"/>
      <c r="Q282" s="5"/>
    </row>
    <row r="283" spans="1:17" x14ac:dyDescent="0.2">
      <c r="A283" s="59" t="s">
        <v>529</v>
      </c>
      <c r="B283" s="60" t="s">
        <v>530</v>
      </c>
      <c r="C283" s="26">
        <f t="shared" si="5"/>
        <v>0</v>
      </c>
      <c r="D283" s="27"/>
      <c r="E283" s="28"/>
      <c r="F283" s="29"/>
      <c r="G283" s="29"/>
      <c r="H283" s="29"/>
      <c r="I283" s="30"/>
      <c r="J283" s="5"/>
      <c r="K283" s="5"/>
      <c r="N283" s="15"/>
      <c r="O283" s="6"/>
      <c r="Q283" s="5"/>
    </row>
    <row r="284" spans="1:17" ht="23.25" x14ac:dyDescent="0.2">
      <c r="A284" s="59" t="s">
        <v>531</v>
      </c>
      <c r="B284" s="36" t="s">
        <v>532</v>
      </c>
      <c r="C284" s="26">
        <f t="shared" si="5"/>
        <v>0</v>
      </c>
      <c r="D284" s="27"/>
      <c r="E284" s="28"/>
      <c r="F284" s="29"/>
      <c r="G284" s="29"/>
      <c r="H284" s="29"/>
      <c r="I284" s="30"/>
      <c r="J284" s="5"/>
      <c r="K284" s="5"/>
      <c r="N284" s="15"/>
      <c r="O284" s="6"/>
      <c r="Q284" s="5"/>
    </row>
    <row r="285" spans="1:17" ht="34.5" x14ac:dyDescent="0.2">
      <c r="A285" s="59" t="s">
        <v>533</v>
      </c>
      <c r="B285" s="36" t="s">
        <v>534</v>
      </c>
      <c r="C285" s="26">
        <f t="shared" si="5"/>
        <v>0</v>
      </c>
      <c r="D285" s="27"/>
      <c r="E285" s="28"/>
      <c r="F285" s="29"/>
      <c r="G285" s="29"/>
      <c r="H285" s="29"/>
      <c r="I285" s="30"/>
      <c r="J285" s="5"/>
      <c r="K285" s="5"/>
      <c r="N285" s="15"/>
      <c r="O285" s="6"/>
      <c r="Q285" s="5"/>
    </row>
    <row r="286" spans="1:17" x14ac:dyDescent="0.2">
      <c r="A286" s="59" t="s">
        <v>535</v>
      </c>
      <c r="B286" s="60" t="s">
        <v>536</v>
      </c>
      <c r="C286" s="26">
        <f t="shared" si="5"/>
        <v>1</v>
      </c>
      <c r="D286" s="27"/>
      <c r="E286" s="28"/>
      <c r="F286" s="41">
        <v>1</v>
      </c>
      <c r="G286" s="29"/>
      <c r="H286" s="29"/>
      <c r="I286" s="30"/>
      <c r="J286" s="5"/>
      <c r="K286" s="5"/>
      <c r="N286" s="15"/>
      <c r="O286" s="6"/>
      <c r="Q286" s="5"/>
    </row>
    <row r="287" spans="1:17" x14ac:dyDescent="0.2">
      <c r="A287" s="61" t="s">
        <v>537</v>
      </c>
      <c r="B287" s="62" t="s">
        <v>538</v>
      </c>
      <c r="C287" s="63">
        <f t="shared" si="5"/>
        <v>0</v>
      </c>
      <c r="D287" s="39"/>
      <c r="E287" s="40"/>
      <c r="F287" s="41"/>
      <c r="G287" s="41"/>
      <c r="H287" s="41"/>
      <c r="I287" s="30"/>
      <c r="J287" s="5"/>
      <c r="K287" s="5"/>
      <c r="N287" s="15"/>
      <c r="O287" s="6"/>
      <c r="Q287" s="5"/>
    </row>
    <row r="288" spans="1:17" x14ac:dyDescent="0.2">
      <c r="A288" s="18"/>
      <c r="B288" s="67"/>
      <c r="C288" s="87"/>
      <c r="D288" s="88"/>
      <c r="E288" s="88"/>
      <c r="F288" s="88"/>
      <c r="G288" s="88"/>
      <c r="H288" s="88"/>
      <c r="I288" s="30"/>
      <c r="J288" s="5"/>
      <c r="K288" s="5"/>
      <c r="N288" s="15"/>
      <c r="O288" s="6"/>
      <c r="Q288" s="5"/>
    </row>
    <row r="289" spans="1:17" x14ac:dyDescent="0.2">
      <c r="A289" s="931" t="s">
        <v>539</v>
      </c>
      <c r="B289" s="932"/>
      <c r="C289" s="22">
        <f>+SUM(D289:F289)</f>
        <v>72</v>
      </c>
      <c r="D289" s="71">
        <f>+SUM(D290:D310)</f>
        <v>4</v>
      </c>
      <c r="E289" s="71">
        <f>+SUM(E290:E310)</f>
        <v>17</v>
      </c>
      <c r="F289" s="71">
        <f>+SUM(F290:F310)</f>
        <v>51</v>
      </c>
      <c r="G289" s="71">
        <f>+SUM(G290:G310)</f>
        <v>0</v>
      </c>
      <c r="H289" s="71">
        <f>+SUM(H290:H310)</f>
        <v>0</v>
      </c>
      <c r="I289" s="30"/>
      <c r="J289" s="5"/>
      <c r="K289" s="5"/>
      <c r="N289" s="15"/>
      <c r="O289" s="6"/>
      <c r="Q289" s="5"/>
    </row>
    <row r="290" spans="1:17" x14ac:dyDescent="0.2">
      <c r="A290" s="56" t="s">
        <v>540</v>
      </c>
      <c r="B290" s="72" t="s">
        <v>541</v>
      </c>
      <c r="C290" s="48">
        <f>+SUM(D290:F290)</f>
        <v>0</v>
      </c>
      <c r="D290" s="49"/>
      <c r="E290" s="50"/>
      <c r="F290" s="51"/>
      <c r="G290" s="51"/>
      <c r="H290" s="51"/>
      <c r="I290" s="30"/>
      <c r="J290" s="5"/>
      <c r="K290" s="5"/>
      <c r="N290" s="15"/>
      <c r="O290" s="6"/>
      <c r="Q290" s="5"/>
    </row>
    <row r="291" spans="1:17" x14ac:dyDescent="0.2">
      <c r="A291" s="59" t="s">
        <v>542</v>
      </c>
      <c r="B291" s="60" t="s">
        <v>543</v>
      </c>
      <c r="C291" s="26">
        <f>+SUM(D291:F291)</f>
        <v>0</v>
      </c>
      <c r="D291" s="27"/>
      <c r="E291" s="28"/>
      <c r="F291" s="29"/>
      <c r="G291" s="29"/>
      <c r="H291" s="29"/>
      <c r="I291" s="30"/>
      <c r="J291" s="5"/>
      <c r="K291" s="5"/>
      <c r="N291" s="15"/>
      <c r="O291" s="6"/>
      <c r="Q291" s="5"/>
    </row>
    <row r="292" spans="1:17" x14ac:dyDescent="0.2">
      <c r="A292" s="59" t="s">
        <v>544</v>
      </c>
      <c r="B292" s="60" t="s">
        <v>545</v>
      </c>
      <c r="C292" s="26">
        <f t="shared" ref="C292:C310" si="6">+SUM(D292:F292)</f>
        <v>16</v>
      </c>
      <c r="D292" s="27">
        <v>3</v>
      </c>
      <c r="E292" s="28">
        <v>13</v>
      </c>
      <c r="F292" s="29"/>
      <c r="G292" s="29"/>
      <c r="H292" s="29"/>
      <c r="I292" s="30"/>
      <c r="J292" s="5"/>
      <c r="K292" s="5"/>
      <c r="N292" s="15"/>
      <c r="O292" s="6"/>
      <c r="Q292" s="5"/>
    </row>
    <row r="293" spans="1:17" x14ac:dyDescent="0.2">
      <c r="A293" s="59" t="s">
        <v>546</v>
      </c>
      <c r="B293" s="60" t="s">
        <v>547</v>
      </c>
      <c r="C293" s="26">
        <f t="shared" si="6"/>
        <v>0</v>
      </c>
      <c r="D293" s="27"/>
      <c r="E293" s="28"/>
      <c r="F293" s="29"/>
      <c r="G293" s="29"/>
      <c r="H293" s="29"/>
      <c r="I293" s="30"/>
      <c r="J293" s="5"/>
      <c r="K293" s="5"/>
      <c r="N293" s="15"/>
      <c r="O293" s="6"/>
      <c r="Q293" s="5"/>
    </row>
    <row r="294" spans="1:17" x14ac:dyDescent="0.2">
      <c r="A294" s="59" t="s">
        <v>548</v>
      </c>
      <c r="B294" s="60" t="s">
        <v>549</v>
      </c>
      <c r="C294" s="26">
        <f t="shared" si="6"/>
        <v>5</v>
      </c>
      <c r="D294" s="27">
        <v>1</v>
      </c>
      <c r="E294" s="28">
        <v>4</v>
      </c>
      <c r="F294" s="29"/>
      <c r="G294" s="29"/>
      <c r="H294" s="29"/>
      <c r="I294" s="30"/>
      <c r="J294" s="5"/>
      <c r="K294" s="5"/>
      <c r="N294" s="15"/>
      <c r="O294" s="6"/>
      <c r="Q294" s="5"/>
    </row>
    <row r="295" spans="1:17" x14ac:dyDescent="0.2">
      <c r="A295" s="59" t="s">
        <v>550</v>
      </c>
      <c r="B295" s="60" t="s">
        <v>551</v>
      </c>
      <c r="C295" s="26">
        <f t="shared" si="6"/>
        <v>0</v>
      </c>
      <c r="D295" s="27"/>
      <c r="E295" s="28"/>
      <c r="F295" s="29"/>
      <c r="G295" s="29"/>
      <c r="H295" s="29"/>
      <c r="I295" s="30"/>
      <c r="J295" s="5"/>
      <c r="K295" s="5"/>
      <c r="N295" s="15"/>
      <c r="O295" s="6"/>
      <c r="Q295" s="5"/>
    </row>
    <row r="296" spans="1:17" x14ac:dyDescent="0.2">
      <c r="A296" s="59" t="s">
        <v>552</v>
      </c>
      <c r="B296" s="60" t="s">
        <v>553</v>
      </c>
      <c r="C296" s="26">
        <f t="shared" si="6"/>
        <v>0</v>
      </c>
      <c r="D296" s="27"/>
      <c r="E296" s="28"/>
      <c r="F296" s="29"/>
      <c r="G296" s="29"/>
      <c r="H296" s="29"/>
      <c r="I296" s="30"/>
      <c r="J296" s="5"/>
      <c r="K296" s="5"/>
      <c r="N296" s="15"/>
      <c r="O296" s="6"/>
      <c r="Q296" s="5"/>
    </row>
    <row r="297" spans="1:17" x14ac:dyDescent="0.2">
      <c r="A297" s="59" t="s">
        <v>554</v>
      </c>
      <c r="B297" s="60" t="s">
        <v>555</v>
      </c>
      <c r="C297" s="26">
        <f t="shared" si="6"/>
        <v>0</v>
      </c>
      <c r="D297" s="27"/>
      <c r="E297" s="28"/>
      <c r="F297" s="29"/>
      <c r="G297" s="29"/>
      <c r="H297" s="29"/>
      <c r="I297" s="30"/>
      <c r="J297" s="5"/>
      <c r="K297" s="5"/>
      <c r="N297" s="15"/>
      <c r="O297" s="6"/>
      <c r="Q297" s="5"/>
    </row>
    <row r="298" spans="1:17" x14ac:dyDescent="0.2">
      <c r="A298" s="59" t="s">
        <v>556</v>
      </c>
      <c r="B298" s="60" t="s">
        <v>557</v>
      </c>
      <c r="C298" s="26">
        <f t="shared" si="6"/>
        <v>0</v>
      </c>
      <c r="D298" s="27"/>
      <c r="E298" s="28"/>
      <c r="F298" s="29"/>
      <c r="G298" s="29"/>
      <c r="H298" s="29"/>
      <c r="I298" s="30"/>
      <c r="J298" s="5"/>
      <c r="K298" s="5"/>
      <c r="N298" s="15"/>
      <c r="O298" s="6"/>
      <c r="Q298" s="5"/>
    </row>
    <row r="299" spans="1:17" x14ac:dyDescent="0.2">
      <c r="A299" s="59" t="s">
        <v>558</v>
      </c>
      <c r="B299" s="60" t="s">
        <v>559</v>
      </c>
      <c r="C299" s="26">
        <f t="shared" si="6"/>
        <v>0</v>
      </c>
      <c r="D299" s="27"/>
      <c r="E299" s="28"/>
      <c r="F299" s="29"/>
      <c r="G299" s="29"/>
      <c r="H299" s="29"/>
      <c r="I299" s="30"/>
      <c r="J299" s="5"/>
      <c r="K299" s="5"/>
      <c r="N299" s="15"/>
      <c r="O299" s="6"/>
      <c r="Q299" s="5"/>
    </row>
    <row r="300" spans="1:17" x14ac:dyDescent="0.2">
      <c r="A300" s="59" t="s">
        <v>560</v>
      </c>
      <c r="B300" s="60" t="s">
        <v>561</v>
      </c>
      <c r="C300" s="26">
        <f t="shared" si="6"/>
        <v>0</v>
      </c>
      <c r="D300" s="27"/>
      <c r="E300" s="28"/>
      <c r="F300" s="29"/>
      <c r="G300" s="29"/>
      <c r="H300" s="29"/>
      <c r="I300" s="30"/>
      <c r="J300" s="5"/>
      <c r="K300" s="5"/>
      <c r="N300" s="15"/>
      <c r="O300" s="6"/>
      <c r="Q300" s="5"/>
    </row>
    <row r="301" spans="1:17" x14ac:dyDescent="0.2">
      <c r="A301" s="59" t="s">
        <v>562</v>
      </c>
      <c r="B301" s="60" t="s">
        <v>563</v>
      </c>
      <c r="C301" s="26">
        <f t="shared" si="6"/>
        <v>0</v>
      </c>
      <c r="D301" s="27"/>
      <c r="E301" s="28"/>
      <c r="F301" s="29"/>
      <c r="G301" s="29"/>
      <c r="H301" s="29"/>
      <c r="I301" s="30"/>
      <c r="J301" s="5"/>
      <c r="K301" s="5"/>
      <c r="N301" s="15"/>
      <c r="O301" s="6"/>
      <c r="Q301" s="5"/>
    </row>
    <row r="302" spans="1:17" x14ac:dyDescent="0.2">
      <c r="A302" s="59" t="s">
        <v>564</v>
      </c>
      <c r="B302" s="60" t="s">
        <v>565</v>
      </c>
      <c r="C302" s="26">
        <f t="shared" si="6"/>
        <v>0</v>
      </c>
      <c r="D302" s="27"/>
      <c r="E302" s="28"/>
      <c r="F302" s="29"/>
      <c r="G302" s="29"/>
      <c r="H302" s="29"/>
      <c r="I302" s="30"/>
      <c r="J302" s="5"/>
      <c r="K302" s="5"/>
      <c r="N302" s="15"/>
      <c r="O302" s="6"/>
      <c r="Q302" s="5"/>
    </row>
    <row r="303" spans="1:17" x14ac:dyDescent="0.2">
      <c r="A303" s="59" t="s">
        <v>566</v>
      </c>
      <c r="B303" s="60" t="s">
        <v>567</v>
      </c>
      <c r="C303" s="26">
        <f t="shared" si="6"/>
        <v>0</v>
      </c>
      <c r="D303" s="27"/>
      <c r="E303" s="28"/>
      <c r="F303" s="29"/>
      <c r="G303" s="29"/>
      <c r="H303" s="29"/>
      <c r="I303" s="30"/>
      <c r="J303" s="5"/>
      <c r="K303" s="5"/>
      <c r="N303" s="15"/>
      <c r="O303" s="6"/>
      <c r="Q303" s="5"/>
    </row>
    <row r="304" spans="1:17" x14ac:dyDescent="0.2">
      <c r="A304" s="59" t="s">
        <v>568</v>
      </c>
      <c r="B304" s="60" t="s">
        <v>569</v>
      </c>
      <c r="C304" s="26">
        <f t="shared" si="6"/>
        <v>0</v>
      </c>
      <c r="D304" s="27"/>
      <c r="E304" s="28"/>
      <c r="F304" s="29"/>
      <c r="G304" s="29"/>
      <c r="H304" s="29"/>
      <c r="I304" s="30"/>
      <c r="J304" s="5"/>
      <c r="K304" s="5"/>
      <c r="N304" s="15"/>
      <c r="O304" s="6"/>
      <c r="Q304" s="5"/>
    </row>
    <row r="305" spans="1:17" x14ac:dyDescent="0.2">
      <c r="A305" s="59" t="s">
        <v>570</v>
      </c>
      <c r="B305" s="60" t="s">
        <v>571</v>
      </c>
      <c r="C305" s="26">
        <f t="shared" si="6"/>
        <v>0</v>
      </c>
      <c r="D305" s="27"/>
      <c r="E305" s="28"/>
      <c r="F305" s="29"/>
      <c r="G305" s="29"/>
      <c r="H305" s="29"/>
      <c r="I305" s="30"/>
      <c r="J305" s="5"/>
      <c r="K305" s="5"/>
      <c r="N305" s="15"/>
      <c r="O305" s="6"/>
      <c r="Q305" s="5"/>
    </row>
    <row r="306" spans="1:17" x14ac:dyDescent="0.2">
      <c r="A306" s="59" t="s">
        <v>572</v>
      </c>
      <c r="B306" s="60" t="s">
        <v>573</v>
      </c>
      <c r="C306" s="26">
        <f t="shared" si="6"/>
        <v>0</v>
      </c>
      <c r="D306" s="27"/>
      <c r="E306" s="28"/>
      <c r="F306" s="29"/>
      <c r="G306" s="29"/>
      <c r="H306" s="29"/>
      <c r="I306" s="30"/>
      <c r="J306" s="5"/>
      <c r="K306" s="5"/>
      <c r="N306" s="15"/>
      <c r="O306" s="6"/>
      <c r="Q306" s="5"/>
    </row>
    <row r="307" spans="1:17" x14ac:dyDescent="0.2">
      <c r="A307" s="59" t="s">
        <v>574</v>
      </c>
      <c r="B307" s="60" t="s">
        <v>575</v>
      </c>
      <c r="C307" s="26">
        <f t="shared" si="6"/>
        <v>0</v>
      </c>
      <c r="D307" s="27"/>
      <c r="E307" s="28"/>
      <c r="F307" s="29"/>
      <c r="G307" s="29"/>
      <c r="H307" s="29"/>
      <c r="I307" s="30"/>
      <c r="J307" s="5"/>
      <c r="K307" s="5"/>
      <c r="N307" s="15"/>
      <c r="O307" s="6"/>
      <c r="Q307" s="5"/>
    </row>
    <row r="308" spans="1:17" x14ac:dyDescent="0.2">
      <c r="A308" s="59" t="s">
        <v>576</v>
      </c>
      <c r="B308" s="60" t="s">
        <v>577</v>
      </c>
      <c r="C308" s="26">
        <f t="shared" si="6"/>
        <v>0</v>
      </c>
      <c r="D308" s="27"/>
      <c r="E308" s="28"/>
      <c r="F308" s="29"/>
      <c r="G308" s="29"/>
      <c r="H308" s="29"/>
      <c r="I308" s="30"/>
      <c r="J308" s="5"/>
      <c r="K308" s="5"/>
      <c r="N308" s="15"/>
      <c r="O308" s="6"/>
      <c r="Q308" s="5"/>
    </row>
    <row r="309" spans="1:17" x14ac:dyDescent="0.2">
      <c r="A309" s="59" t="s">
        <v>578</v>
      </c>
      <c r="B309" s="60" t="s">
        <v>579</v>
      </c>
      <c r="C309" s="26">
        <f t="shared" si="6"/>
        <v>1</v>
      </c>
      <c r="D309" s="27"/>
      <c r="E309" s="28"/>
      <c r="F309" s="29">
        <v>1</v>
      </c>
      <c r="G309" s="29"/>
      <c r="H309" s="29"/>
      <c r="I309" s="30"/>
      <c r="J309" s="5"/>
      <c r="K309" s="5"/>
      <c r="N309" s="15"/>
      <c r="O309" s="6"/>
      <c r="Q309" s="5"/>
    </row>
    <row r="310" spans="1:17" x14ac:dyDescent="0.2">
      <c r="A310" s="61" t="s">
        <v>580</v>
      </c>
      <c r="B310" s="62" t="s">
        <v>581</v>
      </c>
      <c r="C310" s="63">
        <f t="shared" si="6"/>
        <v>50</v>
      </c>
      <c r="D310" s="64"/>
      <c r="E310" s="65"/>
      <c r="F310" s="66">
        <v>50</v>
      </c>
      <c r="G310" s="66"/>
      <c r="H310" s="66"/>
      <c r="I310" s="30"/>
      <c r="J310" s="5"/>
      <c r="K310" s="5"/>
      <c r="N310" s="15"/>
      <c r="O310" s="6"/>
      <c r="Q310" s="5"/>
    </row>
    <row r="311" spans="1:17" x14ac:dyDescent="0.2">
      <c r="A311" s="89"/>
      <c r="B311" s="67"/>
      <c r="C311" s="90"/>
      <c r="D311" s="3"/>
      <c r="E311" s="3"/>
      <c r="F311" s="3"/>
      <c r="G311" s="3"/>
      <c r="H311" s="3"/>
      <c r="I311" s="30"/>
      <c r="J311" s="5"/>
      <c r="K311" s="5"/>
      <c r="N311" s="15"/>
      <c r="O311" s="6"/>
      <c r="Q311" s="5"/>
    </row>
    <row r="312" spans="1:17" x14ac:dyDescent="0.2">
      <c r="A312" s="931" t="s">
        <v>582</v>
      </c>
      <c r="B312" s="932"/>
      <c r="C312" s="22">
        <f t="shared" ref="C312:C328" si="7">+SUM(D312:F312)</f>
        <v>70</v>
      </c>
      <c r="D312" s="23">
        <f>+SUM(D313:D328)</f>
        <v>0</v>
      </c>
      <c r="E312" s="55">
        <f>+SUM(E313:E328)</f>
        <v>69</v>
      </c>
      <c r="F312" s="82">
        <f>+SUM(F313:F328)</f>
        <v>1</v>
      </c>
      <c r="G312" s="22">
        <f>+SUM(G313:G328)</f>
        <v>0</v>
      </c>
      <c r="H312" s="22">
        <f>+SUM(H313:H328)</f>
        <v>0</v>
      </c>
      <c r="I312" s="30"/>
      <c r="J312" s="5"/>
      <c r="K312" s="5"/>
      <c r="N312" s="15"/>
      <c r="O312" s="6"/>
      <c r="Q312" s="5"/>
    </row>
    <row r="313" spans="1:17" x14ac:dyDescent="0.2">
      <c r="A313" s="91" t="s">
        <v>583</v>
      </c>
      <c r="B313" s="92" t="s">
        <v>584</v>
      </c>
      <c r="C313" s="48">
        <f t="shared" si="7"/>
        <v>9</v>
      </c>
      <c r="D313" s="27"/>
      <c r="E313" s="28">
        <v>8</v>
      </c>
      <c r="F313" s="29">
        <v>1</v>
      </c>
      <c r="G313" s="29"/>
      <c r="H313" s="29"/>
      <c r="I313" s="30"/>
      <c r="J313" s="5"/>
      <c r="K313" s="5"/>
      <c r="N313" s="15"/>
      <c r="O313" s="6"/>
      <c r="Q313" s="5"/>
    </row>
    <row r="314" spans="1:17" ht="23.25" x14ac:dyDescent="0.2">
      <c r="A314" s="59" t="s">
        <v>585</v>
      </c>
      <c r="B314" s="36" t="s">
        <v>586</v>
      </c>
      <c r="C314" s="26">
        <f t="shared" si="7"/>
        <v>0</v>
      </c>
      <c r="D314" s="27"/>
      <c r="E314" s="28"/>
      <c r="F314" s="29"/>
      <c r="G314" s="29"/>
      <c r="H314" s="29"/>
      <c r="I314" s="30"/>
      <c r="J314" s="5"/>
      <c r="K314" s="5"/>
      <c r="N314" s="15"/>
      <c r="O314" s="6"/>
      <c r="Q314" s="5"/>
    </row>
    <row r="315" spans="1:17" x14ac:dyDescent="0.2">
      <c r="A315" s="59" t="s">
        <v>587</v>
      </c>
      <c r="B315" s="60" t="s">
        <v>588</v>
      </c>
      <c r="C315" s="26">
        <f t="shared" si="7"/>
        <v>0</v>
      </c>
      <c r="D315" s="27"/>
      <c r="E315" s="28"/>
      <c r="F315" s="29"/>
      <c r="G315" s="29"/>
      <c r="H315" s="29"/>
      <c r="I315" s="30"/>
      <c r="J315" s="5"/>
      <c r="K315" s="5"/>
      <c r="N315" s="15"/>
      <c r="O315" s="6"/>
      <c r="Q315" s="5"/>
    </row>
    <row r="316" spans="1:17" x14ac:dyDescent="0.2">
      <c r="A316" s="59" t="s">
        <v>589</v>
      </c>
      <c r="B316" s="60" t="s">
        <v>590</v>
      </c>
      <c r="C316" s="26">
        <f t="shared" si="7"/>
        <v>1</v>
      </c>
      <c r="D316" s="27"/>
      <c r="E316" s="28">
        <v>1</v>
      </c>
      <c r="F316" s="29"/>
      <c r="G316" s="29"/>
      <c r="H316" s="29"/>
      <c r="I316" s="30"/>
      <c r="J316" s="5"/>
      <c r="K316" s="5"/>
      <c r="N316" s="15"/>
      <c r="O316" s="6"/>
      <c r="Q316" s="5"/>
    </row>
    <row r="317" spans="1:17" x14ac:dyDescent="0.2">
      <c r="A317" s="59" t="s">
        <v>591</v>
      </c>
      <c r="B317" s="60" t="s">
        <v>592</v>
      </c>
      <c r="C317" s="26">
        <f t="shared" si="7"/>
        <v>0</v>
      </c>
      <c r="D317" s="27"/>
      <c r="E317" s="28"/>
      <c r="F317" s="29"/>
      <c r="G317" s="29"/>
      <c r="H317" s="29"/>
      <c r="I317" s="30"/>
      <c r="J317" s="5"/>
      <c r="K317" s="5"/>
      <c r="N317" s="15"/>
      <c r="O317" s="6"/>
      <c r="Q317" s="5"/>
    </row>
    <row r="318" spans="1:17" x14ac:dyDescent="0.2">
      <c r="A318" s="59" t="s">
        <v>593</v>
      </c>
      <c r="B318" s="60" t="s">
        <v>594</v>
      </c>
      <c r="C318" s="26">
        <f t="shared" si="7"/>
        <v>3</v>
      </c>
      <c r="D318" s="27"/>
      <c r="E318" s="28">
        <v>3</v>
      </c>
      <c r="F318" s="29"/>
      <c r="G318" s="29"/>
      <c r="H318" s="29"/>
      <c r="I318" s="30"/>
      <c r="J318" s="5"/>
      <c r="K318" s="5"/>
      <c r="N318" s="15"/>
      <c r="O318" s="6"/>
      <c r="Q318" s="5"/>
    </row>
    <row r="319" spans="1:17" x14ac:dyDescent="0.2">
      <c r="A319" s="59" t="s">
        <v>595</v>
      </c>
      <c r="B319" s="60" t="s">
        <v>596</v>
      </c>
      <c r="C319" s="26">
        <f t="shared" si="7"/>
        <v>27</v>
      </c>
      <c r="D319" s="27"/>
      <c r="E319" s="28">
        <v>27</v>
      </c>
      <c r="F319" s="29"/>
      <c r="G319" s="29"/>
      <c r="H319" s="29"/>
      <c r="I319" s="30"/>
      <c r="J319" s="5"/>
      <c r="K319" s="5"/>
      <c r="N319" s="15"/>
      <c r="O319" s="6"/>
      <c r="Q319" s="5"/>
    </row>
    <row r="320" spans="1:17" x14ac:dyDescent="0.2">
      <c r="A320" s="59" t="s">
        <v>597</v>
      </c>
      <c r="B320" s="60" t="s">
        <v>598</v>
      </c>
      <c r="C320" s="26">
        <f t="shared" si="7"/>
        <v>0</v>
      </c>
      <c r="D320" s="27"/>
      <c r="E320" s="28"/>
      <c r="F320" s="29"/>
      <c r="G320" s="29"/>
      <c r="H320" s="29"/>
      <c r="I320" s="30"/>
      <c r="J320" s="5"/>
      <c r="K320" s="5"/>
      <c r="N320" s="15"/>
      <c r="O320" s="6"/>
      <c r="Q320" s="5"/>
    </row>
    <row r="321" spans="1:17" x14ac:dyDescent="0.2">
      <c r="A321" s="59" t="s">
        <v>599</v>
      </c>
      <c r="B321" s="60" t="s">
        <v>600</v>
      </c>
      <c r="C321" s="26">
        <f t="shared" si="7"/>
        <v>17</v>
      </c>
      <c r="D321" s="27"/>
      <c r="E321" s="28">
        <v>17</v>
      </c>
      <c r="F321" s="29"/>
      <c r="G321" s="29"/>
      <c r="H321" s="29"/>
      <c r="I321" s="30"/>
      <c r="J321" s="5"/>
      <c r="K321" s="5"/>
      <c r="N321" s="15"/>
      <c r="O321" s="6"/>
      <c r="Q321" s="5"/>
    </row>
    <row r="322" spans="1:17" x14ac:dyDescent="0.2">
      <c r="A322" s="59" t="s">
        <v>601</v>
      </c>
      <c r="B322" s="60" t="s">
        <v>602</v>
      </c>
      <c r="C322" s="26">
        <f t="shared" si="7"/>
        <v>9</v>
      </c>
      <c r="D322" s="27"/>
      <c r="E322" s="28">
        <v>9</v>
      </c>
      <c r="F322" s="29"/>
      <c r="G322" s="29"/>
      <c r="H322" s="29"/>
      <c r="I322" s="30"/>
      <c r="J322" s="5"/>
      <c r="K322" s="5"/>
      <c r="N322" s="15"/>
      <c r="O322" s="6"/>
      <c r="Q322" s="5"/>
    </row>
    <row r="323" spans="1:17" x14ac:dyDescent="0.2">
      <c r="A323" s="59" t="s">
        <v>603</v>
      </c>
      <c r="B323" s="60" t="s">
        <v>604</v>
      </c>
      <c r="C323" s="26">
        <f t="shared" si="7"/>
        <v>0</v>
      </c>
      <c r="D323" s="27"/>
      <c r="E323" s="28"/>
      <c r="F323" s="29"/>
      <c r="G323" s="29"/>
      <c r="H323" s="29"/>
      <c r="I323" s="30"/>
      <c r="J323" s="5"/>
      <c r="K323" s="5"/>
      <c r="N323" s="15"/>
      <c r="O323" s="6"/>
      <c r="Q323" s="5"/>
    </row>
    <row r="324" spans="1:17" x14ac:dyDescent="0.2">
      <c r="A324" s="59" t="s">
        <v>605</v>
      </c>
      <c r="B324" s="60" t="s">
        <v>606</v>
      </c>
      <c r="C324" s="26">
        <f t="shared" si="7"/>
        <v>0</v>
      </c>
      <c r="D324" s="27"/>
      <c r="E324" s="28"/>
      <c r="F324" s="29"/>
      <c r="G324" s="29"/>
      <c r="H324" s="29"/>
      <c r="I324" s="30"/>
      <c r="J324" s="5"/>
      <c r="K324" s="5"/>
      <c r="N324" s="15"/>
      <c r="O324" s="6"/>
      <c r="Q324" s="5"/>
    </row>
    <row r="325" spans="1:17" x14ac:dyDescent="0.2">
      <c r="A325" s="59" t="s">
        <v>607</v>
      </c>
      <c r="B325" s="60" t="s">
        <v>608</v>
      </c>
      <c r="C325" s="26">
        <f t="shared" si="7"/>
        <v>0</v>
      </c>
      <c r="D325" s="27"/>
      <c r="E325" s="28"/>
      <c r="F325" s="29"/>
      <c r="G325" s="29"/>
      <c r="H325" s="29"/>
      <c r="I325" s="30"/>
      <c r="J325" s="5"/>
      <c r="K325" s="5"/>
      <c r="N325" s="15"/>
      <c r="O325" s="6"/>
      <c r="Q325" s="5"/>
    </row>
    <row r="326" spans="1:17" x14ac:dyDescent="0.2">
      <c r="A326" s="59" t="s">
        <v>609</v>
      </c>
      <c r="B326" s="60" t="s">
        <v>610</v>
      </c>
      <c r="C326" s="26">
        <f t="shared" si="7"/>
        <v>0</v>
      </c>
      <c r="D326" s="27"/>
      <c r="E326" s="28"/>
      <c r="F326" s="29"/>
      <c r="G326" s="29"/>
      <c r="H326" s="29"/>
      <c r="I326" s="30"/>
      <c r="J326" s="5"/>
      <c r="K326" s="5"/>
      <c r="N326" s="15"/>
      <c r="O326" s="6"/>
      <c r="Q326" s="5"/>
    </row>
    <row r="327" spans="1:17" x14ac:dyDescent="0.2">
      <c r="A327" s="59" t="s">
        <v>611</v>
      </c>
      <c r="B327" s="60" t="s">
        <v>612</v>
      </c>
      <c r="C327" s="26">
        <f t="shared" si="7"/>
        <v>4</v>
      </c>
      <c r="D327" s="27"/>
      <c r="E327" s="28">
        <v>4</v>
      </c>
      <c r="F327" s="29"/>
      <c r="G327" s="29"/>
      <c r="H327" s="29"/>
      <c r="I327" s="30"/>
      <c r="J327" s="5"/>
      <c r="K327" s="5"/>
      <c r="N327" s="15"/>
      <c r="O327" s="6"/>
      <c r="Q327" s="5"/>
    </row>
    <row r="328" spans="1:17" x14ac:dyDescent="0.2">
      <c r="A328" s="80" t="s">
        <v>613</v>
      </c>
      <c r="B328" s="81" t="s">
        <v>614</v>
      </c>
      <c r="C328" s="63">
        <f t="shared" si="7"/>
        <v>0</v>
      </c>
      <c r="D328" s="64"/>
      <c r="E328" s="65"/>
      <c r="F328" s="66"/>
      <c r="G328" s="66"/>
      <c r="H328" s="66"/>
      <c r="I328" s="30"/>
      <c r="J328" s="5"/>
      <c r="K328" s="5"/>
      <c r="N328" s="15"/>
      <c r="O328" s="6"/>
      <c r="Q328" s="5"/>
    </row>
    <row r="329" spans="1:17" x14ac:dyDescent="0.2">
      <c r="A329" s="93"/>
      <c r="B329" s="94"/>
      <c r="C329" s="47"/>
      <c r="D329" s="47"/>
      <c r="E329" s="47"/>
      <c r="F329" s="47"/>
      <c r="G329" s="47"/>
      <c r="H329" s="47"/>
      <c r="I329" s="30"/>
      <c r="J329" s="15"/>
      <c r="K329" s="15"/>
      <c r="L329" s="15"/>
      <c r="M329" s="15"/>
      <c r="N329" s="15"/>
      <c r="O329" s="6"/>
      <c r="Q329" s="5"/>
    </row>
    <row r="330" spans="1:17" x14ac:dyDescent="0.2">
      <c r="A330" s="95" t="s">
        <v>615</v>
      </c>
      <c r="B330" s="96"/>
      <c r="C330" s="22">
        <f t="shared" ref="C330:C380" si="8">+SUM(D330:F330)</f>
        <v>1741</v>
      </c>
      <c r="D330" s="23">
        <f>+SUM(D331:D380)</f>
        <v>0</v>
      </c>
      <c r="E330" s="23">
        <f>+SUM(E331:E380)</f>
        <v>1501</v>
      </c>
      <c r="F330" s="23">
        <f>+SUM(F331:F380)</f>
        <v>240</v>
      </c>
      <c r="G330" s="23">
        <f>+SUM(G331:G380)</f>
        <v>0</v>
      </c>
      <c r="H330" s="23">
        <f>+SUM(H331:H380)</f>
        <v>0</v>
      </c>
      <c r="I330" s="30"/>
      <c r="J330" s="5"/>
      <c r="K330" s="5"/>
      <c r="N330" s="15"/>
      <c r="O330" s="6"/>
      <c r="Q330" s="5"/>
    </row>
    <row r="331" spans="1:17" x14ac:dyDescent="0.2">
      <c r="A331" s="91" t="s">
        <v>616</v>
      </c>
      <c r="B331" s="97" t="s">
        <v>617</v>
      </c>
      <c r="C331" s="26">
        <f t="shared" si="8"/>
        <v>1072</v>
      </c>
      <c r="D331" s="27"/>
      <c r="E331" s="28">
        <v>1072</v>
      </c>
      <c r="F331" s="29"/>
      <c r="G331" s="29"/>
      <c r="H331" s="29"/>
      <c r="I331" s="30"/>
      <c r="J331" s="5"/>
      <c r="K331" s="5"/>
      <c r="N331" s="15"/>
      <c r="O331" s="6"/>
      <c r="Q331" s="5"/>
    </row>
    <row r="332" spans="1:17" x14ac:dyDescent="0.2">
      <c r="A332" s="98" t="s">
        <v>618</v>
      </c>
      <c r="B332" s="97" t="s">
        <v>619</v>
      </c>
      <c r="C332" s="26">
        <f t="shared" si="8"/>
        <v>70</v>
      </c>
      <c r="D332" s="27"/>
      <c r="E332" s="28">
        <v>70</v>
      </c>
      <c r="F332" s="29"/>
      <c r="G332" s="29"/>
      <c r="H332" s="29"/>
      <c r="I332" s="30"/>
      <c r="J332" s="5"/>
      <c r="K332" s="5"/>
      <c r="N332" s="15"/>
      <c r="O332" s="6"/>
      <c r="Q332" s="5"/>
    </row>
    <row r="333" spans="1:17" x14ac:dyDescent="0.2">
      <c r="A333" s="98" t="s">
        <v>620</v>
      </c>
      <c r="B333" s="97" t="s">
        <v>621</v>
      </c>
      <c r="C333" s="26">
        <f t="shared" si="8"/>
        <v>0</v>
      </c>
      <c r="D333" s="27"/>
      <c r="E333" s="28"/>
      <c r="F333" s="29"/>
      <c r="G333" s="29"/>
      <c r="H333" s="29"/>
      <c r="I333" s="30"/>
      <c r="J333" s="5"/>
      <c r="K333" s="5"/>
      <c r="N333" s="15"/>
      <c r="O333" s="6"/>
      <c r="Q333" s="5"/>
    </row>
    <row r="334" spans="1:17" x14ac:dyDescent="0.2">
      <c r="A334" s="59" t="s">
        <v>622</v>
      </c>
      <c r="B334" s="60" t="s">
        <v>623</v>
      </c>
      <c r="C334" s="26">
        <f t="shared" si="8"/>
        <v>0</v>
      </c>
      <c r="D334" s="27"/>
      <c r="E334" s="28"/>
      <c r="F334" s="29"/>
      <c r="G334" s="29"/>
      <c r="H334" s="29"/>
      <c r="I334" s="30"/>
      <c r="J334" s="5"/>
      <c r="K334" s="5"/>
      <c r="N334" s="15"/>
      <c r="O334" s="6"/>
      <c r="Q334" s="5"/>
    </row>
    <row r="335" spans="1:17" x14ac:dyDescent="0.2">
      <c r="A335" s="59" t="s">
        <v>624</v>
      </c>
      <c r="B335" s="60" t="s">
        <v>625</v>
      </c>
      <c r="C335" s="26">
        <f t="shared" si="8"/>
        <v>0</v>
      </c>
      <c r="D335" s="27"/>
      <c r="E335" s="28"/>
      <c r="F335" s="29"/>
      <c r="G335" s="29"/>
      <c r="H335" s="29"/>
      <c r="I335" s="30"/>
      <c r="J335" s="5"/>
      <c r="K335" s="5"/>
      <c r="N335" s="15"/>
      <c r="O335" s="6"/>
      <c r="Q335" s="5"/>
    </row>
    <row r="336" spans="1:17" x14ac:dyDescent="0.2">
      <c r="A336" s="59" t="s">
        <v>626</v>
      </c>
      <c r="B336" s="60" t="s">
        <v>627</v>
      </c>
      <c r="C336" s="26">
        <f t="shared" si="8"/>
        <v>0</v>
      </c>
      <c r="D336" s="27"/>
      <c r="E336" s="28"/>
      <c r="F336" s="29"/>
      <c r="G336" s="29"/>
      <c r="H336" s="29"/>
      <c r="I336" s="30"/>
      <c r="J336" s="5"/>
      <c r="K336" s="5"/>
      <c r="N336" s="15"/>
      <c r="O336" s="6"/>
      <c r="Q336" s="5"/>
    </row>
    <row r="337" spans="1:17" x14ac:dyDescent="0.2">
      <c r="A337" s="59" t="s">
        <v>628</v>
      </c>
      <c r="B337" s="60" t="s">
        <v>629</v>
      </c>
      <c r="C337" s="26">
        <f t="shared" si="8"/>
        <v>0</v>
      </c>
      <c r="D337" s="27"/>
      <c r="E337" s="28"/>
      <c r="F337" s="29"/>
      <c r="G337" s="29"/>
      <c r="H337" s="29"/>
      <c r="I337" s="30"/>
      <c r="J337" s="5"/>
      <c r="K337" s="5"/>
      <c r="N337" s="15"/>
      <c r="O337" s="6"/>
      <c r="Q337" s="5"/>
    </row>
    <row r="338" spans="1:17" x14ac:dyDescent="0.2">
      <c r="A338" s="59" t="s">
        <v>630</v>
      </c>
      <c r="B338" s="60" t="s">
        <v>631</v>
      </c>
      <c r="C338" s="26">
        <f t="shared" si="8"/>
        <v>0</v>
      </c>
      <c r="D338" s="27"/>
      <c r="E338" s="28"/>
      <c r="F338" s="29"/>
      <c r="G338" s="29"/>
      <c r="H338" s="29"/>
      <c r="I338" s="30"/>
      <c r="J338" s="5"/>
      <c r="K338" s="5"/>
      <c r="N338" s="15"/>
      <c r="O338" s="6"/>
      <c r="Q338" s="5"/>
    </row>
    <row r="339" spans="1:17" x14ac:dyDescent="0.2">
      <c r="A339" s="53" t="s">
        <v>632</v>
      </c>
      <c r="B339" s="99" t="s">
        <v>633</v>
      </c>
      <c r="C339" s="52">
        <f t="shared" si="8"/>
        <v>0</v>
      </c>
      <c r="D339" s="39"/>
      <c r="E339" s="40"/>
      <c r="F339" s="41"/>
      <c r="G339" s="41"/>
      <c r="H339" s="41"/>
      <c r="I339" s="30"/>
      <c r="J339" s="5"/>
      <c r="K339" s="5"/>
      <c r="N339" s="15"/>
      <c r="O339" s="6"/>
      <c r="Q339" s="5"/>
    </row>
    <row r="340" spans="1:17" s="6" customFormat="1" x14ac:dyDescent="0.2">
      <c r="A340" s="59" t="s">
        <v>634</v>
      </c>
      <c r="B340" s="60" t="s">
        <v>635</v>
      </c>
      <c r="C340" s="26">
        <f t="shared" si="8"/>
        <v>0</v>
      </c>
      <c r="D340" s="27"/>
      <c r="E340" s="28"/>
      <c r="F340" s="29"/>
      <c r="G340" s="29"/>
      <c r="H340" s="45"/>
      <c r="I340" s="46"/>
      <c r="N340" s="47"/>
    </row>
    <row r="341" spans="1:17" x14ac:dyDescent="0.2">
      <c r="A341" s="53" t="s">
        <v>636</v>
      </c>
      <c r="B341" s="60" t="s">
        <v>637</v>
      </c>
      <c r="C341" s="48">
        <f t="shared" si="8"/>
        <v>0</v>
      </c>
      <c r="D341" s="49"/>
      <c r="E341" s="50"/>
      <c r="F341" s="51"/>
      <c r="G341" s="51"/>
      <c r="H341" s="51"/>
      <c r="I341" s="30"/>
      <c r="J341" s="5"/>
      <c r="K341" s="5"/>
      <c r="N341" s="15"/>
      <c r="O341" s="6"/>
      <c r="Q341" s="5"/>
    </row>
    <row r="342" spans="1:17" x14ac:dyDescent="0.2">
      <c r="A342" s="59" t="s">
        <v>638</v>
      </c>
      <c r="B342" s="60" t="s">
        <v>639</v>
      </c>
      <c r="C342" s="26">
        <f t="shared" si="8"/>
        <v>0</v>
      </c>
      <c r="D342" s="27"/>
      <c r="E342" s="28"/>
      <c r="F342" s="29"/>
      <c r="G342" s="29"/>
      <c r="H342" s="29"/>
      <c r="I342" s="30"/>
      <c r="J342" s="5"/>
      <c r="K342" s="5"/>
      <c r="N342" s="15"/>
      <c r="O342" s="6"/>
      <c r="Q342" s="5"/>
    </row>
    <row r="343" spans="1:17" x14ac:dyDescent="0.2">
      <c r="A343" s="53" t="s">
        <v>640</v>
      </c>
      <c r="B343" s="60" t="s">
        <v>641</v>
      </c>
      <c r="C343" s="26">
        <f t="shared" si="8"/>
        <v>0</v>
      </c>
      <c r="D343" s="27"/>
      <c r="E343" s="28"/>
      <c r="F343" s="29"/>
      <c r="G343" s="29"/>
      <c r="H343" s="29"/>
      <c r="I343" s="30"/>
      <c r="J343" s="5"/>
      <c r="K343" s="5"/>
      <c r="N343" s="15"/>
      <c r="O343" s="6"/>
      <c r="Q343" s="5"/>
    </row>
    <row r="344" spans="1:17" x14ac:dyDescent="0.2">
      <c r="A344" s="59" t="s">
        <v>642</v>
      </c>
      <c r="B344" s="60" t="s">
        <v>643</v>
      </c>
      <c r="C344" s="26">
        <f t="shared" si="8"/>
        <v>0</v>
      </c>
      <c r="D344" s="27"/>
      <c r="E344" s="28"/>
      <c r="F344" s="29"/>
      <c r="G344" s="29"/>
      <c r="H344" s="29"/>
      <c r="I344" s="30"/>
      <c r="J344" s="5"/>
      <c r="K344" s="5"/>
      <c r="N344" s="15"/>
      <c r="O344" s="6"/>
      <c r="Q344" s="5"/>
    </row>
    <row r="345" spans="1:17" x14ac:dyDescent="0.2">
      <c r="A345" s="53" t="s">
        <v>644</v>
      </c>
      <c r="B345" s="60" t="s">
        <v>645</v>
      </c>
      <c r="C345" s="26">
        <f t="shared" si="8"/>
        <v>0</v>
      </c>
      <c r="D345" s="27"/>
      <c r="E345" s="28"/>
      <c r="F345" s="29"/>
      <c r="G345" s="29"/>
      <c r="H345" s="29"/>
      <c r="I345" s="30"/>
      <c r="J345" s="5"/>
      <c r="K345" s="5"/>
      <c r="N345" s="15"/>
      <c r="O345" s="6"/>
      <c r="Q345" s="5"/>
    </row>
    <row r="346" spans="1:17" x14ac:dyDescent="0.2">
      <c r="A346" s="59" t="s">
        <v>646</v>
      </c>
      <c r="B346" s="60" t="s">
        <v>647</v>
      </c>
      <c r="C346" s="26">
        <f t="shared" si="8"/>
        <v>45</v>
      </c>
      <c r="D346" s="27"/>
      <c r="E346" s="28">
        <v>45</v>
      </c>
      <c r="F346" s="29"/>
      <c r="G346" s="29"/>
      <c r="H346" s="29"/>
      <c r="I346" s="30"/>
      <c r="J346" s="5"/>
      <c r="K346" s="5"/>
      <c r="N346" s="15"/>
      <c r="O346" s="6"/>
      <c r="Q346" s="5"/>
    </row>
    <row r="347" spans="1:17" x14ac:dyDescent="0.2">
      <c r="A347" s="53" t="s">
        <v>648</v>
      </c>
      <c r="B347" s="60" t="s">
        <v>649</v>
      </c>
      <c r="C347" s="52">
        <f t="shared" si="8"/>
        <v>44</v>
      </c>
      <c r="D347" s="39"/>
      <c r="E347" s="40">
        <v>44</v>
      </c>
      <c r="F347" s="41"/>
      <c r="G347" s="41"/>
      <c r="H347" s="41"/>
      <c r="I347" s="30"/>
      <c r="J347" s="5"/>
      <c r="K347" s="5"/>
      <c r="N347" s="15"/>
      <c r="O347" s="6"/>
      <c r="Q347" s="5"/>
    </row>
    <row r="348" spans="1:17" x14ac:dyDescent="0.2">
      <c r="A348" s="59" t="s">
        <v>650</v>
      </c>
      <c r="B348" s="60" t="s">
        <v>651</v>
      </c>
      <c r="C348" s="52">
        <f t="shared" si="8"/>
        <v>0</v>
      </c>
      <c r="D348" s="39"/>
      <c r="E348" s="40"/>
      <c r="F348" s="41"/>
      <c r="G348" s="41"/>
      <c r="H348" s="41"/>
      <c r="I348" s="30"/>
      <c r="J348" s="5"/>
      <c r="K348" s="5"/>
      <c r="N348" s="15"/>
      <c r="O348" s="6"/>
      <c r="Q348" s="5"/>
    </row>
    <row r="349" spans="1:17" x14ac:dyDescent="0.2">
      <c r="A349" s="53" t="s">
        <v>652</v>
      </c>
      <c r="B349" s="60" t="s">
        <v>653</v>
      </c>
      <c r="C349" s="52">
        <f t="shared" si="8"/>
        <v>0</v>
      </c>
      <c r="D349" s="39"/>
      <c r="E349" s="40"/>
      <c r="F349" s="41"/>
      <c r="G349" s="41"/>
      <c r="H349" s="41"/>
      <c r="I349" s="30"/>
      <c r="J349" s="5"/>
      <c r="K349" s="5"/>
      <c r="N349" s="15"/>
      <c r="O349" s="6"/>
      <c r="Q349" s="5"/>
    </row>
    <row r="350" spans="1:17" x14ac:dyDescent="0.2">
      <c r="A350" s="59" t="s">
        <v>654</v>
      </c>
      <c r="B350" s="99" t="s">
        <v>655</v>
      </c>
      <c r="C350" s="52">
        <f t="shared" si="8"/>
        <v>0</v>
      </c>
      <c r="D350" s="39"/>
      <c r="E350" s="40"/>
      <c r="F350" s="41"/>
      <c r="G350" s="41"/>
      <c r="H350" s="41"/>
      <c r="I350" s="30"/>
      <c r="J350" s="5"/>
      <c r="K350" s="5"/>
      <c r="N350" s="15"/>
      <c r="O350" s="6"/>
      <c r="Q350" s="5"/>
    </row>
    <row r="351" spans="1:17" x14ac:dyDescent="0.2">
      <c r="A351" s="53" t="s">
        <v>656</v>
      </c>
      <c r="B351" s="99" t="s">
        <v>657</v>
      </c>
      <c r="C351" s="52">
        <f t="shared" si="8"/>
        <v>0</v>
      </c>
      <c r="D351" s="39"/>
      <c r="E351" s="40"/>
      <c r="F351" s="41"/>
      <c r="G351" s="41"/>
      <c r="H351" s="41"/>
      <c r="I351" s="30"/>
      <c r="J351" s="5"/>
      <c r="K351" s="5"/>
      <c r="N351" s="15"/>
      <c r="O351" s="6"/>
      <c r="Q351" s="5"/>
    </row>
    <row r="352" spans="1:17" x14ac:dyDescent="0.2">
      <c r="A352" s="59" t="s">
        <v>658</v>
      </c>
      <c r="B352" s="99" t="s">
        <v>659</v>
      </c>
      <c r="C352" s="52">
        <f t="shared" si="8"/>
        <v>0</v>
      </c>
      <c r="D352" s="39"/>
      <c r="E352" s="40"/>
      <c r="F352" s="41"/>
      <c r="G352" s="41"/>
      <c r="H352" s="41"/>
      <c r="I352" s="30"/>
      <c r="J352" s="5"/>
      <c r="K352" s="5"/>
      <c r="N352" s="15"/>
      <c r="O352" s="6"/>
      <c r="Q352" s="5"/>
    </row>
    <row r="353" spans="1:17" x14ac:dyDescent="0.2">
      <c r="A353" s="53" t="s">
        <v>660</v>
      </c>
      <c r="B353" s="99" t="s">
        <v>661</v>
      </c>
      <c r="C353" s="52">
        <f t="shared" si="8"/>
        <v>0</v>
      </c>
      <c r="D353" s="39"/>
      <c r="E353" s="40"/>
      <c r="F353" s="41"/>
      <c r="G353" s="41"/>
      <c r="H353" s="41"/>
      <c r="I353" s="30"/>
      <c r="J353" s="5"/>
      <c r="K353" s="5"/>
      <c r="N353" s="15"/>
      <c r="O353" s="6"/>
      <c r="Q353" s="5"/>
    </row>
    <row r="354" spans="1:17" x14ac:dyDescent="0.2">
      <c r="A354" s="59" t="s">
        <v>662</v>
      </c>
      <c r="B354" s="99" t="s">
        <v>663</v>
      </c>
      <c r="C354" s="52">
        <f t="shared" si="8"/>
        <v>2</v>
      </c>
      <c r="D354" s="39"/>
      <c r="E354" s="40">
        <v>2</v>
      </c>
      <c r="F354" s="41"/>
      <c r="G354" s="41"/>
      <c r="H354" s="41"/>
      <c r="I354" s="30"/>
      <c r="J354" s="5"/>
      <c r="K354" s="5"/>
      <c r="N354" s="15"/>
      <c r="O354" s="6"/>
      <c r="Q354" s="5"/>
    </row>
    <row r="355" spans="1:17" x14ac:dyDescent="0.2">
      <c r="A355" s="53" t="s">
        <v>664</v>
      </c>
      <c r="B355" s="99" t="s">
        <v>665</v>
      </c>
      <c r="C355" s="52">
        <f t="shared" si="8"/>
        <v>0</v>
      </c>
      <c r="D355" s="39"/>
      <c r="E355" s="40"/>
      <c r="F355" s="41"/>
      <c r="G355" s="41"/>
      <c r="H355" s="41"/>
      <c r="I355" s="30"/>
      <c r="J355" s="5"/>
      <c r="K355" s="5"/>
      <c r="N355" s="15"/>
      <c r="O355" s="6"/>
      <c r="Q355" s="5"/>
    </row>
    <row r="356" spans="1:17" x14ac:dyDescent="0.2">
      <c r="A356" s="59" t="s">
        <v>666</v>
      </c>
      <c r="B356" s="99" t="s">
        <v>667</v>
      </c>
      <c r="C356" s="52">
        <f t="shared" si="8"/>
        <v>2</v>
      </c>
      <c r="D356" s="39"/>
      <c r="E356" s="40">
        <v>2</v>
      </c>
      <c r="F356" s="41"/>
      <c r="G356" s="41"/>
      <c r="H356" s="41"/>
      <c r="I356" s="30"/>
      <c r="J356" s="5"/>
      <c r="K356" s="5"/>
      <c r="N356" s="15"/>
      <c r="O356" s="6"/>
      <c r="Q356" s="5"/>
    </row>
    <row r="357" spans="1:17" x14ac:dyDescent="0.2">
      <c r="A357" s="53" t="s">
        <v>668</v>
      </c>
      <c r="B357" s="99" t="s">
        <v>669</v>
      </c>
      <c r="C357" s="52">
        <f t="shared" si="8"/>
        <v>0</v>
      </c>
      <c r="D357" s="39"/>
      <c r="E357" s="40"/>
      <c r="F357" s="41"/>
      <c r="G357" s="41"/>
      <c r="H357" s="41"/>
      <c r="I357" s="30"/>
      <c r="J357" s="5"/>
      <c r="K357" s="5"/>
      <c r="N357" s="15"/>
      <c r="O357" s="6"/>
      <c r="Q357" s="5"/>
    </row>
    <row r="358" spans="1:17" x14ac:dyDescent="0.2">
      <c r="A358" s="59" t="s">
        <v>670</v>
      </c>
      <c r="B358" s="99" t="s">
        <v>671</v>
      </c>
      <c r="C358" s="52">
        <f t="shared" si="8"/>
        <v>0</v>
      </c>
      <c r="D358" s="39"/>
      <c r="E358" s="40"/>
      <c r="F358" s="41"/>
      <c r="G358" s="41"/>
      <c r="H358" s="41"/>
      <c r="I358" s="30"/>
      <c r="J358" s="5"/>
      <c r="K358" s="5"/>
      <c r="N358" s="15"/>
      <c r="O358" s="6"/>
      <c r="Q358" s="5"/>
    </row>
    <row r="359" spans="1:17" x14ac:dyDescent="0.2">
      <c r="A359" s="53" t="s">
        <v>672</v>
      </c>
      <c r="B359" s="99" t="s">
        <v>673</v>
      </c>
      <c r="C359" s="52">
        <f t="shared" si="8"/>
        <v>0</v>
      </c>
      <c r="D359" s="39"/>
      <c r="E359" s="40"/>
      <c r="F359" s="41"/>
      <c r="G359" s="41"/>
      <c r="H359" s="41"/>
      <c r="I359" s="30"/>
      <c r="J359" s="5"/>
      <c r="K359" s="5"/>
      <c r="N359" s="15"/>
      <c r="O359" s="6"/>
      <c r="Q359" s="5"/>
    </row>
    <row r="360" spans="1:17" x14ac:dyDescent="0.2">
      <c r="A360" s="59" t="s">
        <v>674</v>
      </c>
      <c r="B360" s="43" t="s">
        <v>675</v>
      </c>
      <c r="C360" s="52">
        <f t="shared" si="8"/>
        <v>0</v>
      </c>
      <c r="D360" s="39"/>
      <c r="E360" s="40"/>
      <c r="F360" s="41"/>
      <c r="G360" s="41"/>
      <c r="H360" s="41"/>
      <c r="I360" s="30"/>
      <c r="J360" s="5"/>
      <c r="K360" s="5"/>
      <c r="N360" s="15"/>
      <c r="O360" s="6"/>
      <c r="Q360" s="5"/>
    </row>
    <row r="361" spans="1:17" ht="17.25" customHeight="1" x14ac:dyDescent="0.2">
      <c r="A361" s="53" t="s">
        <v>676</v>
      </c>
      <c r="B361" s="43" t="s">
        <v>677</v>
      </c>
      <c r="C361" s="52">
        <f t="shared" si="8"/>
        <v>0</v>
      </c>
      <c r="D361" s="39"/>
      <c r="E361" s="40"/>
      <c r="F361" s="41"/>
      <c r="G361" s="41"/>
      <c r="H361" s="41"/>
      <c r="I361" s="30"/>
      <c r="J361" s="5"/>
      <c r="K361" s="5"/>
      <c r="N361" s="15"/>
      <c r="O361" s="6"/>
      <c r="Q361" s="5"/>
    </row>
    <row r="362" spans="1:17" x14ac:dyDescent="0.2">
      <c r="A362" s="59" t="s">
        <v>678</v>
      </c>
      <c r="B362" s="43" t="s">
        <v>679</v>
      </c>
      <c r="C362" s="52">
        <f t="shared" si="8"/>
        <v>0</v>
      </c>
      <c r="D362" s="39"/>
      <c r="E362" s="40"/>
      <c r="F362" s="41"/>
      <c r="G362" s="41"/>
      <c r="H362" s="41"/>
      <c r="I362" s="30"/>
      <c r="J362" s="5"/>
      <c r="K362" s="5"/>
      <c r="N362" s="15"/>
      <c r="O362" s="6"/>
      <c r="Q362" s="5"/>
    </row>
    <row r="363" spans="1:17" x14ac:dyDescent="0.2">
      <c r="A363" s="53" t="s">
        <v>680</v>
      </c>
      <c r="B363" s="43" t="s">
        <v>681</v>
      </c>
      <c r="C363" s="52">
        <f t="shared" si="8"/>
        <v>0</v>
      </c>
      <c r="D363" s="39"/>
      <c r="E363" s="40"/>
      <c r="F363" s="41"/>
      <c r="G363" s="41"/>
      <c r="H363" s="41"/>
      <c r="I363" s="30"/>
      <c r="J363" s="5"/>
      <c r="K363" s="5"/>
      <c r="N363" s="15"/>
      <c r="O363" s="6"/>
      <c r="Q363" s="5"/>
    </row>
    <row r="364" spans="1:17" x14ac:dyDescent="0.2">
      <c r="A364" s="59" t="s">
        <v>682</v>
      </c>
      <c r="B364" s="99" t="s">
        <v>683</v>
      </c>
      <c r="C364" s="52">
        <f t="shared" si="8"/>
        <v>0</v>
      </c>
      <c r="D364" s="39"/>
      <c r="E364" s="40"/>
      <c r="F364" s="41"/>
      <c r="G364" s="41"/>
      <c r="H364" s="41"/>
      <c r="I364" s="30"/>
      <c r="J364" s="5"/>
      <c r="K364" s="5"/>
      <c r="N364" s="15"/>
      <c r="O364" s="6"/>
      <c r="Q364" s="5"/>
    </row>
    <row r="365" spans="1:17" x14ac:dyDescent="0.2">
      <c r="A365" s="53" t="s">
        <v>684</v>
      </c>
      <c r="B365" s="99" t="s">
        <v>685</v>
      </c>
      <c r="C365" s="52">
        <f t="shared" si="8"/>
        <v>266</v>
      </c>
      <c r="D365" s="39"/>
      <c r="E365" s="40">
        <v>266</v>
      </c>
      <c r="F365" s="41"/>
      <c r="G365" s="41"/>
      <c r="H365" s="41"/>
      <c r="I365" s="30"/>
      <c r="J365" s="5"/>
      <c r="K365" s="5"/>
      <c r="N365" s="15"/>
      <c r="O365" s="6"/>
      <c r="Q365" s="5"/>
    </row>
    <row r="366" spans="1:17" x14ac:dyDescent="0.2">
      <c r="A366" s="59" t="s">
        <v>686</v>
      </c>
      <c r="B366" s="43" t="s">
        <v>687</v>
      </c>
      <c r="C366" s="52">
        <f t="shared" si="8"/>
        <v>0</v>
      </c>
      <c r="D366" s="39"/>
      <c r="E366" s="40"/>
      <c r="F366" s="41"/>
      <c r="G366" s="41"/>
      <c r="H366" s="41"/>
      <c r="I366" s="30"/>
      <c r="J366" s="5"/>
      <c r="K366" s="5"/>
      <c r="N366" s="15"/>
      <c r="O366" s="6"/>
      <c r="Q366" s="5"/>
    </row>
    <row r="367" spans="1:17" x14ac:dyDescent="0.2">
      <c r="A367" s="53" t="s">
        <v>688</v>
      </c>
      <c r="B367" s="43" t="s">
        <v>689</v>
      </c>
      <c r="C367" s="52">
        <f t="shared" si="8"/>
        <v>0</v>
      </c>
      <c r="D367" s="39"/>
      <c r="E367" s="40"/>
      <c r="F367" s="41"/>
      <c r="G367" s="41"/>
      <c r="H367" s="41"/>
      <c r="I367" s="30"/>
      <c r="J367" s="5"/>
      <c r="K367" s="5"/>
      <c r="N367" s="15"/>
      <c r="O367" s="6"/>
      <c r="Q367" s="5"/>
    </row>
    <row r="368" spans="1:17" x14ac:dyDescent="0.2">
      <c r="A368" s="59" t="s">
        <v>690</v>
      </c>
      <c r="B368" s="43" t="s">
        <v>691</v>
      </c>
      <c r="C368" s="52">
        <f t="shared" si="8"/>
        <v>0</v>
      </c>
      <c r="D368" s="39"/>
      <c r="E368" s="40"/>
      <c r="F368" s="41"/>
      <c r="G368" s="41"/>
      <c r="H368" s="41"/>
      <c r="I368" s="30"/>
      <c r="J368" s="5"/>
      <c r="K368" s="5"/>
      <c r="N368" s="15"/>
      <c r="O368" s="6"/>
      <c r="Q368" s="5"/>
    </row>
    <row r="369" spans="1:17" x14ac:dyDescent="0.2">
      <c r="A369" s="53" t="s">
        <v>692</v>
      </c>
      <c r="B369" s="43" t="s">
        <v>693</v>
      </c>
      <c r="C369" s="52">
        <f t="shared" si="8"/>
        <v>0</v>
      </c>
      <c r="D369" s="39"/>
      <c r="E369" s="40"/>
      <c r="F369" s="41"/>
      <c r="G369" s="41"/>
      <c r="H369" s="41"/>
      <c r="I369" s="30"/>
      <c r="J369" s="5"/>
      <c r="K369" s="5"/>
      <c r="N369" s="15"/>
      <c r="O369" s="6"/>
      <c r="Q369" s="5"/>
    </row>
    <row r="370" spans="1:17" x14ac:dyDescent="0.2">
      <c r="A370" s="59" t="s">
        <v>694</v>
      </c>
      <c r="B370" s="43" t="s">
        <v>695</v>
      </c>
      <c r="C370" s="52">
        <f t="shared" si="8"/>
        <v>0</v>
      </c>
      <c r="D370" s="39"/>
      <c r="E370" s="40"/>
      <c r="F370" s="41"/>
      <c r="G370" s="41"/>
      <c r="H370" s="41"/>
      <c r="I370" s="30"/>
      <c r="J370" s="5"/>
      <c r="K370" s="5"/>
      <c r="N370" s="15"/>
      <c r="O370" s="6"/>
      <c r="Q370" s="5"/>
    </row>
    <row r="371" spans="1:17" ht="23.25" x14ac:dyDescent="0.2">
      <c r="A371" s="53" t="s">
        <v>696</v>
      </c>
      <c r="B371" s="43" t="s">
        <v>697</v>
      </c>
      <c r="C371" s="52">
        <f t="shared" si="8"/>
        <v>0</v>
      </c>
      <c r="D371" s="39"/>
      <c r="E371" s="40"/>
      <c r="F371" s="41"/>
      <c r="G371" s="41"/>
      <c r="H371" s="41"/>
      <c r="I371" s="30"/>
      <c r="J371" s="5"/>
      <c r="K371" s="5"/>
      <c r="N371" s="15"/>
      <c r="O371" s="6"/>
      <c r="Q371" s="5"/>
    </row>
    <row r="372" spans="1:17" x14ac:dyDescent="0.2">
      <c r="A372" s="59" t="s">
        <v>698</v>
      </c>
      <c r="B372" s="99" t="s">
        <v>699</v>
      </c>
      <c r="C372" s="52">
        <f t="shared" si="8"/>
        <v>0</v>
      </c>
      <c r="D372" s="39"/>
      <c r="E372" s="40"/>
      <c r="F372" s="41"/>
      <c r="G372" s="41"/>
      <c r="H372" s="41"/>
      <c r="I372" s="30"/>
      <c r="J372" s="5"/>
      <c r="K372" s="5"/>
      <c r="N372" s="15"/>
      <c r="O372" s="6"/>
      <c r="Q372" s="5"/>
    </row>
    <row r="373" spans="1:17" x14ac:dyDescent="0.2">
      <c r="A373" s="53" t="s">
        <v>700</v>
      </c>
      <c r="B373" s="99" t="s">
        <v>701</v>
      </c>
      <c r="C373" s="52">
        <f t="shared" si="8"/>
        <v>0</v>
      </c>
      <c r="D373" s="39"/>
      <c r="E373" s="40"/>
      <c r="F373" s="41"/>
      <c r="G373" s="41"/>
      <c r="H373" s="41"/>
      <c r="I373" s="30"/>
      <c r="J373" s="5"/>
      <c r="K373" s="5"/>
      <c r="N373" s="15"/>
      <c r="O373" s="6"/>
      <c r="Q373" s="5"/>
    </row>
    <row r="374" spans="1:17" x14ac:dyDescent="0.2">
      <c r="A374" s="59" t="s">
        <v>702</v>
      </c>
      <c r="B374" s="99" t="s">
        <v>703</v>
      </c>
      <c r="C374" s="52">
        <f t="shared" si="8"/>
        <v>0</v>
      </c>
      <c r="D374" s="39"/>
      <c r="E374" s="40"/>
      <c r="F374" s="41"/>
      <c r="G374" s="41"/>
      <c r="H374" s="41"/>
      <c r="I374" s="30"/>
      <c r="J374" s="5"/>
      <c r="K374" s="5"/>
      <c r="N374" s="15"/>
      <c r="O374" s="6"/>
      <c r="Q374" s="5"/>
    </row>
    <row r="375" spans="1:17" x14ac:dyDescent="0.2">
      <c r="A375" s="53" t="s">
        <v>704</v>
      </c>
      <c r="B375" s="99" t="s">
        <v>705</v>
      </c>
      <c r="C375" s="52">
        <f t="shared" si="8"/>
        <v>0</v>
      </c>
      <c r="D375" s="39"/>
      <c r="E375" s="40"/>
      <c r="F375" s="41"/>
      <c r="G375" s="41"/>
      <c r="H375" s="41"/>
      <c r="I375" s="30"/>
      <c r="J375" s="5"/>
      <c r="K375" s="5"/>
      <c r="N375" s="15"/>
      <c r="O375" s="6"/>
      <c r="Q375" s="5"/>
    </row>
    <row r="376" spans="1:17" x14ac:dyDescent="0.2">
      <c r="A376" s="59" t="s">
        <v>706</v>
      </c>
      <c r="B376" s="99" t="s">
        <v>707</v>
      </c>
      <c r="C376" s="52">
        <f t="shared" si="8"/>
        <v>0</v>
      </c>
      <c r="D376" s="39"/>
      <c r="E376" s="40"/>
      <c r="F376" s="41"/>
      <c r="G376" s="41"/>
      <c r="H376" s="41"/>
      <c r="I376" s="30"/>
      <c r="J376" s="5"/>
      <c r="K376" s="5"/>
      <c r="N376" s="15"/>
      <c r="O376" s="6"/>
      <c r="Q376" s="5"/>
    </row>
    <row r="377" spans="1:17" x14ac:dyDescent="0.2">
      <c r="A377" s="53" t="s">
        <v>708</v>
      </c>
      <c r="B377" s="99" t="s">
        <v>709</v>
      </c>
      <c r="C377" s="52">
        <f t="shared" si="8"/>
        <v>0</v>
      </c>
      <c r="D377" s="39"/>
      <c r="E377" s="40"/>
      <c r="F377" s="41"/>
      <c r="G377" s="41"/>
      <c r="H377" s="41"/>
      <c r="I377" s="30"/>
      <c r="J377" s="5"/>
      <c r="K377" s="5"/>
      <c r="N377" s="15"/>
      <c r="O377" s="6"/>
      <c r="Q377" s="5"/>
    </row>
    <row r="378" spans="1:17" x14ac:dyDescent="0.2">
      <c r="A378" s="59" t="s">
        <v>710</v>
      </c>
      <c r="B378" s="99" t="s">
        <v>711</v>
      </c>
      <c r="C378" s="52">
        <f t="shared" si="8"/>
        <v>0</v>
      </c>
      <c r="D378" s="39"/>
      <c r="E378" s="40"/>
      <c r="F378" s="41"/>
      <c r="G378" s="41"/>
      <c r="H378" s="41"/>
      <c r="I378" s="30"/>
      <c r="J378" s="5"/>
      <c r="K378" s="5"/>
      <c r="N378" s="15"/>
      <c r="O378" s="6"/>
      <c r="Q378" s="5"/>
    </row>
    <row r="379" spans="1:17" x14ac:dyDescent="0.2">
      <c r="A379" s="100" t="s">
        <v>712</v>
      </c>
      <c r="B379" s="101" t="s">
        <v>713</v>
      </c>
      <c r="C379" s="52">
        <f t="shared" si="8"/>
        <v>0</v>
      </c>
      <c r="D379" s="39"/>
      <c r="E379" s="40"/>
      <c r="F379" s="41"/>
      <c r="G379" s="41"/>
      <c r="H379" s="41"/>
      <c r="I379" s="30"/>
      <c r="J379" s="5"/>
      <c r="K379" s="5"/>
      <c r="N379" s="15"/>
      <c r="O379" s="6"/>
      <c r="Q379" s="5"/>
    </row>
    <row r="380" spans="1:17" x14ac:dyDescent="0.2">
      <c r="A380" s="61" t="s">
        <v>714</v>
      </c>
      <c r="B380" s="102" t="s">
        <v>715</v>
      </c>
      <c r="C380" s="63">
        <f t="shared" si="8"/>
        <v>240</v>
      </c>
      <c r="D380" s="64"/>
      <c r="E380" s="65"/>
      <c r="F380" s="66">
        <v>240</v>
      </c>
      <c r="G380" s="66"/>
      <c r="H380" s="66"/>
      <c r="I380" s="30"/>
      <c r="J380" s="5"/>
      <c r="K380" s="5"/>
      <c r="N380" s="15"/>
      <c r="O380" s="6"/>
      <c r="Q380" s="5"/>
    </row>
    <row r="381" spans="1:17" x14ac:dyDescent="0.2">
      <c r="A381" s="93"/>
      <c r="B381" s="94"/>
      <c r="C381" s="47"/>
      <c r="D381" s="47"/>
      <c r="E381" s="47"/>
      <c r="F381" s="47"/>
      <c r="G381" s="47"/>
      <c r="H381" s="47"/>
      <c r="I381" s="14"/>
      <c r="J381" s="15"/>
      <c r="K381" s="15"/>
      <c r="L381" s="15"/>
      <c r="M381" s="15"/>
      <c r="N381" s="15"/>
      <c r="O381" s="6"/>
      <c r="Q381" s="5"/>
    </row>
    <row r="382" spans="1:17" x14ac:dyDescent="0.2">
      <c r="A382" s="940" t="s">
        <v>716</v>
      </c>
      <c r="B382" s="941"/>
      <c r="C382" s="103" t="s">
        <v>717</v>
      </c>
      <c r="D382" s="104"/>
      <c r="E382" s="105"/>
      <c r="F382" s="15"/>
      <c r="G382" s="47"/>
      <c r="H382" s="47"/>
      <c r="I382" s="14"/>
      <c r="J382" s="15"/>
      <c r="K382" s="15"/>
      <c r="L382" s="15"/>
      <c r="M382" s="15"/>
      <c r="N382" s="15"/>
      <c r="O382" s="6"/>
      <c r="Q382" s="5"/>
    </row>
    <row r="383" spans="1:17" x14ac:dyDescent="0.2">
      <c r="A383" s="942"/>
      <c r="B383" s="943"/>
      <c r="C383" s="946" t="s">
        <v>3</v>
      </c>
      <c r="D383" s="104" t="s">
        <v>718</v>
      </c>
      <c r="E383" s="105"/>
      <c r="F383" s="15"/>
      <c r="G383" s="47"/>
      <c r="H383" s="47"/>
      <c r="I383" s="14"/>
      <c r="J383" s="15"/>
      <c r="K383" s="15"/>
      <c r="L383" s="15"/>
      <c r="M383" s="15"/>
      <c r="N383" s="15"/>
      <c r="O383" s="6"/>
      <c r="Q383" s="5"/>
    </row>
    <row r="384" spans="1:17" ht="33.75" customHeight="1" x14ac:dyDescent="0.2">
      <c r="A384" s="944"/>
      <c r="B384" s="945"/>
      <c r="C384" s="947"/>
      <c r="D384" s="106" t="s">
        <v>719</v>
      </c>
      <c r="E384" s="107" t="s">
        <v>720</v>
      </c>
      <c r="F384" s="15"/>
      <c r="G384" s="47"/>
      <c r="H384" s="47"/>
      <c r="I384" s="14"/>
      <c r="J384" s="15"/>
      <c r="K384" s="15"/>
      <c r="L384" s="15"/>
      <c r="M384" s="15"/>
      <c r="N384" s="15"/>
      <c r="O384" s="6"/>
      <c r="Q384" s="5"/>
    </row>
    <row r="385" spans="1:17" x14ac:dyDescent="0.2">
      <c r="A385" s="108" t="s">
        <v>721</v>
      </c>
      <c r="B385" s="109" t="s">
        <v>722</v>
      </c>
      <c r="C385" s="52">
        <f>+SUM(D385:E385)</f>
        <v>0</v>
      </c>
      <c r="D385" s="110"/>
      <c r="E385" s="111"/>
      <c r="F385" s="15"/>
      <c r="G385" s="47"/>
      <c r="H385" s="47"/>
      <c r="I385" s="14"/>
      <c r="J385" s="15"/>
      <c r="K385" s="15"/>
      <c r="L385" s="15"/>
      <c r="M385" s="15"/>
      <c r="N385" s="15"/>
      <c r="O385" s="6"/>
      <c r="Q385" s="5"/>
    </row>
    <row r="386" spans="1:17" x14ac:dyDescent="0.2">
      <c r="A386" s="108" t="s">
        <v>723</v>
      </c>
      <c r="B386" s="109" t="s">
        <v>724</v>
      </c>
      <c r="C386" s="22">
        <f>+SUM(D386:E386)</f>
        <v>0</v>
      </c>
      <c r="D386" s="110"/>
      <c r="E386" s="111"/>
      <c r="F386" s="15"/>
      <c r="G386" s="47"/>
      <c r="H386" s="47"/>
      <c r="I386" s="14"/>
      <c r="J386" s="15"/>
      <c r="K386" s="15"/>
      <c r="L386" s="15"/>
      <c r="M386" s="15"/>
      <c r="N386" s="15"/>
      <c r="O386" s="6"/>
      <c r="Q386" s="5"/>
    </row>
    <row r="387" spans="1:17" ht="18" customHeight="1" x14ac:dyDescent="0.2">
      <c r="A387" s="112"/>
      <c r="B387" s="113"/>
      <c r="C387" s="114"/>
    </row>
    <row r="388" spans="1:17" ht="24" customHeight="1" x14ac:dyDescent="0.2">
      <c r="A388" s="889" t="s">
        <v>725</v>
      </c>
      <c r="B388" s="890"/>
      <c r="C388" s="946" t="s">
        <v>3</v>
      </c>
      <c r="D388" s="939" t="s">
        <v>726</v>
      </c>
      <c r="E388" s="939" t="s">
        <v>727</v>
      </c>
      <c r="F388" s="47"/>
      <c r="G388" s="6"/>
      <c r="H388" s="6"/>
      <c r="I388" s="7"/>
      <c r="J388" s="5"/>
      <c r="K388" s="5"/>
      <c r="O388" s="6"/>
      <c r="Q388" s="5"/>
    </row>
    <row r="389" spans="1:17" ht="19.5" customHeight="1" x14ac:dyDescent="0.2">
      <c r="A389" s="891"/>
      <c r="B389" s="892"/>
      <c r="C389" s="948"/>
      <c r="D389" s="939"/>
      <c r="E389" s="939"/>
      <c r="F389" s="47"/>
      <c r="G389" s="6"/>
      <c r="H389" s="6"/>
      <c r="I389" s="7"/>
      <c r="J389" s="5"/>
      <c r="K389" s="5"/>
      <c r="O389" s="6"/>
      <c r="Q389" s="5"/>
    </row>
    <row r="390" spans="1:17" ht="24.75" customHeight="1" x14ac:dyDescent="0.2">
      <c r="A390" s="907" t="s">
        <v>728</v>
      </c>
      <c r="B390" s="908"/>
      <c r="C390" s="115"/>
      <c r="D390" s="116"/>
      <c r="E390" s="117"/>
      <c r="F390" s="47"/>
      <c r="G390" s="6"/>
      <c r="H390" s="6"/>
      <c r="I390" s="7"/>
      <c r="J390" s="5"/>
      <c r="K390" s="5"/>
      <c r="O390" s="6"/>
      <c r="Q390" s="5"/>
    </row>
    <row r="391" spans="1:17" x14ac:dyDescent="0.2">
      <c r="A391" s="118" t="s">
        <v>729</v>
      </c>
      <c r="B391" s="119"/>
      <c r="C391" s="120">
        <f t="shared" ref="C391:C397" si="9">SUM(D391:E391)</f>
        <v>0</v>
      </c>
      <c r="D391" s="121"/>
      <c r="E391" s="122"/>
      <c r="F391" s="47"/>
      <c r="G391" s="6"/>
      <c r="H391" s="6"/>
      <c r="I391" s="7"/>
      <c r="J391" s="5"/>
      <c r="K391" s="5"/>
      <c r="O391" s="6"/>
      <c r="Q391" s="5"/>
    </row>
    <row r="392" spans="1:17" x14ac:dyDescent="0.2">
      <c r="A392" s="123" t="s">
        <v>730</v>
      </c>
      <c r="B392" s="124"/>
      <c r="C392" s="125">
        <f t="shared" si="9"/>
        <v>0</v>
      </c>
      <c r="D392" s="126"/>
      <c r="E392" s="127"/>
      <c r="F392" s="47"/>
      <c r="G392" s="6"/>
      <c r="H392" s="6"/>
      <c r="I392" s="7"/>
      <c r="J392" s="5"/>
      <c r="K392" s="5"/>
      <c r="O392" s="6"/>
      <c r="Q392" s="5"/>
    </row>
    <row r="393" spans="1:17" s="131" customFormat="1" x14ac:dyDescent="0.2">
      <c r="A393" s="123" t="s">
        <v>731</v>
      </c>
      <c r="B393" s="124"/>
      <c r="C393" s="125">
        <f t="shared" si="9"/>
        <v>0</v>
      </c>
      <c r="D393" s="128"/>
      <c r="E393" s="129"/>
      <c r="F393" s="130"/>
      <c r="G393" s="130"/>
    </row>
    <row r="394" spans="1:17" s="131" customFormat="1" x14ac:dyDescent="0.2">
      <c r="A394" s="123" t="s">
        <v>732</v>
      </c>
      <c r="B394" s="124"/>
      <c r="C394" s="125">
        <f t="shared" si="9"/>
        <v>0</v>
      </c>
      <c r="D394" s="128"/>
      <c r="E394" s="129"/>
      <c r="F394" s="130"/>
      <c r="G394" s="130"/>
    </row>
    <row r="395" spans="1:17" s="131" customFormat="1" x14ac:dyDescent="0.2">
      <c r="A395" s="123" t="s">
        <v>733</v>
      </c>
      <c r="B395" s="124"/>
      <c r="C395" s="125">
        <f t="shared" si="9"/>
        <v>0</v>
      </c>
      <c r="D395" s="128"/>
      <c r="E395" s="129"/>
      <c r="F395" s="130"/>
      <c r="G395" s="130"/>
    </row>
    <row r="396" spans="1:17" x14ac:dyDescent="0.2">
      <c r="A396" s="132" t="s">
        <v>734</v>
      </c>
      <c r="B396" s="133"/>
      <c r="C396" s="134">
        <f t="shared" si="9"/>
        <v>0</v>
      </c>
      <c r="D396" s="135"/>
      <c r="E396" s="136"/>
      <c r="H396" s="6"/>
      <c r="J396" s="7"/>
      <c r="K396" s="5"/>
      <c r="P396" s="6"/>
      <c r="Q396" s="5"/>
    </row>
    <row r="397" spans="1:17" ht="19.5" customHeight="1" x14ac:dyDescent="0.2">
      <c r="A397" s="137" t="s">
        <v>735</v>
      </c>
      <c r="B397" s="138"/>
      <c r="C397" s="139">
        <f t="shared" si="9"/>
        <v>0</v>
      </c>
      <c r="D397" s="140">
        <f>SUM(D391:D396)</f>
        <v>0</v>
      </c>
      <c r="E397" s="141">
        <f>SUM(E391:E396)</f>
        <v>0</v>
      </c>
      <c r="H397" s="6"/>
      <c r="J397" s="7"/>
      <c r="K397" s="5"/>
      <c r="P397" s="6"/>
      <c r="Q397" s="5"/>
    </row>
    <row r="398" spans="1:17" ht="24.75" customHeight="1" x14ac:dyDescent="0.2">
      <c r="A398" s="137" t="s">
        <v>736</v>
      </c>
      <c r="B398" s="142"/>
      <c r="C398" s="115"/>
      <c r="D398" s="115"/>
      <c r="E398" s="143"/>
      <c r="F398" s="47"/>
      <c r="G398" s="6"/>
      <c r="H398" s="6"/>
      <c r="I398" s="7"/>
      <c r="J398" s="5"/>
      <c r="K398" s="5"/>
      <c r="O398" s="6"/>
      <c r="Q398" s="5"/>
    </row>
    <row r="399" spans="1:17" x14ac:dyDescent="0.2">
      <c r="A399" s="144" t="s">
        <v>729</v>
      </c>
      <c r="B399" s="145"/>
      <c r="C399" s="120">
        <f t="shared" ref="C399:C405" si="10">SUM(D399:E399)</f>
        <v>0</v>
      </c>
      <c r="D399" s="121"/>
      <c r="E399" s="122"/>
      <c r="F399" s="47"/>
      <c r="G399" s="6"/>
      <c r="H399" s="6"/>
      <c r="I399" s="7"/>
      <c r="J399" s="5"/>
      <c r="K399" s="5"/>
      <c r="O399" s="6"/>
      <c r="Q399" s="5"/>
    </row>
    <row r="400" spans="1:17" x14ac:dyDescent="0.2">
      <c r="A400" s="146" t="s">
        <v>730</v>
      </c>
      <c r="B400" s="147"/>
      <c r="C400" s="125">
        <f t="shared" si="10"/>
        <v>0</v>
      </c>
      <c r="D400" s="126"/>
      <c r="E400" s="127"/>
      <c r="F400" s="47"/>
      <c r="G400" s="6"/>
      <c r="H400" s="6"/>
      <c r="I400" s="7"/>
      <c r="J400" s="5"/>
      <c r="K400" s="5"/>
      <c r="O400" s="6"/>
      <c r="Q400" s="5"/>
    </row>
    <row r="401" spans="1:17" s="131" customFormat="1" x14ac:dyDescent="0.2">
      <c r="A401" s="146" t="s">
        <v>731</v>
      </c>
      <c r="B401" s="147"/>
      <c r="C401" s="125">
        <f t="shared" si="10"/>
        <v>0</v>
      </c>
      <c r="D401" s="128"/>
      <c r="E401" s="129"/>
      <c r="F401" s="130"/>
      <c r="G401" s="130"/>
    </row>
    <row r="402" spans="1:17" s="131" customFormat="1" x14ac:dyDescent="0.2">
      <c r="A402" s="146" t="s">
        <v>732</v>
      </c>
      <c r="B402" s="147"/>
      <c r="C402" s="125">
        <f t="shared" si="10"/>
        <v>0</v>
      </c>
      <c r="D402" s="128"/>
      <c r="E402" s="129"/>
      <c r="F402" s="130"/>
      <c r="G402" s="130"/>
    </row>
    <row r="403" spans="1:17" s="131" customFormat="1" x14ac:dyDescent="0.2">
      <c r="A403" s="146" t="s">
        <v>733</v>
      </c>
      <c r="B403" s="147"/>
      <c r="C403" s="125">
        <f t="shared" si="10"/>
        <v>0</v>
      </c>
      <c r="D403" s="128"/>
      <c r="E403" s="129"/>
      <c r="F403" s="130"/>
      <c r="G403" s="130"/>
    </row>
    <row r="404" spans="1:17" x14ac:dyDescent="0.2">
      <c r="A404" s="148" t="s">
        <v>734</v>
      </c>
      <c r="B404" s="149"/>
      <c r="C404" s="134">
        <f t="shared" si="10"/>
        <v>0</v>
      </c>
      <c r="D404" s="135"/>
      <c r="E404" s="136"/>
      <c r="H404" s="6"/>
      <c r="J404" s="7"/>
      <c r="K404" s="5"/>
      <c r="P404" s="6"/>
      <c r="Q404" s="5"/>
    </row>
    <row r="405" spans="1:17" ht="19.5" customHeight="1" x14ac:dyDescent="0.2">
      <c r="A405" s="150" t="s">
        <v>737</v>
      </c>
      <c r="B405" s="151"/>
      <c r="C405" s="139">
        <f t="shared" si="10"/>
        <v>0</v>
      </c>
      <c r="D405" s="152">
        <f>SUM(D399:D404)</f>
        <v>0</v>
      </c>
      <c r="E405" s="153">
        <f>SUM(E399:E404)</f>
        <v>0</v>
      </c>
      <c r="H405" s="6"/>
      <c r="J405" s="7"/>
      <c r="K405" s="5"/>
      <c r="P405" s="6"/>
      <c r="Q405" s="5"/>
    </row>
  </sheetData>
  <mergeCells count="23">
    <mergeCell ref="D388:D389"/>
    <mergeCell ref="E388:E389"/>
    <mergeCell ref="A390:B390"/>
    <mergeCell ref="A289:B289"/>
    <mergeCell ref="A312:B312"/>
    <mergeCell ref="A382:B384"/>
    <mergeCell ref="C383:C384"/>
    <mergeCell ref="A388:B389"/>
    <mergeCell ref="C388:C389"/>
    <mergeCell ref="A6:F7"/>
    <mergeCell ref="C10:C12"/>
    <mergeCell ref="D10:F10"/>
    <mergeCell ref="G10:G12"/>
    <mergeCell ref="A43:B43"/>
    <mergeCell ref="H10:H12"/>
    <mergeCell ref="D11:D12"/>
    <mergeCell ref="E11:E12"/>
    <mergeCell ref="F11:F12"/>
    <mergeCell ref="A249:B249"/>
    <mergeCell ref="A79:B79"/>
    <mergeCell ref="A119:B119"/>
    <mergeCell ref="A161:B161"/>
    <mergeCell ref="A178:B17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workbookViewId="0">
      <selection activeCell="B379" sqref="B379"/>
    </sheetView>
  </sheetViews>
  <sheetFormatPr baseColWidth="10" defaultRowHeight="15" x14ac:dyDescent="0.25"/>
  <cols>
    <col min="1" max="1" width="12.140625" customWidth="1"/>
    <col min="2" max="2" width="82.42578125" bestFit="1" customWidth="1"/>
  </cols>
  <sheetData>
    <row r="1" spans="1:19" x14ac:dyDescent="0.25">
      <c r="A1" s="579" t="s">
        <v>0</v>
      </c>
      <c r="B1" s="578"/>
      <c r="C1" s="578"/>
      <c r="D1" s="578"/>
      <c r="E1" s="578"/>
      <c r="F1" s="578"/>
      <c r="G1" s="578"/>
      <c r="H1" s="578"/>
      <c r="I1" s="585"/>
      <c r="J1" s="578"/>
      <c r="K1" s="578"/>
      <c r="L1" s="578"/>
      <c r="M1" s="578"/>
      <c r="N1" s="578"/>
      <c r="O1" s="578"/>
      <c r="P1" s="578"/>
      <c r="Q1" s="578"/>
      <c r="R1" s="578"/>
      <c r="S1" s="578"/>
    </row>
    <row r="2" spans="1:19" x14ac:dyDescent="0.25">
      <c r="A2" s="579" t="s">
        <v>738</v>
      </c>
      <c r="B2" s="578"/>
      <c r="C2" s="578"/>
      <c r="D2" s="578"/>
      <c r="E2" s="578"/>
      <c r="F2" s="578"/>
      <c r="G2" s="578"/>
      <c r="H2" s="578"/>
      <c r="I2" s="585"/>
      <c r="J2" s="578"/>
      <c r="K2" s="578"/>
      <c r="L2" s="578"/>
      <c r="M2" s="578"/>
      <c r="N2" s="578"/>
      <c r="O2" s="578"/>
      <c r="P2" s="578"/>
      <c r="Q2" s="578"/>
      <c r="R2" s="578"/>
      <c r="S2" s="578"/>
    </row>
    <row r="3" spans="1:19" x14ac:dyDescent="0.25">
      <c r="A3" s="579" t="s">
        <v>739</v>
      </c>
      <c r="B3" s="578"/>
      <c r="C3" s="578"/>
      <c r="D3" s="578"/>
      <c r="E3" s="578"/>
      <c r="F3" s="578"/>
      <c r="G3" s="578"/>
      <c r="H3" s="578"/>
      <c r="I3" s="632"/>
      <c r="J3" s="578"/>
      <c r="K3" s="578"/>
      <c r="L3" s="578"/>
      <c r="M3" s="578"/>
      <c r="N3" s="578"/>
      <c r="O3" s="578"/>
      <c r="P3" s="578"/>
      <c r="Q3" s="578"/>
      <c r="R3" s="578"/>
      <c r="S3" s="578"/>
    </row>
    <row r="4" spans="1:19" x14ac:dyDescent="0.25">
      <c r="A4" s="579" t="s">
        <v>740</v>
      </c>
      <c r="B4" s="578"/>
      <c r="C4" s="578"/>
      <c r="D4" s="578"/>
      <c r="E4" s="578"/>
      <c r="F4" s="578"/>
      <c r="G4" s="578"/>
      <c r="H4" s="578"/>
      <c r="I4" s="631"/>
      <c r="J4" s="578"/>
      <c r="K4" s="578"/>
      <c r="L4" s="578"/>
      <c r="M4" s="578"/>
      <c r="N4" s="578"/>
      <c r="O4" s="578"/>
      <c r="P4" s="578"/>
      <c r="Q4" s="578"/>
      <c r="R4" s="578"/>
      <c r="S4" s="578"/>
    </row>
    <row r="5" spans="1:19" x14ac:dyDescent="0.25">
      <c r="A5" s="579" t="s">
        <v>741</v>
      </c>
      <c r="B5" s="578"/>
      <c r="C5" s="578"/>
      <c r="D5" s="578"/>
      <c r="E5" s="578"/>
      <c r="F5" s="578"/>
      <c r="G5" s="578"/>
      <c r="H5" s="578"/>
      <c r="I5" s="585"/>
      <c r="J5" s="578"/>
      <c r="K5" s="578"/>
      <c r="L5" s="578"/>
      <c r="M5" s="578"/>
      <c r="N5" s="578"/>
      <c r="O5" s="578"/>
      <c r="P5" s="578"/>
      <c r="Q5" s="578"/>
      <c r="R5" s="578"/>
      <c r="S5" s="578"/>
    </row>
    <row r="6" spans="1:19" x14ac:dyDescent="0.25">
      <c r="A6" s="888" t="s">
        <v>1</v>
      </c>
      <c r="B6" s="888"/>
      <c r="C6" s="888"/>
      <c r="D6" s="888"/>
      <c r="E6" s="888"/>
      <c r="F6" s="888"/>
      <c r="G6" s="578"/>
      <c r="H6" s="578"/>
      <c r="I6" s="585"/>
      <c r="J6" s="578"/>
      <c r="K6" s="578"/>
      <c r="L6" s="578"/>
      <c r="M6" s="578"/>
      <c r="N6" s="578"/>
      <c r="O6" s="578"/>
      <c r="P6" s="578"/>
      <c r="Q6" s="578"/>
      <c r="R6" s="578"/>
      <c r="S6" s="578"/>
    </row>
    <row r="7" spans="1:19" x14ac:dyDescent="0.25">
      <c r="A7" s="888"/>
      <c r="B7" s="888"/>
      <c r="C7" s="888"/>
      <c r="D7" s="888"/>
      <c r="E7" s="888"/>
      <c r="F7" s="888"/>
      <c r="G7" s="578"/>
      <c r="H7" s="578"/>
      <c r="I7" s="585"/>
      <c r="J7" s="578"/>
      <c r="K7" s="578"/>
      <c r="L7" s="578"/>
      <c r="M7" s="578"/>
      <c r="N7" s="578"/>
      <c r="O7" s="578"/>
      <c r="P7" s="578"/>
      <c r="Q7" s="578"/>
      <c r="R7" s="578"/>
      <c r="S7" s="578"/>
    </row>
    <row r="8" spans="1:19" x14ac:dyDescent="0.25">
      <c r="A8" s="686"/>
      <c r="B8" s="686"/>
      <c r="C8" s="686"/>
      <c r="D8" s="686"/>
      <c r="E8" s="686"/>
      <c r="F8" s="686"/>
      <c r="G8" s="578"/>
      <c r="H8" s="578"/>
      <c r="I8" s="585"/>
      <c r="J8" s="578"/>
      <c r="K8" s="578"/>
      <c r="L8" s="578"/>
      <c r="M8" s="578"/>
      <c r="N8" s="578"/>
      <c r="O8" s="578"/>
      <c r="P8" s="578"/>
      <c r="Q8" s="578"/>
      <c r="R8" s="578"/>
      <c r="S8" s="578"/>
    </row>
    <row r="9" spans="1:19" x14ac:dyDescent="0.25">
      <c r="A9" s="583"/>
      <c r="B9" s="583"/>
      <c r="C9" s="578"/>
      <c r="D9" s="583"/>
      <c r="E9" s="583"/>
      <c r="F9" s="583"/>
      <c r="G9" s="583"/>
      <c r="H9" s="583"/>
      <c r="I9" s="583"/>
      <c r="J9" s="583"/>
      <c r="K9" s="583"/>
      <c r="L9" s="583"/>
      <c r="M9" s="583"/>
      <c r="N9" s="583"/>
      <c r="O9" s="583"/>
      <c r="P9" s="583"/>
      <c r="Q9" s="583"/>
      <c r="R9" s="583"/>
      <c r="S9" s="583"/>
    </row>
    <row r="10" spans="1:19" ht="102" x14ac:dyDescent="0.25">
      <c r="A10" s="876" t="s">
        <v>2</v>
      </c>
      <c r="B10" s="877"/>
      <c r="C10" s="959" t="s">
        <v>3</v>
      </c>
      <c r="D10" s="966" t="s">
        <v>4</v>
      </c>
      <c r="E10" s="967"/>
      <c r="F10" s="968"/>
      <c r="G10" s="959" t="s">
        <v>5</v>
      </c>
      <c r="H10" s="959" t="s">
        <v>6</v>
      </c>
      <c r="I10" s="587"/>
      <c r="J10" s="585"/>
      <c r="K10" s="585"/>
      <c r="L10" s="578"/>
      <c r="M10" s="578"/>
      <c r="N10" s="580"/>
      <c r="O10" s="586"/>
      <c r="P10" s="578"/>
      <c r="Q10" s="585"/>
      <c r="R10" s="578"/>
      <c r="S10" s="578"/>
    </row>
    <row r="11" spans="1:19" x14ac:dyDescent="0.25">
      <c r="A11" s="878"/>
      <c r="B11" s="879"/>
      <c r="C11" s="960"/>
      <c r="D11" s="969" t="s">
        <v>7</v>
      </c>
      <c r="E11" s="962" t="s">
        <v>8</v>
      </c>
      <c r="F11" s="964" t="s">
        <v>9</v>
      </c>
      <c r="G11" s="960"/>
      <c r="H11" s="960"/>
      <c r="I11" s="587"/>
      <c r="J11" s="585"/>
      <c r="K11" s="585"/>
      <c r="L11" s="578"/>
      <c r="M11" s="578"/>
      <c r="N11" s="580"/>
      <c r="O11" s="586"/>
      <c r="P11" s="578"/>
      <c r="Q11" s="585"/>
      <c r="R11" s="578"/>
      <c r="S11" s="578"/>
    </row>
    <row r="12" spans="1:19" x14ac:dyDescent="0.25">
      <c r="A12" s="873" t="s">
        <v>10</v>
      </c>
      <c r="B12" s="874" t="s">
        <v>11</v>
      </c>
      <c r="C12" s="961"/>
      <c r="D12" s="970"/>
      <c r="E12" s="963"/>
      <c r="F12" s="965"/>
      <c r="G12" s="961"/>
      <c r="H12" s="961"/>
      <c r="I12" s="587"/>
      <c r="J12" s="585"/>
      <c r="K12" s="585"/>
      <c r="L12" s="578"/>
      <c r="M12" s="578"/>
      <c r="N12" s="580"/>
      <c r="O12" s="586"/>
      <c r="P12" s="578"/>
      <c r="Q12" s="585"/>
      <c r="R12" s="578"/>
      <c r="S12" s="578"/>
    </row>
    <row r="13" spans="1:19" x14ac:dyDescent="0.25">
      <c r="A13" s="880" t="s">
        <v>12</v>
      </c>
      <c r="B13" s="881"/>
      <c r="C13" s="872">
        <v>3867</v>
      </c>
      <c r="D13" s="875">
        <v>1715</v>
      </c>
      <c r="E13" s="875">
        <v>2152</v>
      </c>
      <c r="F13" s="875">
        <v>0</v>
      </c>
      <c r="G13" s="875">
        <v>0</v>
      </c>
      <c r="H13" s="875">
        <v>0</v>
      </c>
      <c r="I13" s="738"/>
      <c r="J13" s="736"/>
      <c r="K13" s="736"/>
      <c r="L13" s="731"/>
      <c r="M13" s="731"/>
      <c r="N13" s="732"/>
      <c r="O13" s="737"/>
      <c r="P13" s="731"/>
      <c r="Q13" s="736"/>
      <c r="R13" s="731"/>
      <c r="S13" s="731"/>
    </row>
    <row r="14" spans="1:19" ht="24" x14ac:dyDescent="0.25">
      <c r="A14" s="862" t="s">
        <v>13</v>
      </c>
      <c r="B14" s="863" t="s">
        <v>14</v>
      </c>
      <c r="C14" s="735">
        <v>636</v>
      </c>
      <c r="D14" s="749">
        <v>149</v>
      </c>
      <c r="E14" s="739">
        <v>487</v>
      </c>
      <c r="F14" s="750"/>
      <c r="G14" s="750"/>
      <c r="H14" s="750"/>
      <c r="I14" s="828"/>
      <c r="J14" s="736"/>
      <c r="K14" s="736"/>
      <c r="L14" s="731"/>
      <c r="M14" s="731"/>
      <c r="N14" s="732"/>
      <c r="O14" s="737"/>
      <c r="P14" s="731"/>
      <c r="Q14" s="736"/>
      <c r="R14" s="731"/>
      <c r="S14" s="731"/>
    </row>
    <row r="15" spans="1:19" x14ac:dyDescent="0.25">
      <c r="A15" s="864" t="s">
        <v>15</v>
      </c>
      <c r="B15" s="865" t="s">
        <v>16</v>
      </c>
      <c r="C15" s="735">
        <v>0</v>
      </c>
      <c r="D15" s="749"/>
      <c r="E15" s="739"/>
      <c r="F15" s="750"/>
      <c r="G15" s="750"/>
      <c r="H15" s="750"/>
      <c r="I15" s="828"/>
      <c r="J15" s="736"/>
      <c r="K15" s="736"/>
      <c r="L15" s="731"/>
      <c r="M15" s="731"/>
      <c r="N15" s="732"/>
      <c r="O15" s="737"/>
      <c r="P15" s="731"/>
      <c r="Q15" s="736"/>
      <c r="R15" s="731"/>
      <c r="S15" s="731"/>
    </row>
    <row r="16" spans="1:19" x14ac:dyDescent="0.25">
      <c r="A16" s="864" t="s">
        <v>17</v>
      </c>
      <c r="B16" s="865" t="s">
        <v>18</v>
      </c>
      <c r="C16" s="735">
        <v>0</v>
      </c>
      <c r="D16" s="749"/>
      <c r="E16" s="739"/>
      <c r="F16" s="750"/>
      <c r="G16" s="750"/>
      <c r="H16" s="750"/>
      <c r="I16" s="828"/>
      <c r="J16" s="736"/>
      <c r="K16" s="736"/>
      <c r="L16" s="731"/>
      <c r="M16" s="731"/>
      <c r="N16" s="732"/>
      <c r="O16" s="737"/>
      <c r="P16" s="731"/>
      <c r="Q16" s="736"/>
      <c r="R16" s="731"/>
      <c r="S16" s="731"/>
    </row>
    <row r="17" spans="1:17" x14ac:dyDescent="0.25">
      <c r="A17" s="866" t="s">
        <v>19</v>
      </c>
      <c r="B17" s="867" t="s">
        <v>20</v>
      </c>
      <c r="C17" s="735">
        <v>111</v>
      </c>
      <c r="D17" s="749"/>
      <c r="E17" s="739">
        <v>111</v>
      </c>
      <c r="F17" s="750"/>
      <c r="G17" s="750"/>
      <c r="H17" s="750"/>
      <c r="I17" s="828"/>
      <c r="J17" s="736"/>
      <c r="K17" s="736"/>
      <c r="L17" s="731"/>
      <c r="M17" s="731"/>
      <c r="N17" s="732"/>
      <c r="O17" s="737"/>
      <c r="P17" s="731"/>
      <c r="Q17" s="736"/>
    </row>
    <row r="18" spans="1:17" x14ac:dyDescent="0.25">
      <c r="A18" s="866" t="s">
        <v>21</v>
      </c>
      <c r="B18" s="868" t="s">
        <v>22</v>
      </c>
      <c r="C18" s="735">
        <v>172</v>
      </c>
      <c r="D18" s="749"/>
      <c r="E18" s="739">
        <v>172</v>
      </c>
      <c r="F18" s="750"/>
      <c r="G18" s="750"/>
      <c r="H18" s="750"/>
      <c r="I18" s="828"/>
      <c r="J18" s="736"/>
      <c r="K18" s="736"/>
      <c r="L18" s="731"/>
      <c r="M18" s="731"/>
      <c r="N18" s="732"/>
      <c r="O18" s="737"/>
      <c r="P18" s="731"/>
      <c r="Q18" s="736"/>
    </row>
    <row r="19" spans="1:17" x14ac:dyDescent="0.25">
      <c r="A19" s="866" t="s">
        <v>23</v>
      </c>
      <c r="B19" s="869" t="s">
        <v>24</v>
      </c>
      <c r="C19" s="735">
        <v>311</v>
      </c>
      <c r="D19" s="749"/>
      <c r="E19" s="739">
        <v>311</v>
      </c>
      <c r="F19" s="750"/>
      <c r="G19" s="750"/>
      <c r="H19" s="750"/>
      <c r="I19" s="828"/>
      <c r="J19" s="736"/>
      <c r="K19" s="736"/>
      <c r="L19" s="731"/>
      <c r="M19" s="731"/>
      <c r="N19" s="732"/>
      <c r="O19" s="737"/>
      <c r="P19" s="731"/>
      <c r="Q19" s="736"/>
    </row>
    <row r="20" spans="1:17" x14ac:dyDescent="0.25">
      <c r="A20" s="866" t="s">
        <v>25</v>
      </c>
      <c r="B20" s="869" t="s">
        <v>26</v>
      </c>
      <c r="C20" s="735">
        <v>62</v>
      </c>
      <c r="D20" s="749"/>
      <c r="E20" s="739">
        <v>62</v>
      </c>
      <c r="F20" s="750"/>
      <c r="G20" s="750"/>
      <c r="H20" s="750"/>
      <c r="I20" s="828"/>
      <c r="J20" s="736"/>
      <c r="K20" s="736"/>
      <c r="L20" s="731"/>
      <c r="M20" s="731"/>
      <c r="N20" s="732"/>
      <c r="O20" s="737"/>
      <c r="P20" s="731"/>
      <c r="Q20" s="736"/>
    </row>
    <row r="21" spans="1:17" x14ac:dyDescent="0.25">
      <c r="A21" s="866" t="s">
        <v>27</v>
      </c>
      <c r="B21" s="869" t="s">
        <v>28</v>
      </c>
      <c r="C21" s="735">
        <v>193</v>
      </c>
      <c r="D21" s="749">
        <v>41</v>
      </c>
      <c r="E21" s="739">
        <v>152</v>
      </c>
      <c r="F21" s="750"/>
      <c r="G21" s="750"/>
      <c r="H21" s="750"/>
      <c r="I21" s="828"/>
      <c r="J21" s="736"/>
      <c r="K21" s="736"/>
      <c r="L21" s="731"/>
      <c r="M21" s="731"/>
      <c r="N21" s="732"/>
      <c r="O21" s="737"/>
      <c r="P21" s="731"/>
      <c r="Q21" s="736"/>
    </row>
    <row r="22" spans="1:17" ht="24" x14ac:dyDescent="0.25">
      <c r="A22" s="866" t="s">
        <v>29</v>
      </c>
      <c r="B22" s="870" t="s">
        <v>30</v>
      </c>
      <c r="C22" s="735">
        <v>143</v>
      </c>
      <c r="D22" s="767"/>
      <c r="E22" s="768">
        <v>143</v>
      </c>
      <c r="F22" s="769"/>
      <c r="G22" s="769"/>
      <c r="H22" s="769"/>
      <c r="I22" s="828"/>
      <c r="J22" s="736"/>
      <c r="K22" s="736"/>
      <c r="L22" s="731"/>
      <c r="M22" s="731"/>
      <c r="N22" s="732"/>
      <c r="O22" s="737"/>
      <c r="P22" s="731"/>
      <c r="Q22" s="736"/>
    </row>
    <row r="23" spans="1:17" x14ac:dyDescent="0.25">
      <c r="A23" s="866" t="s">
        <v>31</v>
      </c>
      <c r="B23" s="870" t="s">
        <v>32</v>
      </c>
      <c r="C23" s="735">
        <v>0</v>
      </c>
      <c r="D23" s="767"/>
      <c r="E23" s="768"/>
      <c r="F23" s="769"/>
      <c r="G23" s="769"/>
      <c r="H23" s="769"/>
      <c r="I23" s="828"/>
      <c r="J23" s="736"/>
      <c r="K23" s="736"/>
      <c r="L23" s="731"/>
      <c r="M23" s="731"/>
      <c r="N23" s="732"/>
      <c r="O23" s="737"/>
      <c r="P23" s="731"/>
      <c r="Q23" s="736"/>
    </row>
    <row r="24" spans="1:17" x14ac:dyDescent="0.25">
      <c r="A24" s="866" t="s">
        <v>33</v>
      </c>
      <c r="B24" s="870" t="s">
        <v>34</v>
      </c>
      <c r="C24" s="735">
        <v>0</v>
      </c>
      <c r="D24" s="767"/>
      <c r="E24" s="768"/>
      <c r="F24" s="769"/>
      <c r="G24" s="769"/>
      <c r="H24" s="769"/>
      <c r="I24" s="828"/>
      <c r="J24" s="736"/>
      <c r="K24" s="736"/>
      <c r="L24" s="731"/>
      <c r="M24" s="731"/>
      <c r="N24" s="732"/>
      <c r="O24" s="737"/>
      <c r="P24" s="731"/>
      <c r="Q24" s="736"/>
    </row>
    <row r="25" spans="1:17" x14ac:dyDescent="0.25">
      <c r="A25" s="866" t="s">
        <v>35</v>
      </c>
      <c r="B25" s="870" t="s">
        <v>36</v>
      </c>
      <c r="C25" s="735">
        <v>0</v>
      </c>
      <c r="D25" s="767"/>
      <c r="E25" s="768"/>
      <c r="F25" s="769"/>
      <c r="G25" s="769"/>
      <c r="H25" s="769"/>
      <c r="I25" s="828"/>
      <c r="J25" s="736"/>
      <c r="K25" s="736"/>
      <c r="L25" s="731"/>
      <c r="M25" s="731"/>
      <c r="N25" s="732"/>
      <c r="O25" s="737"/>
      <c r="P25" s="731"/>
      <c r="Q25" s="736"/>
    </row>
    <row r="26" spans="1:17" x14ac:dyDescent="0.25">
      <c r="A26" s="866" t="s">
        <v>37</v>
      </c>
      <c r="B26" s="870" t="s">
        <v>38</v>
      </c>
      <c r="C26" s="735">
        <v>8</v>
      </c>
      <c r="D26" s="767"/>
      <c r="E26" s="768">
        <v>8</v>
      </c>
      <c r="F26" s="769"/>
      <c r="G26" s="769"/>
      <c r="H26" s="769"/>
      <c r="I26" s="828"/>
      <c r="J26" s="736"/>
      <c r="K26" s="736"/>
      <c r="L26" s="731"/>
      <c r="M26" s="731"/>
      <c r="N26" s="732"/>
      <c r="O26" s="737"/>
      <c r="P26" s="731"/>
      <c r="Q26" s="736"/>
    </row>
    <row r="27" spans="1:17" x14ac:dyDescent="0.25">
      <c r="A27" s="871" t="s">
        <v>39</v>
      </c>
      <c r="B27" s="870" t="s">
        <v>40</v>
      </c>
      <c r="C27" s="735">
        <v>0</v>
      </c>
      <c r="D27" s="767"/>
      <c r="E27" s="768"/>
      <c r="F27" s="769"/>
      <c r="G27" s="769"/>
      <c r="H27" s="769"/>
      <c r="I27" s="828"/>
      <c r="J27" s="736"/>
      <c r="K27" s="736"/>
      <c r="L27" s="731"/>
      <c r="M27" s="731"/>
      <c r="N27" s="732"/>
      <c r="O27" s="737"/>
      <c r="P27" s="731"/>
      <c r="Q27" s="736"/>
    </row>
    <row r="28" spans="1:17" x14ac:dyDescent="0.25">
      <c r="A28" s="866" t="s">
        <v>41</v>
      </c>
      <c r="B28" s="870" t="s">
        <v>42</v>
      </c>
      <c r="C28" s="735">
        <v>505</v>
      </c>
      <c r="D28" s="767">
        <v>497</v>
      </c>
      <c r="E28" s="768">
        <v>8</v>
      </c>
      <c r="F28" s="769"/>
      <c r="G28" s="769"/>
      <c r="H28" s="769"/>
      <c r="I28" s="828"/>
      <c r="J28" s="736"/>
      <c r="K28" s="736"/>
      <c r="L28" s="731"/>
      <c r="M28" s="731"/>
      <c r="N28" s="732"/>
      <c r="O28" s="737"/>
      <c r="P28" s="731"/>
      <c r="Q28" s="736"/>
    </row>
    <row r="29" spans="1:17" x14ac:dyDescent="0.25">
      <c r="A29" s="866" t="s">
        <v>43</v>
      </c>
      <c r="B29" s="869" t="s">
        <v>44</v>
      </c>
      <c r="C29" s="735">
        <v>0</v>
      </c>
      <c r="D29" s="767"/>
      <c r="E29" s="768"/>
      <c r="F29" s="769"/>
      <c r="G29" s="769"/>
      <c r="H29" s="769"/>
      <c r="I29" s="828"/>
      <c r="J29" s="736"/>
      <c r="K29" s="736"/>
      <c r="L29" s="731"/>
      <c r="M29" s="731"/>
      <c r="N29" s="732"/>
      <c r="O29" s="737"/>
      <c r="P29" s="731"/>
      <c r="Q29" s="736"/>
    </row>
    <row r="30" spans="1:17" x14ac:dyDescent="0.25">
      <c r="A30" s="866" t="s">
        <v>45</v>
      </c>
      <c r="B30" s="870" t="s">
        <v>46</v>
      </c>
      <c r="C30" s="735">
        <v>0</v>
      </c>
      <c r="D30" s="767"/>
      <c r="E30" s="768"/>
      <c r="F30" s="769"/>
      <c r="G30" s="769"/>
      <c r="H30" s="769"/>
      <c r="I30" s="828"/>
      <c r="J30" s="736"/>
      <c r="K30" s="736"/>
      <c r="L30" s="731"/>
      <c r="M30" s="731"/>
      <c r="N30" s="732"/>
      <c r="O30" s="737"/>
      <c r="P30" s="731"/>
      <c r="Q30" s="736"/>
    </row>
    <row r="31" spans="1:17" x14ac:dyDescent="0.25">
      <c r="A31" s="866" t="s">
        <v>47</v>
      </c>
      <c r="B31" s="870" t="s">
        <v>48</v>
      </c>
      <c r="C31" s="735">
        <v>0</v>
      </c>
      <c r="D31" s="767"/>
      <c r="E31" s="768"/>
      <c r="F31" s="769"/>
      <c r="G31" s="769"/>
      <c r="H31" s="845"/>
      <c r="I31" s="828"/>
      <c r="J31" s="736"/>
      <c r="K31" s="736"/>
      <c r="L31" s="731"/>
      <c r="M31" s="731"/>
      <c r="N31" s="732"/>
      <c r="O31" s="737"/>
      <c r="P31" s="731"/>
      <c r="Q31" s="736"/>
    </row>
    <row r="32" spans="1:17" x14ac:dyDescent="0.25">
      <c r="A32" s="866" t="s">
        <v>49</v>
      </c>
      <c r="B32" s="870" t="s">
        <v>50</v>
      </c>
      <c r="C32" s="735">
        <v>0</v>
      </c>
      <c r="D32" s="767"/>
      <c r="E32" s="768"/>
      <c r="F32" s="769"/>
      <c r="G32" s="769"/>
      <c r="H32" s="845"/>
      <c r="I32" s="828"/>
      <c r="J32" s="736"/>
      <c r="K32" s="736"/>
      <c r="L32" s="731"/>
      <c r="M32" s="731"/>
      <c r="N32" s="732"/>
      <c r="O32" s="737"/>
      <c r="P32" s="731"/>
      <c r="Q32" s="736"/>
    </row>
    <row r="33" spans="1:17" x14ac:dyDescent="0.25">
      <c r="A33" s="866" t="s">
        <v>51</v>
      </c>
      <c r="B33" s="869" t="s">
        <v>52</v>
      </c>
      <c r="C33" s="735">
        <v>0</v>
      </c>
      <c r="D33" s="749"/>
      <c r="E33" s="739"/>
      <c r="F33" s="750"/>
      <c r="G33" s="750"/>
      <c r="H33" s="800"/>
      <c r="I33" s="829"/>
      <c r="J33" s="737"/>
      <c r="K33" s="737"/>
      <c r="L33" s="737"/>
      <c r="M33" s="737"/>
      <c r="N33" s="741"/>
      <c r="O33" s="737"/>
      <c r="P33" s="737"/>
      <c r="Q33" s="737"/>
    </row>
    <row r="34" spans="1:17" x14ac:dyDescent="0.25">
      <c r="A34" s="866" t="s">
        <v>53</v>
      </c>
      <c r="B34" s="869" t="s">
        <v>54</v>
      </c>
      <c r="C34" s="759">
        <v>72</v>
      </c>
      <c r="D34" s="746">
        <v>29</v>
      </c>
      <c r="E34" s="747">
        <v>43</v>
      </c>
      <c r="F34" s="748"/>
      <c r="G34" s="748"/>
      <c r="H34" s="748"/>
      <c r="I34" s="828"/>
      <c r="J34" s="736"/>
      <c r="K34" s="736"/>
      <c r="L34" s="731"/>
      <c r="M34" s="731"/>
      <c r="N34" s="732"/>
      <c r="O34" s="737"/>
      <c r="P34" s="731"/>
      <c r="Q34" s="736"/>
    </row>
    <row r="35" spans="1:17" ht="35.25" x14ac:dyDescent="0.25">
      <c r="A35" s="809" t="s">
        <v>55</v>
      </c>
      <c r="B35" s="788" t="s">
        <v>56</v>
      </c>
      <c r="C35" s="735">
        <v>1111</v>
      </c>
      <c r="D35" s="749">
        <v>492</v>
      </c>
      <c r="E35" s="739">
        <v>619</v>
      </c>
      <c r="F35" s="750"/>
      <c r="G35" s="750"/>
      <c r="H35" s="750"/>
      <c r="I35" s="828"/>
      <c r="J35" s="736"/>
      <c r="K35" s="736"/>
      <c r="L35" s="731"/>
      <c r="M35" s="731"/>
      <c r="N35" s="732"/>
      <c r="O35" s="737"/>
      <c r="P35" s="731"/>
      <c r="Q35" s="736"/>
    </row>
    <row r="36" spans="1:17" x14ac:dyDescent="0.25">
      <c r="A36" s="809" t="s">
        <v>57</v>
      </c>
      <c r="B36" s="788" t="s">
        <v>58</v>
      </c>
      <c r="C36" s="735">
        <v>30</v>
      </c>
      <c r="D36" s="749">
        <v>2</v>
      </c>
      <c r="E36" s="739">
        <v>28</v>
      </c>
      <c r="F36" s="750"/>
      <c r="G36" s="750"/>
      <c r="H36" s="750"/>
      <c r="I36" s="828"/>
      <c r="J36" s="736"/>
      <c r="K36" s="736"/>
      <c r="L36" s="731"/>
      <c r="M36" s="731"/>
      <c r="N36" s="732"/>
      <c r="O36" s="737"/>
      <c r="P36" s="731"/>
      <c r="Q36" s="736"/>
    </row>
    <row r="37" spans="1:17" x14ac:dyDescent="0.25">
      <c r="A37" s="809" t="s">
        <v>59</v>
      </c>
      <c r="B37" s="788" t="s">
        <v>60</v>
      </c>
      <c r="C37" s="735">
        <v>0</v>
      </c>
      <c r="D37" s="749"/>
      <c r="E37" s="739"/>
      <c r="F37" s="750"/>
      <c r="G37" s="750"/>
      <c r="H37" s="750"/>
      <c r="I37" s="828"/>
      <c r="J37" s="736"/>
      <c r="K37" s="736"/>
      <c r="L37" s="731"/>
      <c r="M37" s="731"/>
      <c r="N37" s="732"/>
      <c r="O37" s="737"/>
      <c r="P37" s="731"/>
      <c r="Q37" s="736"/>
    </row>
    <row r="38" spans="1:17" x14ac:dyDescent="0.25">
      <c r="A38" s="809" t="s">
        <v>61</v>
      </c>
      <c r="B38" s="788" t="s">
        <v>62</v>
      </c>
      <c r="C38" s="735">
        <v>513</v>
      </c>
      <c r="D38" s="749">
        <v>505</v>
      </c>
      <c r="E38" s="739">
        <v>8</v>
      </c>
      <c r="F38" s="750"/>
      <c r="G38" s="750"/>
      <c r="H38" s="750"/>
      <c r="I38" s="828"/>
      <c r="J38" s="736"/>
      <c r="K38" s="736"/>
      <c r="L38" s="731"/>
      <c r="M38" s="731"/>
      <c r="N38" s="732"/>
      <c r="O38" s="737"/>
      <c r="P38" s="731"/>
      <c r="Q38" s="736"/>
    </row>
    <row r="39" spans="1:17" x14ac:dyDescent="0.25">
      <c r="A39" s="809" t="s">
        <v>63</v>
      </c>
      <c r="B39" s="790" t="s">
        <v>64</v>
      </c>
      <c r="C39" s="766">
        <v>0</v>
      </c>
      <c r="D39" s="767"/>
      <c r="E39" s="768"/>
      <c r="F39" s="769"/>
      <c r="G39" s="769"/>
      <c r="H39" s="769"/>
      <c r="I39" s="828"/>
      <c r="J39" s="736"/>
      <c r="K39" s="736"/>
      <c r="L39" s="731"/>
      <c r="M39" s="731"/>
      <c r="N39" s="732"/>
      <c r="O39" s="737"/>
      <c r="P39" s="731"/>
      <c r="Q39" s="736"/>
    </row>
    <row r="40" spans="1:17" x14ac:dyDescent="0.25">
      <c r="A40" s="787" t="s">
        <v>65</v>
      </c>
      <c r="B40" s="790" t="s">
        <v>66</v>
      </c>
      <c r="C40" s="766">
        <v>0</v>
      </c>
      <c r="D40" s="767"/>
      <c r="E40" s="768"/>
      <c r="F40" s="769"/>
      <c r="G40" s="769"/>
      <c r="H40" s="769"/>
      <c r="I40" s="828"/>
      <c r="J40" s="736"/>
      <c r="K40" s="736"/>
      <c r="L40" s="731"/>
      <c r="M40" s="731"/>
      <c r="N40" s="732"/>
      <c r="O40" s="737"/>
      <c r="P40" s="731"/>
      <c r="Q40" s="736"/>
    </row>
    <row r="41" spans="1:17" x14ac:dyDescent="0.25">
      <c r="A41" s="787" t="s">
        <v>67</v>
      </c>
      <c r="B41" s="790" t="s">
        <v>68</v>
      </c>
      <c r="C41" s="766">
        <v>0</v>
      </c>
      <c r="D41" s="767"/>
      <c r="E41" s="768"/>
      <c r="F41" s="769"/>
      <c r="G41" s="769"/>
      <c r="H41" s="769"/>
      <c r="I41" s="828"/>
      <c r="J41" s="736"/>
      <c r="K41" s="736"/>
      <c r="L41" s="731"/>
      <c r="M41" s="731"/>
      <c r="N41" s="732"/>
      <c r="O41" s="737"/>
      <c r="P41" s="731"/>
      <c r="Q41" s="736"/>
    </row>
    <row r="42" spans="1:17" x14ac:dyDescent="0.25">
      <c r="A42" s="787" t="s">
        <v>69</v>
      </c>
      <c r="B42" s="790" t="s">
        <v>70</v>
      </c>
      <c r="C42" s="766">
        <v>0</v>
      </c>
      <c r="D42" s="767"/>
      <c r="E42" s="768"/>
      <c r="F42" s="769"/>
      <c r="G42" s="769"/>
      <c r="H42" s="769"/>
      <c r="I42" s="828"/>
      <c r="J42" s="736"/>
      <c r="K42" s="736"/>
      <c r="L42" s="731"/>
      <c r="M42" s="731"/>
      <c r="N42" s="732"/>
      <c r="O42" s="737"/>
      <c r="P42" s="731"/>
      <c r="Q42" s="736"/>
    </row>
    <row r="43" spans="1:17" x14ac:dyDescent="0.25">
      <c r="A43" s="951" t="s">
        <v>71</v>
      </c>
      <c r="B43" s="952"/>
      <c r="C43" s="734">
        <v>0</v>
      </c>
      <c r="D43" s="744">
        <v>0</v>
      </c>
      <c r="E43" s="733">
        <v>0</v>
      </c>
      <c r="F43" s="744">
        <v>0</v>
      </c>
      <c r="G43" s="734">
        <v>0</v>
      </c>
      <c r="H43" s="734">
        <v>0</v>
      </c>
      <c r="I43" s="828"/>
      <c r="J43" s="736"/>
      <c r="K43" s="736"/>
      <c r="L43" s="731"/>
      <c r="M43" s="731"/>
      <c r="N43" s="732"/>
      <c r="O43" s="737"/>
      <c r="P43" s="731"/>
      <c r="Q43" s="736"/>
    </row>
    <row r="44" spans="1:17" ht="24" x14ac:dyDescent="0.25">
      <c r="A44" s="781" t="s">
        <v>72</v>
      </c>
      <c r="B44" s="789" t="s">
        <v>73</v>
      </c>
      <c r="C44" s="745">
        <v>0</v>
      </c>
      <c r="D44" s="746"/>
      <c r="E44" s="747"/>
      <c r="F44" s="748"/>
      <c r="G44" s="748"/>
      <c r="H44" s="748"/>
      <c r="I44" s="828"/>
      <c r="J44" s="736"/>
      <c r="K44" s="736"/>
      <c r="L44" s="731"/>
      <c r="M44" s="731"/>
      <c r="N44" s="732"/>
      <c r="O44" s="737"/>
      <c r="P44" s="731"/>
      <c r="Q44" s="736"/>
    </row>
    <row r="45" spans="1:17" x14ac:dyDescent="0.25">
      <c r="A45" s="782" t="s">
        <v>74</v>
      </c>
      <c r="B45" s="802" t="s">
        <v>75</v>
      </c>
      <c r="C45" s="735">
        <v>0</v>
      </c>
      <c r="D45" s="749"/>
      <c r="E45" s="739"/>
      <c r="F45" s="750"/>
      <c r="G45" s="750"/>
      <c r="H45" s="750"/>
      <c r="I45" s="828"/>
      <c r="J45" s="736"/>
      <c r="K45" s="736"/>
      <c r="L45" s="731"/>
      <c r="M45" s="731"/>
      <c r="N45" s="732"/>
      <c r="O45" s="737"/>
      <c r="P45" s="731"/>
      <c r="Q45" s="736"/>
    </row>
    <row r="46" spans="1:17" x14ac:dyDescent="0.25">
      <c r="A46" s="782" t="s">
        <v>76</v>
      </c>
      <c r="B46" s="802" t="s">
        <v>77</v>
      </c>
      <c r="C46" s="735">
        <v>0</v>
      </c>
      <c r="D46" s="749"/>
      <c r="E46" s="739"/>
      <c r="F46" s="750"/>
      <c r="G46" s="750"/>
      <c r="H46" s="750"/>
      <c r="I46" s="828"/>
      <c r="J46" s="736"/>
      <c r="K46" s="736"/>
      <c r="L46" s="731"/>
      <c r="M46" s="731"/>
      <c r="N46" s="732"/>
      <c r="O46" s="737"/>
      <c r="P46" s="731"/>
      <c r="Q46" s="736"/>
    </row>
    <row r="47" spans="1:17" x14ac:dyDescent="0.25">
      <c r="A47" s="782" t="s">
        <v>78</v>
      </c>
      <c r="B47" s="802" t="s">
        <v>79</v>
      </c>
      <c r="C47" s="735">
        <v>0</v>
      </c>
      <c r="D47" s="749"/>
      <c r="E47" s="739"/>
      <c r="F47" s="750"/>
      <c r="G47" s="750"/>
      <c r="H47" s="750"/>
      <c r="I47" s="828"/>
      <c r="J47" s="736"/>
      <c r="K47" s="736"/>
      <c r="L47" s="731"/>
      <c r="M47" s="731"/>
      <c r="N47" s="732"/>
      <c r="O47" s="737"/>
      <c r="P47" s="731"/>
      <c r="Q47" s="736"/>
    </row>
    <row r="48" spans="1:17" x14ac:dyDescent="0.25">
      <c r="A48" s="782" t="s">
        <v>80</v>
      </c>
      <c r="B48" s="802" t="s">
        <v>81</v>
      </c>
      <c r="C48" s="735">
        <v>0</v>
      </c>
      <c r="D48" s="749"/>
      <c r="E48" s="739"/>
      <c r="F48" s="750"/>
      <c r="G48" s="750"/>
      <c r="H48" s="750"/>
      <c r="I48" s="828"/>
      <c r="J48" s="736"/>
      <c r="K48" s="736"/>
      <c r="L48" s="731"/>
      <c r="M48" s="731"/>
      <c r="N48" s="732"/>
      <c r="O48" s="737"/>
      <c r="P48" s="731"/>
      <c r="Q48" s="736"/>
    </row>
    <row r="49" spans="1:17" x14ac:dyDescent="0.25">
      <c r="A49" s="782" t="s">
        <v>82</v>
      </c>
      <c r="B49" s="802" t="s">
        <v>83</v>
      </c>
      <c r="C49" s="735">
        <v>0</v>
      </c>
      <c r="D49" s="749"/>
      <c r="E49" s="739"/>
      <c r="F49" s="750"/>
      <c r="G49" s="750"/>
      <c r="H49" s="750"/>
      <c r="I49" s="828"/>
      <c r="J49" s="736"/>
      <c r="K49" s="736"/>
      <c r="L49" s="731"/>
      <c r="M49" s="731"/>
      <c r="N49" s="732"/>
      <c r="O49" s="737"/>
      <c r="P49" s="731"/>
      <c r="Q49" s="736"/>
    </row>
    <row r="50" spans="1:17" x14ac:dyDescent="0.25">
      <c r="A50" s="782" t="s">
        <v>84</v>
      </c>
      <c r="B50" s="802" t="s">
        <v>85</v>
      </c>
      <c r="C50" s="735">
        <v>0</v>
      </c>
      <c r="D50" s="749"/>
      <c r="E50" s="739"/>
      <c r="F50" s="750"/>
      <c r="G50" s="750"/>
      <c r="H50" s="750"/>
      <c r="I50" s="828"/>
      <c r="J50" s="736"/>
      <c r="K50" s="736"/>
      <c r="L50" s="731"/>
      <c r="M50" s="731"/>
      <c r="N50" s="732"/>
      <c r="O50" s="737"/>
      <c r="P50" s="731"/>
      <c r="Q50" s="736"/>
    </row>
    <row r="51" spans="1:17" x14ac:dyDescent="0.25">
      <c r="A51" s="782" t="s">
        <v>86</v>
      </c>
      <c r="B51" s="802" t="s">
        <v>87</v>
      </c>
      <c r="C51" s="735">
        <v>0</v>
      </c>
      <c r="D51" s="749"/>
      <c r="E51" s="739"/>
      <c r="F51" s="750"/>
      <c r="G51" s="750"/>
      <c r="H51" s="750"/>
      <c r="I51" s="828"/>
      <c r="J51" s="736"/>
      <c r="K51" s="736"/>
      <c r="L51" s="731"/>
      <c r="M51" s="731"/>
      <c r="N51" s="732"/>
      <c r="O51" s="737"/>
      <c r="P51" s="731"/>
      <c r="Q51" s="736"/>
    </row>
    <row r="52" spans="1:17" x14ac:dyDescent="0.25">
      <c r="A52" s="782" t="s">
        <v>88</v>
      </c>
      <c r="B52" s="802" t="s">
        <v>89</v>
      </c>
      <c r="C52" s="735">
        <v>0</v>
      </c>
      <c r="D52" s="749"/>
      <c r="E52" s="739"/>
      <c r="F52" s="750"/>
      <c r="G52" s="750"/>
      <c r="H52" s="750"/>
      <c r="I52" s="828"/>
      <c r="J52" s="736"/>
      <c r="K52" s="736"/>
      <c r="L52" s="731"/>
      <c r="M52" s="731"/>
      <c r="N52" s="732"/>
      <c r="O52" s="737"/>
      <c r="P52" s="731"/>
      <c r="Q52" s="736"/>
    </row>
    <row r="53" spans="1:17" x14ac:dyDescent="0.25">
      <c r="A53" s="782" t="s">
        <v>90</v>
      </c>
      <c r="B53" s="802" t="s">
        <v>91</v>
      </c>
      <c r="C53" s="735">
        <v>0</v>
      </c>
      <c r="D53" s="749"/>
      <c r="E53" s="739"/>
      <c r="F53" s="750"/>
      <c r="G53" s="750"/>
      <c r="H53" s="750"/>
      <c r="I53" s="828"/>
      <c r="J53" s="736"/>
      <c r="K53" s="736"/>
      <c r="L53" s="731"/>
      <c r="M53" s="731"/>
      <c r="N53" s="732"/>
      <c r="O53" s="737"/>
      <c r="P53" s="731"/>
      <c r="Q53" s="736"/>
    </row>
    <row r="54" spans="1:17" x14ac:dyDescent="0.25">
      <c r="A54" s="782" t="s">
        <v>92</v>
      </c>
      <c r="B54" s="802" t="s">
        <v>93</v>
      </c>
      <c r="C54" s="735">
        <v>0</v>
      </c>
      <c r="D54" s="749"/>
      <c r="E54" s="739"/>
      <c r="F54" s="750"/>
      <c r="G54" s="750"/>
      <c r="H54" s="750"/>
      <c r="I54" s="828"/>
      <c r="J54" s="736"/>
      <c r="K54" s="736"/>
      <c r="L54" s="731"/>
      <c r="M54" s="731"/>
      <c r="N54" s="732"/>
      <c r="O54" s="737"/>
      <c r="P54" s="731"/>
      <c r="Q54" s="736"/>
    </row>
    <row r="55" spans="1:17" x14ac:dyDescent="0.25">
      <c r="A55" s="782" t="s">
        <v>94</v>
      </c>
      <c r="B55" s="802" t="s">
        <v>95</v>
      </c>
      <c r="C55" s="735">
        <v>0</v>
      </c>
      <c r="D55" s="749"/>
      <c r="E55" s="739"/>
      <c r="F55" s="750"/>
      <c r="G55" s="750"/>
      <c r="H55" s="750"/>
      <c r="I55" s="828"/>
      <c r="J55" s="736"/>
      <c r="K55" s="736"/>
      <c r="L55" s="731"/>
      <c r="M55" s="731"/>
      <c r="N55" s="732"/>
      <c r="O55" s="737"/>
      <c r="P55" s="731"/>
      <c r="Q55" s="736"/>
    </row>
    <row r="56" spans="1:17" x14ac:dyDescent="0.25">
      <c r="A56" s="782" t="s">
        <v>96</v>
      </c>
      <c r="B56" s="802" t="s">
        <v>97</v>
      </c>
      <c r="C56" s="735">
        <v>0</v>
      </c>
      <c r="D56" s="749"/>
      <c r="E56" s="739"/>
      <c r="F56" s="750"/>
      <c r="G56" s="750"/>
      <c r="H56" s="750"/>
      <c r="I56" s="828"/>
      <c r="J56" s="736"/>
      <c r="K56" s="736"/>
      <c r="L56" s="731"/>
      <c r="M56" s="731"/>
      <c r="N56" s="732"/>
      <c r="O56" s="737"/>
      <c r="P56" s="731"/>
      <c r="Q56" s="736"/>
    </row>
    <row r="57" spans="1:17" x14ac:dyDescent="0.25">
      <c r="A57" s="782" t="s">
        <v>98</v>
      </c>
      <c r="B57" s="802" t="s">
        <v>99</v>
      </c>
      <c r="C57" s="735">
        <v>0</v>
      </c>
      <c r="D57" s="749"/>
      <c r="E57" s="739"/>
      <c r="F57" s="750"/>
      <c r="G57" s="750"/>
      <c r="H57" s="750"/>
      <c r="I57" s="828"/>
      <c r="J57" s="736"/>
      <c r="K57" s="736"/>
      <c r="L57" s="731"/>
      <c r="M57" s="731"/>
      <c r="N57" s="732"/>
      <c r="O57" s="737"/>
      <c r="P57" s="731"/>
      <c r="Q57" s="736"/>
    </row>
    <row r="58" spans="1:17" ht="35.25" x14ac:dyDescent="0.25">
      <c r="A58" s="782" t="s">
        <v>100</v>
      </c>
      <c r="B58" s="788" t="s">
        <v>101</v>
      </c>
      <c r="C58" s="735">
        <v>0</v>
      </c>
      <c r="D58" s="749"/>
      <c r="E58" s="739"/>
      <c r="F58" s="750"/>
      <c r="G58" s="750"/>
      <c r="H58" s="750"/>
      <c r="I58" s="828"/>
      <c r="J58" s="736"/>
      <c r="K58" s="736"/>
      <c r="L58" s="731"/>
      <c r="M58" s="731"/>
      <c r="N58" s="732"/>
      <c r="O58" s="737"/>
      <c r="P58" s="731"/>
      <c r="Q58" s="736"/>
    </row>
    <row r="59" spans="1:17" x14ac:dyDescent="0.25">
      <c r="A59" s="782" t="s">
        <v>102</v>
      </c>
      <c r="B59" s="802" t="s">
        <v>103</v>
      </c>
      <c r="C59" s="735">
        <v>0</v>
      </c>
      <c r="D59" s="749"/>
      <c r="E59" s="739"/>
      <c r="F59" s="750"/>
      <c r="G59" s="750"/>
      <c r="H59" s="750"/>
      <c r="I59" s="828"/>
      <c r="J59" s="736"/>
      <c r="K59" s="736"/>
      <c r="L59" s="731"/>
      <c r="M59" s="731"/>
      <c r="N59" s="732"/>
      <c r="O59" s="737"/>
      <c r="P59" s="731"/>
      <c r="Q59" s="736"/>
    </row>
    <row r="60" spans="1:17" x14ac:dyDescent="0.25">
      <c r="A60" s="782" t="s">
        <v>104</v>
      </c>
      <c r="B60" s="802" t="s">
        <v>105</v>
      </c>
      <c r="C60" s="735">
        <v>0</v>
      </c>
      <c r="D60" s="749"/>
      <c r="E60" s="739"/>
      <c r="F60" s="750"/>
      <c r="G60" s="750"/>
      <c r="H60" s="750"/>
      <c r="I60" s="828"/>
      <c r="J60" s="736"/>
      <c r="K60" s="736"/>
      <c r="L60" s="731"/>
      <c r="M60" s="731"/>
      <c r="N60" s="732"/>
      <c r="O60" s="737"/>
      <c r="P60" s="731"/>
      <c r="Q60" s="736"/>
    </row>
    <row r="61" spans="1:17" ht="24" x14ac:dyDescent="0.25">
      <c r="A61" s="782" t="s">
        <v>106</v>
      </c>
      <c r="B61" s="788" t="s">
        <v>107</v>
      </c>
      <c r="C61" s="735">
        <v>0</v>
      </c>
      <c r="D61" s="749"/>
      <c r="E61" s="739"/>
      <c r="F61" s="750"/>
      <c r="G61" s="750"/>
      <c r="H61" s="750"/>
      <c r="I61" s="828"/>
      <c r="J61" s="736"/>
      <c r="K61" s="736"/>
      <c r="L61" s="731"/>
      <c r="M61" s="731"/>
      <c r="N61" s="732"/>
      <c r="O61" s="737"/>
      <c r="P61" s="731"/>
      <c r="Q61" s="736"/>
    </row>
    <row r="62" spans="1:17" x14ac:dyDescent="0.25">
      <c r="A62" s="782" t="s">
        <v>108</v>
      </c>
      <c r="B62" s="802" t="s">
        <v>109</v>
      </c>
      <c r="C62" s="735">
        <v>0</v>
      </c>
      <c r="D62" s="749"/>
      <c r="E62" s="739"/>
      <c r="F62" s="750"/>
      <c r="G62" s="750"/>
      <c r="H62" s="750"/>
      <c r="I62" s="828"/>
      <c r="J62" s="736"/>
      <c r="K62" s="736"/>
      <c r="L62" s="731"/>
      <c r="M62" s="731"/>
      <c r="N62" s="732"/>
      <c r="O62" s="737"/>
      <c r="P62" s="731"/>
      <c r="Q62" s="736"/>
    </row>
    <row r="63" spans="1:17" x14ac:dyDescent="0.25">
      <c r="A63" s="782" t="s">
        <v>110</v>
      </c>
      <c r="B63" s="802" t="s">
        <v>111</v>
      </c>
      <c r="C63" s="735">
        <v>0</v>
      </c>
      <c r="D63" s="749"/>
      <c r="E63" s="739"/>
      <c r="F63" s="750"/>
      <c r="G63" s="750"/>
      <c r="H63" s="750"/>
      <c r="I63" s="828"/>
      <c r="J63" s="736"/>
      <c r="K63" s="736"/>
      <c r="L63" s="731"/>
      <c r="M63" s="731"/>
      <c r="N63" s="732"/>
      <c r="O63" s="737"/>
      <c r="P63" s="731"/>
      <c r="Q63" s="736"/>
    </row>
    <row r="64" spans="1:17" x14ac:dyDescent="0.25">
      <c r="A64" s="782" t="s">
        <v>112</v>
      </c>
      <c r="B64" s="802" t="s">
        <v>113</v>
      </c>
      <c r="C64" s="735">
        <v>0</v>
      </c>
      <c r="D64" s="749"/>
      <c r="E64" s="739"/>
      <c r="F64" s="750"/>
      <c r="G64" s="750"/>
      <c r="H64" s="750"/>
      <c r="I64" s="828"/>
      <c r="J64" s="736"/>
      <c r="K64" s="736"/>
      <c r="L64" s="731"/>
      <c r="M64" s="731"/>
      <c r="N64" s="732"/>
      <c r="O64" s="737"/>
      <c r="P64" s="731"/>
      <c r="Q64" s="736"/>
    </row>
    <row r="65" spans="1:17" x14ac:dyDescent="0.25">
      <c r="A65" s="782" t="s">
        <v>114</v>
      </c>
      <c r="B65" s="802" t="s">
        <v>115</v>
      </c>
      <c r="C65" s="735">
        <v>0</v>
      </c>
      <c r="D65" s="749"/>
      <c r="E65" s="739"/>
      <c r="F65" s="750"/>
      <c r="G65" s="750"/>
      <c r="H65" s="750"/>
      <c r="I65" s="828"/>
      <c r="J65" s="736"/>
      <c r="K65" s="736"/>
      <c r="L65" s="731"/>
      <c r="M65" s="731"/>
      <c r="N65" s="732"/>
      <c r="O65" s="737"/>
      <c r="P65" s="731"/>
      <c r="Q65" s="736"/>
    </row>
    <row r="66" spans="1:17" ht="24" x14ac:dyDescent="0.25">
      <c r="A66" s="782" t="s">
        <v>116</v>
      </c>
      <c r="B66" s="788" t="s">
        <v>117</v>
      </c>
      <c r="C66" s="735">
        <v>0</v>
      </c>
      <c r="D66" s="749"/>
      <c r="E66" s="739"/>
      <c r="F66" s="750"/>
      <c r="G66" s="750"/>
      <c r="H66" s="750"/>
      <c r="I66" s="828"/>
      <c r="J66" s="736"/>
      <c r="K66" s="736"/>
      <c r="L66" s="731"/>
      <c r="M66" s="731"/>
      <c r="N66" s="732"/>
      <c r="O66" s="737"/>
      <c r="P66" s="731"/>
      <c r="Q66" s="736"/>
    </row>
    <row r="67" spans="1:17" x14ac:dyDescent="0.25">
      <c r="A67" s="782" t="s">
        <v>118</v>
      </c>
      <c r="B67" s="802" t="s">
        <v>119</v>
      </c>
      <c r="C67" s="735">
        <v>0</v>
      </c>
      <c r="D67" s="749"/>
      <c r="E67" s="739"/>
      <c r="F67" s="750"/>
      <c r="G67" s="750"/>
      <c r="H67" s="750"/>
      <c r="I67" s="828"/>
      <c r="J67" s="736"/>
      <c r="K67" s="736"/>
      <c r="L67" s="731"/>
      <c r="M67" s="731"/>
      <c r="N67" s="732"/>
      <c r="O67" s="737"/>
      <c r="P67" s="731"/>
      <c r="Q67" s="736"/>
    </row>
    <row r="68" spans="1:17" x14ac:dyDescent="0.25">
      <c r="A68" s="782" t="s">
        <v>120</v>
      </c>
      <c r="B68" s="802" t="s">
        <v>121</v>
      </c>
      <c r="C68" s="735">
        <v>0</v>
      </c>
      <c r="D68" s="749"/>
      <c r="E68" s="739"/>
      <c r="F68" s="750"/>
      <c r="G68" s="750"/>
      <c r="H68" s="750"/>
      <c r="I68" s="828"/>
      <c r="J68" s="736"/>
      <c r="K68" s="736"/>
      <c r="L68" s="731"/>
      <c r="M68" s="731"/>
      <c r="N68" s="732"/>
      <c r="O68" s="737"/>
      <c r="P68" s="731"/>
      <c r="Q68" s="736"/>
    </row>
    <row r="69" spans="1:17" x14ac:dyDescent="0.25">
      <c r="A69" s="782" t="s">
        <v>122</v>
      </c>
      <c r="B69" s="802" t="s">
        <v>123</v>
      </c>
      <c r="C69" s="735">
        <v>0</v>
      </c>
      <c r="D69" s="749"/>
      <c r="E69" s="739"/>
      <c r="F69" s="750"/>
      <c r="G69" s="750"/>
      <c r="H69" s="750"/>
      <c r="I69" s="828"/>
      <c r="J69" s="736"/>
      <c r="K69" s="736"/>
      <c r="L69" s="731"/>
      <c r="M69" s="731"/>
      <c r="N69" s="732"/>
      <c r="O69" s="737"/>
      <c r="P69" s="731"/>
      <c r="Q69" s="736"/>
    </row>
    <row r="70" spans="1:17" x14ac:dyDescent="0.25">
      <c r="A70" s="782" t="s">
        <v>124</v>
      </c>
      <c r="B70" s="802" t="s">
        <v>125</v>
      </c>
      <c r="C70" s="735">
        <v>0</v>
      </c>
      <c r="D70" s="749"/>
      <c r="E70" s="739"/>
      <c r="F70" s="750"/>
      <c r="G70" s="750"/>
      <c r="H70" s="750"/>
      <c r="I70" s="828"/>
      <c r="J70" s="736"/>
      <c r="K70" s="736"/>
      <c r="L70" s="731"/>
      <c r="M70" s="731"/>
      <c r="N70" s="732"/>
      <c r="O70" s="737"/>
      <c r="P70" s="731"/>
      <c r="Q70" s="736"/>
    </row>
    <row r="71" spans="1:17" x14ac:dyDescent="0.25">
      <c r="A71" s="782" t="s">
        <v>126</v>
      </c>
      <c r="B71" s="802" t="s">
        <v>127</v>
      </c>
      <c r="C71" s="735">
        <v>0</v>
      </c>
      <c r="D71" s="749"/>
      <c r="E71" s="739"/>
      <c r="F71" s="750"/>
      <c r="G71" s="750"/>
      <c r="H71" s="750"/>
      <c r="I71" s="828"/>
      <c r="J71" s="736"/>
      <c r="K71" s="736"/>
      <c r="L71" s="731"/>
      <c r="M71" s="731"/>
      <c r="N71" s="732"/>
      <c r="O71" s="737"/>
      <c r="P71" s="731"/>
      <c r="Q71" s="736"/>
    </row>
    <row r="72" spans="1:17" x14ac:dyDescent="0.25">
      <c r="A72" s="782" t="s">
        <v>128</v>
      </c>
      <c r="B72" s="802" t="s">
        <v>129</v>
      </c>
      <c r="C72" s="735">
        <v>0</v>
      </c>
      <c r="D72" s="749"/>
      <c r="E72" s="739"/>
      <c r="F72" s="750"/>
      <c r="G72" s="750"/>
      <c r="H72" s="750"/>
      <c r="I72" s="828"/>
      <c r="J72" s="736"/>
      <c r="K72" s="736"/>
      <c r="L72" s="731"/>
      <c r="M72" s="731"/>
      <c r="N72" s="732"/>
      <c r="O72" s="737"/>
      <c r="P72" s="731"/>
      <c r="Q72" s="736"/>
    </row>
    <row r="73" spans="1:17" x14ac:dyDescent="0.25">
      <c r="A73" s="782" t="s">
        <v>130</v>
      </c>
      <c r="B73" s="802" t="s">
        <v>131</v>
      </c>
      <c r="C73" s="735">
        <v>0</v>
      </c>
      <c r="D73" s="749"/>
      <c r="E73" s="739"/>
      <c r="F73" s="750"/>
      <c r="G73" s="750"/>
      <c r="H73" s="750"/>
      <c r="I73" s="828"/>
      <c r="J73" s="736"/>
      <c r="K73" s="736"/>
      <c r="L73" s="731"/>
      <c r="M73" s="731"/>
      <c r="N73" s="732"/>
      <c r="O73" s="737"/>
      <c r="P73" s="731"/>
      <c r="Q73" s="736"/>
    </row>
    <row r="74" spans="1:17" x14ac:dyDescent="0.25">
      <c r="A74" s="782" t="s">
        <v>132</v>
      </c>
      <c r="B74" s="802" t="s">
        <v>133</v>
      </c>
      <c r="C74" s="735">
        <v>0</v>
      </c>
      <c r="D74" s="749"/>
      <c r="E74" s="739"/>
      <c r="F74" s="750"/>
      <c r="G74" s="750"/>
      <c r="H74" s="750"/>
      <c r="I74" s="828"/>
      <c r="J74" s="736"/>
      <c r="K74" s="736"/>
      <c r="L74" s="731"/>
      <c r="M74" s="731"/>
      <c r="N74" s="732"/>
      <c r="O74" s="737"/>
      <c r="P74" s="731"/>
      <c r="Q74" s="736"/>
    </row>
    <row r="75" spans="1:17" x14ac:dyDescent="0.25">
      <c r="A75" s="782" t="s">
        <v>134</v>
      </c>
      <c r="B75" s="802" t="s">
        <v>135</v>
      </c>
      <c r="C75" s="735">
        <v>0</v>
      </c>
      <c r="D75" s="749"/>
      <c r="E75" s="739"/>
      <c r="F75" s="750"/>
      <c r="G75" s="750"/>
      <c r="H75" s="750"/>
      <c r="I75" s="828"/>
      <c r="J75" s="736"/>
      <c r="K75" s="736"/>
      <c r="L75" s="731"/>
      <c r="M75" s="731"/>
      <c r="N75" s="732"/>
      <c r="O75" s="737"/>
      <c r="P75" s="731"/>
      <c r="Q75" s="736"/>
    </row>
    <row r="76" spans="1:17" x14ac:dyDescent="0.25">
      <c r="A76" s="782" t="s">
        <v>136</v>
      </c>
      <c r="B76" s="802" t="s">
        <v>137</v>
      </c>
      <c r="C76" s="735">
        <v>0</v>
      </c>
      <c r="D76" s="749"/>
      <c r="E76" s="739"/>
      <c r="F76" s="750"/>
      <c r="G76" s="750"/>
      <c r="H76" s="750"/>
      <c r="I76" s="828"/>
      <c r="J76" s="736"/>
      <c r="K76" s="736"/>
      <c r="L76" s="731"/>
      <c r="M76" s="731"/>
      <c r="N76" s="732"/>
      <c r="O76" s="737"/>
      <c r="P76" s="731"/>
      <c r="Q76" s="736"/>
    </row>
    <row r="77" spans="1:17" x14ac:dyDescent="0.25">
      <c r="A77" s="803" t="s">
        <v>138</v>
      </c>
      <c r="B77" s="808" t="s">
        <v>139</v>
      </c>
      <c r="C77" s="751">
        <v>0</v>
      </c>
      <c r="D77" s="752"/>
      <c r="E77" s="753"/>
      <c r="F77" s="754"/>
      <c r="G77" s="754"/>
      <c r="H77" s="754"/>
      <c r="I77" s="828"/>
      <c r="J77" s="736"/>
      <c r="K77" s="736"/>
      <c r="L77" s="731"/>
      <c r="M77" s="731"/>
      <c r="N77" s="732"/>
      <c r="O77" s="737"/>
      <c r="P77" s="731"/>
      <c r="Q77" s="736"/>
    </row>
    <row r="78" spans="1:17" x14ac:dyDescent="0.25">
      <c r="A78" s="743"/>
      <c r="B78" s="755"/>
      <c r="C78" s="780"/>
      <c r="D78" s="778"/>
      <c r="E78" s="778"/>
      <c r="F78" s="778"/>
      <c r="G78" s="778"/>
      <c r="H78" s="778"/>
      <c r="I78" s="828"/>
      <c r="J78" s="736"/>
      <c r="K78" s="736"/>
      <c r="L78" s="731"/>
      <c r="M78" s="731"/>
      <c r="N78" s="732"/>
      <c r="O78" s="737"/>
      <c r="P78" s="731"/>
      <c r="Q78" s="736"/>
    </row>
    <row r="79" spans="1:17" x14ac:dyDescent="0.25">
      <c r="A79" s="951" t="s">
        <v>140</v>
      </c>
      <c r="B79" s="958"/>
      <c r="C79" s="734">
        <v>475</v>
      </c>
      <c r="D79" s="756">
        <v>0</v>
      </c>
      <c r="E79" s="756">
        <v>446</v>
      </c>
      <c r="F79" s="757">
        <v>29</v>
      </c>
      <c r="G79" s="758">
        <v>0</v>
      </c>
      <c r="H79" s="758">
        <v>0</v>
      </c>
      <c r="I79" s="828"/>
      <c r="J79" s="736"/>
      <c r="K79" s="736"/>
      <c r="L79" s="731"/>
      <c r="M79" s="731"/>
      <c r="N79" s="732"/>
      <c r="O79" s="737"/>
      <c r="P79" s="731"/>
      <c r="Q79" s="736"/>
    </row>
    <row r="80" spans="1:17" x14ac:dyDescent="0.25">
      <c r="A80" s="781" t="s">
        <v>141</v>
      </c>
      <c r="B80" s="801" t="s">
        <v>142</v>
      </c>
      <c r="C80" s="759">
        <v>0</v>
      </c>
      <c r="D80" s="746"/>
      <c r="E80" s="747"/>
      <c r="F80" s="748"/>
      <c r="G80" s="748"/>
      <c r="H80" s="748"/>
      <c r="I80" s="828"/>
      <c r="J80" s="736"/>
      <c r="K80" s="736"/>
      <c r="L80" s="731"/>
      <c r="M80" s="731"/>
      <c r="N80" s="732"/>
      <c r="O80" s="737"/>
      <c r="P80" s="731"/>
      <c r="Q80" s="736"/>
    </row>
    <row r="81" spans="1:17" x14ac:dyDescent="0.25">
      <c r="A81" s="782" t="s">
        <v>143</v>
      </c>
      <c r="B81" s="802" t="s">
        <v>144</v>
      </c>
      <c r="C81" s="735">
        <v>49</v>
      </c>
      <c r="D81" s="749"/>
      <c r="E81" s="739">
        <v>49</v>
      </c>
      <c r="F81" s="750"/>
      <c r="G81" s="750"/>
      <c r="H81" s="750"/>
      <c r="I81" s="828"/>
      <c r="J81" s="736"/>
      <c r="K81" s="736"/>
      <c r="L81" s="731"/>
      <c r="M81" s="731"/>
      <c r="N81" s="732"/>
      <c r="O81" s="737"/>
      <c r="P81" s="731"/>
      <c r="Q81" s="736"/>
    </row>
    <row r="82" spans="1:17" x14ac:dyDescent="0.25">
      <c r="A82" s="782" t="s">
        <v>145</v>
      </c>
      <c r="B82" s="802" t="s">
        <v>146</v>
      </c>
      <c r="C82" s="735">
        <v>0</v>
      </c>
      <c r="D82" s="749"/>
      <c r="E82" s="739"/>
      <c r="F82" s="750"/>
      <c r="G82" s="750"/>
      <c r="H82" s="750"/>
      <c r="I82" s="828"/>
      <c r="J82" s="736"/>
      <c r="K82" s="736"/>
      <c r="L82" s="731"/>
      <c r="M82" s="731"/>
      <c r="N82" s="732"/>
      <c r="O82" s="737"/>
      <c r="P82" s="731"/>
      <c r="Q82" s="736"/>
    </row>
    <row r="83" spans="1:17" x14ac:dyDescent="0.25">
      <c r="A83" s="782" t="s">
        <v>147</v>
      </c>
      <c r="B83" s="802" t="s">
        <v>148</v>
      </c>
      <c r="C83" s="735">
        <v>0</v>
      </c>
      <c r="D83" s="749"/>
      <c r="E83" s="739"/>
      <c r="F83" s="750"/>
      <c r="G83" s="750"/>
      <c r="H83" s="750"/>
      <c r="I83" s="828"/>
      <c r="J83" s="736"/>
      <c r="K83" s="736"/>
      <c r="L83" s="731"/>
      <c r="M83" s="731"/>
      <c r="N83" s="732"/>
      <c r="O83" s="737"/>
      <c r="P83" s="731"/>
      <c r="Q83" s="736"/>
    </row>
    <row r="84" spans="1:17" x14ac:dyDescent="0.25">
      <c r="A84" s="782" t="s">
        <v>149</v>
      </c>
      <c r="B84" s="802" t="s">
        <v>150</v>
      </c>
      <c r="C84" s="735">
        <v>106</v>
      </c>
      <c r="D84" s="749"/>
      <c r="E84" s="739">
        <v>106</v>
      </c>
      <c r="F84" s="750"/>
      <c r="G84" s="750"/>
      <c r="H84" s="750"/>
      <c r="I84" s="828"/>
      <c r="J84" s="736"/>
      <c r="K84" s="736"/>
      <c r="L84" s="731"/>
      <c r="M84" s="731"/>
      <c r="N84" s="732"/>
      <c r="O84" s="737"/>
      <c r="P84" s="731"/>
      <c r="Q84" s="736"/>
    </row>
    <row r="85" spans="1:17" x14ac:dyDescent="0.25">
      <c r="A85" s="782" t="s">
        <v>151</v>
      </c>
      <c r="B85" s="802" t="s">
        <v>152</v>
      </c>
      <c r="C85" s="735">
        <v>0</v>
      </c>
      <c r="D85" s="749"/>
      <c r="E85" s="739"/>
      <c r="F85" s="750"/>
      <c r="G85" s="750"/>
      <c r="H85" s="750"/>
      <c r="I85" s="828"/>
      <c r="J85" s="736"/>
      <c r="K85" s="736"/>
      <c r="L85" s="731"/>
      <c r="M85" s="731"/>
      <c r="N85" s="732"/>
      <c r="O85" s="737"/>
      <c r="P85" s="731"/>
      <c r="Q85" s="736"/>
    </row>
    <row r="86" spans="1:17" x14ac:dyDescent="0.25">
      <c r="A86" s="782" t="s">
        <v>153</v>
      </c>
      <c r="B86" s="802" t="s">
        <v>154</v>
      </c>
      <c r="C86" s="735">
        <v>0</v>
      </c>
      <c r="D86" s="749"/>
      <c r="E86" s="739"/>
      <c r="F86" s="750"/>
      <c r="G86" s="750"/>
      <c r="H86" s="750"/>
      <c r="I86" s="828"/>
      <c r="J86" s="736"/>
      <c r="K86" s="736"/>
      <c r="L86" s="731"/>
      <c r="M86" s="731"/>
      <c r="N86" s="732"/>
      <c r="O86" s="737"/>
      <c r="P86" s="731"/>
      <c r="Q86" s="736"/>
    </row>
    <row r="87" spans="1:17" x14ac:dyDescent="0.25">
      <c r="A87" s="782" t="s">
        <v>155</v>
      </c>
      <c r="B87" s="802" t="s">
        <v>156</v>
      </c>
      <c r="C87" s="735">
        <v>0</v>
      </c>
      <c r="D87" s="749"/>
      <c r="E87" s="739"/>
      <c r="F87" s="750"/>
      <c r="G87" s="750"/>
      <c r="H87" s="750"/>
      <c r="I87" s="828"/>
      <c r="J87" s="736"/>
      <c r="K87" s="736"/>
      <c r="L87" s="731"/>
      <c r="M87" s="731"/>
      <c r="N87" s="732"/>
      <c r="O87" s="737"/>
      <c r="P87" s="731"/>
      <c r="Q87" s="736"/>
    </row>
    <row r="88" spans="1:17" x14ac:dyDescent="0.25">
      <c r="A88" s="782" t="s">
        <v>157</v>
      </c>
      <c r="B88" s="802" t="s">
        <v>158</v>
      </c>
      <c r="C88" s="735">
        <v>0</v>
      </c>
      <c r="D88" s="749"/>
      <c r="E88" s="739"/>
      <c r="F88" s="750"/>
      <c r="G88" s="750"/>
      <c r="H88" s="750"/>
      <c r="I88" s="828"/>
      <c r="J88" s="736"/>
      <c r="K88" s="736"/>
      <c r="L88" s="731"/>
      <c r="M88" s="731"/>
      <c r="N88" s="732"/>
      <c r="O88" s="737"/>
      <c r="P88" s="731"/>
      <c r="Q88" s="736"/>
    </row>
    <row r="89" spans="1:17" x14ac:dyDescent="0.25">
      <c r="A89" s="782" t="s">
        <v>159</v>
      </c>
      <c r="B89" s="802" t="s">
        <v>160</v>
      </c>
      <c r="C89" s="735">
        <v>23</v>
      </c>
      <c r="D89" s="749"/>
      <c r="E89" s="739">
        <v>23</v>
      </c>
      <c r="F89" s="750"/>
      <c r="G89" s="750"/>
      <c r="H89" s="750"/>
      <c r="I89" s="828"/>
      <c r="J89" s="736"/>
      <c r="K89" s="736"/>
      <c r="L89" s="731"/>
      <c r="M89" s="731"/>
      <c r="N89" s="732"/>
      <c r="O89" s="737"/>
      <c r="P89" s="731"/>
      <c r="Q89" s="736"/>
    </row>
    <row r="90" spans="1:17" x14ac:dyDescent="0.25">
      <c r="A90" s="782" t="s">
        <v>161</v>
      </c>
      <c r="B90" s="802" t="s">
        <v>162</v>
      </c>
      <c r="C90" s="735">
        <v>0</v>
      </c>
      <c r="D90" s="749"/>
      <c r="E90" s="739"/>
      <c r="F90" s="750"/>
      <c r="G90" s="750"/>
      <c r="H90" s="750"/>
      <c r="I90" s="828"/>
      <c r="J90" s="736"/>
      <c r="K90" s="736"/>
      <c r="L90" s="731"/>
      <c r="M90" s="731"/>
      <c r="N90" s="732"/>
      <c r="O90" s="737"/>
      <c r="P90" s="731"/>
      <c r="Q90" s="736"/>
    </row>
    <row r="91" spans="1:17" x14ac:dyDescent="0.25">
      <c r="A91" s="782" t="s">
        <v>163</v>
      </c>
      <c r="B91" s="802" t="s">
        <v>164</v>
      </c>
      <c r="C91" s="735">
        <v>0</v>
      </c>
      <c r="D91" s="749"/>
      <c r="E91" s="739"/>
      <c r="F91" s="750"/>
      <c r="G91" s="750"/>
      <c r="H91" s="750"/>
      <c r="I91" s="828"/>
      <c r="J91" s="736"/>
      <c r="K91" s="736"/>
      <c r="L91" s="731"/>
      <c r="M91" s="731"/>
      <c r="N91" s="732"/>
      <c r="O91" s="737"/>
      <c r="P91" s="731"/>
      <c r="Q91" s="736"/>
    </row>
    <row r="92" spans="1:17" x14ac:dyDescent="0.25">
      <c r="A92" s="782" t="s">
        <v>165</v>
      </c>
      <c r="B92" s="802" t="s">
        <v>166</v>
      </c>
      <c r="C92" s="735">
        <v>0</v>
      </c>
      <c r="D92" s="749"/>
      <c r="E92" s="739"/>
      <c r="F92" s="750"/>
      <c r="G92" s="750"/>
      <c r="H92" s="750"/>
      <c r="I92" s="828"/>
      <c r="J92" s="736"/>
      <c r="K92" s="736"/>
      <c r="L92" s="731"/>
      <c r="M92" s="731"/>
      <c r="N92" s="732"/>
      <c r="O92" s="737"/>
      <c r="P92" s="731"/>
      <c r="Q92" s="736"/>
    </row>
    <row r="93" spans="1:17" x14ac:dyDescent="0.25">
      <c r="A93" s="782" t="s">
        <v>167</v>
      </c>
      <c r="B93" s="802" t="s">
        <v>168</v>
      </c>
      <c r="C93" s="735">
        <v>0</v>
      </c>
      <c r="D93" s="749"/>
      <c r="E93" s="739"/>
      <c r="F93" s="750"/>
      <c r="G93" s="750"/>
      <c r="H93" s="750"/>
      <c r="I93" s="828"/>
      <c r="J93" s="736"/>
      <c r="K93" s="736"/>
      <c r="L93" s="731"/>
      <c r="M93" s="731"/>
      <c r="N93" s="732"/>
      <c r="O93" s="737"/>
      <c r="P93" s="731"/>
      <c r="Q93" s="736"/>
    </row>
    <row r="94" spans="1:17" x14ac:dyDescent="0.25">
      <c r="A94" s="782" t="s">
        <v>169</v>
      </c>
      <c r="B94" s="802" t="s">
        <v>170</v>
      </c>
      <c r="C94" s="735">
        <v>146</v>
      </c>
      <c r="D94" s="749"/>
      <c r="E94" s="739">
        <v>146</v>
      </c>
      <c r="F94" s="750"/>
      <c r="G94" s="750"/>
      <c r="H94" s="750"/>
      <c r="I94" s="828"/>
      <c r="J94" s="736"/>
      <c r="K94" s="736"/>
      <c r="L94" s="731"/>
      <c r="M94" s="731"/>
      <c r="N94" s="732"/>
      <c r="O94" s="737"/>
      <c r="P94" s="731"/>
      <c r="Q94" s="736"/>
    </row>
    <row r="95" spans="1:17" x14ac:dyDescent="0.25">
      <c r="A95" s="782" t="s">
        <v>171</v>
      </c>
      <c r="B95" s="802" t="s">
        <v>172</v>
      </c>
      <c r="C95" s="735">
        <v>45</v>
      </c>
      <c r="D95" s="749"/>
      <c r="E95" s="739">
        <v>45</v>
      </c>
      <c r="F95" s="750"/>
      <c r="G95" s="750"/>
      <c r="H95" s="750"/>
      <c r="I95" s="828"/>
      <c r="J95" s="736"/>
      <c r="K95" s="736"/>
      <c r="L95" s="731"/>
      <c r="M95" s="731"/>
      <c r="N95" s="732"/>
      <c r="O95" s="737"/>
      <c r="P95" s="731"/>
      <c r="Q95" s="736"/>
    </row>
    <row r="96" spans="1:17" x14ac:dyDescent="0.25">
      <c r="A96" s="782" t="s">
        <v>173</v>
      </c>
      <c r="B96" s="802" t="s">
        <v>174</v>
      </c>
      <c r="C96" s="735">
        <v>0</v>
      </c>
      <c r="D96" s="749"/>
      <c r="E96" s="739"/>
      <c r="F96" s="750"/>
      <c r="G96" s="750"/>
      <c r="H96" s="750"/>
      <c r="I96" s="828"/>
      <c r="J96" s="736"/>
      <c r="K96" s="736"/>
      <c r="L96" s="731"/>
      <c r="M96" s="731"/>
      <c r="N96" s="732"/>
      <c r="O96" s="737"/>
      <c r="P96" s="731"/>
      <c r="Q96" s="736"/>
    </row>
    <row r="97" spans="1:17" x14ac:dyDescent="0.25">
      <c r="A97" s="782" t="s">
        <v>175</v>
      </c>
      <c r="B97" s="802" t="s">
        <v>176</v>
      </c>
      <c r="C97" s="735">
        <v>0</v>
      </c>
      <c r="D97" s="749"/>
      <c r="E97" s="739"/>
      <c r="F97" s="750"/>
      <c r="G97" s="750"/>
      <c r="H97" s="750"/>
      <c r="I97" s="828"/>
      <c r="J97" s="736"/>
      <c r="K97" s="736"/>
      <c r="L97" s="731"/>
      <c r="M97" s="731"/>
      <c r="N97" s="732"/>
      <c r="O97" s="737"/>
      <c r="P97" s="731"/>
      <c r="Q97" s="736"/>
    </row>
    <row r="98" spans="1:17" x14ac:dyDescent="0.25">
      <c r="A98" s="782" t="s">
        <v>177</v>
      </c>
      <c r="B98" s="802" t="s">
        <v>178</v>
      </c>
      <c r="C98" s="735">
        <v>0</v>
      </c>
      <c r="D98" s="749"/>
      <c r="E98" s="739"/>
      <c r="F98" s="750"/>
      <c r="G98" s="750"/>
      <c r="H98" s="750"/>
      <c r="I98" s="828"/>
      <c r="J98" s="736"/>
      <c r="K98" s="736"/>
      <c r="L98" s="731"/>
      <c r="M98" s="731"/>
      <c r="N98" s="732"/>
      <c r="O98" s="737"/>
      <c r="P98" s="731"/>
      <c r="Q98" s="736"/>
    </row>
    <row r="99" spans="1:17" x14ac:dyDescent="0.25">
      <c r="A99" s="782" t="s">
        <v>179</v>
      </c>
      <c r="B99" s="802" t="s">
        <v>180</v>
      </c>
      <c r="C99" s="735">
        <v>77</v>
      </c>
      <c r="D99" s="749"/>
      <c r="E99" s="739">
        <v>77</v>
      </c>
      <c r="F99" s="750"/>
      <c r="G99" s="750"/>
      <c r="H99" s="750"/>
      <c r="I99" s="828"/>
      <c r="J99" s="736"/>
      <c r="K99" s="736"/>
      <c r="L99" s="731"/>
      <c r="M99" s="731"/>
      <c r="N99" s="732"/>
      <c r="O99" s="737"/>
      <c r="P99" s="731"/>
      <c r="Q99" s="736"/>
    </row>
    <row r="100" spans="1:17" x14ac:dyDescent="0.25">
      <c r="A100" s="782" t="s">
        <v>181</v>
      </c>
      <c r="B100" s="802" t="s">
        <v>182</v>
      </c>
      <c r="C100" s="735">
        <v>0</v>
      </c>
      <c r="D100" s="749"/>
      <c r="E100" s="739"/>
      <c r="F100" s="750"/>
      <c r="G100" s="750"/>
      <c r="H100" s="750"/>
      <c r="I100" s="828"/>
      <c r="J100" s="736"/>
      <c r="K100" s="736"/>
      <c r="L100" s="731"/>
      <c r="M100" s="731"/>
      <c r="N100" s="732"/>
      <c r="O100" s="737"/>
      <c r="P100" s="731"/>
      <c r="Q100" s="736"/>
    </row>
    <row r="101" spans="1:17" x14ac:dyDescent="0.25">
      <c r="A101" s="782" t="s">
        <v>183</v>
      </c>
      <c r="B101" s="802" t="s">
        <v>184</v>
      </c>
      <c r="C101" s="735">
        <v>0</v>
      </c>
      <c r="D101" s="749"/>
      <c r="E101" s="739"/>
      <c r="F101" s="750"/>
      <c r="G101" s="750"/>
      <c r="H101" s="750"/>
      <c r="I101" s="828"/>
      <c r="J101" s="736"/>
      <c r="K101" s="736"/>
      <c r="L101" s="731"/>
      <c r="M101" s="731"/>
      <c r="N101" s="732"/>
      <c r="O101" s="737"/>
      <c r="P101" s="731"/>
      <c r="Q101" s="736"/>
    </row>
    <row r="102" spans="1:17" x14ac:dyDescent="0.25">
      <c r="A102" s="782" t="s">
        <v>185</v>
      </c>
      <c r="B102" s="802" t="s">
        <v>186</v>
      </c>
      <c r="C102" s="735">
        <v>0</v>
      </c>
      <c r="D102" s="749"/>
      <c r="E102" s="739"/>
      <c r="F102" s="750"/>
      <c r="G102" s="750"/>
      <c r="H102" s="750"/>
      <c r="I102" s="828"/>
      <c r="J102" s="736"/>
      <c r="K102" s="736"/>
      <c r="L102" s="731"/>
      <c r="M102" s="731"/>
      <c r="N102" s="732"/>
      <c r="O102" s="737"/>
      <c r="P102" s="731"/>
      <c r="Q102" s="736"/>
    </row>
    <row r="103" spans="1:17" x14ac:dyDescent="0.25">
      <c r="A103" s="782" t="s">
        <v>187</v>
      </c>
      <c r="B103" s="802" t="s">
        <v>188</v>
      </c>
      <c r="C103" s="735">
        <v>0</v>
      </c>
      <c r="D103" s="749"/>
      <c r="E103" s="739"/>
      <c r="F103" s="750"/>
      <c r="G103" s="750"/>
      <c r="H103" s="750"/>
      <c r="I103" s="828"/>
      <c r="J103" s="736"/>
      <c r="K103" s="736"/>
      <c r="L103" s="731"/>
      <c r="M103" s="731"/>
      <c r="N103" s="732"/>
      <c r="O103" s="737"/>
      <c r="P103" s="731"/>
      <c r="Q103" s="736"/>
    </row>
    <row r="104" spans="1:17" x14ac:dyDescent="0.25">
      <c r="A104" s="782" t="s">
        <v>189</v>
      </c>
      <c r="B104" s="802" t="s">
        <v>190</v>
      </c>
      <c r="C104" s="735">
        <v>0</v>
      </c>
      <c r="D104" s="749"/>
      <c r="E104" s="739"/>
      <c r="F104" s="750"/>
      <c r="G104" s="750"/>
      <c r="H104" s="750"/>
      <c r="I104" s="828"/>
      <c r="J104" s="736"/>
      <c r="K104" s="736"/>
      <c r="L104" s="731"/>
      <c r="M104" s="731"/>
      <c r="N104" s="732"/>
      <c r="O104" s="737"/>
      <c r="P104" s="731"/>
      <c r="Q104" s="736"/>
    </row>
    <row r="105" spans="1:17" x14ac:dyDescent="0.25">
      <c r="A105" s="782" t="s">
        <v>191</v>
      </c>
      <c r="B105" s="802" t="s">
        <v>192</v>
      </c>
      <c r="C105" s="735">
        <v>28</v>
      </c>
      <c r="D105" s="749"/>
      <c r="E105" s="739"/>
      <c r="F105" s="750">
        <v>28</v>
      </c>
      <c r="G105" s="750"/>
      <c r="H105" s="750"/>
      <c r="I105" s="828"/>
      <c r="J105" s="736"/>
      <c r="K105" s="736"/>
      <c r="L105" s="731"/>
      <c r="M105" s="731"/>
      <c r="N105" s="732"/>
      <c r="O105" s="737"/>
      <c r="P105" s="731"/>
      <c r="Q105" s="736"/>
    </row>
    <row r="106" spans="1:17" x14ac:dyDescent="0.25">
      <c r="A106" s="782" t="s">
        <v>193</v>
      </c>
      <c r="B106" s="802" t="s">
        <v>194</v>
      </c>
      <c r="C106" s="735">
        <v>1</v>
      </c>
      <c r="D106" s="749"/>
      <c r="E106" s="739"/>
      <c r="F106" s="750">
        <v>1</v>
      </c>
      <c r="G106" s="750"/>
      <c r="H106" s="750"/>
      <c r="I106" s="828"/>
      <c r="J106" s="736"/>
      <c r="K106" s="736"/>
      <c r="L106" s="731"/>
      <c r="M106" s="731"/>
      <c r="N106" s="732"/>
      <c r="O106" s="737"/>
      <c r="P106" s="731"/>
      <c r="Q106" s="736"/>
    </row>
    <row r="107" spans="1:17" x14ac:dyDescent="0.25">
      <c r="A107" s="782" t="s">
        <v>195</v>
      </c>
      <c r="B107" s="802" t="s">
        <v>196</v>
      </c>
      <c r="C107" s="735">
        <v>0</v>
      </c>
      <c r="D107" s="749"/>
      <c r="E107" s="739"/>
      <c r="F107" s="750"/>
      <c r="G107" s="750"/>
      <c r="H107" s="750"/>
      <c r="I107" s="828"/>
      <c r="J107" s="736"/>
      <c r="K107" s="736"/>
      <c r="L107" s="731"/>
      <c r="M107" s="731"/>
      <c r="N107" s="732"/>
      <c r="O107" s="737"/>
      <c r="P107" s="731"/>
      <c r="Q107" s="736"/>
    </row>
    <row r="108" spans="1:17" x14ac:dyDescent="0.25">
      <c r="A108" s="782" t="s">
        <v>197</v>
      </c>
      <c r="B108" s="802" t="s">
        <v>198</v>
      </c>
      <c r="C108" s="735">
        <v>0</v>
      </c>
      <c r="D108" s="749"/>
      <c r="E108" s="739"/>
      <c r="F108" s="750"/>
      <c r="G108" s="750"/>
      <c r="H108" s="750"/>
      <c r="I108" s="828"/>
      <c r="J108" s="736"/>
      <c r="K108" s="736"/>
      <c r="L108" s="731"/>
      <c r="M108" s="731"/>
      <c r="N108" s="732"/>
      <c r="O108" s="737"/>
      <c r="P108" s="731"/>
      <c r="Q108" s="736"/>
    </row>
    <row r="109" spans="1:17" x14ac:dyDescent="0.25">
      <c r="A109" s="782" t="s">
        <v>199</v>
      </c>
      <c r="B109" s="802" t="s">
        <v>200</v>
      </c>
      <c r="C109" s="735">
        <v>0</v>
      </c>
      <c r="D109" s="749"/>
      <c r="E109" s="739"/>
      <c r="F109" s="750"/>
      <c r="G109" s="750"/>
      <c r="H109" s="750"/>
      <c r="I109" s="828"/>
      <c r="J109" s="736"/>
      <c r="K109" s="736"/>
      <c r="L109" s="731"/>
      <c r="M109" s="731"/>
      <c r="N109" s="732"/>
      <c r="O109" s="737"/>
      <c r="P109" s="731"/>
      <c r="Q109" s="736"/>
    </row>
    <row r="110" spans="1:17" x14ac:dyDescent="0.25">
      <c r="A110" s="782" t="s">
        <v>201</v>
      </c>
      <c r="B110" s="802" t="s">
        <v>202</v>
      </c>
      <c r="C110" s="735">
        <v>0</v>
      </c>
      <c r="D110" s="749"/>
      <c r="E110" s="739"/>
      <c r="F110" s="750"/>
      <c r="G110" s="750"/>
      <c r="H110" s="750"/>
      <c r="I110" s="828"/>
      <c r="J110" s="736"/>
      <c r="K110" s="736"/>
      <c r="L110" s="731"/>
      <c r="M110" s="731"/>
      <c r="N110" s="732"/>
      <c r="O110" s="737"/>
      <c r="P110" s="731"/>
      <c r="Q110" s="736"/>
    </row>
    <row r="111" spans="1:17" x14ac:dyDescent="0.25">
      <c r="A111" s="782" t="s">
        <v>203</v>
      </c>
      <c r="B111" s="802" t="s">
        <v>204</v>
      </c>
      <c r="C111" s="735">
        <v>0</v>
      </c>
      <c r="D111" s="749"/>
      <c r="E111" s="739"/>
      <c r="F111" s="750"/>
      <c r="G111" s="750"/>
      <c r="H111" s="750"/>
      <c r="I111" s="828"/>
      <c r="J111" s="736"/>
      <c r="K111" s="736"/>
      <c r="L111" s="731"/>
      <c r="M111" s="731"/>
      <c r="N111" s="732"/>
      <c r="O111" s="737"/>
      <c r="P111" s="731"/>
      <c r="Q111" s="736"/>
    </row>
    <row r="112" spans="1:17" x14ac:dyDescent="0.25">
      <c r="A112" s="782" t="s">
        <v>205</v>
      </c>
      <c r="B112" s="802" t="s">
        <v>206</v>
      </c>
      <c r="C112" s="735">
        <v>0</v>
      </c>
      <c r="D112" s="749"/>
      <c r="E112" s="739"/>
      <c r="F112" s="750"/>
      <c r="G112" s="750"/>
      <c r="H112" s="750"/>
      <c r="I112" s="828"/>
      <c r="J112" s="736"/>
      <c r="K112" s="736"/>
      <c r="L112" s="731"/>
      <c r="M112" s="731"/>
      <c r="N112" s="732"/>
      <c r="O112" s="737"/>
      <c r="P112" s="731"/>
      <c r="Q112" s="736"/>
    </row>
    <row r="113" spans="1:17" x14ac:dyDescent="0.25">
      <c r="A113" s="782" t="s">
        <v>207</v>
      </c>
      <c r="B113" s="802" t="s">
        <v>208</v>
      </c>
      <c r="C113" s="735">
        <v>0</v>
      </c>
      <c r="D113" s="749"/>
      <c r="E113" s="739"/>
      <c r="F113" s="750"/>
      <c r="G113" s="750"/>
      <c r="H113" s="750"/>
      <c r="I113" s="828"/>
      <c r="J113" s="736"/>
      <c r="K113" s="736"/>
      <c r="L113" s="731"/>
      <c r="M113" s="731"/>
      <c r="N113" s="732"/>
      <c r="O113" s="737"/>
      <c r="P113" s="731"/>
      <c r="Q113" s="736"/>
    </row>
    <row r="114" spans="1:17" x14ac:dyDescent="0.25">
      <c r="A114" s="782" t="s">
        <v>209</v>
      </c>
      <c r="B114" s="802" t="s">
        <v>210</v>
      </c>
      <c r="C114" s="735">
        <v>0</v>
      </c>
      <c r="D114" s="749"/>
      <c r="E114" s="739"/>
      <c r="F114" s="750"/>
      <c r="G114" s="750"/>
      <c r="H114" s="750"/>
      <c r="I114" s="828"/>
      <c r="J114" s="736"/>
      <c r="K114" s="736"/>
      <c r="L114" s="731"/>
      <c r="M114" s="731"/>
      <c r="N114" s="732"/>
      <c r="O114" s="737"/>
      <c r="P114" s="731"/>
      <c r="Q114" s="736"/>
    </row>
    <row r="115" spans="1:17" x14ac:dyDescent="0.25">
      <c r="A115" s="782" t="s">
        <v>211</v>
      </c>
      <c r="B115" s="802" t="s">
        <v>212</v>
      </c>
      <c r="C115" s="735">
        <v>0</v>
      </c>
      <c r="D115" s="749"/>
      <c r="E115" s="739"/>
      <c r="F115" s="750"/>
      <c r="G115" s="750"/>
      <c r="H115" s="750"/>
      <c r="I115" s="828"/>
      <c r="J115" s="736"/>
      <c r="K115" s="736"/>
      <c r="L115" s="731"/>
      <c r="M115" s="731"/>
      <c r="N115" s="732"/>
      <c r="O115" s="737"/>
      <c r="P115" s="731"/>
      <c r="Q115" s="736"/>
    </row>
    <row r="116" spans="1:17" x14ac:dyDescent="0.25">
      <c r="A116" s="782" t="s">
        <v>213</v>
      </c>
      <c r="B116" s="802" t="s">
        <v>214</v>
      </c>
      <c r="C116" s="735">
        <v>0</v>
      </c>
      <c r="D116" s="749"/>
      <c r="E116" s="739"/>
      <c r="F116" s="750"/>
      <c r="G116" s="750"/>
      <c r="H116" s="750"/>
      <c r="I116" s="828"/>
      <c r="J116" s="736"/>
      <c r="K116" s="736"/>
      <c r="L116" s="731"/>
      <c r="M116" s="731"/>
      <c r="N116" s="732"/>
      <c r="O116" s="737"/>
      <c r="P116" s="731"/>
      <c r="Q116" s="736"/>
    </row>
    <row r="117" spans="1:17" x14ac:dyDescent="0.25">
      <c r="A117" s="803" t="s">
        <v>215</v>
      </c>
      <c r="B117" s="808" t="s">
        <v>216</v>
      </c>
      <c r="C117" s="751">
        <v>0</v>
      </c>
      <c r="D117" s="752"/>
      <c r="E117" s="753"/>
      <c r="F117" s="754"/>
      <c r="G117" s="754"/>
      <c r="H117" s="754"/>
      <c r="I117" s="828"/>
      <c r="J117" s="736"/>
      <c r="K117" s="736"/>
      <c r="L117" s="731"/>
      <c r="M117" s="731"/>
      <c r="N117" s="732"/>
      <c r="O117" s="737"/>
      <c r="P117" s="731"/>
      <c r="Q117" s="736"/>
    </row>
    <row r="118" spans="1:17" x14ac:dyDescent="0.25">
      <c r="A118" s="743"/>
      <c r="B118" s="755"/>
      <c r="C118" s="780"/>
      <c r="D118" s="778"/>
      <c r="E118" s="778"/>
      <c r="F118" s="778"/>
      <c r="G118" s="778"/>
      <c r="H118" s="778"/>
      <c r="I118" s="828"/>
      <c r="J118" s="736"/>
      <c r="K118" s="736"/>
      <c r="L118" s="731"/>
      <c r="M118" s="731"/>
      <c r="N118" s="732"/>
      <c r="O118" s="737"/>
      <c r="P118" s="731"/>
      <c r="Q118" s="736"/>
    </row>
    <row r="119" spans="1:17" x14ac:dyDescent="0.25">
      <c r="A119" s="951" t="s">
        <v>217</v>
      </c>
      <c r="B119" s="958"/>
      <c r="C119" s="734">
        <v>212</v>
      </c>
      <c r="D119" s="756">
        <v>1</v>
      </c>
      <c r="E119" s="760">
        <v>197</v>
      </c>
      <c r="F119" s="761">
        <v>14</v>
      </c>
      <c r="G119" s="761">
        <v>0</v>
      </c>
      <c r="H119" s="761">
        <v>0</v>
      </c>
      <c r="I119" s="828"/>
      <c r="J119" s="736"/>
      <c r="K119" s="736"/>
      <c r="L119" s="731"/>
      <c r="M119" s="731"/>
      <c r="N119" s="732"/>
      <c r="O119" s="737"/>
      <c r="P119" s="731"/>
      <c r="Q119" s="736"/>
    </row>
    <row r="120" spans="1:17" x14ac:dyDescent="0.25">
      <c r="A120" s="781" t="s">
        <v>218</v>
      </c>
      <c r="B120" s="801" t="s">
        <v>219</v>
      </c>
      <c r="C120" s="759">
        <v>0</v>
      </c>
      <c r="D120" s="746"/>
      <c r="E120" s="747"/>
      <c r="F120" s="748"/>
      <c r="G120" s="748"/>
      <c r="H120" s="748"/>
      <c r="I120" s="828"/>
      <c r="J120" s="736"/>
      <c r="K120" s="736"/>
      <c r="L120" s="731"/>
      <c r="M120" s="731"/>
      <c r="N120" s="732"/>
      <c r="O120" s="737"/>
      <c r="P120" s="731"/>
      <c r="Q120" s="736"/>
    </row>
    <row r="121" spans="1:17" x14ac:dyDescent="0.25">
      <c r="A121" s="782" t="s">
        <v>220</v>
      </c>
      <c r="B121" s="802" t="s">
        <v>221</v>
      </c>
      <c r="C121" s="735">
        <v>0</v>
      </c>
      <c r="D121" s="749"/>
      <c r="E121" s="739"/>
      <c r="F121" s="750"/>
      <c r="G121" s="750"/>
      <c r="H121" s="750"/>
      <c r="I121" s="828"/>
      <c r="J121" s="736"/>
      <c r="K121" s="736"/>
      <c r="L121" s="731"/>
      <c r="M121" s="731"/>
      <c r="N121" s="732"/>
      <c r="O121" s="737"/>
      <c r="P121" s="731"/>
      <c r="Q121" s="736"/>
    </row>
    <row r="122" spans="1:17" x14ac:dyDescent="0.25">
      <c r="A122" s="782" t="s">
        <v>222</v>
      </c>
      <c r="B122" s="802" t="s">
        <v>223</v>
      </c>
      <c r="C122" s="735">
        <v>0</v>
      </c>
      <c r="D122" s="749"/>
      <c r="E122" s="739"/>
      <c r="F122" s="750"/>
      <c r="G122" s="750"/>
      <c r="H122" s="750"/>
      <c r="I122" s="828"/>
      <c r="J122" s="736"/>
      <c r="K122" s="736"/>
      <c r="L122" s="731"/>
      <c r="M122" s="731"/>
      <c r="N122" s="732"/>
      <c r="O122" s="737"/>
      <c r="P122" s="731"/>
      <c r="Q122" s="736"/>
    </row>
    <row r="123" spans="1:17" x14ac:dyDescent="0.25">
      <c r="A123" s="782" t="s">
        <v>224</v>
      </c>
      <c r="B123" s="802" t="s">
        <v>225</v>
      </c>
      <c r="C123" s="735">
        <v>0</v>
      </c>
      <c r="D123" s="749"/>
      <c r="E123" s="739"/>
      <c r="F123" s="750"/>
      <c r="G123" s="750"/>
      <c r="H123" s="750"/>
      <c r="I123" s="828"/>
      <c r="J123" s="736"/>
      <c r="K123" s="736"/>
      <c r="L123" s="731"/>
      <c r="M123" s="731"/>
      <c r="N123" s="732"/>
      <c r="O123" s="737"/>
      <c r="P123" s="731"/>
      <c r="Q123" s="736"/>
    </row>
    <row r="124" spans="1:17" x14ac:dyDescent="0.25">
      <c r="A124" s="782" t="s">
        <v>226</v>
      </c>
      <c r="B124" s="802" t="s">
        <v>227</v>
      </c>
      <c r="C124" s="735">
        <v>0</v>
      </c>
      <c r="D124" s="749"/>
      <c r="E124" s="739"/>
      <c r="F124" s="750"/>
      <c r="G124" s="750"/>
      <c r="H124" s="750"/>
      <c r="I124" s="828"/>
      <c r="J124" s="736"/>
      <c r="K124" s="736"/>
      <c r="L124" s="731"/>
      <c r="M124" s="731"/>
      <c r="N124" s="732"/>
      <c r="O124" s="737"/>
      <c r="P124" s="731"/>
      <c r="Q124" s="736"/>
    </row>
    <row r="125" spans="1:17" x14ac:dyDescent="0.25">
      <c r="A125" s="782" t="s">
        <v>228</v>
      </c>
      <c r="B125" s="802" t="s">
        <v>229</v>
      </c>
      <c r="C125" s="735">
        <v>0</v>
      </c>
      <c r="D125" s="749"/>
      <c r="E125" s="739"/>
      <c r="F125" s="750"/>
      <c r="G125" s="750"/>
      <c r="H125" s="750"/>
      <c r="I125" s="828"/>
      <c r="J125" s="736"/>
      <c r="K125" s="736"/>
      <c r="L125" s="731"/>
      <c r="M125" s="731"/>
      <c r="N125" s="732"/>
      <c r="O125" s="737"/>
      <c r="P125" s="731"/>
      <c r="Q125" s="736"/>
    </row>
    <row r="126" spans="1:17" x14ac:dyDescent="0.25">
      <c r="A126" s="782" t="s">
        <v>230</v>
      </c>
      <c r="B126" s="802" t="s">
        <v>231</v>
      </c>
      <c r="C126" s="735">
        <v>1</v>
      </c>
      <c r="D126" s="749">
        <v>1</v>
      </c>
      <c r="E126" s="739"/>
      <c r="F126" s="750"/>
      <c r="G126" s="750"/>
      <c r="H126" s="750"/>
      <c r="I126" s="828"/>
      <c r="J126" s="736"/>
      <c r="K126" s="736"/>
      <c r="L126" s="731"/>
      <c r="M126" s="731"/>
      <c r="N126" s="732"/>
      <c r="O126" s="737"/>
      <c r="P126" s="731"/>
      <c r="Q126" s="736"/>
    </row>
    <row r="127" spans="1:17" x14ac:dyDescent="0.25">
      <c r="A127" s="782" t="s">
        <v>232</v>
      </c>
      <c r="B127" s="802" t="s">
        <v>233</v>
      </c>
      <c r="C127" s="735">
        <v>0</v>
      </c>
      <c r="D127" s="749"/>
      <c r="E127" s="739"/>
      <c r="F127" s="750"/>
      <c r="G127" s="750"/>
      <c r="H127" s="750"/>
      <c r="I127" s="828"/>
      <c r="J127" s="736"/>
      <c r="K127" s="736"/>
      <c r="L127" s="731"/>
      <c r="M127" s="731"/>
      <c r="N127" s="732"/>
      <c r="O127" s="737"/>
      <c r="P127" s="731"/>
      <c r="Q127" s="736"/>
    </row>
    <row r="128" spans="1:17" x14ac:dyDescent="0.25">
      <c r="A128" s="782" t="s">
        <v>234</v>
      </c>
      <c r="B128" s="802" t="s">
        <v>235</v>
      </c>
      <c r="C128" s="735">
        <v>128</v>
      </c>
      <c r="D128" s="749"/>
      <c r="E128" s="739">
        <v>128</v>
      </c>
      <c r="F128" s="750"/>
      <c r="G128" s="750"/>
      <c r="H128" s="750"/>
      <c r="I128" s="828"/>
      <c r="J128" s="736"/>
      <c r="K128" s="736"/>
      <c r="L128" s="731"/>
      <c r="M128" s="731"/>
      <c r="N128" s="732"/>
      <c r="O128" s="737"/>
      <c r="P128" s="731"/>
      <c r="Q128" s="736"/>
    </row>
    <row r="129" spans="1:17" x14ac:dyDescent="0.25">
      <c r="A129" s="782" t="s">
        <v>236</v>
      </c>
      <c r="B129" s="802" t="s">
        <v>237</v>
      </c>
      <c r="C129" s="735">
        <v>2</v>
      </c>
      <c r="D129" s="749"/>
      <c r="E129" s="739">
        <v>2</v>
      </c>
      <c r="F129" s="750"/>
      <c r="G129" s="750"/>
      <c r="H129" s="750"/>
      <c r="I129" s="828"/>
      <c r="J129" s="736"/>
      <c r="K129" s="736"/>
      <c r="L129" s="731"/>
      <c r="M129" s="731"/>
      <c r="N129" s="732"/>
      <c r="O129" s="737"/>
      <c r="P129" s="731"/>
      <c r="Q129" s="736"/>
    </row>
    <row r="130" spans="1:17" x14ac:dyDescent="0.25">
      <c r="A130" s="782" t="s">
        <v>238</v>
      </c>
      <c r="B130" s="802" t="s">
        <v>239</v>
      </c>
      <c r="C130" s="735">
        <v>28</v>
      </c>
      <c r="D130" s="749"/>
      <c r="E130" s="739">
        <v>28</v>
      </c>
      <c r="F130" s="750"/>
      <c r="G130" s="750"/>
      <c r="H130" s="750"/>
      <c r="I130" s="828"/>
      <c r="J130" s="736"/>
      <c r="K130" s="736"/>
      <c r="L130" s="731"/>
      <c r="M130" s="731"/>
      <c r="N130" s="732"/>
      <c r="O130" s="737"/>
      <c r="P130" s="731"/>
      <c r="Q130" s="736"/>
    </row>
    <row r="131" spans="1:17" x14ac:dyDescent="0.25">
      <c r="A131" s="782" t="s">
        <v>240</v>
      </c>
      <c r="B131" s="802" t="s">
        <v>241</v>
      </c>
      <c r="C131" s="735">
        <v>22</v>
      </c>
      <c r="D131" s="749"/>
      <c r="E131" s="739">
        <v>22</v>
      </c>
      <c r="F131" s="750"/>
      <c r="G131" s="750"/>
      <c r="H131" s="750"/>
      <c r="I131" s="828"/>
      <c r="J131" s="736"/>
      <c r="K131" s="736"/>
      <c r="L131" s="731"/>
      <c r="M131" s="731"/>
      <c r="N131" s="732"/>
      <c r="O131" s="737"/>
      <c r="P131" s="731"/>
      <c r="Q131" s="736"/>
    </row>
    <row r="132" spans="1:17" x14ac:dyDescent="0.25">
      <c r="A132" s="782" t="s">
        <v>242</v>
      </c>
      <c r="B132" s="802" t="s">
        <v>243</v>
      </c>
      <c r="C132" s="735">
        <v>0</v>
      </c>
      <c r="D132" s="749"/>
      <c r="E132" s="739"/>
      <c r="F132" s="750"/>
      <c r="G132" s="750"/>
      <c r="H132" s="750"/>
      <c r="I132" s="828"/>
      <c r="J132" s="736"/>
      <c r="K132" s="736"/>
      <c r="L132" s="731"/>
      <c r="M132" s="731"/>
      <c r="N132" s="732"/>
      <c r="O132" s="737"/>
      <c r="P132" s="731"/>
      <c r="Q132" s="736"/>
    </row>
    <row r="133" spans="1:17" x14ac:dyDescent="0.25">
      <c r="A133" s="782" t="s">
        <v>244</v>
      </c>
      <c r="B133" s="802" t="s">
        <v>245</v>
      </c>
      <c r="C133" s="735">
        <v>0</v>
      </c>
      <c r="D133" s="749"/>
      <c r="E133" s="739"/>
      <c r="F133" s="750"/>
      <c r="G133" s="750"/>
      <c r="H133" s="750"/>
      <c r="I133" s="828"/>
      <c r="J133" s="736"/>
      <c r="K133" s="736"/>
      <c r="L133" s="731"/>
      <c r="M133" s="731"/>
      <c r="N133" s="732"/>
      <c r="O133" s="737"/>
      <c r="P133" s="731"/>
      <c r="Q133" s="736"/>
    </row>
    <row r="134" spans="1:17" x14ac:dyDescent="0.25">
      <c r="A134" s="782" t="s">
        <v>246</v>
      </c>
      <c r="B134" s="802" t="s">
        <v>247</v>
      </c>
      <c r="C134" s="735">
        <v>0</v>
      </c>
      <c r="D134" s="749"/>
      <c r="E134" s="739"/>
      <c r="F134" s="750"/>
      <c r="G134" s="750"/>
      <c r="H134" s="750"/>
      <c r="I134" s="828"/>
      <c r="J134" s="736"/>
      <c r="K134" s="736"/>
      <c r="L134" s="731"/>
      <c r="M134" s="731"/>
      <c r="N134" s="732"/>
      <c r="O134" s="737"/>
      <c r="P134" s="731"/>
      <c r="Q134" s="736"/>
    </row>
    <row r="135" spans="1:17" x14ac:dyDescent="0.25">
      <c r="A135" s="782" t="s">
        <v>248</v>
      </c>
      <c r="B135" s="802" t="s">
        <v>249</v>
      </c>
      <c r="C135" s="735">
        <v>0</v>
      </c>
      <c r="D135" s="749"/>
      <c r="E135" s="739"/>
      <c r="F135" s="750"/>
      <c r="G135" s="750"/>
      <c r="H135" s="750"/>
      <c r="I135" s="828"/>
      <c r="J135" s="736"/>
      <c r="K135" s="736"/>
      <c r="L135" s="731"/>
      <c r="M135" s="731"/>
      <c r="N135" s="732"/>
      <c r="O135" s="737"/>
      <c r="P135" s="731"/>
      <c r="Q135" s="736"/>
    </row>
    <row r="136" spans="1:17" x14ac:dyDescent="0.25">
      <c r="A136" s="782" t="s">
        <v>250</v>
      </c>
      <c r="B136" s="802" t="s">
        <v>251</v>
      </c>
      <c r="C136" s="735">
        <v>0</v>
      </c>
      <c r="D136" s="749"/>
      <c r="E136" s="739"/>
      <c r="F136" s="750"/>
      <c r="G136" s="750"/>
      <c r="H136" s="750"/>
      <c r="I136" s="828"/>
      <c r="J136" s="736"/>
      <c r="K136" s="736"/>
      <c r="L136" s="731"/>
      <c r="M136" s="731"/>
      <c r="N136" s="732"/>
      <c r="O136" s="737"/>
      <c r="P136" s="731"/>
      <c r="Q136" s="736"/>
    </row>
    <row r="137" spans="1:17" x14ac:dyDescent="0.25">
      <c r="A137" s="782" t="s">
        <v>252</v>
      </c>
      <c r="B137" s="802" t="s">
        <v>253</v>
      </c>
      <c r="C137" s="735">
        <v>2</v>
      </c>
      <c r="D137" s="749"/>
      <c r="E137" s="739">
        <v>2</v>
      </c>
      <c r="F137" s="750"/>
      <c r="G137" s="750"/>
      <c r="H137" s="750"/>
      <c r="I137" s="828"/>
      <c r="J137" s="736"/>
      <c r="K137" s="736"/>
      <c r="L137" s="731"/>
      <c r="M137" s="731"/>
      <c r="N137" s="732"/>
      <c r="O137" s="737"/>
      <c r="P137" s="731"/>
      <c r="Q137" s="736"/>
    </row>
    <row r="138" spans="1:17" x14ac:dyDescent="0.25">
      <c r="A138" s="782" t="s">
        <v>254</v>
      </c>
      <c r="B138" s="802" t="s">
        <v>255</v>
      </c>
      <c r="C138" s="735">
        <v>0</v>
      </c>
      <c r="D138" s="749"/>
      <c r="E138" s="739"/>
      <c r="F138" s="750"/>
      <c r="G138" s="750"/>
      <c r="H138" s="750"/>
      <c r="I138" s="828"/>
      <c r="J138" s="736"/>
      <c r="K138" s="736"/>
      <c r="L138" s="731"/>
      <c r="M138" s="731"/>
      <c r="N138" s="732"/>
      <c r="O138" s="737"/>
      <c r="P138" s="731"/>
      <c r="Q138" s="736"/>
    </row>
    <row r="139" spans="1:17" x14ac:dyDescent="0.25">
      <c r="A139" s="782" t="s">
        <v>256</v>
      </c>
      <c r="B139" s="802" t="s">
        <v>257</v>
      </c>
      <c r="C139" s="735">
        <v>5</v>
      </c>
      <c r="D139" s="749"/>
      <c r="E139" s="739"/>
      <c r="F139" s="750">
        <v>5</v>
      </c>
      <c r="G139" s="750"/>
      <c r="H139" s="750"/>
      <c r="I139" s="828"/>
      <c r="J139" s="736"/>
      <c r="K139" s="736"/>
      <c r="L139" s="731"/>
      <c r="M139" s="731"/>
      <c r="N139" s="732"/>
      <c r="O139" s="737"/>
      <c r="P139" s="731"/>
      <c r="Q139" s="736"/>
    </row>
    <row r="140" spans="1:17" x14ac:dyDescent="0.25">
      <c r="A140" s="782" t="s">
        <v>258</v>
      </c>
      <c r="B140" s="802" t="s">
        <v>259</v>
      </c>
      <c r="C140" s="735">
        <v>0</v>
      </c>
      <c r="D140" s="749"/>
      <c r="E140" s="739"/>
      <c r="F140" s="750"/>
      <c r="G140" s="750"/>
      <c r="H140" s="750"/>
      <c r="I140" s="828"/>
      <c r="J140" s="736"/>
      <c r="K140" s="736"/>
      <c r="L140" s="731"/>
      <c r="M140" s="731"/>
      <c r="N140" s="732"/>
      <c r="O140" s="737"/>
      <c r="P140" s="731"/>
      <c r="Q140" s="736"/>
    </row>
    <row r="141" spans="1:17" x14ac:dyDescent="0.25">
      <c r="A141" s="782" t="s">
        <v>260</v>
      </c>
      <c r="B141" s="802" t="s">
        <v>261</v>
      </c>
      <c r="C141" s="735">
        <v>0</v>
      </c>
      <c r="D141" s="749"/>
      <c r="E141" s="739"/>
      <c r="F141" s="750"/>
      <c r="G141" s="750"/>
      <c r="H141" s="750"/>
      <c r="I141" s="828"/>
      <c r="J141" s="736"/>
      <c r="K141" s="736"/>
      <c r="L141" s="731"/>
      <c r="M141" s="731"/>
      <c r="N141" s="732"/>
      <c r="O141" s="737"/>
      <c r="P141" s="731"/>
      <c r="Q141" s="736"/>
    </row>
    <row r="142" spans="1:17" x14ac:dyDescent="0.25">
      <c r="A142" s="782" t="s">
        <v>262</v>
      </c>
      <c r="B142" s="802" t="s">
        <v>263</v>
      </c>
      <c r="C142" s="735">
        <v>4</v>
      </c>
      <c r="D142" s="749"/>
      <c r="E142" s="739">
        <v>4</v>
      </c>
      <c r="F142" s="750"/>
      <c r="G142" s="750"/>
      <c r="H142" s="750"/>
      <c r="I142" s="828"/>
      <c r="J142" s="736"/>
      <c r="K142" s="736"/>
      <c r="L142" s="731"/>
      <c r="M142" s="731"/>
      <c r="N142" s="732"/>
      <c r="O142" s="737"/>
      <c r="P142" s="731"/>
      <c r="Q142" s="736"/>
    </row>
    <row r="143" spans="1:17" x14ac:dyDescent="0.25">
      <c r="A143" s="782" t="s">
        <v>264</v>
      </c>
      <c r="B143" s="802" t="s">
        <v>265</v>
      </c>
      <c r="C143" s="735">
        <v>1</v>
      </c>
      <c r="D143" s="749"/>
      <c r="E143" s="739"/>
      <c r="F143" s="750">
        <v>1</v>
      </c>
      <c r="G143" s="750"/>
      <c r="H143" s="750"/>
      <c r="I143" s="828"/>
      <c r="J143" s="736"/>
      <c r="K143" s="736"/>
      <c r="L143" s="731"/>
      <c r="M143" s="731"/>
      <c r="N143" s="732"/>
      <c r="O143" s="737"/>
      <c r="P143" s="731"/>
      <c r="Q143" s="736"/>
    </row>
    <row r="144" spans="1:17" x14ac:dyDescent="0.25">
      <c r="A144" s="782" t="s">
        <v>266</v>
      </c>
      <c r="B144" s="802" t="s">
        <v>267</v>
      </c>
      <c r="C144" s="735">
        <v>2</v>
      </c>
      <c r="D144" s="749"/>
      <c r="E144" s="739"/>
      <c r="F144" s="750">
        <v>2</v>
      </c>
      <c r="G144" s="750"/>
      <c r="H144" s="750"/>
      <c r="I144" s="828"/>
      <c r="J144" s="736"/>
      <c r="K144" s="736"/>
      <c r="L144" s="731"/>
      <c r="M144" s="731"/>
      <c r="N144" s="732"/>
      <c r="O144" s="737"/>
      <c r="P144" s="731"/>
      <c r="Q144" s="736"/>
    </row>
    <row r="145" spans="1:17" x14ac:dyDescent="0.25">
      <c r="A145" s="782" t="s">
        <v>268</v>
      </c>
      <c r="B145" s="802" t="s">
        <v>265</v>
      </c>
      <c r="C145" s="735">
        <v>0</v>
      </c>
      <c r="D145" s="749"/>
      <c r="E145" s="739"/>
      <c r="F145" s="750"/>
      <c r="G145" s="750"/>
      <c r="H145" s="750"/>
      <c r="I145" s="828"/>
      <c r="J145" s="736"/>
      <c r="K145" s="736"/>
      <c r="L145" s="731"/>
      <c r="M145" s="731"/>
      <c r="N145" s="732"/>
      <c r="O145" s="737"/>
      <c r="P145" s="731"/>
      <c r="Q145" s="736"/>
    </row>
    <row r="146" spans="1:17" x14ac:dyDescent="0.25">
      <c r="A146" s="782" t="s">
        <v>269</v>
      </c>
      <c r="B146" s="802" t="s">
        <v>267</v>
      </c>
      <c r="C146" s="735">
        <v>0</v>
      </c>
      <c r="D146" s="749"/>
      <c r="E146" s="739"/>
      <c r="F146" s="750"/>
      <c r="G146" s="750"/>
      <c r="H146" s="750"/>
      <c r="I146" s="828"/>
      <c r="J146" s="736"/>
      <c r="K146" s="736"/>
      <c r="L146" s="731"/>
      <c r="M146" s="731"/>
      <c r="N146" s="732"/>
      <c r="O146" s="737"/>
      <c r="P146" s="731"/>
      <c r="Q146" s="736"/>
    </row>
    <row r="147" spans="1:17" x14ac:dyDescent="0.25">
      <c r="A147" s="782" t="s">
        <v>270</v>
      </c>
      <c r="B147" s="802" t="s">
        <v>271</v>
      </c>
      <c r="C147" s="735">
        <v>0</v>
      </c>
      <c r="D147" s="749"/>
      <c r="E147" s="739"/>
      <c r="F147" s="750"/>
      <c r="G147" s="750"/>
      <c r="H147" s="750"/>
      <c r="I147" s="828"/>
      <c r="J147" s="736"/>
      <c r="K147" s="736"/>
      <c r="L147" s="731"/>
      <c r="M147" s="731"/>
      <c r="N147" s="732"/>
      <c r="O147" s="737"/>
      <c r="P147" s="731"/>
      <c r="Q147" s="736"/>
    </row>
    <row r="148" spans="1:17" x14ac:dyDescent="0.25">
      <c r="A148" s="782" t="s">
        <v>272</v>
      </c>
      <c r="B148" s="802" t="s">
        <v>267</v>
      </c>
      <c r="C148" s="735">
        <v>0</v>
      </c>
      <c r="D148" s="749"/>
      <c r="E148" s="739"/>
      <c r="F148" s="750"/>
      <c r="G148" s="750"/>
      <c r="H148" s="750"/>
      <c r="I148" s="828"/>
      <c r="J148" s="736"/>
      <c r="K148" s="736"/>
      <c r="L148" s="731"/>
      <c r="M148" s="731"/>
      <c r="N148" s="732"/>
      <c r="O148" s="737"/>
      <c r="P148" s="731"/>
      <c r="Q148" s="736"/>
    </row>
    <row r="149" spans="1:17" x14ac:dyDescent="0.25">
      <c r="A149" s="782" t="s">
        <v>273</v>
      </c>
      <c r="B149" s="802" t="s">
        <v>265</v>
      </c>
      <c r="C149" s="735">
        <v>0</v>
      </c>
      <c r="D149" s="749"/>
      <c r="E149" s="739"/>
      <c r="F149" s="750"/>
      <c r="G149" s="750"/>
      <c r="H149" s="750"/>
      <c r="I149" s="828"/>
      <c r="J149" s="736"/>
      <c r="K149" s="736"/>
      <c r="L149" s="731"/>
      <c r="M149" s="731"/>
      <c r="N149" s="732"/>
      <c r="O149" s="737"/>
      <c r="P149" s="731"/>
      <c r="Q149" s="736"/>
    </row>
    <row r="150" spans="1:17" x14ac:dyDescent="0.25">
      <c r="A150" s="782" t="s">
        <v>274</v>
      </c>
      <c r="B150" s="802" t="s">
        <v>275</v>
      </c>
      <c r="C150" s="735">
        <v>0</v>
      </c>
      <c r="D150" s="749"/>
      <c r="E150" s="739"/>
      <c r="F150" s="750"/>
      <c r="G150" s="750"/>
      <c r="H150" s="750"/>
      <c r="I150" s="828"/>
      <c r="J150" s="736"/>
      <c r="K150" s="736"/>
      <c r="L150" s="731"/>
      <c r="M150" s="731"/>
      <c r="N150" s="732"/>
      <c r="O150" s="737"/>
      <c r="P150" s="731"/>
      <c r="Q150" s="736"/>
    </row>
    <row r="151" spans="1:17" x14ac:dyDescent="0.25">
      <c r="A151" s="782" t="s">
        <v>276</v>
      </c>
      <c r="B151" s="802" t="s">
        <v>277</v>
      </c>
      <c r="C151" s="735">
        <v>0</v>
      </c>
      <c r="D151" s="749"/>
      <c r="E151" s="739"/>
      <c r="F151" s="750"/>
      <c r="G151" s="750"/>
      <c r="H151" s="750"/>
      <c r="I151" s="828"/>
      <c r="J151" s="736"/>
      <c r="K151" s="736"/>
      <c r="L151" s="731"/>
      <c r="M151" s="731"/>
      <c r="N151" s="732"/>
      <c r="O151" s="737"/>
      <c r="P151" s="731"/>
      <c r="Q151" s="736"/>
    </row>
    <row r="152" spans="1:17" x14ac:dyDescent="0.25">
      <c r="A152" s="782" t="s">
        <v>278</v>
      </c>
      <c r="B152" s="802" t="s">
        <v>265</v>
      </c>
      <c r="C152" s="735">
        <v>14</v>
      </c>
      <c r="D152" s="749"/>
      <c r="E152" s="739">
        <v>11</v>
      </c>
      <c r="F152" s="750">
        <v>3</v>
      </c>
      <c r="G152" s="750"/>
      <c r="H152" s="750"/>
      <c r="I152" s="828"/>
      <c r="J152" s="736"/>
      <c r="K152" s="736"/>
      <c r="L152" s="731"/>
      <c r="M152" s="731"/>
      <c r="N152" s="732"/>
      <c r="O152" s="737"/>
      <c r="P152" s="731"/>
      <c r="Q152" s="736"/>
    </row>
    <row r="153" spans="1:17" x14ac:dyDescent="0.25">
      <c r="A153" s="782" t="s">
        <v>279</v>
      </c>
      <c r="B153" s="802" t="s">
        <v>267</v>
      </c>
      <c r="C153" s="735">
        <v>3</v>
      </c>
      <c r="D153" s="749"/>
      <c r="E153" s="739"/>
      <c r="F153" s="750">
        <v>3</v>
      </c>
      <c r="G153" s="750"/>
      <c r="H153" s="750"/>
      <c r="I153" s="828"/>
      <c r="J153" s="736"/>
      <c r="K153" s="736"/>
      <c r="L153" s="731"/>
      <c r="M153" s="731"/>
      <c r="N153" s="732"/>
      <c r="O153" s="737"/>
      <c r="P153" s="731"/>
      <c r="Q153" s="736"/>
    </row>
    <row r="154" spans="1:17" x14ac:dyDescent="0.25">
      <c r="A154" s="782" t="s">
        <v>280</v>
      </c>
      <c r="B154" s="802" t="s">
        <v>281</v>
      </c>
      <c r="C154" s="735">
        <v>0</v>
      </c>
      <c r="D154" s="749"/>
      <c r="E154" s="739"/>
      <c r="F154" s="750"/>
      <c r="G154" s="750"/>
      <c r="H154" s="750"/>
      <c r="I154" s="828"/>
      <c r="J154" s="736"/>
      <c r="K154" s="736"/>
      <c r="L154" s="731"/>
      <c r="M154" s="731"/>
      <c r="N154" s="732"/>
      <c r="O154" s="737"/>
      <c r="P154" s="731"/>
      <c r="Q154" s="736"/>
    </row>
    <row r="155" spans="1:17" x14ac:dyDescent="0.25">
      <c r="A155" s="782" t="s">
        <v>282</v>
      </c>
      <c r="B155" s="802" t="s">
        <v>283</v>
      </c>
      <c r="C155" s="735">
        <v>0</v>
      </c>
      <c r="D155" s="749"/>
      <c r="E155" s="739"/>
      <c r="F155" s="750"/>
      <c r="G155" s="750"/>
      <c r="H155" s="750"/>
      <c r="I155" s="828"/>
      <c r="J155" s="736"/>
      <c r="K155" s="736"/>
      <c r="L155" s="731"/>
      <c r="M155" s="731"/>
      <c r="N155" s="732"/>
      <c r="O155" s="737"/>
      <c r="P155" s="731"/>
      <c r="Q155" s="736"/>
    </row>
    <row r="156" spans="1:17" x14ac:dyDescent="0.25">
      <c r="A156" s="782" t="s">
        <v>284</v>
      </c>
      <c r="B156" s="802" t="s">
        <v>285</v>
      </c>
      <c r="C156" s="735">
        <v>0</v>
      </c>
      <c r="D156" s="749"/>
      <c r="E156" s="739"/>
      <c r="F156" s="750"/>
      <c r="G156" s="750"/>
      <c r="H156" s="750"/>
      <c r="I156" s="828"/>
      <c r="J156" s="736"/>
      <c r="K156" s="736"/>
      <c r="L156" s="731"/>
      <c r="M156" s="731"/>
      <c r="N156" s="732"/>
      <c r="O156" s="737"/>
      <c r="P156" s="731"/>
      <c r="Q156" s="736"/>
    </row>
    <row r="157" spans="1:17" x14ac:dyDescent="0.25">
      <c r="A157" s="782" t="s">
        <v>286</v>
      </c>
      <c r="B157" s="802" t="s">
        <v>287</v>
      </c>
      <c r="C157" s="735">
        <v>0</v>
      </c>
      <c r="D157" s="749"/>
      <c r="E157" s="739"/>
      <c r="F157" s="750"/>
      <c r="G157" s="750"/>
      <c r="H157" s="750"/>
      <c r="I157" s="828"/>
      <c r="J157" s="736"/>
      <c r="K157" s="736"/>
      <c r="L157" s="731"/>
      <c r="M157" s="731"/>
      <c r="N157" s="732"/>
      <c r="O157" s="737"/>
      <c r="P157" s="731"/>
      <c r="Q157" s="736"/>
    </row>
    <row r="158" spans="1:17" x14ac:dyDescent="0.25">
      <c r="A158" s="782" t="s">
        <v>288</v>
      </c>
      <c r="B158" s="788" t="s">
        <v>289</v>
      </c>
      <c r="C158" s="735">
        <v>0</v>
      </c>
      <c r="D158" s="749"/>
      <c r="E158" s="739"/>
      <c r="F158" s="769"/>
      <c r="G158" s="750"/>
      <c r="H158" s="750"/>
      <c r="I158" s="828"/>
      <c r="J158" s="736"/>
      <c r="K158" s="736"/>
      <c r="L158" s="731"/>
      <c r="M158" s="731"/>
      <c r="N158" s="732"/>
      <c r="O158" s="737"/>
      <c r="P158" s="731"/>
      <c r="Q158" s="736"/>
    </row>
    <row r="159" spans="1:17" ht="24" x14ac:dyDescent="0.25">
      <c r="A159" s="803" t="s">
        <v>290</v>
      </c>
      <c r="B159" s="804" t="s">
        <v>291</v>
      </c>
      <c r="C159" s="751">
        <v>0</v>
      </c>
      <c r="D159" s="752"/>
      <c r="E159" s="753"/>
      <c r="F159" s="754"/>
      <c r="G159" s="754"/>
      <c r="H159" s="754"/>
      <c r="I159" s="828"/>
      <c r="J159" s="736"/>
      <c r="K159" s="736"/>
      <c r="L159" s="731"/>
      <c r="M159" s="731"/>
      <c r="N159" s="732"/>
      <c r="O159" s="737"/>
      <c r="P159" s="731"/>
      <c r="Q159" s="736"/>
    </row>
    <row r="160" spans="1:17" x14ac:dyDescent="0.25">
      <c r="A160" s="762"/>
      <c r="B160" s="763"/>
      <c r="C160" s="780"/>
      <c r="D160" s="778"/>
      <c r="E160" s="778"/>
      <c r="F160" s="778"/>
      <c r="G160" s="778"/>
      <c r="H160" s="778"/>
      <c r="I160" s="828"/>
      <c r="J160" s="736"/>
      <c r="K160" s="736"/>
      <c r="L160" s="731"/>
      <c r="M160" s="731"/>
      <c r="N160" s="732"/>
      <c r="O160" s="737"/>
      <c r="P160" s="731"/>
      <c r="Q160" s="736"/>
    </row>
    <row r="161" spans="1:17" x14ac:dyDescent="0.25">
      <c r="A161" s="956" t="s">
        <v>292</v>
      </c>
      <c r="B161" s="957"/>
      <c r="C161" s="734">
        <v>2</v>
      </c>
      <c r="D161" s="756">
        <v>2</v>
      </c>
      <c r="E161" s="760">
        <v>0</v>
      </c>
      <c r="F161" s="761">
        <v>0</v>
      </c>
      <c r="G161" s="761">
        <v>0</v>
      </c>
      <c r="H161" s="761">
        <v>0</v>
      </c>
      <c r="I161" s="828"/>
      <c r="J161" s="736"/>
      <c r="K161" s="736"/>
      <c r="L161" s="731"/>
      <c r="M161" s="731"/>
      <c r="N161" s="732"/>
      <c r="O161" s="737"/>
      <c r="P161" s="731"/>
      <c r="Q161" s="736"/>
    </row>
    <row r="162" spans="1:17" x14ac:dyDescent="0.25">
      <c r="A162" s="781" t="s">
        <v>293</v>
      </c>
      <c r="B162" s="801" t="s">
        <v>294</v>
      </c>
      <c r="C162" s="759">
        <v>0</v>
      </c>
      <c r="D162" s="746"/>
      <c r="E162" s="747"/>
      <c r="F162" s="748"/>
      <c r="G162" s="748"/>
      <c r="H162" s="748"/>
      <c r="I162" s="828"/>
      <c r="J162" s="736"/>
      <c r="K162" s="736"/>
      <c r="L162" s="731"/>
      <c r="M162" s="731"/>
      <c r="N162" s="732"/>
      <c r="O162" s="737"/>
      <c r="P162" s="731"/>
      <c r="Q162" s="736"/>
    </row>
    <row r="163" spans="1:17" x14ac:dyDescent="0.25">
      <c r="A163" s="782" t="s">
        <v>295</v>
      </c>
      <c r="B163" s="805" t="s">
        <v>296</v>
      </c>
      <c r="C163" s="735">
        <v>0</v>
      </c>
      <c r="D163" s="749"/>
      <c r="E163" s="739"/>
      <c r="F163" s="750"/>
      <c r="G163" s="750"/>
      <c r="H163" s="750"/>
      <c r="I163" s="828"/>
      <c r="J163" s="736"/>
      <c r="K163" s="736"/>
      <c r="L163" s="731"/>
      <c r="M163" s="731"/>
      <c r="N163" s="732"/>
      <c r="O163" s="737"/>
      <c r="P163" s="731"/>
      <c r="Q163" s="736"/>
    </row>
    <row r="164" spans="1:17" x14ac:dyDescent="0.25">
      <c r="A164" s="782" t="s">
        <v>297</v>
      </c>
      <c r="B164" s="788" t="s">
        <v>298</v>
      </c>
      <c r="C164" s="735">
        <v>0</v>
      </c>
      <c r="D164" s="749"/>
      <c r="E164" s="739"/>
      <c r="F164" s="750"/>
      <c r="G164" s="750"/>
      <c r="H164" s="750"/>
      <c r="I164" s="828"/>
      <c r="J164" s="736"/>
      <c r="K164" s="736"/>
      <c r="L164" s="731"/>
      <c r="M164" s="731"/>
      <c r="N164" s="732"/>
      <c r="O164" s="737"/>
      <c r="P164" s="731"/>
      <c r="Q164" s="736"/>
    </row>
    <row r="165" spans="1:17" x14ac:dyDescent="0.25">
      <c r="A165" s="806" t="s">
        <v>299</v>
      </c>
      <c r="B165" s="788" t="s">
        <v>300</v>
      </c>
      <c r="C165" s="735">
        <v>0</v>
      </c>
      <c r="D165" s="749"/>
      <c r="E165" s="739"/>
      <c r="F165" s="750"/>
      <c r="G165" s="750"/>
      <c r="H165" s="750"/>
      <c r="I165" s="828"/>
      <c r="J165" s="736"/>
      <c r="K165" s="736"/>
      <c r="L165" s="731"/>
      <c r="M165" s="731"/>
      <c r="N165" s="732"/>
      <c r="O165" s="737"/>
      <c r="P165" s="731"/>
      <c r="Q165" s="736"/>
    </row>
    <row r="166" spans="1:17" x14ac:dyDescent="0.25">
      <c r="A166" s="782" t="s">
        <v>301</v>
      </c>
      <c r="B166" s="802" t="s">
        <v>302</v>
      </c>
      <c r="C166" s="735">
        <v>2</v>
      </c>
      <c r="D166" s="749">
        <v>2</v>
      </c>
      <c r="E166" s="739"/>
      <c r="F166" s="750"/>
      <c r="G166" s="750"/>
      <c r="H166" s="750"/>
      <c r="I166" s="828"/>
      <c r="J166" s="736"/>
      <c r="K166" s="736"/>
      <c r="L166" s="731"/>
      <c r="M166" s="731"/>
      <c r="N166" s="732"/>
      <c r="O166" s="737"/>
      <c r="P166" s="731"/>
      <c r="Q166" s="736"/>
    </row>
    <row r="167" spans="1:17" x14ac:dyDescent="0.25">
      <c r="A167" s="782" t="s">
        <v>303</v>
      </c>
      <c r="B167" s="802" t="s">
        <v>304</v>
      </c>
      <c r="C167" s="735">
        <v>0</v>
      </c>
      <c r="D167" s="749"/>
      <c r="E167" s="739"/>
      <c r="F167" s="750"/>
      <c r="G167" s="750"/>
      <c r="H167" s="750"/>
      <c r="I167" s="828"/>
      <c r="J167" s="736"/>
      <c r="K167" s="736"/>
      <c r="L167" s="731"/>
      <c r="M167" s="731"/>
      <c r="N167" s="732"/>
      <c r="O167" s="737"/>
      <c r="P167" s="731"/>
      <c r="Q167" s="736"/>
    </row>
    <row r="168" spans="1:17" x14ac:dyDescent="0.25">
      <c r="A168" s="782" t="s">
        <v>305</v>
      </c>
      <c r="B168" s="802" t="s">
        <v>306</v>
      </c>
      <c r="C168" s="735">
        <v>0</v>
      </c>
      <c r="D168" s="749"/>
      <c r="E168" s="739"/>
      <c r="F168" s="750"/>
      <c r="G168" s="750"/>
      <c r="H168" s="750"/>
      <c r="I168" s="828"/>
      <c r="J168" s="736"/>
      <c r="K168" s="736"/>
      <c r="L168" s="731"/>
      <c r="M168" s="731"/>
      <c r="N168" s="732"/>
      <c r="O168" s="737"/>
      <c r="P168" s="731"/>
      <c r="Q168" s="736"/>
    </row>
    <row r="169" spans="1:17" x14ac:dyDescent="0.25">
      <c r="A169" s="782" t="s">
        <v>307</v>
      </c>
      <c r="B169" s="802" t="s">
        <v>308</v>
      </c>
      <c r="C169" s="735">
        <v>0</v>
      </c>
      <c r="D169" s="749"/>
      <c r="E169" s="739"/>
      <c r="F169" s="750"/>
      <c r="G169" s="750"/>
      <c r="H169" s="750"/>
      <c r="I169" s="828"/>
      <c r="J169" s="736"/>
      <c r="K169" s="736"/>
      <c r="L169" s="731"/>
      <c r="M169" s="731"/>
      <c r="N169" s="732"/>
      <c r="O169" s="737"/>
      <c r="P169" s="731"/>
      <c r="Q169" s="736"/>
    </row>
    <row r="170" spans="1:17" x14ac:dyDescent="0.25">
      <c r="A170" s="782" t="s">
        <v>309</v>
      </c>
      <c r="B170" s="802" t="s">
        <v>310</v>
      </c>
      <c r="C170" s="735">
        <v>0</v>
      </c>
      <c r="D170" s="749"/>
      <c r="E170" s="739"/>
      <c r="F170" s="750"/>
      <c r="G170" s="750"/>
      <c r="H170" s="750"/>
      <c r="I170" s="828"/>
      <c r="J170" s="736"/>
      <c r="K170" s="736"/>
      <c r="L170" s="731"/>
      <c r="M170" s="731"/>
      <c r="N170" s="732"/>
      <c r="O170" s="737"/>
      <c r="P170" s="731"/>
      <c r="Q170" s="736"/>
    </row>
    <row r="171" spans="1:17" x14ac:dyDescent="0.25">
      <c r="A171" s="782" t="s">
        <v>311</v>
      </c>
      <c r="B171" s="802" t="s">
        <v>312</v>
      </c>
      <c r="C171" s="735">
        <v>0</v>
      </c>
      <c r="D171" s="749"/>
      <c r="E171" s="739"/>
      <c r="F171" s="750"/>
      <c r="G171" s="750"/>
      <c r="H171" s="750"/>
      <c r="I171" s="828"/>
      <c r="J171" s="736"/>
      <c r="K171" s="736"/>
      <c r="L171" s="731"/>
      <c r="M171" s="731"/>
      <c r="N171" s="732"/>
      <c r="O171" s="737"/>
      <c r="P171" s="731"/>
      <c r="Q171" s="736"/>
    </row>
    <row r="172" spans="1:17" x14ac:dyDescent="0.25">
      <c r="A172" s="782" t="s">
        <v>313</v>
      </c>
      <c r="B172" s="802" t="s">
        <v>314</v>
      </c>
      <c r="C172" s="735">
        <v>0</v>
      </c>
      <c r="D172" s="749"/>
      <c r="E172" s="739"/>
      <c r="F172" s="750"/>
      <c r="G172" s="750"/>
      <c r="H172" s="750"/>
      <c r="I172" s="828"/>
      <c r="J172" s="736"/>
      <c r="K172" s="736"/>
      <c r="L172" s="731"/>
      <c r="M172" s="731"/>
      <c r="N172" s="732"/>
      <c r="O172" s="737"/>
      <c r="P172" s="731"/>
      <c r="Q172" s="736"/>
    </row>
    <row r="173" spans="1:17" x14ac:dyDescent="0.25">
      <c r="A173" s="782" t="s">
        <v>315</v>
      </c>
      <c r="B173" s="802" t="s">
        <v>316</v>
      </c>
      <c r="C173" s="735">
        <v>0</v>
      </c>
      <c r="D173" s="749"/>
      <c r="E173" s="739"/>
      <c r="F173" s="750"/>
      <c r="G173" s="750"/>
      <c r="H173" s="750"/>
      <c r="I173" s="828"/>
      <c r="J173" s="736"/>
      <c r="K173" s="736"/>
      <c r="L173" s="731"/>
      <c r="M173" s="731"/>
      <c r="N173" s="732"/>
      <c r="O173" s="737"/>
      <c r="P173" s="731"/>
      <c r="Q173" s="736"/>
    </row>
    <row r="174" spans="1:17" x14ac:dyDescent="0.25">
      <c r="A174" s="782" t="s">
        <v>317</v>
      </c>
      <c r="B174" s="802" t="s">
        <v>318</v>
      </c>
      <c r="C174" s="735">
        <v>0</v>
      </c>
      <c r="D174" s="749"/>
      <c r="E174" s="739"/>
      <c r="F174" s="750"/>
      <c r="G174" s="750"/>
      <c r="H174" s="750"/>
      <c r="I174" s="828"/>
      <c r="J174" s="736"/>
      <c r="K174" s="736"/>
      <c r="L174" s="731"/>
      <c r="M174" s="731"/>
      <c r="N174" s="732"/>
      <c r="O174" s="737"/>
      <c r="P174" s="731"/>
      <c r="Q174" s="736"/>
    </row>
    <row r="175" spans="1:17" x14ac:dyDescent="0.25">
      <c r="A175" s="782" t="s">
        <v>319</v>
      </c>
      <c r="B175" s="802" t="s">
        <v>320</v>
      </c>
      <c r="C175" s="735">
        <v>0</v>
      </c>
      <c r="D175" s="749"/>
      <c r="E175" s="739"/>
      <c r="F175" s="750"/>
      <c r="G175" s="750"/>
      <c r="H175" s="750"/>
      <c r="I175" s="828"/>
      <c r="J175" s="736"/>
      <c r="K175" s="736"/>
      <c r="L175" s="731"/>
      <c r="M175" s="731"/>
      <c r="N175" s="732"/>
      <c r="O175" s="737"/>
      <c r="P175" s="731"/>
      <c r="Q175" s="736"/>
    </row>
    <row r="176" spans="1:17" x14ac:dyDescent="0.25">
      <c r="A176" s="783" t="s">
        <v>321</v>
      </c>
      <c r="B176" s="807" t="s">
        <v>322</v>
      </c>
      <c r="C176" s="751">
        <v>0</v>
      </c>
      <c r="D176" s="752"/>
      <c r="E176" s="753"/>
      <c r="F176" s="754"/>
      <c r="G176" s="754"/>
      <c r="H176" s="754"/>
      <c r="I176" s="828"/>
      <c r="J176" s="736"/>
      <c r="K176" s="736"/>
      <c r="L176" s="731"/>
      <c r="M176" s="731"/>
      <c r="N176" s="732"/>
      <c r="O176" s="737"/>
      <c r="P176" s="731"/>
      <c r="Q176" s="736"/>
    </row>
    <row r="177" spans="1:17" x14ac:dyDescent="0.25">
      <c r="A177" s="743"/>
      <c r="B177" s="755"/>
      <c r="C177" s="780"/>
      <c r="D177" s="778"/>
      <c r="E177" s="778"/>
      <c r="F177" s="778"/>
      <c r="G177" s="778"/>
      <c r="H177" s="778"/>
      <c r="I177" s="828"/>
      <c r="J177" s="736"/>
      <c r="K177" s="736"/>
      <c r="L177" s="731"/>
      <c r="M177" s="731"/>
      <c r="N177" s="732"/>
      <c r="O177" s="737"/>
      <c r="P177" s="731"/>
      <c r="Q177" s="736"/>
    </row>
    <row r="178" spans="1:17" x14ac:dyDescent="0.25">
      <c r="A178" s="951" t="s">
        <v>323</v>
      </c>
      <c r="B178" s="958"/>
      <c r="C178" s="734">
        <v>962</v>
      </c>
      <c r="D178" s="764">
        <v>225</v>
      </c>
      <c r="E178" s="733">
        <v>36</v>
      </c>
      <c r="F178" s="765">
        <v>701</v>
      </c>
      <c r="G178" s="734">
        <v>0</v>
      </c>
      <c r="H178" s="734">
        <v>0</v>
      </c>
      <c r="I178" s="828"/>
      <c r="J178" s="736"/>
      <c r="K178" s="736"/>
      <c r="L178" s="731"/>
      <c r="M178" s="731"/>
      <c r="N178" s="732"/>
      <c r="O178" s="737"/>
      <c r="P178" s="731"/>
      <c r="Q178" s="736"/>
    </row>
    <row r="179" spans="1:17" x14ac:dyDescent="0.25">
      <c r="A179" s="782" t="s">
        <v>324</v>
      </c>
      <c r="B179" s="846" t="s">
        <v>325</v>
      </c>
      <c r="C179" s="735">
        <v>0</v>
      </c>
      <c r="D179" s="749"/>
      <c r="E179" s="739"/>
      <c r="F179" s="750"/>
      <c r="G179" s="750"/>
      <c r="H179" s="750"/>
      <c r="I179" s="828"/>
      <c r="J179" s="736"/>
      <c r="K179" s="736"/>
      <c r="L179" s="731"/>
      <c r="M179" s="731"/>
      <c r="N179" s="732"/>
      <c r="O179" s="737"/>
      <c r="P179" s="731"/>
      <c r="Q179" s="736"/>
    </row>
    <row r="180" spans="1:17" x14ac:dyDescent="0.25">
      <c r="A180" s="782" t="s">
        <v>326</v>
      </c>
      <c r="B180" s="847" t="s">
        <v>327</v>
      </c>
      <c r="C180" s="735">
        <v>0</v>
      </c>
      <c r="D180" s="749"/>
      <c r="E180" s="739"/>
      <c r="F180" s="750"/>
      <c r="G180" s="750"/>
      <c r="H180" s="750"/>
      <c r="I180" s="828"/>
      <c r="J180" s="736"/>
      <c r="K180" s="736"/>
      <c r="L180" s="731"/>
      <c r="M180" s="731"/>
      <c r="N180" s="732"/>
      <c r="O180" s="737"/>
      <c r="P180" s="731"/>
      <c r="Q180" s="736"/>
    </row>
    <row r="181" spans="1:17" x14ac:dyDescent="0.25">
      <c r="A181" s="782" t="s">
        <v>328</v>
      </c>
      <c r="B181" s="847" t="s">
        <v>329</v>
      </c>
      <c r="C181" s="735">
        <v>0</v>
      </c>
      <c r="D181" s="749"/>
      <c r="E181" s="739"/>
      <c r="F181" s="750"/>
      <c r="G181" s="750"/>
      <c r="H181" s="750"/>
      <c r="I181" s="828"/>
      <c r="J181" s="736"/>
      <c r="K181" s="736"/>
      <c r="L181" s="731"/>
      <c r="M181" s="731"/>
      <c r="N181" s="732"/>
      <c r="O181" s="737"/>
      <c r="P181" s="731"/>
      <c r="Q181" s="736"/>
    </row>
    <row r="182" spans="1:17" x14ac:dyDescent="0.25">
      <c r="A182" s="782" t="s">
        <v>330</v>
      </c>
      <c r="B182" s="847" t="s">
        <v>331</v>
      </c>
      <c r="C182" s="735">
        <v>0</v>
      </c>
      <c r="D182" s="749"/>
      <c r="E182" s="739"/>
      <c r="F182" s="750"/>
      <c r="G182" s="750"/>
      <c r="H182" s="750"/>
      <c r="I182" s="828"/>
      <c r="J182" s="736"/>
      <c r="K182" s="736"/>
      <c r="L182" s="731"/>
      <c r="M182" s="731"/>
      <c r="N182" s="732"/>
      <c r="O182" s="737"/>
      <c r="P182" s="731"/>
      <c r="Q182" s="736"/>
    </row>
    <row r="183" spans="1:17" x14ac:dyDescent="0.25">
      <c r="A183" s="782" t="s">
        <v>332</v>
      </c>
      <c r="B183" s="802" t="s">
        <v>333</v>
      </c>
      <c r="C183" s="735">
        <v>0</v>
      </c>
      <c r="D183" s="749"/>
      <c r="E183" s="739"/>
      <c r="F183" s="750"/>
      <c r="G183" s="750"/>
      <c r="H183" s="750"/>
      <c r="I183" s="828"/>
      <c r="J183" s="736"/>
      <c r="K183" s="736"/>
      <c r="L183" s="731"/>
      <c r="M183" s="731"/>
      <c r="N183" s="732"/>
      <c r="O183" s="737"/>
      <c r="P183" s="731"/>
      <c r="Q183" s="736"/>
    </row>
    <row r="184" spans="1:17" x14ac:dyDescent="0.25">
      <c r="A184" s="782" t="s">
        <v>334</v>
      </c>
      <c r="B184" s="802" t="s">
        <v>335</v>
      </c>
      <c r="C184" s="735">
        <v>0</v>
      </c>
      <c r="D184" s="749"/>
      <c r="E184" s="739"/>
      <c r="F184" s="750"/>
      <c r="G184" s="750"/>
      <c r="H184" s="750"/>
      <c r="I184" s="828"/>
      <c r="J184" s="736"/>
      <c r="K184" s="736"/>
      <c r="L184" s="731"/>
      <c r="M184" s="731"/>
      <c r="N184" s="732"/>
      <c r="O184" s="737"/>
      <c r="P184" s="731"/>
      <c r="Q184" s="736"/>
    </row>
    <row r="185" spans="1:17" x14ac:dyDescent="0.25">
      <c r="A185" s="782" t="s">
        <v>336</v>
      </c>
      <c r="B185" s="802" t="s">
        <v>337</v>
      </c>
      <c r="C185" s="735">
        <v>0</v>
      </c>
      <c r="D185" s="749"/>
      <c r="E185" s="739"/>
      <c r="F185" s="750"/>
      <c r="G185" s="750"/>
      <c r="H185" s="750"/>
      <c r="I185" s="828"/>
      <c r="J185" s="736"/>
      <c r="K185" s="736"/>
      <c r="L185" s="731"/>
      <c r="M185" s="731"/>
      <c r="N185" s="732"/>
      <c r="O185" s="737"/>
      <c r="P185" s="731"/>
      <c r="Q185" s="736"/>
    </row>
    <row r="186" spans="1:17" x14ac:dyDescent="0.25">
      <c r="A186" s="782" t="s">
        <v>338</v>
      </c>
      <c r="B186" s="802" t="s">
        <v>339</v>
      </c>
      <c r="C186" s="735">
        <v>0</v>
      </c>
      <c r="D186" s="749"/>
      <c r="E186" s="739"/>
      <c r="F186" s="750"/>
      <c r="G186" s="750"/>
      <c r="H186" s="750"/>
      <c r="I186" s="828"/>
      <c r="J186" s="736"/>
      <c r="K186" s="736"/>
      <c r="L186" s="731"/>
      <c r="M186" s="731"/>
      <c r="N186" s="732"/>
      <c r="O186" s="737"/>
      <c r="P186" s="731"/>
      <c r="Q186" s="736"/>
    </row>
    <row r="187" spans="1:17" x14ac:dyDescent="0.25">
      <c r="A187" s="782" t="s">
        <v>340</v>
      </c>
      <c r="B187" s="802" t="s">
        <v>341</v>
      </c>
      <c r="C187" s="735">
        <v>2</v>
      </c>
      <c r="D187" s="749">
        <v>2</v>
      </c>
      <c r="E187" s="739"/>
      <c r="F187" s="750"/>
      <c r="G187" s="750"/>
      <c r="H187" s="750"/>
      <c r="I187" s="828"/>
      <c r="J187" s="736"/>
      <c r="K187" s="736"/>
      <c r="L187" s="731"/>
      <c r="M187" s="731"/>
      <c r="N187" s="732"/>
      <c r="O187" s="737"/>
      <c r="P187" s="731"/>
      <c r="Q187" s="736"/>
    </row>
    <row r="188" spans="1:17" x14ac:dyDescent="0.25">
      <c r="A188" s="782" t="s">
        <v>342</v>
      </c>
      <c r="B188" s="802" t="s">
        <v>343</v>
      </c>
      <c r="C188" s="735">
        <v>0</v>
      </c>
      <c r="D188" s="749"/>
      <c r="E188" s="739"/>
      <c r="F188" s="750"/>
      <c r="G188" s="750"/>
      <c r="H188" s="750"/>
      <c r="I188" s="828"/>
      <c r="J188" s="736"/>
      <c r="K188" s="736"/>
      <c r="L188" s="731"/>
      <c r="M188" s="731"/>
      <c r="N188" s="732"/>
      <c r="O188" s="737"/>
      <c r="P188" s="731"/>
      <c r="Q188" s="736"/>
    </row>
    <row r="189" spans="1:17" x14ac:dyDescent="0.25">
      <c r="A189" s="782" t="s">
        <v>344</v>
      </c>
      <c r="B189" s="802" t="s">
        <v>345</v>
      </c>
      <c r="C189" s="735">
        <v>0</v>
      </c>
      <c r="D189" s="749"/>
      <c r="E189" s="739"/>
      <c r="F189" s="750"/>
      <c r="G189" s="750"/>
      <c r="H189" s="750"/>
      <c r="I189" s="828"/>
      <c r="J189" s="736"/>
      <c r="K189" s="736"/>
      <c r="L189" s="731"/>
      <c r="M189" s="731"/>
      <c r="N189" s="732"/>
      <c r="O189" s="737"/>
      <c r="P189" s="731"/>
      <c r="Q189" s="736"/>
    </row>
    <row r="190" spans="1:17" x14ac:dyDescent="0.25">
      <c r="A190" s="782" t="s">
        <v>346</v>
      </c>
      <c r="B190" s="802" t="s">
        <v>347</v>
      </c>
      <c r="C190" s="735">
        <v>0</v>
      </c>
      <c r="D190" s="749"/>
      <c r="E190" s="739"/>
      <c r="F190" s="750"/>
      <c r="G190" s="750"/>
      <c r="H190" s="750"/>
      <c r="I190" s="828"/>
      <c r="J190" s="736"/>
      <c r="K190" s="736"/>
      <c r="L190" s="731"/>
      <c r="M190" s="731"/>
      <c r="N190" s="732"/>
      <c r="O190" s="737"/>
      <c r="P190" s="731"/>
      <c r="Q190" s="736"/>
    </row>
    <row r="191" spans="1:17" x14ac:dyDescent="0.25">
      <c r="A191" s="782" t="s">
        <v>348</v>
      </c>
      <c r="B191" s="802" t="s">
        <v>349</v>
      </c>
      <c r="C191" s="735">
        <v>0</v>
      </c>
      <c r="D191" s="749"/>
      <c r="E191" s="739"/>
      <c r="F191" s="750"/>
      <c r="G191" s="750"/>
      <c r="H191" s="750"/>
      <c r="I191" s="828"/>
      <c r="J191" s="736"/>
      <c r="K191" s="736"/>
      <c r="L191" s="731"/>
      <c r="M191" s="731"/>
      <c r="N191" s="732"/>
      <c r="O191" s="737"/>
      <c r="P191" s="731"/>
      <c r="Q191" s="736"/>
    </row>
    <row r="192" spans="1:17" ht="24" x14ac:dyDescent="0.25">
      <c r="A192" s="782" t="s">
        <v>350</v>
      </c>
      <c r="B192" s="788" t="s">
        <v>351</v>
      </c>
      <c r="C192" s="735">
        <v>0</v>
      </c>
      <c r="D192" s="749"/>
      <c r="E192" s="739"/>
      <c r="F192" s="750"/>
      <c r="G192" s="750"/>
      <c r="H192" s="750"/>
      <c r="I192" s="828"/>
      <c r="J192" s="736"/>
      <c r="K192" s="736"/>
      <c r="L192" s="731"/>
      <c r="M192" s="731"/>
      <c r="N192" s="732"/>
      <c r="O192" s="737"/>
      <c r="P192" s="731"/>
      <c r="Q192" s="736"/>
    </row>
    <row r="193" spans="1:17" x14ac:dyDescent="0.25">
      <c r="A193" s="782" t="s">
        <v>352</v>
      </c>
      <c r="B193" s="788" t="s">
        <v>353</v>
      </c>
      <c r="C193" s="735">
        <v>0</v>
      </c>
      <c r="D193" s="749"/>
      <c r="E193" s="739"/>
      <c r="F193" s="750"/>
      <c r="G193" s="750"/>
      <c r="H193" s="750"/>
      <c r="I193" s="828"/>
      <c r="J193" s="736"/>
      <c r="K193" s="736"/>
      <c r="L193" s="731"/>
      <c r="M193" s="731"/>
      <c r="N193" s="732"/>
      <c r="O193" s="737"/>
      <c r="P193" s="731"/>
      <c r="Q193" s="736"/>
    </row>
    <row r="194" spans="1:17" x14ac:dyDescent="0.25">
      <c r="A194" s="782" t="s">
        <v>354</v>
      </c>
      <c r="B194" s="802" t="s">
        <v>355</v>
      </c>
      <c r="C194" s="735">
        <v>0</v>
      </c>
      <c r="D194" s="749"/>
      <c r="E194" s="739"/>
      <c r="F194" s="750"/>
      <c r="G194" s="750"/>
      <c r="H194" s="750"/>
      <c r="I194" s="828"/>
      <c r="J194" s="736"/>
      <c r="K194" s="736"/>
      <c r="L194" s="731"/>
      <c r="M194" s="731"/>
      <c r="N194" s="732"/>
      <c r="O194" s="737"/>
      <c r="P194" s="731"/>
      <c r="Q194" s="736"/>
    </row>
    <row r="195" spans="1:17" x14ac:dyDescent="0.25">
      <c r="A195" s="782" t="s">
        <v>356</v>
      </c>
      <c r="B195" s="802" t="s">
        <v>357</v>
      </c>
      <c r="C195" s="735">
        <v>0</v>
      </c>
      <c r="D195" s="749"/>
      <c r="E195" s="739"/>
      <c r="F195" s="750"/>
      <c r="G195" s="750"/>
      <c r="H195" s="750"/>
      <c r="I195" s="828"/>
      <c r="J195" s="736"/>
      <c r="K195" s="736"/>
      <c r="L195" s="731"/>
      <c r="M195" s="731"/>
      <c r="N195" s="732"/>
      <c r="O195" s="737"/>
      <c r="P195" s="731"/>
      <c r="Q195" s="736"/>
    </row>
    <row r="196" spans="1:17" x14ac:dyDescent="0.25">
      <c r="A196" s="782" t="s">
        <v>358</v>
      </c>
      <c r="B196" s="802" t="s">
        <v>359</v>
      </c>
      <c r="C196" s="735">
        <v>1</v>
      </c>
      <c r="D196" s="749">
        <v>1</v>
      </c>
      <c r="E196" s="739"/>
      <c r="F196" s="750"/>
      <c r="G196" s="750"/>
      <c r="H196" s="750"/>
      <c r="I196" s="828"/>
      <c r="J196" s="736"/>
      <c r="K196" s="736"/>
      <c r="L196" s="731"/>
      <c r="M196" s="731"/>
      <c r="N196" s="732"/>
      <c r="O196" s="737"/>
      <c r="P196" s="731"/>
      <c r="Q196" s="736"/>
    </row>
    <row r="197" spans="1:17" x14ac:dyDescent="0.25">
      <c r="A197" s="782" t="s">
        <v>360</v>
      </c>
      <c r="B197" s="802" t="s">
        <v>361</v>
      </c>
      <c r="C197" s="735">
        <v>2</v>
      </c>
      <c r="D197" s="749"/>
      <c r="E197" s="739"/>
      <c r="F197" s="750">
        <v>2</v>
      </c>
      <c r="G197" s="750"/>
      <c r="H197" s="750"/>
      <c r="I197" s="828"/>
      <c r="J197" s="736"/>
      <c r="K197" s="736"/>
      <c r="L197" s="731"/>
      <c r="M197" s="731"/>
      <c r="N197" s="732"/>
      <c r="O197" s="737"/>
      <c r="P197" s="731"/>
      <c r="Q197" s="736"/>
    </row>
    <row r="198" spans="1:17" x14ac:dyDescent="0.25">
      <c r="A198" s="782" t="s">
        <v>362</v>
      </c>
      <c r="B198" s="802" t="s">
        <v>363</v>
      </c>
      <c r="C198" s="735">
        <v>17</v>
      </c>
      <c r="D198" s="749">
        <v>17</v>
      </c>
      <c r="E198" s="739"/>
      <c r="F198" s="750"/>
      <c r="G198" s="750"/>
      <c r="H198" s="750"/>
      <c r="I198" s="828"/>
      <c r="J198" s="736"/>
      <c r="K198" s="736"/>
      <c r="L198" s="731"/>
      <c r="M198" s="731"/>
      <c r="N198" s="732"/>
      <c r="O198" s="737"/>
      <c r="P198" s="731"/>
      <c r="Q198" s="736"/>
    </row>
    <row r="199" spans="1:17" x14ac:dyDescent="0.25">
      <c r="A199" s="782" t="s">
        <v>364</v>
      </c>
      <c r="B199" s="802" t="s">
        <v>365</v>
      </c>
      <c r="C199" s="735">
        <v>0</v>
      </c>
      <c r="D199" s="749"/>
      <c r="E199" s="739"/>
      <c r="F199" s="750"/>
      <c r="G199" s="750"/>
      <c r="H199" s="750"/>
      <c r="I199" s="828"/>
      <c r="J199" s="736"/>
      <c r="K199" s="736"/>
      <c r="L199" s="731"/>
      <c r="M199" s="731"/>
      <c r="N199" s="732"/>
      <c r="O199" s="737"/>
      <c r="P199" s="731"/>
      <c r="Q199" s="736"/>
    </row>
    <row r="200" spans="1:17" x14ac:dyDescent="0.25">
      <c r="A200" s="782" t="s">
        <v>366</v>
      </c>
      <c r="B200" s="802" t="s">
        <v>367</v>
      </c>
      <c r="C200" s="735">
        <v>0</v>
      </c>
      <c r="D200" s="749"/>
      <c r="E200" s="739"/>
      <c r="F200" s="750"/>
      <c r="G200" s="750"/>
      <c r="H200" s="750"/>
      <c r="I200" s="828"/>
      <c r="J200" s="736"/>
      <c r="K200" s="736"/>
      <c r="L200" s="731"/>
      <c r="M200" s="731"/>
      <c r="N200" s="732"/>
      <c r="O200" s="737"/>
      <c r="P200" s="731"/>
      <c r="Q200" s="736"/>
    </row>
    <row r="201" spans="1:17" x14ac:dyDescent="0.25">
      <c r="A201" s="782" t="s">
        <v>368</v>
      </c>
      <c r="B201" s="802" t="s">
        <v>369</v>
      </c>
      <c r="C201" s="735">
        <v>0</v>
      </c>
      <c r="D201" s="749"/>
      <c r="E201" s="739"/>
      <c r="F201" s="750"/>
      <c r="G201" s="750"/>
      <c r="H201" s="750"/>
      <c r="I201" s="828"/>
      <c r="J201" s="736"/>
      <c r="K201" s="736"/>
      <c r="L201" s="731"/>
      <c r="M201" s="731"/>
      <c r="N201" s="732"/>
      <c r="O201" s="737"/>
      <c r="P201" s="731"/>
      <c r="Q201" s="736"/>
    </row>
    <row r="202" spans="1:17" x14ac:dyDescent="0.25">
      <c r="A202" s="782" t="s">
        <v>370</v>
      </c>
      <c r="B202" s="802" t="s">
        <v>371</v>
      </c>
      <c r="C202" s="735">
        <v>0</v>
      </c>
      <c r="D202" s="749"/>
      <c r="E202" s="739"/>
      <c r="F202" s="750"/>
      <c r="G202" s="750"/>
      <c r="H202" s="750"/>
      <c r="I202" s="828"/>
      <c r="J202" s="736"/>
      <c r="K202" s="736"/>
      <c r="L202" s="731"/>
      <c r="M202" s="731"/>
      <c r="N202" s="732"/>
      <c r="O202" s="737"/>
      <c r="P202" s="731"/>
      <c r="Q202" s="736"/>
    </row>
    <row r="203" spans="1:17" x14ac:dyDescent="0.25">
      <c r="A203" s="782" t="s">
        <v>372</v>
      </c>
      <c r="B203" s="802" t="s">
        <v>373</v>
      </c>
      <c r="C203" s="735">
        <v>0</v>
      </c>
      <c r="D203" s="749"/>
      <c r="E203" s="739"/>
      <c r="F203" s="750"/>
      <c r="G203" s="750"/>
      <c r="H203" s="750"/>
      <c r="I203" s="828"/>
      <c r="J203" s="736"/>
      <c r="K203" s="736"/>
      <c r="L203" s="731"/>
      <c r="M203" s="731"/>
      <c r="N203" s="732"/>
      <c r="O203" s="737"/>
      <c r="P203" s="731"/>
      <c r="Q203" s="736"/>
    </row>
    <row r="204" spans="1:17" x14ac:dyDescent="0.25">
      <c r="A204" s="782" t="s">
        <v>374</v>
      </c>
      <c r="B204" s="802" t="s">
        <v>375</v>
      </c>
      <c r="C204" s="735">
        <v>0</v>
      </c>
      <c r="D204" s="749"/>
      <c r="E204" s="739"/>
      <c r="F204" s="750"/>
      <c r="G204" s="750"/>
      <c r="H204" s="750"/>
      <c r="I204" s="828"/>
      <c r="J204" s="736"/>
      <c r="K204" s="736"/>
      <c r="L204" s="731"/>
      <c r="M204" s="731"/>
      <c r="N204" s="732"/>
      <c r="O204" s="737"/>
      <c r="P204" s="731"/>
      <c r="Q204" s="736"/>
    </row>
    <row r="205" spans="1:17" x14ac:dyDescent="0.25">
      <c r="A205" s="782" t="s">
        <v>376</v>
      </c>
      <c r="B205" s="788" t="s">
        <v>377</v>
      </c>
      <c r="C205" s="735">
        <v>0</v>
      </c>
      <c r="D205" s="749"/>
      <c r="E205" s="739"/>
      <c r="F205" s="750"/>
      <c r="G205" s="750"/>
      <c r="H205" s="750"/>
      <c r="I205" s="828"/>
      <c r="J205" s="736"/>
      <c r="K205" s="736"/>
      <c r="L205" s="731"/>
      <c r="M205" s="731"/>
      <c r="N205" s="732"/>
      <c r="O205" s="737"/>
      <c r="P205" s="731"/>
      <c r="Q205" s="736"/>
    </row>
    <row r="206" spans="1:17" x14ac:dyDescent="0.25">
      <c r="A206" s="782" t="s">
        <v>378</v>
      </c>
      <c r="B206" s="802" t="s">
        <v>379</v>
      </c>
      <c r="C206" s="735">
        <v>36</v>
      </c>
      <c r="D206" s="749"/>
      <c r="E206" s="739">
        <v>36</v>
      </c>
      <c r="F206" s="750"/>
      <c r="G206" s="750"/>
      <c r="H206" s="750"/>
      <c r="I206" s="828"/>
      <c r="J206" s="736"/>
      <c r="K206" s="736"/>
      <c r="L206" s="731"/>
      <c r="M206" s="731"/>
      <c r="N206" s="732"/>
      <c r="O206" s="737"/>
      <c r="P206" s="731"/>
      <c r="Q206" s="736"/>
    </row>
    <row r="207" spans="1:17" x14ac:dyDescent="0.25">
      <c r="A207" s="782" t="s">
        <v>380</v>
      </c>
      <c r="B207" s="802" t="s">
        <v>381</v>
      </c>
      <c r="C207" s="735">
        <v>0</v>
      </c>
      <c r="D207" s="749"/>
      <c r="E207" s="739"/>
      <c r="F207" s="750"/>
      <c r="G207" s="750"/>
      <c r="H207" s="750"/>
      <c r="I207" s="828"/>
      <c r="J207" s="736"/>
      <c r="K207" s="736"/>
      <c r="L207" s="731"/>
      <c r="M207" s="731"/>
      <c r="N207" s="732"/>
      <c r="O207" s="737"/>
      <c r="P207" s="731"/>
      <c r="Q207" s="736"/>
    </row>
    <row r="208" spans="1:17" x14ac:dyDescent="0.25">
      <c r="A208" s="782" t="s">
        <v>382</v>
      </c>
      <c r="B208" s="802" t="s">
        <v>383</v>
      </c>
      <c r="C208" s="735">
        <v>0</v>
      </c>
      <c r="D208" s="749"/>
      <c r="E208" s="739"/>
      <c r="F208" s="750"/>
      <c r="G208" s="750"/>
      <c r="H208" s="750"/>
      <c r="I208" s="828"/>
      <c r="J208" s="736"/>
      <c r="K208" s="736"/>
      <c r="L208" s="731"/>
      <c r="M208" s="731"/>
      <c r="N208" s="732"/>
      <c r="O208" s="737"/>
      <c r="P208" s="731"/>
      <c r="Q208" s="736"/>
    </row>
    <row r="209" spans="1:17" x14ac:dyDescent="0.25">
      <c r="A209" s="782" t="s">
        <v>384</v>
      </c>
      <c r="B209" s="802" t="s">
        <v>385</v>
      </c>
      <c r="C209" s="735">
        <v>0</v>
      </c>
      <c r="D209" s="749"/>
      <c r="E209" s="739"/>
      <c r="F209" s="750"/>
      <c r="G209" s="750"/>
      <c r="H209" s="750"/>
      <c r="I209" s="828"/>
      <c r="J209" s="736"/>
      <c r="K209" s="736"/>
      <c r="L209" s="731"/>
      <c r="M209" s="731"/>
      <c r="N209" s="732"/>
      <c r="O209" s="737"/>
      <c r="P209" s="731"/>
      <c r="Q209" s="736"/>
    </row>
    <row r="210" spans="1:17" ht="24" x14ac:dyDescent="0.25">
      <c r="A210" s="782" t="s">
        <v>386</v>
      </c>
      <c r="B210" s="788" t="s">
        <v>387</v>
      </c>
      <c r="C210" s="735">
        <v>0</v>
      </c>
      <c r="D210" s="749"/>
      <c r="E210" s="739"/>
      <c r="F210" s="750"/>
      <c r="G210" s="750"/>
      <c r="H210" s="750"/>
      <c r="I210" s="828"/>
      <c r="J210" s="736"/>
      <c r="K210" s="736"/>
      <c r="L210" s="731"/>
      <c r="M210" s="731"/>
      <c r="N210" s="732"/>
      <c r="O210" s="737"/>
      <c r="P210" s="731"/>
      <c r="Q210" s="736"/>
    </row>
    <row r="211" spans="1:17" x14ac:dyDescent="0.25">
      <c r="A211" s="782" t="s">
        <v>388</v>
      </c>
      <c r="B211" s="802" t="s">
        <v>389</v>
      </c>
      <c r="C211" s="735">
        <v>0</v>
      </c>
      <c r="D211" s="749"/>
      <c r="E211" s="739"/>
      <c r="F211" s="750"/>
      <c r="G211" s="750"/>
      <c r="H211" s="750"/>
      <c r="I211" s="828"/>
      <c r="J211" s="736"/>
      <c r="K211" s="736"/>
      <c r="L211" s="731"/>
      <c r="M211" s="731"/>
      <c r="N211" s="732"/>
      <c r="O211" s="737"/>
      <c r="P211" s="731"/>
      <c r="Q211" s="736"/>
    </row>
    <row r="212" spans="1:17" x14ac:dyDescent="0.25">
      <c r="A212" s="782" t="s">
        <v>390</v>
      </c>
      <c r="B212" s="802" t="s">
        <v>391</v>
      </c>
      <c r="C212" s="735">
        <v>0</v>
      </c>
      <c r="D212" s="749"/>
      <c r="E212" s="739"/>
      <c r="F212" s="750"/>
      <c r="G212" s="750"/>
      <c r="H212" s="750"/>
      <c r="I212" s="828"/>
      <c r="J212" s="736"/>
      <c r="K212" s="736"/>
      <c r="L212" s="731"/>
      <c r="M212" s="731"/>
      <c r="N212" s="732"/>
      <c r="O212" s="737"/>
      <c r="P212" s="731"/>
      <c r="Q212" s="736"/>
    </row>
    <row r="213" spans="1:17" x14ac:dyDescent="0.25">
      <c r="A213" s="782" t="s">
        <v>392</v>
      </c>
      <c r="B213" s="802" t="s">
        <v>393</v>
      </c>
      <c r="C213" s="735">
        <v>0</v>
      </c>
      <c r="D213" s="749"/>
      <c r="E213" s="739"/>
      <c r="F213" s="750"/>
      <c r="G213" s="750"/>
      <c r="H213" s="750"/>
      <c r="I213" s="828"/>
      <c r="J213" s="736"/>
      <c r="K213" s="736"/>
      <c r="L213" s="731"/>
      <c r="M213" s="731"/>
      <c r="N213" s="732"/>
      <c r="O213" s="737"/>
      <c r="P213" s="731"/>
      <c r="Q213" s="736"/>
    </row>
    <row r="214" spans="1:17" x14ac:dyDescent="0.25">
      <c r="A214" s="782" t="s">
        <v>394</v>
      </c>
      <c r="B214" s="802" t="s">
        <v>395</v>
      </c>
      <c r="C214" s="735">
        <v>0</v>
      </c>
      <c r="D214" s="749"/>
      <c r="E214" s="739"/>
      <c r="F214" s="750"/>
      <c r="G214" s="750"/>
      <c r="H214" s="750"/>
      <c r="I214" s="828"/>
      <c r="J214" s="736"/>
      <c r="K214" s="736"/>
      <c r="L214" s="731"/>
      <c r="M214" s="731"/>
      <c r="N214" s="732"/>
      <c r="O214" s="737"/>
      <c r="P214" s="731"/>
      <c r="Q214" s="736"/>
    </row>
    <row r="215" spans="1:17" x14ac:dyDescent="0.25">
      <c r="A215" s="782" t="s">
        <v>396</v>
      </c>
      <c r="B215" s="802" t="s">
        <v>397</v>
      </c>
      <c r="C215" s="735">
        <v>0</v>
      </c>
      <c r="D215" s="749"/>
      <c r="E215" s="739"/>
      <c r="F215" s="750"/>
      <c r="G215" s="750"/>
      <c r="H215" s="750"/>
      <c r="I215" s="828"/>
      <c r="J215" s="736"/>
      <c r="K215" s="736"/>
      <c r="L215" s="731"/>
      <c r="M215" s="731"/>
      <c r="N215" s="732"/>
      <c r="O215" s="737"/>
      <c r="P215" s="731"/>
      <c r="Q215" s="736"/>
    </row>
    <row r="216" spans="1:17" x14ac:dyDescent="0.25">
      <c r="A216" s="782" t="s">
        <v>398</v>
      </c>
      <c r="B216" s="802" t="s">
        <v>399</v>
      </c>
      <c r="C216" s="735">
        <v>0</v>
      </c>
      <c r="D216" s="749"/>
      <c r="E216" s="739"/>
      <c r="F216" s="750"/>
      <c r="G216" s="750"/>
      <c r="H216" s="750"/>
      <c r="I216" s="828"/>
      <c r="J216" s="736"/>
      <c r="K216" s="736"/>
      <c r="L216" s="731"/>
      <c r="M216" s="731"/>
      <c r="N216" s="732"/>
      <c r="O216" s="737"/>
      <c r="P216" s="731"/>
      <c r="Q216" s="736"/>
    </row>
    <row r="217" spans="1:17" x14ac:dyDescent="0.25">
      <c r="A217" s="782" t="s">
        <v>400</v>
      </c>
      <c r="B217" s="802" t="s">
        <v>401</v>
      </c>
      <c r="C217" s="735">
        <v>0</v>
      </c>
      <c r="D217" s="749"/>
      <c r="E217" s="739"/>
      <c r="F217" s="750"/>
      <c r="G217" s="750"/>
      <c r="H217" s="750"/>
      <c r="I217" s="828"/>
      <c r="J217" s="736"/>
      <c r="K217" s="736"/>
      <c r="L217" s="731"/>
      <c r="M217" s="731"/>
      <c r="N217" s="732"/>
      <c r="O217" s="737"/>
      <c r="P217" s="731"/>
      <c r="Q217" s="736"/>
    </row>
    <row r="218" spans="1:17" x14ac:dyDescent="0.25">
      <c r="A218" s="782" t="s">
        <v>402</v>
      </c>
      <c r="B218" s="802" t="s">
        <v>403</v>
      </c>
      <c r="C218" s="735">
        <v>0</v>
      </c>
      <c r="D218" s="749"/>
      <c r="E218" s="739"/>
      <c r="F218" s="750"/>
      <c r="G218" s="750"/>
      <c r="H218" s="750"/>
      <c r="I218" s="828"/>
      <c r="J218" s="736"/>
      <c r="K218" s="736"/>
      <c r="L218" s="731"/>
      <c r="M218" s="731"/>
      <c r="N218" s="732"/>
      <c r="O218" s="737"/>
      <c r="P218" s="731"/>
      <c r="Q218" s="736"/>
    </row>
    <row r="219" spans="1:17" x14ac:dyDescent="0.25">
      <c r="A219" s="782" t="s">
        <v>404</v>
      </c>
      <c r="B219" s="802" t="s">
        <v>405</v>
      </c>
      <c r="C219" s="735">
        <v>0</v>
      </c>
      <c r="D219" s="749"/>
      <c r="E219" s="739"/>
      <c r="F219" s="750"/>
      <c r="G219" s="750"/>
      <c r="H219" s="750"/>
      <c r="I219" s="828"/>
      <c r="J219" s="736"/>
      <c r="K219" s="736"/>
      <c r="L219" s="731"/>
      <c r="M219" s="731"/>
      <c r="N219" s="732"/>
      <c r="O219" s="737"/>
      <c r="P219" s="731"/>
      <c r="Q219" s="736"/>
    </row>
    <row r="220" spans="1:17" x14ac:dyDescent="0.25">
      <c r="A220" s="782" t="s">
        <v>406</v>
      </c>
      <c r="B220" s="802" t="s">
        <v>407</v>
      </c>
      <c r="C220" s="735">
        <v>0</v>
      </c>
      <c r="D220" s="749"/>
      <c r="E220" s="739"/>
      <c r="F220" s="750"/>
      <c r="G220" s="750"/>
      <c r="H220" s="750"/>
      <c r="I220" s="828"/>
      <c r="J220" s="736"/>
      <c r="K220" s="736"/>
      <c r="L220" s="731"/>
      <c r="M220" s="731"/>
      <c r="N220" s="732"/>
      <c r="O220" s="737"/>
      <c r="P220" s="731"/>
      <c r="Q220" s="736"/>
    </row>
    <row r="221" spans="1:17" x14ac:dyDescent="0.25">
      <c r="A221" s="782" t="s">
        <v>408</v>
      </c>
      <c r="B221" s="802" t="s">
        <v>409</v>
      </c>
      <c r="C221" s="735">
        <v>0</v>
      </c>
      <c r="D221" s="749"/>
      <c r="E221" s="739"/>
      <c r="F221" s="750"/>
      <c r="G221" s="750"/>
      <c r="H221" s="750"/>
      <c r="I221" s="828"/>
      <c r="J221" s="736"/>
      <c r="K221" s="736"/>
      <c r="L221" s="731"/>
      <c r="M221" s="731"/>
      <c r="N221" s="732"/>
      <c r="O221" s="737"/>
      <c r="P221" s="731"/>
      <c r="Q221" s="736"/>
    </row>
    <row r="222" spans="1:17" x14ac:dyDescent="0.25">
      <c r="A222" s="782" t="s">
        <v>410</v>
      </c>
      <c r="B222" s="802" t="s">
        <v>411</v>
      </c>
      <c r="C222" s="735">
        <v>0</v>
      </c>
      <c r="D222" s="749"/>
      <c r="E222" s="739"/>
      <c r="F222" s="750"/>
      <c r="G222" s="750"/>
      <c r="H222" s="750"/>
      <c r="I222" s="828"/>
      <c r="J222" s="736"/>
      <c r="K222" s="736"/>
      <c r="L222" s="731"/>
      <c r="M222" s="731"/>
      <c r="N222" s="732"/>
      <c r="O222" s="737"/>
      <c r="P222" s="731"/>
      <c r="Q222" s="736"/>
    </row>
    <row r="223" spans="1:17" x14ac:dyDescent="0.25">
      <c r="A223" s="782" t="s">
        <v>412</v>
      </c>
      <c r="B223" s="802" t="s">
        <v>413</v>
      </c>
      <c r="C223" s="735">
        <v>0</v>
      </c>
      <c r="D223" s="749"/>
      <c r="E223" s="739"/>
      <c r="F223" s="750"/>
      <c r="G223" s="750"/>
      <c r="H223" s="750"/>
      <c r="I223" s="828"/>
      <c r="J223" s="736"/>
      <c r="K223" s="736"/>
      <c r="L223" s="731"/>
      <c r="M223" s="731"/>
      <c r="N223" s="732"/>
      <c r="O223" s="737"/>
      <c r="P223" s="731"/>
      <c r="Q223" s="736"/>
    </row>
    <row r="224" spans="1:17" x14ac:dyDescent="0.25">
      <c r="A224" s="782" t="s">
        <v>414</v>
      </c>
      <c r="B224" s="802" t="s">
        <v>415</v>
      </c>
      <c r="C224" s="735">
        <v>0</v>
      </c>
      <c r="D224" s="749"/>
      <c r="E224" s="739"/>
      <c r="F224" s="750"/>
      <c r="G224" s="750"/>
      <c r="H224" s="750"/>
      <c r="I224" s="828"/>
      <c r="J224" s="736"/>
      <c r="K224" s="736"/>
      <c r="L224" s="731"/>
      <c r="M224" s="731"/>
      <c r="N224" s="732"/>
      <c r="O224" s="737"/>
      <c r="P224" s="731"/>
      <c r="Q224" s="736"/>
    </row>
    <row r="225" spans="1:17" x14ac:dyDescent="0.25">
      <c r="A225" s="782" t="s">
        <v>416</v>
      </c>
      <c r="B225" s="802" t="s">
        <v>417</v>
      </c>
      <c r="C225" s="735">
        <v>0</v>
      </c>
      <c r="D225" s="749"/>
      <c r="E225" s="739"/>
      <c r="F225" s="750"/>
      <c r="G225" s="750"/>
      <c r="H225" s="750"/>
      <c r="I225" s="828"/>
      <c r="J225" s="736"/>
      <c r="K225" s="736"/>
      <c r="L225" s="731"/>
      <c r="M225" s="731"/>
      <c r="N225" s="732"/>
      <c r="O225" s="737"/>
      <c r="P225" s="731"/>
      <c r="Q225" s="736"/>
    </row>
    <row r="226" spans="1:17" x14ac:dyDescent="0.25">
      <c r="A226" s="782" t="s">
        <v>418</v>
      </c>
      <c r="B226" s="802" t="s">
        <v>419</v>
      </c>
      <c r="C226" s="735">
        <v>0</v>
      </c>
      <c r="D226" s="749"/>
      <c r="E226" s="739"/>
      <c r="F226" s="750"/>
      <c r="G226" s="750"/>
      <c r="H226" s="750"/>
      <c r="I226" s="828"/>
      <c r="J226" s="736"/>
      <c r="K226" s="736"/>
      <c r="L226" s="731"/>
      <c r="M226" s="731"/>
      <c r="N226" s="732"/>
      <c r="O226" s="737"/>
      <c r="P226" s="731"/>
      <c r="Q226" s="736"/>
    </row>
    <row r="227" spans="1:17" ht="24" x14ac:dyDescent="0.25">
      <c r="A227" s="782" t="s">
        <v>420</v>
      </c>
      <c r="B227" s="788" t="s">
        <v>421</v>
      </c>
      <c r="C227" s="735">
        <v>0</v>
      </c>
      <c r="D227" s="749"/>
      <c r="E227" s="739"/>
      <c r="F227" s="750"/>
      <c r="G227" s="750"/>
      <c r="H227" s="750"/>
      <c r="I227" s="828"/>
      <c r="J227" s="736"/>
      <c r="K227" s="736"/>
      <c r="L227" s="731"/>
      <c r="M227" s="731"/>
      <c r="N227" s="732"/>
      <c r="O227" s="737"/>
      <c r="P227" s="731"/>
      <c r="Q227" s="736"/>
    </row>
    <row r="228" spans="1:17" x14ac:dyDescent="0.25">
      <c r="A228" s="782" t="s">
        <v>422</v>
      </c>
      <c r="B228" s="802" t="s">
        <v>423</v>
      </c>
      <c r="C228" s="735">
        <v>1</v>
      </c>
      <c r="D228" s="749">
        <v>1</v>
      </c>
      <c r="E228" s="739"/>
      <c r="F228" s="750"/>
      <c r="G228" s="750"/>
      <c r="H228" s="750"/>
      <c r="I228" s="828"/>
      <c r="J228" s="736"/>
      <c r="K228" s="736"/>
      <c r="L228" s="731"/>
      <c r="M228" s="731"/>
      <c r="N228" s="732"/>
      <c r="O228" s="737"/>
      <c r="P228" s="731"/>
      <c r="Q228" s="736"/>
    </row>
    <row r="229" spans="1:17" x14ac:dyDescent="0.25">
      <c r="A229" s="782" t="s">
        <v>424</v>
      </c>
      <c r="B229" s="802" t="s">
        <v>425</v>
      </c>
      <c r="C229" s="735">
        <v>0</v>
      </c>
      <c r="D229" s="749"/>
      <c r="E229" s="739"/>
      <c r="F229" s="750"/>
      <c r="G229" s="750"/>
      <c r="H229" s="750"/>
      <c r="I229" s="828"/>
      <c r="J229" s="736"/>
      <c r="K229" s="736"/>
      <c r="L229" s="731"/>
      <c r="M229" s="731"/>
      <c r="N229" s="732"/>
      <c r="O229" s="737"/>
      <c r="P229" s="731"/>
      <c r="Q229" s="736"/>
    </row>
    <row r="230" spans="1:17" x14ac:dyDescent="0.25">
      <c r="A230" s="782" t="s">
        <v>426</v>
      </c>
      <c r="B230" s="802" t="s">
        <v>427</v>
      </c>
      <c r="C230" s="735">
        <v>0</v>
      </c>
      <c r="D230" s="749"/>
      <c r="E230" s="739"/>
      <c r="F230" s="750"/>
      <c r="G230" s="750"/>
      <c r="H230" s="750"/>
      <c r="I230" s="828"/>
      <c r="J230" s="736"/>
      <c r="K230" s="736"/>
      <c r="L230" s="731"/>
      <c r="M230" s="731"/>
      <c r="N230" s="732"/>
      <c r="O230" s="737"/>
      <c r="P230" s="731"/>
      <c r="Q230" s="736"/>
    </row>
    <row r="231" spans="1:17" x14ac:dyDescent="0.25">
      <c r="A231" s="782" t="s">
        <v>428</v>
      </c>
      <c r="B231" s="802" t="s">
        <v>429</v>
      </c>
      <c r="C231" s="735">
        <v>0</v>
      </c>
      <c r="D231" s="749"/>
      <c r="E231" s="739"/>
      <c r="F231" s="750"/>
      <c r="G231" s="750"/>
      <c r="H231" s="750"/>
      <c r="I231" s="828"/>
      <c r="J231" s="736"/>
      <c r="K231" s="736"/>
      <c r="L231" s="731"/>
      <c r="M231" s="731"/>
      <c r="N231" s="732"/>
      <c r="O231" s="737"/>
      <c r="P231" s="731"/>
      <c r="Q231" s="736"/>
    </row>
    <row r="232" spans="1:17" x14ac:dyDescent="0.25">
      <c r="A232" s="782" t="s">
        <v>430</v>
      </c>
      <c r="B232" s="802" t="s">
        <v>431</v>
      </c>
      <c r="C232" s="735">
        <v>14</v>
      </c>
      <c r="D232" s="749">
        <v>14</v>
      </c>
      <c r="E232" s="739"/>
      <c r="F232" s="750"/>
      <c r="G232" s="750"/>
      <c r="H232" s="750"/>
      <c r="I232" s="828"/>
      <c r="J232" s="736"/>
      <c r="K232" s="736"/>
      <c r="L232" s="731"/>
      <c r="M232" s="731"/>
      <c r="N232" s="732"/>
      <c r="O232" s="737"/>
      <c r="P232" s="731"/>
      <c r="Q232" s="736"/>
    </row>
    <row r="233" spans="1:17" x14ac:dyDescent="0.25">
      <c r="A233" s="782" t="s">
        <v>432</v>
      </c>
      <c r="B233" s="802" t="s">
        <v>433</v>
      </c>
      <c r="C233" s="735">
        <v>0</v>
      </c>
      <c r="D233" s="749"/>
      <c r="E233" s="739"/>
      <c r="F233" s="750"/>
      <c r="G233" s="750"/>
      <c r="H233" s="750"/>
      <c r="I233" s="828"/>
      <c r="J233" s="736"/>
      <c r="K233" s="736"/>
      <c r="L233" s="731"/>
      <c r="M233" s="731"/>
      <c r="N233" s="732"/>
      <c r="O233" s="737"/>
      <c r="P233" s="731"/>
      <c r="Q233" s="736"/>
    </row>
    <row r="234" spans="1:17" x14ac:dyDescent="0.25">
      <c r="A234" s="782" t="s">
        <v>434</v>
      </c>
      <c r="B234" s="802" t="s">
        <v>435</v>
      </c>
      <c r="C234" s="735">
        <v>361</v>
      </c>
      <c r="D234" s="749">
        <v>144</v>
      </c>
      <c r="E234" s="739"/>
      <c r="F234" s="750">
        <v>217</v>
      </c>
      <c r="G234" s="750"/>
      <c r="H234" s="750"/>
      <c r="I234" s="828"/>
      <c r="J234" s="736"/>
      <c r="K234" s="736"/>
      <c r="L234" s="731"/>
      <c r="M234" s="731"/>
      <c r="N234" s="732"/>
      <c r="O234" s="737"/>
      <c r="P234" s="731"/>
      <c r="Q234" s="736"/>
    </row>
    <row r="235" spans="1:17" x14ac:dyDescent="0.25">
      <c r="A235" s="782" t="s">
        <v>436</v>
      </c>
      <c r="B235" s="802" t="s">
        <v>437</v>
      </c>
      <c r="C235" s="735">
        <v>53</v>
      </c>
      <c r="D235" s="749"/>
      <c r="E235" s="739"/>
      <c r="F235" s="750">
        <v>53</v>
      </c>
      <c r="G235" s="750"/>
      <c r="H235" s="750"/>
      <c r="I235" s="828"/>
      <c r="J235" s="736"/>
      <c r="K235" s="736"/>
      <c r="L235" s="731"/>
      <c r="M235" s="731"/>
      <c r="N235" s="732"/>
      <c r="O235" s="737"/>
      <c r="P235" s="731"/>
      <c r="Q235" s="736"/>
    </row>
    <row r="236" spans="1:17" ht="24" x14ac:dyDescent="0.25">
      <c r="A236" s="782" t="s">
        <v>438</v>
      </c>
      <c r="B236" s="788" t="s">
        <v>439</v>
      </c>
      <c r="C236" s="735">
        <v>0</v>
      </c>
      <c r="D236" s="749"/>
      <c r="E236" s="739"/>
      <c r="F236" s="750"/>
      <c r="G236" s="750"/>
      <c r="H236" s="750"/>
      <c r="I236" s="828"/>
      <c r="J236" s="736"/>
      <c r="K236" s="736"/>
      <c r="L236" s="731"/>
      <c r="M236" s="731"/>
      <c r="N236" s="732"/>
      <c r="O236" s="737"/>
      <c r="P236" s="731"/>
      <c r="Q236" s="736"/>
    </row>
    <row r="237" spans="1:17" x14ac:dyDescent="0.25">
      <c r="A237" s="782" t="s">
        <v>440</v>
      </c>
      <c r="B237" s="802" t="s">
        <v>441</v>
      </c>
      <c r="C237" s="735">
        <v>3</v>
      </c>
      <c r="D237" s="749">
        <v>3</v>
      </c>
      <c r="E237" s="739"/>
      <c r="F237" s="750"/>
      <c r="G237" s="750"/>
      <c r="H237" s="750"/>
      <c r="I237" s="828"/>
      <c r="J237" s="736"/>
      <c r="K237" s="736"/>
      <c r="L237" s="731"/>
      <c r="M237" s="731"/>
      <c r="N237" s="732"/>
      <c r="O237" s="737"/>
      <c r="P237" s="731"/>
      <c r="Q237" s="736"/>
    </row>
    <row r="238" spans="1:17" ht="24" x14ac:dyDescent="0.25">
      <c r="A238" s="782" t="s">
        <v>442</v>
      </c>
      <c r="B238" s="788" t="s">
        <v>443</v>
      </c>
      <c r="C238" s="735">
        <v>456</v>
      </c>
      <c r="D238" s="749">
        <v>40</v>
      </c>
      <c r="E238" s="739"/>
      <c r="F238" s="750">
        <v>416</v>
      </c>
      <c r="G238" s="750"/>
      <c r="H238" s="750"/>
      <c r="I238" s="828"/>
      <c r="J238" s="736"/>
      <c r="K238" s="736"/>
      <c r="L238" s="731"/>
      <c r="M238" s="731"/>
      <c r="N238" s="732"/>
      <c r="O238" s="737"/>
      <c r="P238" s="731"/>
      <c r="Q238" s="736"/>
    </row>
    <row r="239" spans="1:17" x14ac:dyDescent="0.25">
      <c r="A239" s="782" t="s">
        <v>444</v>
      </c>
      <c r="B239" s="802" t="s">
        <v>445</v>
      </c>
      <c r="C239" s="735">
        <v>0</v>
      </c>
      <c r="D239" s="749"/>
      <c r="E239" s="739"/>
      <c r="F239" s="750"/>
      <c r="G239" s="750"/>
      <c r="H239" s="750"/>
      <c r="I239" s="828"/>
      <c r="J239" s="736"/>
      <c r="K239" s="736"/>
      <c r="L239" s="731"/>
      <c r="M239" s="731"/>
      <c r="N239" s="732"/>
      <c r="O239" s="737"/>
      <c r="P239" s="731"/>
      <c r="Q239" s="736"/>
    </row>
    <row r="240" spans="1:17" x14ac:dyDescent="0.25">
      <c r="A240" s="782" t="s">
        <v>446</v>
      </c>
      <c r="B240" s="802" t="s">
        <v>447</v>
      </c>
      <c r="C240" s="735">
        <v>0</v>
      </c>
      <c r="D240" s="749"/>
      <c r="E240" s="739"/>
      <c r="F240" s="750"/>
      <c r="G240" s="750"/>
      <c r="H240" s="750"/>
      <c r="I240" s="828"/>
      <c r="J240" s="736"/>
      <c r="K240" s="736"/>
      <c r="L240" s="731"/>
      <c r="M240" s="731"/>
      <c r="N240" s="732"/>
      <c r="O240" s="737"/>
      <c r="P240" s="731"/>
      <c r="Q240" s="736"/>
    </row>
    <row r="241" spans="1:17" x14ac:dyDescent="0.25">
      <c r="A241" s="782" t="s">
        <v>448</v>
      </c>
      <c r="B241" s="802" t="s">
        <v>449</v>
      </c>
      <c r="C241" s="735">
        <v>0</v>
      </c>
      <c r="D241" s="749"/>
      <c r="E241" s="739"/>
      <c r="F241" s="750"/>
      <c r="G241" s="750"/>
      <c r="H241" s="750"/>
      <c r="I241" s="828"/>
      <c r="J241" s="736"/>
      <c r="K241" s="736"/>
      <c r="L241" s="731"/>
      <c r="M241" s="731"/>
      <c r="N241" s="732"/>
      <c r="O241" s="737"/>
      <c r="P241" s="731"/>
      <c r="Q241" s="736"/>
    </row>
    <row r="242" spans="1:17" x14ac:dyDescent="0.25">
      <c r="A242" s="782" t="s">
        <v>450</v>
      </c>
      <c r="B242" s="802" t="s">
        <v>451</v>
      </c>
      <c r="C242" s="735">
        <v>0</v>
      </c>
      <c r="D242" s="749"/>
      <c r="E242" s="739"/>
      <c r="F242" s="750"/>
      <c r="G242" s="750"/>
      <c r="H242" s="750"/>
      <c r="I242" s="828"/>
      <c r="J242" s="736"/>
      <c r="K242" s="736"/>
      <c r="L242" s="731"/>
      <c r="M242" s="731"/>
      <c r="N242" s="732"/>
      <c r="O242" s="737"/>
      <c r="P242" s="731"/>
      <c r="Q242" s="736"/>
    </row>
    <row r="243" spans="1:17" x14ac:dyDescent="0.25">
      <c r="A243" s="782" t="s">
        <v>452</v>
      </c>
      <c r="B243" s="802" t="s">
        <v>453</v>
      </c>
      <c r="C243" s="735">
        <v>0</v>
      </c>
      <c r="D243" s="749"/>
      <c r="E243" s="739"/>
      <c r="F243" s="750"/>
      <c r="G243" s="750"/>
      <c r="H243" s="750"/>
      <c r="I243" s="828"/>
      <c r="J243" s="736"/>
      <c r="K243" s="736"/>
      <c r="L243" s="731"/>
      <c r="M243" s="731"/>
      <c r="N243" s="732"/>
      <c r="O243" s="737"/>
      <c r="P243" s="731"/>
      <c r="Q243" s="736"/>
    </row>
    <row r="244" spans="1:17" x14ac:dyDescent="0.25">
      <c r="A244" s="782" t="s">
        <v>454</v>
      </c>
      <c r="B244" s="802" t="s">
        <v>455</v>
      </c>
      <c r="C244" s="735">
        <v>16</v>
      </c>
      <c r="D244" s="749">
        <v>3</v>
      </c>
      <c r="E244" s="739"/>
      <c r="F244" s="750">
        <v>13</v>
      </c>
      <c r="G244" s="750"/>
      <c r="H244" s="750"/>
      <c r="I244" s="828"/>
      <c r="J244" s="736"/>
      <c r="K244" s="736"/>
      <c r="L244" s="731"/>
      <c r="M244" s="731"/>
      <c r="N244" s="732"/>
      <c r="O244" s="737"/>
      <c r="P244" s="731"/>
      <c r="Q244" s="736"/>
    </row>
    <row r="245" spans="1:17" x14ac:dyDescent="0.25">
      <c r="A245" s="782" t="s">
        <v>456</v>
      </c>
      <c r="B245" s="802" t="s">
        <v>457</v>
      </c>
      <c r="C245" s="735">
        <v>0</v>
      </c>
      <c r="D245" s="749"/>
      <c r="E245" s="739"/>
      <c r="F245" s="750"/>
      <c r="G245" s="750"/>
      <c r="H245" s="750"/>
      <c r="I245" s="828"/>
      <c r="J245" s="736"/>
      <c r="K245" s="736"/>
      <c r="L245" s="731"/>
      <c r="M245" s="731"/>
      <c r="N245" s="732"/>
      <c r="O245" s="737"/>
      <c r="P245" s="731"/>
      <c r="Q245" s="736"/>
    </row>
    <row r="246" spans="1:17" x14ac:dyDescent="0.25">
      <c r="A246" s="782" t="s">
        <v>458</v>
      </c>
      <c r="B246" s="802" t="s">
        <v>459</v>
      </c>
      <c r="C246" s="735">
        <v>0</v>
      </c>
      <c r="D246" s="749"/>
      <c r="E246" s="739"/>
      <c r="F246" s="750"/>
      <c r="G246" s="750"/>
      <c r="H246" s="750"/>
      <c r="I246" s="828"/>
      <c r="J246" s="736"/>
      <c r="K246" s="736"/>
      <c r="L246" s="731"/>
      <c r="M246" s="731"/>
      <c r="N246" s="732"/>
      <c r="O246" s="737"/>
      <c r="P246" s="731"/>
      <c r="Q246" s="736"/>
    </row>
    <row r="247" spans="1:17" x14ac:dyDescent="0.25">
      <c r="A247" s="803" t="s">
        <v>460</v>
      </c>
      <c r="B247" s="804" t="s">
        <v>461</v>
      </c>
      <c r="C247" s="751">
        <v>0</v>
      </c>
      <c r="D247" s="752"/>
      <c r="E247" s="753"/>
      <c r="F247" s="754"/>
      <c r="G247" s="754"/>
      <c r="H247" s="754"/>
      <c r="I247" s="828"/>
      <c r="J247" s="736"/>
      <c r="K247" s="736"/>
      <c r="L247" s="731"/>
      <c r="M247" s="731"/>
      <c r="N247" s="732"/>
      <c r="O247" s="737"/>
      <c r="P247" s="731"/>
      <c r="Q247" s="736"/>
    </row>
    <row r="248" spans="1:17" x14ac:dyDescent="0.25">
      <c r="A248" s="850"/>
      <c r="B248" s="851"/>
      <c r="C248" s="741"/>
      <c r="D248" s="741"/>
      <c r="E248" s="741"/>
      <c r="F248" s="741"/>
      <c r="G248" s="741"/>
      <c r="H248" s="741"/>
      <c r="I248" s="828"/>
      <c r="J248" s="736"/>
      <c r="K248" s="736"/>
      <c r="L248" s="731"/>
      <c r="M248" s="731"/>
      <c r="N248" s="732"/>
      <c r="O248" s="737"/>
      <c r="P248" s="731"/>
      <c r="Q248" s="736"/>
    </row>
    <row r="249" spans="1:17" x14ac:dyDescent="0.25">
      <c r="A249" s="954" t="s">
        <v>462</v>
      </c>
      <c r="B249" s="955"/>
      <c r="C249" s="734">
        <v>55</v>
      </c>
      <c r="D249" s="764">
        <v>14</v>
      </c>
      <c r="E249" s="733">
        <v>20</v>
      </c>
      <c r="F249" s="765">
        <v>21</v>
      </c>
      <c r="G249" s="734">
        <v>0</v>
      </c>
      <c r="H249" s="734">
        <v>0</v>
      </c>
      <c r="I249" s="828"/>
      <c r="J249" s="736"/>
      <c r="K249" s="736"/>
      <c r="L249" s="731"/>
      <c r="M249" s="731"/>
      <c r="N249" s="732"/>
      <c r="O249" s="737"/>
      <c r="P249" s="731"/>
      <c r="Q249" s="736"/>
    </row>
    <row r="250" spans="1:17" x14ac:dyDescent="0.25">
      <c r="A250" s="781" t="s">
        <v>463</v>
      </c>
      <c r="B250" s="801" t="s">
        <v>464</v>
      </c>
      <c r="C250" s="735">
        <v>0</v>
      </c>
      <c r="D250" s="749"/>
      <c r="E250" s="739"/>
      <c r="F250" s="750"/>
      <c r="G250" s="750"/>
      <c r="H250" s="750"/>
      <c r="I250" s="828"/>
      <c r="J250" s="736"/>
      <c r="K250" s="736"/>
      <c r="L250" s="731"/>
      <c r="M250" s="731"/>
      <c r="N250" s="732"/>
      <c r="O250" s="737"/>
      <c r="P250" s="731"/>
      <c r="Q250" s="736"/>
    </row>
    <row r="251" spans="1:17" x14ac:dyDescent="0.25">
      <c r="A251" s="782" t="s">
        <v>465</v>
      </c>
      <c r="B251" s="802" t="s">
        <v>466</v>
      </c>
      <c r="C251" s="735">
        <v>0</v>
      </c>
      <c r="D251" s="749"/>
      <c r="E251" s="739"/>
      <c r="F251" s="750"/>
      <c r="G251" s="750"/>
      <c r="H251" s="750"/>
      <c r="I251" s="828"/>
      <c r="J251" s="736"/>
      <c r="K251" s="736"/>
      <c r="L251" s="731"/>
      <c r="M251" s="731"/>
      <c r="N251" s="732"/>
      <c r="O251" s="737"/>
      <c r="P251" s="731"/>
      <c r="Q251" s="736"/>
    </row>
    <row r="252" spans="1:17" x14ac:dyDescent="0.25">
      <c r="A252" s="782" t="s">
        <v>467</v>
      </c>
      <c r="B252" s="802" t="s">
        <v>468</v>
      </c>
      <c r="C252" s="735">
        <v>9</v>
      </c>
      <c r="D252" s="749"/>
      <c r="E252" s="739">
        <v>7</v>
      </c>
      <c r="F252" s="750">
        <v>2</v>
      </c>
      <c r="G252" s="750"/>
      <c r="H252" s="750"/>
      <c r="I252" s="828"/>
      <c r="J252" s="736"/>
      <c r="K252" s="736"/>
      <c r="L252" s="731"/>
      <c r="M252" s="731"/>
      <c r="N252" s="732"/>
      <c r="O252" s="737"/>
      <c r="P252" s="731"/>
      <c r="Q252" s="736"/>
    </row>
    <row r="253" spans="1:17" x14ac:dyDescent="0.25">
      <c r="A253" s="782" t="s">
        <v>469</v>
      </c>
      <c r="B253" s="802" t="s">
        <v>470</v>
      </c>
      <c r="C253" s="735">
        <v>0</v>
      </c>
      <c r="D253" s="749"/>
      <c r="E253" s="739"/>
      <c r="F253" s="750"/>
      <c r="G253" s="750"/>
      <c r="H253" s="750"/>
      <c r="I253" s="828"/>
      <c r="J253" s="736"/>
      <c r="K253" s="736"/>
      <c r="L253" s="731"/>
      <c r="M253" s="731"/>
      <c r="N253" s="732"/>
      <c r="O253" s="737"/>
      <c r="P253" s="731"/>
      <c r="Q253" s="736"/>
    </row>
    <row r="254" spans="1:17" x14ac:dyDescent="0.25">
      <c r="A254" s="782" t="s">
        <v>471</v>
      </c>
      <c r="B254" s="802" t="s">
        <v>472</v>
      </c>
      <c r="C254" s="735">
        <v>0</v>
      </c>
      <c r="D254" s="749"/>
      <c r="E254" s="739"/>
      <c r="F254" s="750"/>
      <c r="G254" s="750"/>
      <c r="H254" s="750"/>
      <c r="I254" s="828"/>
      <c r="J254" s="736"/>
      <c r="K254" s="736"/>
      <c r="L254" s="731"/>
      <c r="M254" s="731"/>
      <c r="N254" s="732"/>
      <c r="O254" s="737"/>
      <c r="P254" s="731"/>
      <c r="Q254" s="736"/>
    </row>
    <row r="255" spans="1:17" x14ac:dyDescent="0.25">
      <c r="A255" s="782" t="s">
        <v>473</v>
      </c>
      <c r="B255" s="802" t="s">
        <v>474</v>
      </c>
      <c r="C255" s="735">
        <v>0</v>
      </c>
      <c r="D255" s="749"/>
      <c r="E255" s="739"/>
      <c r="F255" s="750"/>
      <c r="G255" s="750"/>
      <c r="H255" s="750"/>
      <c r="I255" s="828"/>
      <c r="J255" s="736"/>
      <c r="K255" s="736"/>
      <c r="L255" s="731"/>
      <c r="M255" s="731"/>
      <c r="N255" s="732"/>
      <c r="O255" s="737"/>
      <c r="P255" s="731"/>
      <c r="Q255" s="736"/>
    </row>
    <row r="256" spans="1:17" x14ac:dyDescent="0.25">
      <c r="A256" s="782" t="s">
        <v>475</v>
      </c>
      <c r="B256" s="802" t="s">
        <v>476</v>
      </c>
      <c r="C256" s="735">
        <v>0</v>
      </c>
      <c r="D256" s="749"/>
      <c r="E256" s="739"/>
      <c r="F256" s="750"/>
      <c r="G256" s="750"/>
      <c r="H256" s="750"/>
      <c r="I256" s="828"/>
      <c r="J256" s="736"/>
      <c r="K256" s="736"/>
      <c r="L256" s="731"/>
      <c r="M256" s="731"/>
      <c r="N256" s="732"/>
      <c r="O256" s="737"/>
      <c r="P256" s="731"/>
      <c r="Q256" s="736"/>
    </row>
    <row r="257" spans="1:17" x14ac:dyDescent="0.25">
      <c r="A257" s="782" t="s">
        <v>477</v>
      </c>
      <c r="B257" s="802" t="s">
        <v>478</v>
      </c>
      <c r="C257" s="735">
        <v>0</v>
      </c>
      <c r="D257" s="749"/>
      <c r="E257" s="739"/>
      <c r="F257" s="750"/>
      <c r="G257" s="750"/>
      <c r="H257" s="750"/>
      <c r="I257" s="828"/>
      <c r="J257" s="736"/>
      <c r="K257" s="736"/>
      <c r="L257" s="731"/>
      <c r="M257" s="731"/>
      <c r="N257" s="732"/>
      <c r="O257" s="737"/>
      <c r="P257" s="731"/>
      <c r="Q257" s="736"/>
    </row>
    <row r="258" spans="1:17" x14ac:dyDescent="0.25">
      <c r="A258" s="782" t="s">
        <v>479</v>
      </c>
      <c r="B258" s="802" t="s">
        <v>480</v>
      </c>
      <c r="C258" s="735">
        <v>0</v>
      </c>
      <c r="D258" s="749"/>
      <c r="E258" s="739"/>
      <c r="F258" s="750"/>
      <c r="G258" s="750"/>
      <c r="H258" s="750"/>
      <c r="I258" s="828"/>
      <c r="J258" s="736"/>
      <c r="K258" s="736"/>
      <c r="L258" s="731"/>
      <c r="M258" s="731"/>
      <c r="N258" s="732"/>
      <c r="O258" s="737"/>
      <c r="P258" s="731"/>
      <c r="Q258" s="736"/>
    </row>
    <row r="259" spans="1:17" x14ac:dyDescent="0.25">
      <c r="A259" s="782" t="s">
        <v>481</v>
      </c>
      <c r="B259" s="802" t="s">
        <v>482</v>
      </c>
      <c r="C259" s="735">
        <v>0</v>
      </c>
      <c r="D259" s="749"/>
      <c r="E259" s="739"/>
      <c r="F259" s="750"/>
      <c r="G259" s="750"/>
      <c r="H259" s="750"/>
      <c r="I259" s="828"/>
      <c r="J259" s="736"/>
      <c r="K259" s="736"/>
      <c r="L259" s="731"/>
      <c r="M259" s="731"/>
      <c r="N259" s="732"/>
      <c r="O259" s="737"/>
      <c r="P259" s="731"/>
      <c r="Q259" s="736"/>
    </row>
    <row r="260" spans="1:17" x14ac:dyDescent="0.25">
      <c r="A260" s="782" t="s">
        <v>483</v>
      </c>
      <c r="B260" s="802" t="s">
        <v>484</v>
      </c>
      <c r="C260" s="735">
        <v>0</v>
      </c>
      <c r="D260" s="749"/>
      <c r="E260" s="739"/>
      <c r="F260" s="750"/>
      <c r="G260" s="750"/>
      <c r="H260" s="750"/>
      <c r="I260" s="828"/>
      <c r="J260" s="736"/>
      <c r="K260" s="736"/>
      <c r="L260" s="731"/>
      <c r="M260" s="731"/>
      <c r="N260" s="732"/>
      <c r="O260" s="737"/>
      <c r="P260" s="731"/>
      <c r="Q260" s="736"/>
    </row>
    <row r="261" spans="1:17" x14ac:dyDescent="0.25">
      <c r="A261" s="782" t="s">
        <v>485</v>
      </c>
      <c r="B261" s="802" t="s">
        <v>486</v>
      </c>
      <c r="C261" s="735">
        <v>0</v>
      </c>
      <c r="D261" s="749"/>
      <c r="E261" s="739"/>
      <c r="F261" s="750"/>
      <c r="G261" s="750"/>
      <c r="H261" s="750"/>
      <c r="I261" s="828"/>
      <c r="J261" s="736"/>
      <c r="K261" s="736"/>
      <c r="L261" s="731"/>
      <c r="M261" s="731"/>
      <c r="N261" s="732"/>
      <c r="O261" s="737"/>
      <c r="P261" s="731"/>
      <c r="Q261" s="736"/>
    </row>
    <row r="262" spans="1:17" x14ac:dyDescent="0.25">
      <c r="A262" s="782" t="s">
        <v>487</v>
      </c>
      <c r="B262" s="802" t="s">
        <v>488</v>
      </c>
      <c r="C262" s="735">
        <v>14</v>
      </c>
      <c r="D262" s="749">
        <v>1</v>
      </c>
      <c r="E262" s="739">
        <v>13</v>
      </c>
      <c r="F262" s="750"/>
      <c r="G262" s="750"/>
      <c r="H262" s="750"/>
      <c r="I262" s="828"/>
      <c r="J262" s="736"/>
      <c r="K262" s="736"/>
      <c r="L262" s="731"/>
      <c r="M262" s="731"/>
      <c r="N262" s="732"/>
      <c r="O262" s="737"/>
      <c r="P262" s="731"/>
      <c r="Q262" s="736"/>
    </row>
    <row r="263" spans="1:17" x14ac:dyDescent="0.25">
      <c r="A263" s="782" t="s">
        <v>489</v>
      </c>
      <c r="B263" s="802" t="s">
        <v>490</v>
      </c>
      <c r="C263" s="735">
        <v>0</v>
      </c>
      <c r="D263" s="749"/>
      <c r="E263" s="739"/>
      <c r="F263" s="750"/>
      <c r="G263" s="750"/>
      <c r="H263" s="750"/>
      <c r="I263" s="828"/>
      <c r="J263" s="736"/>
      <c r="K263" s="736"/>
      <c r="L263" s="731"/>
      <c r="M263" s="731"/>
      <c r="N263" s="732"/>
      <c r="O263" s="737"/>
      <c r="P263" s="731"/>
      <c r="Q263" s="736"/>
    </row>
    <row r="264" spans="1:17" ht="24" x14ac:dyDescent="0.25">
      <c r="A264" s="782" t="s">
        <v>491</v>
      </c>
      <c r="B264" s="788" t="s">
        <v>492</v>
      </c>
      <c r="C264" s="735">
        <v>0</v>
      </c>
      <c r="D264" s="749"/>
      <c r="E264" s="739"/>
      <c r="F264" s="750"/>
      <c r="G264" s="750"/>
      <c r="H264" s="750"/>
      <c r="I264" s="828"/>
      <c r="J264" s="736"/>
      <c r="K264" s="736"/>
      <c r="L264" s="731"/>
      <c r="M264" s="731"/>
      <c r="N264" s="732"/>
      <c r="O264" s="737"/>
      <c r="P264" s="731"/>
      <c r="Q264" s="736"/>
    </row>
    <row r="265" spans="1:17" x14ac:dyDescent="0.25">
      <c r="A265" s="782" t="s">
        <v>493</v>
      </c>
      <c r="B265" s="802" t="s">
        <v>494</v>
      </c>
      <c r="C265" s="735">
        <v>0</v>
      </c>
      <c r="D265" s="749"/>
      <c r="E265" s="739"/>
      <c r="F265" s="750"/>
      <c r="G265" s="750"/>
      <c r="H265" s="750"/>
      <c r="I265" s="828"/>
      <c r="J265" s="736"/>
      <c r="K265" s="736"/>
      <c r="L265" s="731"/>
      <c r="M265" s="731"/>
      <c r="N265" s="732"/>
      <c r="O265" s="737"/>
      <c r="P265" s="731"/>
      <c r="Q265" s="736"/>
    </row>
    <row r="266" spans="1:17" x14ac:dyDescent="0.25">
      <c r="A266" s="782" t="s">
        <v>495</v>
      </c>
      <c r="B266" s="802" t="s">
        <v>496</v>
      </c>
      <c r="C266" s="735">
        <v>0</v>
      </c>
      <c r="D266" s="749"/>
      <c r="E266" s="739"/>
      <c r="F266" s="750"/>
      <c r="G266" s="750"/>
      <c r="H266" s="750"/>
      <c r="I266" s="828"/>
      <c r="J266" s="736"/>
      <c r="K266" s="736"/>
      <c r="L266" s="731"/>
      <c r="M266" s="731"/>
      <c r="N266" s="732"/>
      <c r="O266" s="737"/>
      <c r="P266" s="731"/>
      <c r="Q266" s="736"/>
    </row>
    <row r="267" spans="1:17" x14ac:dyDescent="0.25">
      <c r="A267" s="782" t="s">
        <v>497</v>
      </c>
      <c r="B267" s="802" t="s">
        <v>498</v>
      </c>
      <c r="C267" s="735">
        <v>0</v>
      </c>
      <c r="D267" s="749"/>
      <c r="E267" s="739"/>
      <c r="F267" s="750"/>
      <c r="G267" s="750"/>
      <c r="H267" s="750"/>
      <c r="I267" s="828"/>
      <c r="J267" s="736"/>
      <c r="K267" s="736"/>
      <c r="L267" s="731"/>
      <c r="M267" s="731"/>
      <c r="N267" s="732"/>
      <c r="O267" s="737"/>
      <c r="P267" s="731"/>
      <c r="Q267" s="736"/>
    </row>
    <row r="268" spans="1:17" x14ac:dyDescent="0.25">
      <c r="A268" s="782" t="s">
        <v>499</v>
      </c>
      <c r="B268" s="802" t="s">
        <v>500</v>
      </c>
      <c r="C268" s="735">
        <v>0</v>
      </c>
      <c r="D268" s="749"/>
      <c r="E268" s="739"/>
      <c r="F268" s="750"/>
      <c r="G268" s="750"/>
      <c r="H268" s="750"/>
      <c r="I268" s="828"/>
      <c r="J268" s="736"/>
      <c r="K268" s="736"/>
      <c r="L268" s="731"/>
      <c r="M268" s="731"/>
      <c r="N268" s="732"/>
      <c r="O268" s="737"/>
      <c r="P268" s="731"/>
      <c r="Q268" s="736"/>
    </row>
    <row r="269" spans="1:17" x14ac:dyDescent="0.25">
      <c r="A269" s="782" t="s">
        <v>501</v>
      </c>
      <c r="B269" s="802" t="s">
        <v>502</v>
      </c>
      <c r="C269" s="735">
        <v>31</v>
      </c>
      <c r="D269" s="749">
        <v>12</v>
      </c>
      <c r="E269" s="739"/>
      <c r="F269" s="750">
        <v>19</v>
      </c>
      <c r="G269" s="750"/>
      <c r="H269" s="750"/>
      <c r="I269" s="828"/>
      <c r="J269" s="736"/>
      <c r="K269" s="736"/>
      <c r="L269" s="731"/>
      <c r="M269" s="731"/>
      <c r="N269" s="732"/>
      <c r="O269" s="737"/>
      <c r="P269" s="731"/>
      <c r="Q269" s="736"/>
    </row>
    <row r="270" spans="1:17" x14ac:dyDescent="0.25">
      <c r="A270" s="782" t="s">
        <v>503</v>
      </c>
      <c r="B270" s="802" t="s">
        <v>504</v>
      </c>
      <c r="C270" s="735">
        <v>0</v>
      </c>
      <c r="D270" s="749"/>
      <c r="E270" s="739"/>
      <c r="F270" s="750"/>
      <c r="G270" s="750"/>
      <c r="H270" s="750"/>
      <c r="I270" s="828"/>
      <c r="J270" s="736"/>
      <c r="K270" s="736"/>
      <c r="L270" s="731"/>
      <c r="M270" s="731"/>
      <c r="N270" s="732"/>
      <c r="O270" s="737"/>
      <c r="P270" s="731"/>
      <c r="Q270" s="736"/>
    </row>
    <row r="271" spans="1:17" x14ac:dyDescent="0.25">
      <c r="A271" s="782" t="s">
        <v>505</v>
      </c>
      <c r="B271" s="802" t="s">
        <v>506</v>
      </c>
      <c r="C271" s="735">
        <v>0</v>
      </c>
      <c r="D271" s="749"/>
      <c r="E271" s="739"/>
      <c r="F271" s="750"/>
      <c r="G271" s="750"/>
      <c r="H271" s="750"/>
      <c r="I271" s="828"/>
      <c r="J271" s="736"/>
      <c r="K271" s="736"/>
      <c r="L271" s="731"/>
      <c r="M271" s="731"/>
      <c r="N271" s="732"/>
      <c r="O271" s="737"/>
      <c r="P271" s="731"/>
      <c r="Q271" s="736"/>
    </row>
    <row r="272" spans="1:17" x14ac:dyDescent="0.25">
      <c r="A272" s="782" t="s">
        <v>507</v>
      </c>
      <c r="B272" s="802" t="s">
        <v>508</v>
      </c>
      <c r="C272" s="735">
        <v>0</v>
      </c>
      <c r="D272" s="749"/>
      <c r="E272" s="739"/>
      <c r="F272" s="750"/>
      <c r="G272" s="750"/>
      <c r="H272" s="750"/>
      <c r="I272" s="828"/>
      <c r="J272" s="736"/>
      <c r="K272" s="736"/>
      <c r="L272" s="731"/>
      <c r="M272" s="731"/>
      <c r="N272" s="732"/>
      <c r="O272" s="737"/>
      <c r="P272" s="731"/>
      <c r="Q272" s="736"/>
    </row>
    <row r="273" spans="1:17" x14ac:dyDescent="0.25">
      <c r="A273" s="782" t="s">
        <v>509</v>
      </c>
      <c r="B273" s="802" t="s">
        <v>510</v>
      </c>
      <c r="C273" s="735">
        <v>0</v>
      </c>
      <c r="D273" s="749"/>
      <c r="E273" s="739"/>
      <c r="F273" s="750"/>
      <c r="G273" s="750"/>
      <c r="H273" s="750"/>
      <c r="I273" s="828"/>
      <c r="J273" s="736"/>
      <c r="K273" s="736"/>
      <c r="L273" s="731"/>
      <c r="M273" s="731"/>
      <c r="N273" s="732"/>
      <c r="O273" s="737"/>
      <c r="P273" s="731"/>
      <c r="Q273" s="736"/>
    </row>
    <row r="274" spans="1:17" x14ac:dyDescent="0.25">
      <c r="A274" s="782" t="s">
        <v>511</v>
      </c>
      <c r="B274" s="802" t="s">
        <v>512</v>
      </c>
      <c r="C274" s="735">
        <v>0</v>
      </c>
      <c r="D274" s="749"/>
      <c r="E274" s="739"/>
      <c r="F274" s="750"/>
      <c r="G274" s="750"/>
      <c r="H274" s="750"/>
      <c r="I274" s="828"/>
      <c r="J274" s="736"/>
      <c r="K274" s="736"/>
      <c r="L274" s="731"/>
      <c r="M274" s="731"/>
      <c r="N274" s="732"/>
      <c r="O274" s="737"/>
      <c r="P274" s="731"/>
      <c r="Q274" s="736"/>
    </row>
    <row r="275" spans="1:17" ht="24" x14ac:dyDescent="0.25">
      <c r="A275" s="782" t="s">
        <v>513</v>
      </c>
      <c r="B275" s="788" t="s">
        <v>514</v>
      </c>
      <c r="C275" s="735">
        <v>0</v>
      </c>
      <c r="D275" s="749"/>
      <c r="E275" s="739"/>
      <c r="F275" s="750"/>
      <c r="G275" s="750"/>
      <c r="H275" s="750"/>
      <c r="I275" s="828"/>
      <c r="J275" s="736"/>
      <c r="K275" s="736"/>
      <c r="L275" s="731"/>
      <c r="M275" s="731"/>
      <c r="N275" s="732"/>
      <c r="O275" s="737"/>
      <c r="P275" s="731"/>
      <c r="Q275" s="736"/>
    </row>
    <row r="276" spans="1:17" x14ac:dyDescent="0.25">
      <c r="A276" s="782" t="s">
        <v>515</v>
      </c>
      <c r="B276" s="802" t="s">
        <v>516</v>
      </c>
      <c r="C276" s="735">
        <v>0</v>
      </c>
      <c r="D276" s="749"/>
      <c r="E276" s="739"/>
      <c r="F276" s="750"/>
      <c r="G276" s="750"/>
      <c r="H276" s="750"/>
      <c r="I276" s="828"/>
      <c r="J276" s="736"/>
      <c r="K276" s="736"/>
      <c r="L276" s="731"/>
      <c r="M276" s="731"/>
      <c r="N276" s="732"/>
      <c r="O276" s="737"/>
      <c r="P276" s="731"/>
      <c r="Q276" s="736"/>
    </row>
    <row r="277" spans="1:17" x14ac:dyDescent="0.25">
      <c r="A277" s="782" t="s">
        <v>517</v>
      </c>
      <c r="B277" s="802" t="s">
        <v>518</v>
      </c>
      <c r="C277" s="735">
        <v>0</v>
      </c>
      <c r="D277" s="749"/>
      <c r="E277" s="739"/>
      <c r="F277" s="750"/>
      <c r="G277" s="750"/>
      <c r="H277" s="750"/>
      <c r="I277" s="828"/>
      <c r="J277" s="736"/>
      <c r="K277" s="736"/>
      <c r="L277" s="731"/>
      <c r="M277" s="731"/>
      <c r="N277" s="732"/>
      <c r="O277" s="737"/>
      <c r="P277" s="731"/>
      <c r="Q277" s="736"/>
    </row>
    <row r="278" spans="1:17" x14ac:dyDescent="0.25">
      <c r="A278" s="782" t="s">
        <v>519</v>
      </c>
      <c r="B278" s="802" t="s">
        <v>520</v>
      </c>
      <c r="C278" s="735">
        <v>0</v>
      </c>
      <c r="D278" s="749"/>
      <c r="E278" s="739"/>
      <c r="F278" s="750"/>
      <c r="G278" s="750"/>
      <c r="H278" s="750"/>
      <c r="I278" s="828"/>
      <c r="J278" s="736"/>
      <c r="K278" s="736"/>
      <c r="L278" s="731"/>
      <c r="M278" s="731"/>
      <c r="N278" s="732"/>
      <c r="O278" s="737"/>
      <c r="P278" s="731"/>
      <c r="Q278" s="736"/>
    </row>
    <row r="279" spans="1:17" ht="24" x14ac:dyDescent="0.25">
      <c r="A279" s="782" t="s">
        <v>521</v>
      </c>
      <c r="B279" s="788" t="s">
        <v>522</v>
      </c>
      <c r="C279" s="735">
        <v>0</v>
      </c>
      <c r="D279" s="749"/>
      <c r="E279" s="739"/>
      <c r="F279" s="750"/>
      <c r="G279" s="750"/>
      <c r="H279" s="750"/>
      <c r="I279" s="828"/>
      <c r="J279" s="736"/>
      <c r="K279" s="736"/>
      <c r="L279" s="731"/>
      <c r="M279" s="731"/>
      <c r="N279" s="732"/>
      <c r="O279" s="737"/>
      <c r="P279" s="731"/>
      <c r="Q279" s="736"/>
    </row>
    <row r="280" spans="1:17" x14ac:dyDescent="0.25">
      <c r="A280" s="782" t="s">
        <v>523</v>
      </c>
      <c r="B280" s="802" t="s">
        <v>524</v>
      </c>
      <c r="C280" s="735">
        <v>0</v>
      </c>
      <c r="D280" s="749"/>
      <c r="E280" s="739"/>
      <c r="F280" s="750"/>
      <c r="G280" s="750"/>
      <c r="H280" s="750"/>
      <c r="I280" s="828"/>
      <c r="J280" s="736"/>
      <c r="K280" s="736"/>
      <c r="L280" s="731"/>
      <c r="M280" s="731"/>
      <c r="N280" s="732"/>
      <c r="O280" s="737"/>
      <c r="P280" s="731"/>
      <c r="Q280" s="736"/>
    </row>
    <row r="281" spans="1:17" x14ac:dyDescent="0.25">
      <c r="A281" s="782" t="s">
        <v>525</v>
      </c>
      <c r="B281" s="802" t="s">
        <v>526</v>
      </c>
      <c r="C281" s="735">
        <v>0</v>
      </c>
      <c r="D281" s="749"/>
      <c r="E281" s="739"/>
      <c r="F281" s="750"/>
      <c r="G281" s="750"/>
      <c r="H281" s="750"/>
      <c r="I281" s="828"/>
      <c r="J281" s="736"/>
      <c r="K281" s="736"/>
      <c r="L281" s="731"/>
      <c r="M281" s="731"/>
      <c r="N281" s="732"/>
      <c r="O281" s="737"/>
      <c r="P281" s="731"/>
      <c r="Q281" s="736"/>
    </row>
    <row r="282" spans="1:17" x14ac:dyDescent="0.25">
      <c r="A282" s="782" t="s">
        <v>527</v>
      </c>
      <c r="B282" s="802" t="s">
        <v>528</v>
      </c>
      <c r="C282" s="735">
        <v>0</v>
      </c>
      <c r="D282" s="749"/>
      <c r="E282" s="739"/>
      <c r="F282" s="750"/>
      <c r="G282" s="750"/>
      <c r="H282" s="750"/>
      <c r="I282" s="828"/>
      <c r="J282" s="736"/>
      <c r="K282" s="736"/>
      <c r="L282" s="731"/>
      <c r="M282" s="731"/>
      <c r="N282" s="732"/>
      <c r="O282" s="737"/>
      <c r="P282" s="731"/>
      <c r="Q282" s="736"/>
    </row>
    <row r="283" spans="1:17" x14ac:dyDescent="0.25">
      <c r="A283" s="782" t="s">
        <v>529</v>
      </c>
      <c r="B283" s="802" t="s">
        <v>530</v>
      </c>
      <c r="C283" s="735">
        <v>0</v>
      </c>
      <c r="D283" s="749"/>
      <c r="E283" s="739"/>
      <c r="F283" s="750"/>
      <c r="G283" s="750"/>
      <c r="H283" s="750"/>
      <c r="I283" s="828"/>
      <c r="J283" s="736"/>
      <c r="K283" s="736"/>
      <c r="L283" s="731"/>
      <c r="M283" s="731"/>
      <c r="N283" s="732"/>
      <c r="O283" s="737"/>
      <c r="P283" s="731"/>
      <c r="Q283" s="736"/>
    </row>
    <row r="284" spans="1:17" ht="24" x14ac:dyDescent="0.25">
      <c r="A284" s="782" t="s">
        <v>531</v>
      </c>
      <c r="B284" s="788" t="s">
        <v>532</v>
      </c>
      <c r="C284" s="735">
        <v>1</v>
      </c>
      <c r="D284" s="749">
        <v>1</v>
      </c>
      <c r="E284" s="739"/>
      <c r="F284" s="750"/>
      <c r="G284" s="750"/>
      <c r="H284" s="750"/>
      <c r="I284" s="828"/>
      <c r="J284" s="736"/>
      <c r="K284" s="736"/>
      <c r="L284" s="731"/>
      <c r="M284" s="731"/>
      <c r="N284" s="732"/>
      <c r="O284" s="737"/>
      <c r="P284" s="731"/>
      <c r="Q284" s="736"/>
    </row>
    <row r="285" spans="1:17" ht="35.25" x14ac:dyDescent="0.25">
      <c r="A285" s="782" t="s">
        <v>533</v>
      </c>
      <c r="B285" s="788" t="s">
        <v>534</v>
      </c>
      <c r="C285" s="735">
        <v>0</v>
      </c>
      <c r="D285" s="749"/>
      <c r="E285" s="739"/>
      <c r="F285" s="750"/>
      <c r="G285" s="750"/>
      <c r="H285" s="750"/>
      <c r="I285" s="828"/>
      <c r="J285" s="736"/>
      <c r="K285" s="736"/>
      <c r="L285" s="731"/>
      <c r="M285" s="731"/>
      <c r="N285" s="732"/>
      <c r="O285" s="737"/>
      <c r="P285" s="731"/>
      <c r="Q285" s="736"/>
    </row>
    <row r="286" spans="1:17" x14ac:dyDescent="0.25">
      <c r="A286" s="782" t="s">
        <v>535</v>
      </c>
      <c r="B286" s="802" t="s">
        <v>536</v>
      </c>
      <c r="C286" s="735">
        <v>0</v>
      </c>
      <c r="D286" s="749"/>
      <c r="E286" s="739"/>
      <c r="F286" s="769"/>
      <c r="G286" s="750"/>
      <c r="H286" s="750"/>
      <c r="I286" s="828"/>
      <c r="J286" s="736"/>
      <c r="K286" s="736"/>
      <c r="L286" s="731"/>
      <c r="M286" s="731"/>
      <c r="N286" s="732"/>
      <c r="O286" s="737"/>
      <c r="P286" s="731"/>
      <c r="Q286" s="736"/>
    </row>
    <row r="287" spans="1:17" x14ac:dyDescent="0.25">
      <c r="A287" s="803" t="s">
        <v>537</v>
      </c>
      <c r="B287" s="808" t="s">
        <v>538</v>
      </c>
      <c r="C287" s="751">
        <v>0</v>
      </c>
      <c r="D287" s="767"/>
      <c r="E287" s="768"/>
      <c r="F287" s="769"/>
      <c r="G287" s="769"/>
      <c r="H287" s="769"/>
      <c r="I287" s="828"/>
      <c r="J287" s="736"/>
      <c r="K287" s="736"/>
      <c r="L287" s="731"/>
      <c r="M287" s="731"/>
      <c r="N287" s="732"/>
      <c r="O287" s="737"/>
      <c r="P287" s="731"/>
      <c r="Q287" s="736"/>
    </row>
    <row r="288" spans="1:17" x14ac:dyDescent="0.25">
      <c r="A288" s="743"/>
      <c r="B288" s="755"/>
      <c r="C288" s="848"/>
      <c r="D288" s="830"/>
      <c r="E288" s="830"/>
      <c r="F288" s="830"/>
      <c r="G288" s="830"/>
      <c r="H288" s="830"/>
      <c r="I288" s="828"/>
      <c r="J288" s="736"/>
      <c r="K288" s="736"/>
      <c r="L288" s="731"/>
      <c r="M288" s="731"/>
      <c r="N288" s="732"/>
      <c r="O288" s="737"/>
      <c r="P288" s="731"/>
      <c r="Q288" s="736"/>
    </row>
    <row r="289" spans="1:17" x14ac:dyDescent="0.25">
      <c r="A289" s="951" t="s">
        <v>539</v>
      </c>
      <c r="B289" s="958"/>
      <c r="C289" s="734">
        <v>91</v>
      </c>
      <c r="D289" s="758">
        <v>18</v>
      </c>
      <c r="E289" s="758">
        <v>5</v>
      </c>
      <c r="F289" s="758">
        <v>68</v>
      </c>
      <c r="G289" s="758">
        <v>0</v>
      </c>
      <c r="H289" s="758">
        <v>0</v>
      </c>
      <c r="I289" s="828"/>
      <c r="J289" s="736"/>
      <c r="K289" s="736"/>
      <c r="L289" s="731"/>
      <c r="M289" s="731"/>
      <c r="N289" s="732"/>
      <c r="O289" s="737"/>
      <c r="P289" s="731"/>
      <c r="Q289" s="736"/>
    </row>
    <row r="290" spans="1:17" x14ac:dyDescent="0.25">
      <c r="A290" s="781" t="s">
        <v>540</v>
      </c>
      <c r="B290" s="801" t="s">
        <v>541</v>
      </c>
      <c r="C290" s="759">
        <v>0</v>
      </c>
      <c r="D290" s="746"/>
      <c r="E290" s="747"/>
      <c r="F290" s="748"/>
      <c r="G290" s="748"/>
      <c r="H290" s="748"/>
      <c r="I290" s="828"/>
      <c r="J290" s="736"/>
      <c r="K290" s="736"/>
      <c r="L290" s="731"/>
      <c r="M290" s="731"/>
      <c r="N290" s="732"/>
      <c r="O290" s="737"/>
      <c r="P290" s="731"/>
      <c r="Q290" s="736"/>
    </row>
    <row r="291" spans="1:17" x14ac:dyDescent="0.25">
      <c r="A291" s="782" t="s">
        <v>542</v>
      </c>
      <c r="B291" s="802" t="s">
        <v>543</v>
      </c>
      <c r="C291" s="735">
        <v>0</v>
      </c>
      <c r="D291" s="749"/>
      <c r="E291" s="739"/>
      <c r="F291" s="750"/>
      <c r="G291" s="750"/>
      <c r="H291" s="750"/>
      <c r="I291" s="828"/>
      <c r="J291" s="736"/>
      <c r="K291" s="736"/>
      <c r="L291" s="731"/>
      <c r="M291" s="731"/>
      <c r="N291" s="732"/>
      <c r="O291" s="737"/>
      <c r="P291" s="731"/>
      <c r="Q291" s="736"/>
    </row>
    <row r="292" spans="1:17" x14ac:dyDescent="0.25">
      <c r="A292" s="782" t="s">
        <v>544</v>
      </c>
      <c r="B292" s="802" t="s">
        <v>545</v>
      </c>
      <c r="C292" s="735">
        <v>5</v>
      </c>
      <c r="D292" s="749">
        <v>2</v>
      </c>
      <c r="E292" s="739">
        <v>3</v>
      </c>
      <c r="F292" s="750"/>
      <c r="G292" s="750"/>
      <c r="H292" s="750"/>
      <c r="I292" s="828"/>
      <c r="J292" s="736"/>
      <c r="K292" s="736"/>
      <c r="L292" s="731"/>
      <c r="M292" s="731"/>
      <c r="N292" s="732"/>
      <c r="O292" s="737"/>
      <c r="P292" s="731"/>
      <c r="Q292" s="736"/>
    </row>
    <row r="293" spans="1:17" x14ac:dyDescent="0.25">
      <c r="A293" s="782" t="s">
        <v>546</v>
      </c>
      <c r="B293" s="802" t="s">
        <v>547</v>
      </c>
      <c r="C293" s="735">
        <v>0</v>
      </c>
      <c r="D293" s="749"/>
      <c r="E293" s="739"/>
      <c r="F293" s="750"/>
      <c r="G293" s="750"/>
      <c r="H293" s="750"/>
      <c r="I293" s="828"/>
      <c r="J293" s="736"/>
      <c r="K293" s="736"/>
      <c r="L293" s="731"/>
      <c r="M293" s="731"/>
      <c r="N293" s="732"/>
      <c r="O293" s="737"/>
      <c r="P293" s="731"/>
      <c r="Q293" s="736"/>
    </row>
    <row r="294" spans="1:17" x14ac:dyDescent="0.25">
      <c r="A294" s="782" t="s">
        <v>548</v>
      </c>
      <c r="B294" s="802" t="s">
        <v>549</v>
      </c>
      <c r="C294" s="735">
        <v>3</v>
      </c>
      <c r="D294" s="749">
        <v>1</v>
      </c>
      <c r="E294" s="739">
        <v>2</v>
      </c>
      <c r="F294" s="750"/>
      <c r="G294" s="750"/>
      <c r="H294" s="750"/>
      <c r="I294" s="828"/>
      <c r="J294" s="736"/>
      <c r="K294" s="736"/>
      <c r="L294" s="731"/>
      <c r="M294" s="731"/>
      <c r="N294" s="732"/>
      <c r="O294" s="737"/>
      <c r="P294" s="731"/>
      <c r="Q294" s="736"/>
    </row>
    <row r="295" spans="1:17" x14ac:dyDescent="0.25">
      <c r="A295" s="782" t="s">
        <v>550</v>
      </c>
      <c r="B295" s="802" t="s">
        <v>551</v>
      </c>
      <c r="C295" s="735">
        <v>0</v>
      </c>
      <c r="D295" s="749"/>
      <c r="E295" s="739"/>
      <c r="F295" s="750"/>
      <c r="G295" s="750"/>
      <c r="H295" s="750"/>
      <c r="I295" s="828"/>
      <c r="J295" s="736"/>
      <c r="K295" s="736"/>
      <c r="L295" s="731"/>
      <c r="M295" s="731"/>
      <c r="N295" s="732"/>
      <c r="O295" s="737"/>
      <c r="P295" s="731"/>
      <c r="Q295" s="736"/>
    </row>
    <row r="296" spans="1:17" x14ac:dyDescent="0.25">
      <c r="A296" s="782" t="s">
        <v>552</v>
      </c>
      <c r="B296" s="802" t="s">
        <v>553</v>
      </c>
      <c r="C296" s="735">
        <v>0</v>
      </c>
      <c r="D296" s="749"/>
      <c r="E296" s="739"/>
      <c r="F296" s="750"/>
      <c r="G296" s="750"/>
      <c r="H296" s="750"/>
      <c r="I296" s="828"/>
      <c r="J296" s="736"/>
      <c r="K296" s="736"/>
      <c r="L296" s="731"/>
      <c r="M296" s="731"/>
      <c r="N296" s="732"/>
      <c r="O296" s="737"/>
      <c r="P296" s="731"/>
      <c r="Q296" s="736"/>
    </row>
    <row r="297" spans="1:17" x14ac:dyDescent="0.25">
      <c r="A297" s="782" t="s">
        <v>554</v>
      </c>
      <c r="B297" s="802" t="s">
        <v>555</v>
      </c>
      <c r="C297" s="735">
        <v>0</v>
      </c>
      <c r="D297" s="749"/>
      <c r="E297" s="739"/>
      <c r="F297" s="750"/>
      <c r="G297" s="750"/>
      <c r="H297" s="750"/>
      <c r="I297" s="828"/>
      <c r="J297" s="736"/>
      <c r="K297" s="736"/>
      <c r="L297" s="731"/>
      <c r="M297" s="731"/>
      <c r="N297" s="732"/>
      <c r="O297" s="737"/>
      <c r="P297" s="731"/>
      <c r="Q297" s="736"/>
    </row>
    <row r="298" spans="1:17" x14ac:dyDescent="0.25">
      <c r="A298" s="782" t="s">
        <v>556</v>
      </c>
      <c r="B298" s="802" t="s">
        <v>557</v>
      </c>
      <c r="C298" s="735">
        <v>0</v>
      </c>
      <c r="D298" s="749"/>
      <c r="E298" s="739"/>
      <c r="F298" s="750"/>
      <c r="G298" s="750"/>
      <c r="H298" s="750"/>
      <c r="I298" s="828"/>
      <c r="J298" s="736"/>
      <c r="K298" s="736"/>
      <c r="L298" s="731"/>
      <c r="M298" s="731"/>
      <c r="N298" s="732"/>
      <c r="O298" s="737"/>
      <c r="P298" s="731"/>
      <c r="Q298" s="736"/>
    </row>
    <row r="299" spans="1:17" x14ac:dyDescent="0.25">
      <c r="A299" s="782" t="s">
        <v>558</v>
      </c>
      <c r="B299" s="802" t="s">
        <v>559</v>
      </c>
      <c r="C299" s="735">
        <v>0</v>
      </c>
      <c r="D299" s="749"/>
      <c r="E299" s="739"/>
      <c r="F299" s="750"/>
      <c r="G299" s="750"/>
      <c r="H299" s="750"/>
      <c r="I299" s="828"/>
      <c r="J299" s="736"/>
      <c r="K299" s="736"/>
      <c r="L299" s="731"/>
      <c r="M299" s="731"/>
      <c r="N299" s="732"/>
      <c r="O299" s="737"/>
      <c r="P299" s="731"/>
      <c r="Q299" s="736"/>
    </row>
    <row r="300" spans="1:17" x14ac:dyDescent="0.25">
      <c r="A300" s="782" t="s">
        <v>560</v>
      </c>
      <c r="B300" s="802" t="s">
        <v>561</v>
      </c>
      <c r="C300" s="735">
        <v>0</v>
      </c>
      <c r="D300" s="749"/>
      <c r="E300" s="739"/>
      <c r="F300" s="750"/>
      <c r="G300" s="750"/>
      <c r="H300" s="750"/>
      <c r="I300" s="828"/>
      <c r="J300" s="736"/>
      <c r="K300" s="736"/>
      <c r="L300" s="731"/>
      <c r="M300" s="731"/>
      <c r="N300" s="732"/>
      <c r="O300" s="737"/>
      <c r="P300" s="731"/>
      <c r="Q300" s="736"/>
    </row>
    <row r="301" spans="1:17" x14ac:dyDescent="0.25">
      <c r="A301" s="782" t="s">
        <v>562</v>
      </c>
      <c r="B301" s="802" t="s">
        <v>563</v>
      </c>
      <c r="C301" s="735">
        <v>0</v>
      </c>
      <c r="D301" s="749"/>
      <c r="E301" s="739"/>
      <c r="F301" s="750"/>
      <c r="G301" s="750"/>
      <c r="H301" s="750"/>
      <c r="I301" s="828"/>
      <c r="J301" s="736"/>
      <c r="K301" s="736"/>
      <c r="L301" s="731"/>
      <c r="M301" s="731"/>
      <c r="N301" s="732"/>
      <c r="O301" s="737"/>
      <c r="P301" s="731"/>
      <c r="Q301" s="736"/>
    </row>
    <row r="302" spans="1:17" x14ac:dyDescent="0.25">
      <c r="A302" s="782" t="s">
        <v>564</v>
      </c>
      <c r="B302" s="802" t="s">
        <v>565</v>
      </c>
      <c r="C302" s="735">
        <v>0</v>
      </c>
      <c r="D302" s="749"/>
      <c r="E302" s="739"/>
      <c r="F302" s="750"/>
      <c r="G302" s="750"/>
      <c r="H302" s="750"/>
      <c r="I302" s="828"/>
      <c r="J302" s="736"/>
      <c r="K302" s="736"/>
      <c r="L302" s="731"/>
      <c r="M302" s="731"/>
      <c r="N302" s="732"/>
      <c r="O302" s="737"/>
      <c r="P302" s="731"/>
      <c r="Q302" s="736"/>
    </row>
    <row r="303" spans="1:17" x14ac:dyDescent="0.25">
      <c r="A303" s="782" t="s">
        <v>566</v>
      </c>
      <c r="B303" s="802" t="s">
        <v>567</v>
      </c>
      <c r="C303" s="735">
        <v>0</v>
      </c>
      <c r="D303" s="749"/>
      <c r="E303" s="739"/>
      <c r="F303" s="750"/>
      <c r="G303" s="750"/>
      <c r="H303" s="750"/>
      <c r="I303" s="828"/>
      <c r="J303" s="736"/>
      <c r="K303" s="736"/>
      <c r="L303" s="731"/>
      <c r="M303" s="731"/>
      <c r="N303" s="732"/>
      <c r="O303" s="737"/>
      <c r="P303" s="731"/>
      <c r="Q303" s="736"/>
    </row>
    <row r="304" spans="1:17" x14ac:dyDescent="0.25">
      <c r="A304" s="782" t="s">
        <v>568</v>
      </c>
      <c r="B304" s="802" t="s">
        <v>569</v>
      </c>
      <c r="C304" s="735">
        <v>0</v>
      </c>
      <c r="D304" s="749"/>
      <c r="E304" s="739"/>
      <c r="F304" s="750"/>
      <c r="G304" s="750"/>
      <c r="H304" s="750"/>
      <c r="I304" s="828"/>
      <c r="J304" s="736"/>
      <c r="K304" s="736"/>
      <c r="L304" s="731"/>
      <c r="M304" s="731"/>
      <c r="N304" s="732"/>
      <c r="O304" s="737"/>
      <c r="P304" s="731"/>
      <c r="Q304" s="736"/>
    </row>
    <row r="305" spans="1:17" x14ac:dyDescent="0.25">
      <c r="A305" s="782" t="s">
        <v>570</v>
      </c>
      <c r="B305" s="802" t="s">
        <v>571</v>
      </c>
      <c r="C305" s="735">
        <v>0</v>
      </c>
      <c r="D305" s="749"/>
      <c r="E305" s="739"/>
      <c r="F305" s="750"/>
      <c r="G305" s="750"/>
      <c r="H305" s="750"/>
      <c r="I305" s="828"/>
      <c r="J305" s="736"/>
      <c r="K305" s="736"/>
      <c r="L305" s="731"/>
      <c r="M305" s="731"/>
      <c r="N305" s="732"/>
      <c r="O305" s="737"/>
      <c r="P305" s="731"/>
      <c r="Q305" s="736"/>
    </row>
    <row r="306" spans="1:17" x14ac:dyDescent="0.25">
      <c r="A306" s="782" t="s">
        <v>572</v>
      </c>
      <c r="B306" s="802" t="s">
        <v>573</v>
      </c>
      <c r="C306" s="735">
        <v>0</v>
      </c>
      <c r="D306" s="749"/>
      <c r="E306" s="739"/>
      <c r="F306" s="750"/>
      <c r="G306" s="750"/>
      <c r="H306" s="750"/>
      <c r="I306" s="828"/>
      <c r="J306" s="736"/>
      <c r="K306" s="736"/>
      <c r="L306" s="731"/>
      <c r="M306" s="731"/>
      <c r="N306" s="732"/>
      <c r="O306" s="737"/>
      <c r="P306" s="731"/>
      <c r="Q306" s="736"/>
    </row>
    <row r="307" spans="1:17" x14ac:dyDescent="0.25">
      <c r="A307" s="782" t="s">
        <v>574</v>
      </c>
      <c r="B307" s="802" t="s">
        <v>575</v>
      </c>
      <c r="C307" s="735">
        <v>0</v>
      </c>
      <c r="D307" s="749"/>
      <c r="E307" s="739"/>
      <c r="F307" s="750"/>
      <c r="G307" s="750"/>
      <c r="H307" s="750"/>
      <c r="I307" s="828"/>
      <c r="J307" s="736"/>
      <c r="K307" s="736"/>
      <c r="L307" s="731"/>
      <c r="M307" s="731"/>
      <c r="N307" s="732"/>
      <c r="O307" s="737"/>
      <c r="P307" s="731"/>
      <c r="Q307" s="736"/>
    </row>
    <row r="308" spans="1:17" x14ac:dyDescent="0.25">
      <c r="A308" s="782" t="s">
        <v>576</v>
      </c>
      <c r="B308" s="802" t="s">
        <v>577</v>
      </c>
      <c r="C308" s="735">
        <v>0</v>
      </c>
      <c r="D308" s="749"/>
      <c r="E308" s="739"/>
      <c r="F308" s="750"/>
      <c r="G308" s="750"/>
      <c r="H308" s="750"/>
      <c r="I308" s="828"/>
      <c r="J308" s="736"/>
      <c r="K308" s="736"/>
      <c r="L308" s="731"/>
      <c r="M308" s="731"/>
      <c r="N308" s="732"/>
      <c r="O308" s="737"/>
      <c r="P308" s="731"/>
      <c r="Q308" s="736"/>
    </row>
    <row r="309" spans="1:17" x14ac:dyDescent="0.25">
      <c r="A309" s="782" t="s">
        <v>578</v>
      </c>
      <c r="B309" s="802" t="s">
        <v>579</v>
      </c>
      <c r="C309" s="735">
        <v>9</v>
      </c>
      <c r="D309" s="749">
        <v>1</v>
      </c>
      <c r="E309" s="739"/>
      <c r="F309" s="750">
        <v>8</v>
      </c>
      <c r="G309" s="750"/>
      <c r="H309" s="750"/>
      <c r="I309" s="828"/>
      <c r="J309" s="736"/>
      <c r="K309" s="736"/>
      <c r="L309" s="731"/>
      <c r="M309" s="731"/>
      <c r="N309" s="732"/>
      <c r="O309" s="737"/>
      <c r="P309" s="731"/>
      <c r="Q309" s="736"/>
    </row>
    <row r="310" spans="1:17" x14ac:dyDescent="0.25">
      <c r="A310" s="803" t="s">
        <v>580</v>
      </c>
      <c r="B310" s="808" t="s">
        <v>581</v>
      </c>
      <c r="C310" s="751">
        <v>74</v>
      </c>
      <c r="D310" s="752">
        <v>14</v>
      </c>
      <c r="E310" s="753"/>
      <c r="F310" s="754">
        <v>60</v>
      </c>
      <c r="G310" s="754"/>
      <c r="H310" s="754"/>
      <c r="I310" s="828"/>
      <c r="J310" s="736"/>
      <c r="K310" s="736"/>
      <c r="L310" s="731"/>
      <c r="M310" s="731"/>
      <c r="N310" s="732"/>
      <c r="O310" s="737"/>
      <c r="P310" s="731"/>
      <c r="Q310" s="736"/>
    </row>
    <row r="311" spans="1:17" x14ac:dyDescent="0.25">
      <c r="A311" s="770"/>
      <c r="B311" s="755"/>
      <c r="C311" s="810"/>
      <c r="D311" s="778"/>
      <c r="E311" s="778"/>
      <c r="F311" s="778"/>
      <c r="G311" s="778"/>
      <c r="H311" s="778"/>
      <c r="I311" s="828"/>
      <c r="J311" s="736"/>
      <c r="K311" s="736"/>
      <c r="L311" s="731"/>
      <c r="M311" s="731"/>
      <c r="N311" s="732"/>
      <c r="O311" s="737"/>
      <c r="P311" s="731"/>
      <c r="Q311" s="736"/>
    </row>
    <row r="312" spans="1:17" x14ac:dyDescent="0.25">
      <c r="A312" s="951" t="s">
        <v>582</v>
      </c>
      <c r="B312" s="958"/>
      <c r="C312" s="734">
        <v>56</v>
      </c>
      <c r="D312" s="764">
        <v>0</v>
      </c>
      <c r="E312" s="733">
        <v>55</v>
      </c>
      <c r="F312" s="765">
        <v>1</v>
      </c>
      <c r="G312" s="734">
        <v>0</v>
      </c>
      <c r="H312" s="734">
        <v>0</v>
      </c>
      <c r="I312" s="828"/>
      <c r="J312" s="736"/>
      <c r="K312" s="736"/>
      <c r="L312" s="731"/>
      <c r="M312" s="731"/>
      <c r="N312" s="732"/>
      <c r="O312" s="737"/>
      <c r="P312" s="731"/>
      <c r="Q312" s="736"/>
    </row>
    <row r="313" spans="1:17" x14ac:dyDescent="0.25">
      <c r="A313" s="811" t="s">
        <v>583</v>
      </c>
      <c r="B313" s="812" t="s">
        <v>584</v>
      </c>
      <c r="C313" s="759">
        <v>7</v>
      </c>
      <c r="D313" s="749"/>
      <c r="E313" s="739">
        <v>6</v>
      </c>
      <c r="F313" s="750">
        <v>1</v>
      </c>
      <c r="G313" s="750"/>
      <c r="H313" s="750"/>
      <c r="I313" s="828"/>
      <c r="J313" s="736"/>
      <c r="K313" s="736"/>
      <c r="L313" s="731"/>
      <c r="M313" s="731"/>
      <c r="N313" s="732"/>
      <c r="O313" s="737"/>
      <c r="P313" s="731"/>
      <c r="Q313" s="736"/>
    </row>
    <row r="314" spans="1:17" ht="24" x14ac:dyDescent="0.25">
      <c r="A314" s="782" t="s">
        <v>585</v>
      </c>
      <c r="B314" s="788" t="s">
        <v>586</v>
      </c>
      <c r="C314" s="735">
        <v>0</v>
      </c>
      <c r="D314" s="749"/>
      <c r="E314" s="739"/>
      <c r="F314" s="750"/>
      <c r="G314" s="750"/>
      <c r="H314" s="750"/>
      <c r="I314" s="828"/>
      <c r="J314" s="736"/>
      <c r="K314" s="736"/>
      <c r="L314" s="731"/>
      <c r="M314" s="731"/>
      <c r="N314" s="732"/>
      <c r="O314" s="737"/>
      <c r="P314" s="731"/>
      <c r="Q314" s="736"/>
    </row>
    <row r="315" spans="1:17" x14ac:dyDescent="0.25">
      <c r="A315" s="782" t="s">
        <v>587</v>
      </c>
      <c r="B315" s="802" t="s">
        <v>588</v>
      </c>
      <c r="C315" s="735">
        <v>2</v>
      </c>
      <c r="D315" s="749"/>
      <c r="E315" s="739">
        <v>2</v>
      </c>
      <c r="F315" s="750"/>
      <c r="G315" s="750"/>
      <c r="H315" s="750"/>
      <c r="I315" s="828"/>
      <c r="J315" s="736"/>
      <c r="K315" s="736"/>
      <c r="L315" s="731"/>
      <c r="M315" s="731"/>
      <c r="N315" s="732"/>
      <c r="O315" s="737"/>
      <c r="P315" s="731"/>
      <c r="Q315" s="736"/>
    </row>
    <row r="316" spans="1:17" x14ac:dyDescent="0.25">
      <c r="A316" s="782" t="s">
        <v>589</v>
      </c>
      <c r="B316" s="802" t="s">
        <v>590</v>
      </c>
      <c r="C316" s="735">
        <v>0</v>
      </c>
      <c r="D316" s="749"/>
      <c r="E316" s="739"/>
      <c r="F316" s="750"/>
      <c r="G316" s="750"/>
      <c r="H316" s="750"/>
      <c r="I316" s="828"/>
      <c r="J316" s="736"/>
      <c r="K316" s="736"/>
      <c r="L316" s="731"/>
      <c r="M316" s="731"/>
      <c r="N316" s="732"/>
      <c r="O316" s="737"/>
      <c r="P316" s="731"/>
      <c r="Q316" s="736"/>
    </row>
    <row r="317" spans="1:17" x14ac:dyDescent="0.25">
      <c r="A317" s="782" t="s">
        <v>591</v>
      </c>
      <c r="B317" s="802" t="s">
        <v>592</v>
      </c>
      <c r="C317" s="735">
        <v>0</v>
      </c>
      <c r="D317" s="749"/>
      <c r="E317" s="739"/>
      <c r="F317" s="750"/>
      <c r="G317" s="750"/>
      <c r="H317" s="750"/>
      <c r="I317" s="828"/>
      <c r="J317" s="736"/>
      <c r="K317" s="736"/>
      <c r="L317" s="731"/>
      <c r="M317" s="731"/>
      <c r="N317" s="732"/>
      <c r="O317" s="737"/>
      <c r="P317" s="731"/>
      <c r="Q317" s="736"/>
    </row>
    <row r="318" spans="1:17" x14ac:dyDescent="0.25">
      <c r="A318" s="782" t="s">
        <v>593</v>
      </c>
      <c r="B318" s="802" t="s">
        <v>594</v>
      </c>
      <c r="C318" s="735">
        <v>0</v>
      </c>
      <c r="D318" s="749"/>
      <c r="E318" s="739"/>
      <c r="F318" s="750"/>
      <c r="G318" s="750"/>
      <c r="H318" s="750"/>
      <c r="I318" s="828"/>
      <c r="J318" s="736"/>
      <c r="K318" s="736"/>
      <c r="L318" s="731"/>
      <c r="M318" s="731"/>
      <c r="N318" s="732"/>
      <c r="O318" s="737"/>
      <c r="P318" s="731"/>
      <c r="Q318" s="736"/>
    </row>
    <row r="319" spans="1:17" x14ac:dyDescent="0.25">
      <c r="A319" s="782" t="s">
        <v>595</v>
      </c>
      <c r="B319" s="802" t="s">
        <v>596</v>
      </c>
      <c r="C319" s="735">
        <v>23</v>
      </c>
      <c r="D319" s="749"/>
      <c r="E319" s="739">
        <v>23</v>
      </c>
      <c r="F319" s="750"/>
      <c r="G319" s="750"/>
      <c r="H319" s="750"/>
      <c r="I319" s="828"/>
      <c r="J319" s="736"/>
      <c r="K319" s="736"/>
      <c r="L319" s="731"/>
      <c r="M319" s="731"/>
      <c r="N319" s="732"/>
      <c r="O319" s="737"/>
      <c r="P319" s="731"/>
      <c r="Q319" s="736"/>
    </row>
    <row r="320" spans="1:17" x14ac:dyDescent="0.25">
      <c r="A320" s="782" t="s">
        <v>597</v>
      </c>
      <c r="B320" s="802" t="s">
        <v>598</v>
      </c>
      <c r="C320" s="735">
        <v>0</v>
      </c>
      <c r="D320" s="749"/>
      <c r="E320" s="739"/>
      <c r="F320" s="750"/>
      <c r="G320" s="750"/>
      <c r="H320" s="750"/>
      <c r="I320" s="828"/>
      <c r="J320" s="736"/>
      <c r="K320" s="736"/>
      <c r="L320" s="731"/>
      <c r="M320" s="731"/>
      <c r="N320" s="732"/>
      <c r="O320" s="737"/>
      <c r="P320" s="731"/>
      <c r="Q320" s="736"/>
    </row>
    <row r="321" spans="1:17" x14ac:dyDescent="0.25">
      <c r="A321" s="782" t="s">
        <v>599</v>
      </c>
      <c r="B321" s="802" t="s">
        <v>600</v>
      </c>
      <c r="C321" s="735">
        <v>16</v>
      </c>
      <c r="D321" s="749"/>
      <c r="E321" s="739">
        <v>16</v>
      </c>
      <c r="F321" s="750"/>
      <c r="G321" s="750"/>
      <c r="H321" s="750"/>
      <c r="I321" s="828"/>
      <c r="J321" s="736"/>
      <c r="K321" s="736"/>
      <c r="L321" s="731"/>
      <c r="M321" s="731"/>
      <c r="N321" s="732"/>
      <c r="O321" s="737"/>
      <c r="P321" s="731"/>
      <c r="Q321" s="736"/>
    </row>
    <row r="322" spans="1:17" x14ac:dyDescent="0.25">
      <c r="A322" s="782" t="s">
        <v>601</v>
      </c>
      <c r="B322" s="802" t="s">
        <v>602</v>
      </c>
      <c r="C322" s="735">
        <v>8</v>
      </c>
      <c r="D322" s="749"/>
      <c r="E322" s="739">
        <v>8</v>
      </c>
      <c r="F322" s="750"/>
      <c r="G322" s="750"/>
      <c r="H322" s="750"/>
      <c r="I322" s="828"/>
      <c r="J322" s="736"/>
      <c r="K322" s="736"/>
      <c r="L322" s="731"/>
      <c r="M322" s="731"/>
      <c r="N322" s="732"/>
      <c r="O322" s="737"/>
      <c r="P322" s="731"/>
      <c r="Q322" s="736"/>
    </row>
    <row r="323" spans="1:17" x14ac:dyDescent="0.25">
      <c r="A323" s="782" t="s">
        <v>603</v>
      </c>
      <c r="B323" s="802" t="s">
        <v>604</v>
      </c>
      <c r="C323" s="735">
        <v>0</v>
      </c>
      <c r="D323" s="749"/>
      <c r="E323" s="739"/>
      <c r="F323" s="750"/>
      <c r="G323" s="750"/>
      <c r="H323" s="750"/>
      <c r="I323" s="828"/>
      <c r="J323" s="736"/>
      <c r="K323" s="736"/>
      <c r="L323" s="731"/>
      <c r="M323" s="731"/>
      <c r="N323" s="732"/>
      <c r="O323" s="737"/>
      <c r="P323" s="731"/>
      <c r="Q323" s="736"/>
    </row>
    <row r="324" spans="1:17" x14ac:dyDescent="0.25">
      <c r="A324" s="782" t="s">
        <v>605</v>
      </c>
      <c r="B324" s="802" t="s">
        <v>606</v>
      </c>
      <c r="C324" s="735">
        <v>0</v>
      </c>
      <c r="D324" s="749"/>
      <c r="E324" s="739"/>
      <c r="F324" s="750"/>
      <c r="G324" s="750"/>
      <c r="H324" s="750"/>
      <c r="I324" s="828"/>
      <c r="J324" s="736"/>
      <c r="K324" s="736"/>
      <c r="L324" s="731"/>
      <c r="M324" s="731"/>
      <c r="N324" s="732"/>
      <c r="O324" s="737"/>
      <c r="P324" s="731"/>
      <c r="Q324" s="736"/>
    </row>
    <row r="325" spans="1:17" x14ac:dyDescent="0.25">
      <c r="A325" s="782" t="s">
        <v>607</v>
      </c>
      <c r="B325" s="802" t="s">
        <v>608</v>
      </c>
      <c r="C325" s="735">
        <v>0</v>
      </c>
      <c r="D325" s="749"/>
      <c r="E325" s="739"/>
      <c r="F325" s="750"/>
      <c r="G325" s="750"/>
      <c r="H325" s="750"/>
      <c r="I325" s="828"/>
      <c r="J325" s="736"/>
      <c r="K325" s="736"/>
      <c r="L325" s="731"/>
      <c r="M325" s="731"/>
      <c r="N325" s="732"/>
      <c r="O325" s="737"/>
      <c r="P325" s="731"/>
      <c r="Q325" s="736"/>
    </row>
    <row r="326" spans="1:17" x14ac:dyDescent="0.25">
      <c r="A326" s="782" t="s">
        <v>609</v>
      </c>
      <c r="B326" s="802" t="s">
        <v>610</v>
      </c>
      <c r="C326" s="735">
        <v>0</v>
      </c>
      <c r="D326" s="749"/>
      <c r="E326" s="739"/>
      <c r="F326" s="750"/>
      <c r="G326" s="750"/>
      <c r="H326" s="750"/>
      <c r="I326" s="828"/>
      <c r="J326" s="736"/>
      <c r="K326" s="736"/>
      <c r="L326" s="731"/>
      <c r="M326" s="731"/>
      <c r="N326" s="732"/>
      <c r="O326" s="737"/>
      <c r="P326" s="731"/>
      <c r="Q326" s="736"/>
    </row>
    <row r="327" spans="1:17" x14ac:dyDescent="0.25">
      <c r="A327" s="782" t="s">
        <v>611</v>
      </c>
      <c r="B327" s="802" t="s">
        <v>612</v>
      </c>
      <c r="C327" s="735">
        <v>0</v>
      </c>
      <c r="D327" s="749"/>
      <c r="E327" s="739"/>
      <c r="F327" s="750"/>
      <c r="G327" s="750"/>
      <c r="H327" s="750"/>
      <c r="I327" s="828"/>
      <c r="J327" s="736"/>
      <c r="K327" s="736"/>
      <c r="L327" s="731"/>
      <c r="M327" s="731"/>
      <c r="N327" s="732"/>
      <c r="O327" s="737"/>
      <c r="P327" s="731"/>
      <c r="Q327" s="736"/>
    </row>
    <row r="328" spans="1:17" x14ac:dyDescent="0.25">
      <c r="A328" s="783" t="s">
        <v>613</v>
      </c>
      <c r="B328" s="807" t="s">
        <v>614</v>
      </c>
      <c r="C328" s="751">
        <v>0</v>
      </c>
      <c r="D328" s="752"/>
      <c r="E328" s="753"/>
      <c r="F328" s="754"/>
      <c r="G328" s="754"/>
      <c r="H328" s="754"/>
      <c r="I328" s="828"/>
      <c r="J328" s="736"/>
      <c r="K328" s="736"/>
      <c r="L328" s="731"/>
      <c r="M328" s="731"/>
      <c r="N328" s="732"/>
      <c r="O328" s="737"/>
      <c r="P328" s="731"/>
      <c r="Q328" s="736"/>
    </row>
    <row r="329" spans="1:17" x14ac:dyDescent="0.25">
      <c r="A329" s="852"/>
      <c r="B329" s="853"/>
      <c r="C329" s="741"/>
      <c r="D329" s="741"/>
      <c r="E329" s="741"/>
      <c r="F329" s="741"/>
      <c r="G329" s="741"/>
      <c r="H329" s="741"/>
      <c r="I329" s="828"/>
      <c r="J329" s="732"/>
      <c r="K329" s="732"/>
      <c r="L329" s="732"/>
      <c r="M329" s="732"/>
      <c r="N329" s="732"/>
      <c r="O329" s="737"/>
      <c r="P329" s="731"/>
      <c r="Q329" s="736"/>
    </row>
    <row r="330" spans="1:17" x14ac:dyDescent="0.25">
      <c r="A330" s="854" t="s">
        <v>615</v>
      </c>
      <c r="B330" s="855"/>
      <c r="C330" s="734">
        <v>1228</v>
      </c>
      <c r="D330" s="764">
        <v>7</v>
      </c>
      <c r="E330" s="764">
        <v>1221</v>
      </c>
      <c r="F330" s="764">
        <v>0</v>
      </c>
      <c r="G330" s="764">
        <v>0</v>
      </c>
      <c r="H330" s="764">
        <v>0</v>
      </c>
      <c r="I330" s="828"/>
      <c r="J330" s="736"/>
      <c r="K330" s="736"/>
      <c r="L330" s="731"/>
      <c r="M330" s="731"/>
      <c r="N330" s="732"/>
      <c r="O330" s="737"/>
      <c r="P330" s="731"/>
      <c r="Q330" s="736"/>
    </row>
    <row r="331" spans="1:17" x14ac:dyDescent="0.25">
      <c r="A331" s="811" t="s">
        <v>616</v>
      </c>
      <c r="B331" s="844" t="s">
        <v>617</v>
      </c>
      <c r="C331" s="735">
        <v>1009</v>
      </c>
      <c r="D331" s="749"/>
      <c r="E331" s="739">
        <v>1009</v>
      </c>
      <c r="F331" s="750"/>
      <c r="G331" s="750"/>
      <c r="H331" s="750"/>
      <c r="I331" s="828"/>
      <c r="J331" s="736"/>
      <c r="K331" s="736"/>
      <c r="L331" s="731"/>
      <c r="M331" s="731"/>
      <c r="N331" s="732"/>
      <c r="O331" s="737"/>
      <c r="P331" s="731"/>
      <c r="Q331" s="736"/>
    </row>
    <row r="332" spans="1:17" x14ac:dyDescent="0.25">
      <c r="A332" s="786" t="s">
        <v>618</v>
      </c>
      <c r="B332" s="844" t="s">
        <v>619</v>
      </c>
      <c r="C332" s="735">
        <v>89</v>
      </c>
      <c r="D332" s="749">
        <v>7</v>
      </c>
      <c r="E332" s="739">
        <v>82</v>
      </c>
      <c r="F332" s="750"/>
      <c r="G332" s="750"/>
      <c r="H332" s="750"/>
      <c r="I332" s="828"/>
      <c r="J332" s="736"/>
      <c r="K332" s="736"/>
      <c r="L332" s="731"/>
      <c r="M332" s="731"/>
      <c r="N332" s="732"/>
      <c r="O332" s="737"/>
      <c r="P332" s="731"/>
      <c r="Q332" s="736"/>
    </row>
    <row r="333" spans="1:17" x14ac:dyDescent="0.25">
      <c r="A333" s="786" t="s">
        <v>620</v>
      </c>
      <c r="B333" s="844" t="s">
        <v>621</v>
      </c>
      <c r="C333" s="735">
        <v>0</v>
      </c>
      <c r="D333" s="749"/>
      <c r="E333" s="739"/>
      <c r="F333" s="750"/>
      <c r="G333" s="750"/>
      <c r="H333" s="750"/>
      <c r="I333" s="828"/>
      <c r="J333" s="736"/>
      <c r="K333" s="736"/>
      <c r="L333" s="731"/>
      <c r="M333" s="731"/>
      <c r="N333" s="732"/>
      <c r="O333" s="737"/>
      <c r="P333" s="731"/>
      <c r="Q333" s="736"/>
    </row>
    <row r="334" spans="1:17" x14ac:dyDescent="0.25">
      <c r="A334" s="782" t="s">
        <v>622</v>
      </c>
      <c r="B334" s="802" t="s">
        <v>623</v>
      </c>
      <c r="C334" s="735">
        <v>0</v>
      </c>
      <c r="D334" s="749"/>
      <c r="E334" s="739"/>
      <c r="F334" s="750"/>
      <c r="G334" s="750"/>
      <c r="H334" s="750"/>
      <c r="I334" s="828"/>
      <c r="J334" s="736"/>
      <c r="K334" s="736"/>
      <c r="L334" s="731"/>
      <c r="M334" s="731"/>
      <c r="N334" s="732"/>
      <c r="O334" s="737"/>
      <c r="P334" s="731"/>
      <c r="Q334" s="736"/>
    </row>
    <row r="335" spans="1:17" x14ac:dyDescent="0.25">
      <c r="A335" s="782" t="s">
        <v>624</v>
      </c>
      <c r="B335" s="802" t="s">
        <v>625</v>
      </c>
      <c r="C335" s="735">
        <v>0</v>
      </c>
      <c r="D335" s="749"/>
      <c r="E335" s="739"/>
      <c r="F335" s="750"/>
      <c r="G335" s="750"/>
      <c r="H335" s="750"/>
      <c r="I335" s="828"/>
      <c r="J335" s="736"/>
      <c r="K335" s="736"/>
      <c r="L335" s="731"/>
      <c r="M335" s="731"/>
      <c r="N335" s="732"/>
      <c r="O335" s="737"/>
      <c r="P335" s="731"/>
      <c r="Q335" s="736"/>
    </row>
    <row r="336" spans="1:17" x14ac:dyDescent="0.25">
      <c r="A336" s="782" t="s">
        <v>626</v>
      </c>
      <c r="B336" s="802" t="s">
        <v>627</v>
      </c>
      <c r="C336" s="735">
        <v>0</v>
      </c>
      <c r="D336" s="749"/>
      <c r="E336" s="739"/>
      <c r="F336" s="750"/>
      <c r="G336" s="750"/>
      <c r="H336" s="750"/>
      <c r="I336" s="828"/>
      <c r="J336" s="736"/>
      <c r="K336" s="736"/>
      <c r="L336" s="731"/>
      <c r="M336" s="731"/>
      <c r="N336" s="732"/>
      <c r="O336" s="737"/>
      <c r="P336" s="731"/>
      <c r="Q336" s="736"/>
    </row>
    <row r="337" spans="1:17" x14ac:dyDescent="0.25">
      <c r="A337" s="782" t="s">
        <v>628</v>
      </c>
      <c r="B337" s="802" t="s">
        <v>629</v>
      </c>
      <c r="C337" s="735">
        <v>0</v>
      </c>
      <c r="D337" s="749"/>
      <c r="E337" s="739"/>
      <c r="F337" s="750"/>
      <c r="G337" s="750"/>
      <c r="H337" s="750"/>
      <c r="I337" s="828"/>
      <c r="J337" s="736"/>
      <c r="K337" s="736"/>
      <c r="L337" s="731"/>
      <c r="M337" s="731"/>
      <c r="N337" s="732"/>
      <c r="O337" s="737"/>
      <c r="P337" s="731"/>
      <c r="Q337" s="736"/>
    </row>
    <row r="338" spans="1:17" x14ac:dyDescent="0.25">
      <c r="A338" s="782" t="s">
        <v>630</v>
      </c>
      <c r="B338" s="802" t="s">
        <v>631</v>
      </c>
      <c r="C338" s="735">
        <v>0</v>
      </c>
      <c r="D338" s="749"/>
      <c r="E338" s="739"/>
      <c r="F338" s="750"/>
      <c r="G338" s="750"/>
      <c r="H338" s="750"/>
      <c r="I338" s="828"/>
      <c r="J338" s="736"/>
      <c r="K338" s="736"/>
      <c r="L338" s="731"/>
      <c r="M338" s="731"/>
      <c r="N338" s="732"/>
      <c r="O338" s="737"/>
      <c r="P338" s="731"/>
      <c r="Q338" s="736"/>
    </row>
    <row r="339" spans="1:17" x14ac:dyDescent="0.25">
      <c r="A339" s="787" t="s">
        <v>632</v>
      </c>
      <c r="B339" s="813" t="s">
        <v>633</v>
      </c>
      <c r="C339" s="766">
        <v>0</v>
      </c>
      <c r="D339" s="767"/>
      <c r="E339" s="768"/>
      <c r="F339" s="769"/>
      <c r="G339" s="769"/>
      <c r="H339" s="769"/>
      <c r="I339" s="828"/>
      <c r="J339" s="736"/>
      <c r="K339" s="736"/>
      <c r="L339" s="731"/>
      <c r="M339" s="731"/>
      <c r="N339" s="732"/>
      <c r="O339" s="737"/>
      <c r="P339" s="731"/>
      <c r="Q339" s="736"/>
    </row>
    <row r="340" spans="1:17" x14ac:dyDescent="0.25">
      <c r="A340" s="782" t="s">
        <v>634</v>
      </c>
      <c r="B340" s="802" t="s">
        <v>635</v>
      </c>
      <c r="C340" s="735">
        <v>0</v>
      </c>
      <c r="D340" s="749"/>
      <c r="E340" s="739"/>
      <c r="F340" s="750"/>
      <c r="G340" s="750"/>
      <c r="H340" s="800"/>
      <c r="I340" s="829"/>
      <c r="J340" s="737"/>
      <c r="K340" s="737"/>
      <c r="L340" s="737"/>
      <c r="M340" s="737"/>
      <c r="N340" s="741"/>
      <c r="O340" s="737"/>
      <c r="P340" s="737"/>
      <c r="Q340" s="737"/>
    </row>
    <row r="341" spans="1:17" x14ac:dyDescent="0.25">
      <c r="A341" s="787" t="s">
        <v>636</v>
      </c>
      <c r="B341" s="802" t="s">
        <v>637</v>
      </c>
      <c r="C341" s="759">
        <v>0</v>
      </c>
      <c r="D341" s="746"/>
      <c r="E341" s="747"/>
      <c r="F341" s="748"/>
      <c r="G341" s="748"/>
      <c r="H341" s="748"/>
      <c r="I341" s="828"/>
      <c r="J341" s="736"/>
      <c r="K341" s="736"/>
      <c r="L341" s="731"/>
      <c r="M341" s="731"/>
      <c r="N341" s="732"/>
      <c r="O341" s="737"/>
      <c r="P341" s="731"/>
      <c r="Q341" s="736"/>
    </row>
    <row r="342" spans="1:17" x14ac:dyDescent="0.25">
      <c r="A342" s="782" t="s">
        <v>638</v>
      </c>
      <c r="B342" s="802" t="s">
        <v>639</v>
      </c>
      <c r="C342" s="735">
        <v>0</v>
      </c>
      <c r="D342" s="749"/>
      <c r="E342" s="739"/>
      <c r="F342" s="750"/>
      <c r="G342" s="750"/>
      <c r="H342" s="750"/>
      <c r="I342" s="828"/>
      <c r="J342" s="736"/>
      <c r="K342" s="736"/>
      <c r="L342" s="731"/>
      <c r="M342" s="731"/>
      <c r="N342" s="732"/>
      <c r="O342" s="737"/>
      <c r="P342" s="731"/>
      <c r="Q342" s="736"/>
    </row>
    <row r="343" spans="1:17" x14ac:dyDescent="0.25">
      <c r="A343" s="787" t="s">
        <v>640</v>
      </c>
      <c r="B343" s="802" t="s">
        <v>641</v>
      </c>
      <c r="C343" s="735">
        <v>0</v>
      </c>
      <c r="D343" s="749"/>
      <c r="E343" s="739"/>
      <c r="F343" s="750"/>
      <c r="G343" s="750"/>
      <c r="H343" s="750"/>
      <c r="I343" s="828"/>
      <c r="J343" s="736"/>
      <c r="K343" s="736"/>
      <c r="L343" s="731"/>
      <c r="M343" s="731"/>
      <c r="N343" s="732"/>
      <c r="O343" s="737"/>
      <c r="P343" s="731"/>
      <c r="Q343" s="736"/>
    </row>
    <row r="344" spans="1:17" x14ac:dyDescent="0.25">
      <c r="A344" s="782" t="s">
        <v>642</v>
      </c>
      <c r="B344" s="802" t="s">
        <v>643</v>
      </c>
      <c r="C344" s="735">
        <v>0</v>
      </c>
      <c r="D344" s="749"/>
      <c r="E344" s="739"/>
      <c r="F344" s="750"/>
      <c r="G344" s="750"/>
      <c r="H344" s="750"/>
      <c r="I344" s="828"/>
      <c r="J344" s="736"/>
      <c r="K344" s="736"/>
      <c r="L344" s="731"/>
      <c r="M344" s="731"/>
      <c r="N344" s="732"/>
      <c r="O344" s="737"/>
      <c r="P344" s="731"/>
      <c r="Q344" s="736"/>
    </row>
    <row r="345" spans="1:17" x14ac:dyDescent="0.25">
      <c r="A345" s="787" t="s">
        <v>644</v>
      </c>
      <c r="B345" s="802" t="s">
        <v>645</v>
      </c>
      <c r="C345" s="735">
        <v>0</v>
      </c>
      <c r="D345" s="749"/>
      <c r="E345" s="739"/>
      <c r="F345" s="750"/>
      <c r="G345" s="750"/>
      <c r="H345" s="750"/>
      <c r="I345" s="828"/>
      <c r="J345" s="736"/>
      <c r="K345" s="736"/>
      <c r="L345" s="731"/>
      <c r="M345" s="731"/>
      <c r="N345" s="732"/>
      <c r="O345" s="737"/>
      <c r="P345" s="731"/>
      <c r="Q345" s="736"/>
    </row>
    <row r="346" spans="1:17" x14ac:dyDescent="0.25">
      <c r="A346" s="782" t="s">
        <v>646</v>
      </c>
      <c r="B346" s="802" t="s">
        <v>647</v>
      </c>
      <c r="C346" s="735">
        <v>65</v>
      </c>
      <c r="D346" s="749"/>
      <c r="E346" s="739">
        <v>65</v>
      </c>
      <c r="F346" s="750"/>
      <c r="G346" s="750"/>
      <c r="H346" s="750"/>
      <c r="I346" s="828"/>
      <c r="J346" s="736"/>
      <c r="K346" s="736"/>
      <c r="L346" s="731"/>
      <c r="M346" s="731"/>
      <c r="N346" s="732"/>
      <c r="O346" s="737"/>
      <c r="P346" s="731"/>
      <c r="Q346" s="736"/>
    </row>
    <row r="347" spans="1:17" x14ac:dyDescent="0.25">
      <c r="A347" s="787" t="s">
        <v>648</v>
      </c>
      <c r="B347" s="802" t="s">
        <v>649</v>
      </c>
      <c r="C347" s="766">
        <v>65</v>
      </c>
      <c r="D347" s="767"/>
      <c r="E347" s="768">
        <v>65</v>
      </c>
      <c r="F347" s="769"/>
      <c r="G347" s="769"/>
      <c r="H347" s="769"/>
      <c r="I347" s="828"/>
      <c r="J347" s="736"/>
      <c r="K347" s="736"/>
      <c r="L347" s="731"/>
      <c r="M347" s="731"/>
      <c r="N347" s="732"/>
      <c r="O347" s="737"/>
      <c r="P347" s="731"/>
      <c r="Q347" s="736"/>
    </row>
    <row r="348" spans="1:17" x14ac:dyDescent="0.25">
      <c r="A348" s="782" t="s">
        <v>650</v>
      </c>
      <c r="B348" s="802" t="s">
        <v>651</v>
      </c>
      <c r="C348" s="766">
        <v>0</v>
      </c>
      <c r="D348" s="767"/>
      <c r="E348" s="768"/>
      <c r="F348" s="769"/>
      <c r="G348" s="769"/>
      <c r="H348" s="769"/>
      <c r="I348" s="828"/>
      <c r="J348" s="736"/>
      <c r="K348" s="736"/>
      <c r="L348" s="731"/>
      <c r="M348" s="731"/>
      <c r="N348" s="732"/>
      <c r="O348" s="737"/>
      <c r="P348" s="731"/>
      <c r="Q348" s="736"/>
    </row>
    <row r="349" spans="1:17" x14ac:dyDescent="0.25">
      <c r="A349" s="787" t="s">
        <v>652</v>
      </c>
      <c r="B349" s="802" t="s">
        <v>653</v>
      </c>
      <c r="C349" s="766">
        <v>0</v>
      </c>
      <c r="D349" s="767"/>
      <c r="E349" s="768"/>
      <c r="F349" s="769"/>
      <c r="G349" s="769"/>
      <c r="H349" s="769"/>
      <c r="I349" s="828"/>
      <c r="J349" s="736"/>
      <c r="K349" s="736"/>
      <c r="L349" s="731"/>
      <c r="M349" s="731"/>
      <c r="N349" s="732"/>
      <c r="O349" s="737"/>
      <c r="P349" s="731"/>
      <c r="Q349" s="736"/>
    </row>
    <row r="350" spans="1:17" x14ac:dyDescent="0.25">
      <c r="A350" s="782" t="s">
        <v>654</v>
      </c>
      <c r="B350" s="813" t="s">
        <v>655</v>
      </c>
      <c r="C350" s="766">
        <v>0</v>
      </c>
      <c r="D350" s="767"/>
      <c r="E350" s="768"/>
      <c r="F350" s="769"/>
      <c r="G350" s="769"/>
      <c r="H350" s="769"/>
      <c r="I350" s="828"/>
      <c r="J350" s="736"/>
      <c r="K350" s="736"/>
      <c r="L350" s="731"/>
      <c r="M350" s="731"/>
      <c r="N350" s="732"/>
      <c r="O350" s="737"/>
      <c r="P350" s="731"/>
      <c r="Q350" s="736"/>
    </row>
    <row r="351" spans="1:17" x14ac:dyDescent="0.25">
      <c r="A351" s="787" t="s">
        <v>656</v>
      </c>
      <c r="B351" s="813" t="s">
        <v>657</v>
      </c>
      <c r="C351" s="766">
        <v>0</v>
      </c>
      <c r="D351" s="767"/>
      <c r="E351" s="768"/>
      <c r="F351" s="769"/>
      <c r="G351" s="769"/>
      <c r="H351" s="769"/>
      <c r="I351" s="828"/>
      <c r="J351" s="736"/>
      <c r="K351" s="736"/>
      <c r="L351" s="731"/>
      <c r="M351" s="731"/>
      <c r="N351" s="732"/>
      <c r="O351" s="737"/>
      <c r="P351" s="731"/>
      <c r="Q351" s="736"/>
    </row>
    <row r="352" spans="1:17" x14ac:dyDescent="0.25">
      <c r="A352" s="782" t="s">
        <v>658</v>
      </c>
      <c r="B352" s="813" t="s">
        <v>659</v>
      </c>
      <c r="C352" s="766">
        <v>0</v>
      </c>
      <c r="D352" s="767"/>
      <c r="E352" s="768"/>
      <c r="F352" s="769"/>
      <c r="G352" s="769"/>
      <c r="H352" s="769"/>
      <c r="I352" s="828"/>
      <c r="J352" s="736"/>
      <c r="K352" s="736"/>
      <c r="L352" s="731"/>
      <c r="M352" s="731"/>
      <c r="N352" s="732"/>
      <c r="O352" s="737"/>
      <c r="P352" s="731"/>
      <c r="Q352" s="736"/>
    </row>
    <row r="353" spans="1:17" x14ac:dyDescent="0.25">
      <c r="A353" s="787" t="s">
        <v>660</v>
      </c>
      <c r="B353" s="813" t="s">
        <v>661</v>
      </c>
      <c r="C353" s="766">
        <v>0</v>
      </c>
      <c r="D353" s="767"/>
      <c r="E353" s="768"/>
      <c r="F353" s="769"/>
      <c r="G353" s="769"/>
      <c r="H353" s="769"/>
      <c r="I353" s="828"/>
      <c r="J353" s="736"/>
      <c r="K353" s="736"/>
      <c r="L353" s="731"/>
      <c r="M353" s="731"/>
      <c r="N353" s="732"/>
      <c r="O353" s="737"/>
      <c r="P353" s="731"/>
      <c r="Q353" s="736"/>
    </row>
    <row r="354" spans="1:17" x14ac:dyDescent="0.25">
      <c r="A354" s="782" t="s">
        <v>662</v>
      </c>
      <c r="B354" s="813" t="s">
        <v>663</v>
      </c>
      <c r="C354" s="766">
        <v>0</v>
      </c>
      <c r="D354" s="767"/>
      <c r="E354" s="768"/>
      <c r="F354" s="769"/>
      <c r="G354" s="769"/>
      <c r="H354" s="769"/>
      <c r="I354" s="828"/>
      <c r="J354" s="736"/>
      <c r="K354" s="736"/>
      <c r="L354" s="731"/>
      <c r="M354" s="731"/>
      <c r="N354" s="732"/>
      <c r="O354" s="737"/>
      <c r="P354" s="731"/>
      <c r="Q354" s="736"/>
    </row>
    <row r="355" spans="1:17" x14ac:dyDescent="0.25">
      <c r="A355" s="787" t="s">
        <v>664</v>
      </c>
      <c r="B355" s="813" t="s">
        <v>665</v>
      </c>
      <c r="C355" s="766">
        <v>0</v>
      </c>
      <c r="D355" s="767"/>
      <c r="E355" s="768"/>
      <c r="F355" s="769"/>
      <c r="G355" s="769"/>
      <c r="H355" s="769"/>
      <c r="I355" s="828"/>
      <c r="J355" s="736"/>
      <c r="K355" s="736"/>
      <c r="L355" s="731"/>
      <c r="M355" s="731"/>
      <c r="N355" s="732"/>
      <c r="O355" s="737"/>
      <c r="P355" s="731"/>
      <c r="Q355" s="736"/>
    </row>
    <row r="356" spans="1:17" x14ac:dyDescent="0.25">
      <c r="A356" s="782" t="s">
        <v>666</v>
      </c>
      <c r="B356" s="813" t="s">
        <v>667</v>
      </c>
      <c r="C356" s="766">
        <v>0</v>
      </c>
      <c r="D356" s="767"/>
      <c r="E356" s="768"/>
      <c r="F356" s="769"/>
      <c r="G356" s="769"/>
      <c r="H356" s="769"/>
      <c r="I356" s="828"/>
      <c r="J356" s="736"/>
      <c r="K356" s="736"/>
      <c r="L356" s="731"/>
      <c r="M356" s="731"/>
      <c r="N356" s="732"/>
      <c r="O356" s="737"/>
      <c r="P356" s="731"/>
      <c r="Q356" s="736"/>
    </row>
    <row r="357" spans="1:17" x14ac:dyDescent="0.25">
      <c r="A357" s="787" t="s">
        <v>668</v>
      </c>
      <c r="B357" s="813" t="s">
        <v>669</v>
      </c>
      <c r="C357" s="766">
        <v>0</v>
      </c>
      <c r="D357" s="767"/>
      <c r="E357" s="768"/>
      <c r="F357" s="769"/>
      <c r="G357" s="769"/>
      <c r="H357" s="769"/>
      <c r="I357" s="828"/>
      <c r="J357" s="736"/>
      <c r="K357" s="736"/>
      <c r="L357" s="731"/>
      <c r="M357" s="731"/>
      <c r="N357" s="732"/>
      <c r="O357" s="737"/>
      <c r="P357" s="731"/>
      <c r="Q357" s="736"/>
    </row>
    <row r="358" spans="1:17" x14ac:dyDescent="0.25">
      <c r="A358" s="782" t="s">
        <v>670</v>
      </c>
      <c r="B358" s="813" t="s">
        <v>671</v>
      </c>
      <c r="C358" s="766">
        <v>0</v>
      </c>
      <c r="D358" s="767"/>
      <c r="E358" s="768"/>
      <c r="F358" s="769"/>
      <c r="G358" s="769"/>
      <c r="H358" s="769"/>
      <c r="I358" s="828"/>
      <c r="J358" s="736"/>
      <c r="K358" s="736"/>
      <c r="L358" s="731"/>
      <c r="M358" s="731"/>
      <c r="N358" s="732"/>
      <c r="O358" s="737"/>
      <c r="P358" s="731"/>
      <c r="Q358" s="736"/>
    </row>
    <row r="359" spans="1:17" x14ac:dyDescent="0.25">
      <c r="A359" s="782" t="s">
        <v>674</v>
      </c>
      <c r="B359" s="790" t="s">
        <v>675</v>
      </c>
      <c r="C359" s="766">
        <v>0</v>
      </c>
      <c r="D359" s="767"/>
      <c r="E359" s="768"/>
      <c r="F359" s="769"/>
      <c r="G359" s="769"/>
      <c r="H359" s="769"/>
      <c r="I359" s="828"/>
      <c r="J359" s="736"/>
      <c r="K359" s="736"/>
      <c r="L359" s="731"/>
      <c r="M359" s="731"/>
      <c r="N359" s="732"/>
      <c r="O359" s="737"/>
      <c r="P359" s="731"/>
      <c r="Q359" s="736"/>
    </row>
    <row r="360" spans="1:17" ht="24" x14ac:dyDescent="0.25">
      <c r="A360" s="787" t="s">
        <v>676</v>
      </c>
      <c r="B360" s="790" t="s">
        <v>677</v>
      </c>
      <c r="C360" s="766">
        <v>0</v>
      </c>
      <c r="D360" s="767"/>
      <c r="E360" s="768"/>
      <c r="F360" s="769"/>
      <c r="G360" s="769"/>
      <c r="H360" s="769"/>
      <c r="I360" s="828"/>
      <c r="J360" s="736"/>
      <c r="K360" s="736"/>
      <c r="L360" s="731"/>
      <c r="M360" s="731"/>
      <c r="N360" s="732"/>
      <c r="O360" s="737"/>
      <c r="P360" s="731"/>
      <c r="Q360" s="736"/>
    </row>
    <row r="361" spans="1:17" x14ac:dyDescent="0.25">
      <c r="A361" s="782" t="s">
        <v>678</v>
      </c>
      <c r="B361" s="790" t="s">
        <v>679</v>
      </c>
      <c r="C361" s="766">
        <v>0</v>
      </c>
      <c r="D361" s="767"/>
      <c r="E361" s="768"/>
      <c r="F361" s="769"/>
      <c r="G361" s="769"/>
      <c r="H361" s="769"/>
      <c r="I361" s="828"/>
      <c r="J361" s="736"/>
      <c r="K361" s="736"/>
      <c r="L361" s="731"/>
      <c r="M361" s="731"/>
      <c r="N361" s="732"/>
      <c r="O361" s="737"/>
      <c r="P361" s="731"/>
      <c r="Q361" s="736"/>
    </row>
    <row r="362" spans="1:17" x14ac:dyDescent="0.25">
      <c r="A362" s="787" t="s">
        <v>680</v>
      </c>
      <c r="B362" s="790" t="s">
        <v>681</v>
      </c>
      <c r="C362" s="766">
        <v>0</v>
      </c>
      <c r="D362" s="767"/>
      <c r="E362" s="768"/>
      <c r="F362" s="769"/>
      <c r="G362" s="769"/>
      <c r="H362" s="769"/>
      <c r="I362" s="828"/>
      <c r="J362" s="736"/>
      <c r="K362" s="736"/>
      <c r="L362" s="731"/>
      <c r="M362" s="731"/>
      <c r="N362" s="732"/>
      <c r="O362" s="737"/>
      <c r="P362" s="731"/>
      <c r="Q362" s="736"/>
    </row>
    <row r="363" spans="1:17" x14ac:dyDescent="0.25">
      <c r="A363" s="782" t="s">
        <v>682</v>
      </c>
      <c r="B363" s="813" t="s">
        <v>683</v>
      </c>
      <c r="C363" s="766">
        <v>0</v>
      </c>
      <c r="D363" s="767"/>
      <c r="E363" s="768"/>
      <c r="F363" s="769"/>
      <c r="G363" s="769"/>
      <c r="H363" s="769"/>
      <c r="I363" s="828"/>
      <c r="J363" s="736"/>
      <c r="K363" s="736"/>
      <c r="L363" s="731"/>
      <c r="M363" s="731"/>
      <c r="N363" s="732"/>
      <c r="O363" s="737"/>
      <c r="P363" s="731"/>
      <c r="Q363" s="736"/>
    </row>
    <row r="364" spans="1:17" x14ac:dyDescent="0.25">
      <c r="A364" s="787" t="s">
        <v>684</v>
      </c>
      <c r="B364" s="813" t="s">
        <v>685</v>
      </c>
      <c r="C364" s="766">
        <v>0</v>
      </c>
      <c r="D364" s="767"/>
      <c r="E364" s="768"/>
      <c r="F364" s="769"/>
      <c r="G364" s="769"/>
      <c r="H364" s="769"/>
      <c r="I364" s="828"/>
      <c r="J364" s="736"/>
      <c r="K364" s="736"/>
      <c r="L364" s="731"/>
      <c r="M364" s="731"/>
      <c r="N364" s="732"/>
      <c r="O364" s="737"/>
      <c r="P364" s="731"/>
      <c r="Q364" s="736"/>
    </row>
    <row r="365" spans="1:17" x14ac:dyDescent="0.25">
      <c r="A365" s="782" t="s">
        <v>686</v>
      </c>
      <c r="B365" s="790" t="s">
        <v>687</v>
      </c>
      <c r="C365" s="766">
        <v>0</v>
      </c>
      <c r="D365" s="767"/>
      <c r="E365" s="768"/>
      <c r="F365" s="769"/>
      <c r="G365" s="769"/>
      <c r="H365" s="769"/>
      <c r="I365" s="828"/>
      <c r="J365" s="736"/>
      <c r="K365" s="736"/>
      <c r="L365" s="731"/>
      <c r="M365" s="731"/>
      <c r="N365" s="732"/>
      <c r="O365" s="737"/>
      <c r="P365" s="731"/>
      <c r="Q365" s="736"/>
    </row>
    <row r="366" spans="1:17" x14ac:dyDescent="0.25">
      <c r="A366" s="787" t="s">
        <v>688</v>
      </c>
      <c r="B366" s="790" t="s">
        <v>689</v>
      </c>
      <c r="C366" s="766">
        <v>0</v>
      </c>
      <c r="D366" s="767"/>
      <c r="E366" s="768"/>
      <c r="F366" s="769"/>
      <c r="G366" s="769"/>
      <c r="H366" s="769"/>
      <c r="I366" s="828"/>
      <c r="J366" s="736"/>
      <c r="K366" s="736"/>
      <c r="L366" s="731"/>
      <c r="M366" s="731"/>
      <c r="N366" s="732"/>
      <c r="O366" s="737"/>
      <c r="P366" s="731"/>
      <c r="Q366" s="736"/>
    </row>
    <row r="367" spans="1:17" x14ac:dyDescent="0.25">
      <c r="A367" s="782" t="s">
        <v>690</v>
      </c>
      <c r="B367" s="790" t="s">
        <v>691</v>
      </c>
      <c r="C367" s="766">
        <v>0</v>
      </c>
      <c r="D367" s="767"/>
      <c r="E367" s="768"/>
      <c r="F367" s="769"/>
      <c r="G367" s="769"/>
      <c r="H367" s="769"/>
      <c r="I367" s="828"/>
      <c r="J367" s="736"/>
      <c r="K367" s="736"/>
      <c r="L367" s="731"/>
      <c r="M367" s="731"/>
      <c r="N367" s="732"/>
      <c r="O367" s="737"/>
      <c r="P367" s="731"/>
      <c r="Q367" s="736"/>
    </row>
    <row r="368" spans="1:17" x14ac:dyDescent="0.25">
      <c r="A368" s="787" t="s">
        <v>692</v>
      </c>
      <c r="B368" s="790" t="s">
        <v>693</v>
      </c>
      <c r="C368" s="766">
        <v>0</v>
      </c>
      <c r="D368" s="767"/>
      <c r="E368" s="768"/>
      <c r="F368" s="769"/>
      <c r="G368" s="769"/>
      <c r="H368" s="769"/>
      <c r="I368" s="828"/>
      <c r="J368" s="736"/>
      <c r="K368" s="736"/>
      <c r="L368" s="731"/>
      <c r="M368" s="731"/>
      <c r="N368" s="732"/>
      <c r="O368" s="737"/>
      <c r="P368" s="731"/>
      <c r="Q368" s="736"/>
    </row>
    <row r="369" spans="1:17" x14ac:dyDescent="0.25">
      <c r="A369" s="782" t="s">
        <v>694</v>
      </c>
      <c r="B369" s="790" t="s">
        <v>695</v>
      </c>
      <c r="C369" s="766">
        <v>0</v>
      </c>
      <c r="D369" s="767"/>
      <c r="E369" s="768"/>
      <c r="F369" s="769"/>
      <c r="G369" s="769"/>
      <c r="H369" s="769"/>
      <c r="I369" s="828"/>
      <c r="J369" s="736"/>
      <c r="K369" s="736"/>
      <c r="L369" s="731"/>
      <c r="M369" s="731"/>
      <c r="N369" s="732"/>
      <c r="O369" s="737"/>
      <c r="P369" s="731"/>
      <c r="Q369" s="736"/>
    </row>
    <row r="370" spans="1:17" ht="24" x14ac:dyDescent="0.25">
      <c r="A370" s="787" t="s">
        <v>696</v>
      </c>
      <c r="B370" s="790" t="s">
        <v>697</v>
      </c>
      <c r="C370" s="766">
        <v>0</v>
      </c>
      <c r="D370" s="767"/>
      <c r="E370" s="768"/>
      <c r="F370" s="769"/>
      <c r="G370" s="769"/>
      <c r="H370" s="769"/>
      <c r="I370" s="828"/>
      <c r="J370" s="736"/>
      <c r="K370" s="736"/>
      <c r="L370" s="731"/>
      <c r="M370" s="731"/>
      <c r="N370" s="732"/>
      <c r="O370" s="737"/>
      <c r="P370" s="731"/>
      <c r="Q370" s="736"/>
    </row>
    <row r="371" spans="1:17" x14ac:dyDescent="0.25">
      <c r="A371" s="787" t="s">
        <v>700</v>
      </c>
      <c r="B371" s="813" t="s">
        <v>701</v>
      </c>
      <c r="C371" s="766">
        <v>0</v>
      </c>
      <c r="D371" s="767"/>
      <c r="E371" s="768"/>
      <c r="F371" s="769"/>
      <c r="G371" s="769"/>
      <c r="H371" s="769"/>
      <c r="I371" s="828"/>
      <c r="J371" s="736"/>
      <c r="K371" s="736"/>
      <c r="L371" s="731"/>
      <c r="M371" s="731"/>
      <c r="N371" s="732"/>
      <c r="O371" s="737"/>
      <c r="P371" s="731"/>
      <c r="Q371" s="736"/>
    </row>
    <row r="372" spans="1:17" x14ac:dyDescent="0.25">
      <c r="A372" s="782" t="s">
        <v>702</v>
      </c>
      <c r="B372" s="813" t="s">
        <v>703</v>
      </c>
      <c r="C372" s="766">
        <v>0</v>
      </c>
      <c r="D372" s="767"/>
      <c r="E372" s="768"/>
      <c r="F372" s="769"/>
      <c r="G372" s="769"/>
      <c r="H372" s="769"/>
      <c r="I372" s="828"/>
      <c r="J372" s="736"/>
      <c r="K372" s="736"/>
      <c r="L372" s="731"/>
      <c r="M372" s="731"/>
      <c r="N372" s="732"/>
      <c r="O372" s="737"/>
      <c r="P372" s="731"/>
      <c r="Q372" s="736"/>
    </row>
    <row r="373" spans="1:17" x14ac:dyDescent="0.25">
      <c r="A373" s="787" t="s">
        <v>704</v>
      </c>
      <c r="B373" s="813" t="s">
        <v>705</v>
      </c>
      <c r="C373" s="766">
        <v>0</v>
      </c>
      <c r="D373" s="767"/>
      <c r="E373" s="768"/>
      <c r="F373" s="769"/>
      <c r="G373" s="769"/>
      <c r="H373" s="769"/>
      <c r="I373" s="828"/>
      <c r="J373" s="736"/>
      <c r="K373" s="736"/>
      <c r="L373" s="731"/>
      <c r="M373" s="731"/>
      <c r="N373" s="732"/>
      <c r="O373" s="737"/>
      <c r="P373" s="731"/>
      <c r="Q373" s="736"/>
    </row>
    <row r="374" spans="1:17" x14ac:dyDescent="0.25">
      <c r="A374" s="782" t="s">
        <v>706</v>
      </c>
      <c r="B374" s="813" t="s">
        <v>707</v>
      </c>
      <c r="C374" s="766">
        <v>0</v>
      </c>
      <c r="D374" s="767"/>
      <c r="E374" s="768"/>
      <c r="F374" s="769"/>
      <c r="G374" s="769"/>
      <c r="H374" s="769"/>
      <c r="I374" s="828"/>
      <c r="J374" s="736"/>
      <c r="K374" s="736"/>
      <c r="L374" s="731"/>
      <c r="M374" s="731"/>
      <c r="N374" s="732"/>
      <c r="O374" s="737"/>
      <c r="P374" s="731"/>
      <c r="Q374" s="736"/>
    </row>
    <row r="375" spans="1:17" x14ac:dyDescent="0.25">
      <c r="A375" s="787" t="s">
        <v>708</v>
      </c>
      <c r="B375" s="813" t="s">
        <v>709</v>
      </c>
      <c r="C375" s="766">
        <v>0</v>
      </c>
      <c r="D375" s="767"/>
      <c r="E375" s="768"/>
      <c r="F375" s="769"/>
      <c r="G375" s="769"/>
      <c r="H375" s="769"/>
      <c r="I375" s="828"/>
      <c r="J375" s="736"/>
      <c r="K375" s="736"/>
      <c r="L375" s="731"/>
      <c r="M375" s="731"/>
      <c r="N375" s="732"/>
      <c r="O375" s="737"/>
      <c r="P375" s="731"/>
      <c r="Q375" s="736"/>
    </row>
    <row r="376" spans="1:17" x14ac:dyDescent="0.25">
      <c r="A376" s="782" t="s">
        <v>710</v>
      </c>
      <c r="B376" s="813" t="s">
        <v>711</v>
      </c>
      <c r="C376" s="766">
        <v>0</v>
      </c>
      <c r="D376" s="767"/>
      <c r="E376" s="768"/>
      <c r="F376" s="769"/>
      <c r="G376" s="769"/>
      <c r="H376" s="769"/>
      <c r="I376" s="828"/>
      <c r="J376" s="736"/>
      <c r="K376" s="736"/>
      <c r="L376" s="731"/>
      <c r="M376" s="731"/>
      <c r="N376" s="732"/>
      <c r="O376" s="737"/>
      <c r="P376" s="731"/>
      <c r="Q376" s="736"/>
    </row>
    <row r="377" spans="1:17" x14ac:dyDescent="0.25">
      <c r="A377" s="835" t="s">
        <v>712</v>
      </c>
      <c r="B377" s="834" t="s">
        <v>713</v>
      </c>
      <c r="C377" s="766">
        <v>0</v>
      </c>
      <c r="D377" s="767"/>
      <c r="E377" s="768"/>
      <c r="F377" s="769"/>
      <c r="G377" s="769"/>
      <c r="H377" s="769"/>
      <c r="I377" s="828"/>
      <c r="J377" s="736"/>
      <c r="K377" s="736"/>
      <c r="L377" s="731"/>
      <c r="M377" s="731"/>
      <c r="N377" s="732"/>
      <c r="O377" s="737"/>
      <c r="P377" s="731"/>
      <c r="Q377" s="736"/>
    </row>
    <row r="378" spans="1:17" x14ac:dyDescent="0.25">
      <c r="A378" s="803" t="s">
        <v>714</v>
      </c>
      <c r="B378" s="833" t="s">
        <v>715</v>
      </c>
      <c r="C378" s="751">
        <v>0</v>
      </c>
      <c r="D378" s="752"/>
      <c r="E378" s="753"/>
      <c r="F378" s="754"/>
      <c r="G378" s="754"/>
      <c r="H378" s="754"/>
      <c r="I378" s="828"/>
      <c r="J378" s="736"/>
      <c r="K378" s="736"/>
      <c r="L378" s="731"/>
      <c r="M378" s="731"/>
      <c r="N378" s="732"/>
      <c r="O378" s="737"/>
      <c r="P378" s="731"/>
      <c r="Q378" s="736"/>
    </row>
    <row r="379" spans="1:17" x14ac:dyDescent="0.25">
      <c r="A379" s="852"/>
      <c r="B379" s="853"/>
      <c r="C379" s="741"/>
      <c r="D379" s="741"/>
      <c r="E379" s="741"/>
      <c r="F379" s="741"/>
      <c r="G379" s="741"/>
      <c r="H379" s="741"/>
      <c r="I379" s="738"/>
      <c r="J379" s="732"/>
      <c r="K379" s="732"/>
      <c r="L379" s="732"/>
      <c r="M379" s="732"/>
      <c r="N379" s="732"/>
      <c r="O379" s="737"/>
      <c r="P379" s="731"/>
      <c r="Q379" s="736"/>
    </row>
    <row r="380" spans="1:17" x14ac:dyDescent="0.25">
      <c r="A380" s="972" t="s">
        <v>716</v>
      </c>
      <c r="B380" s="973"/>
      <c r="C380" s="771" t="s">
        <v>717</v>
      </c>
      <c r="D380" s="772"/>
      <c r="E380" s="773"/>
      <c r="F380" s="732"/>
      <c r="G380" s="741"/>
      <c r="H380" s="741"/>
      <c r="I380" s="738"/>
      <c r="J380" s="732"/>
      <c r="K380" s="732"/>
      <c r="L380" s="732"/>
      <c r="M380" s="732"/>
      <c r="N380" s="732"/>
      <c r="O380" s="737"/>
      <c r="P380" s="731"/>
      <c r="Q380" s="736"/>
    </row>
    <row r="381" spans="1:17" x14ac:dyDescent="0.25">
      <c r="A381" s="974"/>
      <c r="B381" s="975"/>
      <c r="C381" s="949" t="s">
        <v>3</v>
      </c>
      <c r="D381" s="772" t="s">
        <v>718</v>
      </c>
      <c r="E381" s="773"/>
      <c r="F381" s="732"/>
      <c r="G381" s="741"/>
      <c r="H381" s="741"/>
      <c r="I381" s="738"/>
      <c r="J381" s="732"/>
      <c r="K381" s="732"/>
      <c r="L381" s="732"/>
      <c r="M381" s="732"/>
      <c r="N381" s="732"/>
      <c r="O381" s="737"/>
      <c r="P381" s="731"/>
      <c r="Q381" s="736"/>
    </row>
    <row r="382" spans="1:17" ht="38.25" x14ac:dyDescent="0.25">
      <c r="A382" s="976"/>
      <c r="B382" s="977"/>
      <c r="C382" s="950"/>
      <c r="D382" s="774" t="s">
        <v>719</v>
      </c>
      <c r="E382" s="775" t="s">
        <v>720</v>
      </c>
      <c r="F382" s="732"/>
      <c r="G382" s="741"/>
      <c r="H382" s="741"/>
      <c r="I382" s="738"/>
      <c r="J382" s="732"/>
      <c r="K382" s="732"/>
      <c r="L382" s="732"/>
      <c r="M382" s="732"/>
      <c r="N382" s="732"/>
      <c r="O382" s="737"/>
      <c r="P382" s="731"/>
      <c r="Q382" s="736"/>
    </row>
    <row r="383" spans="1:17" x14ac:dyDescent="0.25">
      <c r="A383" s="814" t="s">
        <v>721</v>
      </c>
      <c r="B383" s="815" t="s">
        <v>722</v>
      </c>
      <c r="C383" s="766">
        <v>0</v>
      </c>
      <c r="D383" s="776"/>
      <c r="E383" s="777"/>
      <c r="F383" s="732"/>
      <c r="G383" s="741"/>
      <c r="H383" s="741"/>
      <c r="I383" s="738"/>
      <c r="J383" s="732"/>
      <c r="K383" s="732"/>
      <c r="L383" s="732"/>
      <c r="M383" s="732"/>
      <c r="N383" s="732"/>
      <c r="O383" s="737"/>
      <c r="P383" s="731"/>
      <c r="Q383" s="736"/>
    </row>
    <row r="384" spans="1:17" x14ac:dyDescent="0.25">
      <c r="A384" s="814" t="s">
        <v>723</v>
      </c>
      <c r="B384" s="815" t="s">
        <v>724</v>
      </c>
      <c r="C384" s="734">
        <v>0</v>
      </c>
      <c r="D384" s="776"/>
      <c r="E384" s="777"/>
      <c r="F384" s="732"/>
      <c r="G384" s="741"/>
      <c r="H384" s="741"/>
      <c r="I384" s="738"/>
      <c r="J384" s="732"/>
      <c r="K384" s="732"/>
      <c r="L384" s="732"/>
      <c r="M384" s="732"/>
      <c r="N384" s="732"/>
      <c r="O384" s="737"/>
      <c r="P384" s="731"/>
      <c r="Q384" s="736"/>
    </row>
    <row r="385" spans="1:17" x14ac:dyDescent="0.25">
      <c r="A385" s="784"/>
      <c r="B385" s="785"/>
      <c r="C385" s="779"/>
      <c r="D385" s="731"/>
      <c r="E385" s="731"/>
      <c r="F385" s="731"/>
      <c r="G385" s="731"/>
      <c r="H385" s="731"/>
      <c r="I385" s="731"/>
      <c r="J385" s="731"/>
      <c r="K385" s="731"/>
      <c r="L385" s="731"/>
      <c r="M385" s="731"/>
      <c r="N385" s="731"/>
      <c r="O385" s="731"/>
      <c r="P385" s="731"/>
      <c r="Q385" s="731"/>
    </row>
    <row r="386" spans="1:17" x14ac:dyDescent="0.25">
      <c r="A386" s="889" t="s">
        <v>725</v>
      </c>
      <c r="B386" s="890"/>
      <c r="C386" s="949" t="s">
        <v>3</v>
      </c>
      <c r="D386" s="953" t="s">
        <v>726</v>
      </c>
      <c r="E386" s="953" t="s">
        <v>727</v>
      </c>
      <c r="F386" s="741"/>
      <c r="G386" s="737"/>
      <c r="H386" s="737"/>
      <c r="I386" s="742"/>
      <c r="J386" s="736"/>
      <c r="K386" s="736"/>
      <c r="L386" s="731"/>
      <c r="M386" s="731"/>
      <c r="N386" s="731"/>
      <c r="O386" s="737"/>
      <c r="P386" s="731"/>
      <c r="Q386" s="736"/>
    </row>
    <row r="387" spans="1:17" x14ac:dyDescent="0.25">
      <c r="A387" s="891"/>
      <c r="B387" s="892"/>
      <c r="C387" s="971"/>
      <c r="D387" s="953"/>
      <c r="E387" s="953"/>
      <c r="F387" s="741"/>
      <c r="G387" s="737"/>
      <c r="H387" s="737"/>
      <c r="I387" s="742"/>
      <c r="J387" s="736"/>
      <c r="K387" s="736"/>
      <c r="L387" s="731"/>
      <c r="M387" s="731"/>
      <c r="N387" s="731"/>
      <c r="O387" s="737"/>
      <c r="P387" s="731"/>
      <c r="Q387" s="736"/>
    </row>
    <row r="388" spans="1:17" x14ac:dyDescent="0.25">
      <c r="A388" s="907" t="s">
        <v>728</v>
      </c>
      <c r="B388" s="908"/>
      <c r="C388" s="849"/>
      <c r="D388" s="792"/>
      <c r="E388" s="793"/>
      <c r="F388" s="741"/>
      <c r="G388" s="737"/>
      <c r="H388" s="737"/>
      <c r="I388" s="742"/>
      <c r="J388" s="736"/>
      <c r="K388" s="736"/>
      <c r="L388" s="731"/>
      <c r="M388" s="731"/>
      <c r="N388" s="731"/>
      <c r="O388" s="737"/>
      <c r="P388" s="731"/>
      <c r="Q388" s="736"/>
    </row>
    <row r="389" spans="1:17" x14ac:dyDescent="0.25">
      <c r="A389" s="816" t="s">
        <v>729</v>
      </c>
      <c r="B389" s="817"/>
      <c r="C389" s="794">
        <v>0</v>
      </c>
      <c r="D389" s="795"/>
      <c r="E389" s="796"/>
      <c r="F389" s="741"/>
      <c r="G389" s="737"/>
      <c r="H389" s="737"/>
      <c r="I389" s="742"/>
      <c r="J389" s="736"/>
      <c r="K389" s="736"/>
      <c r="L389" s="731"/>
      <c r="M389" s="731"/>
      <c r="N389" s="731"/>
      <c r="O389" s="737"/>
      <c r="P389" s="731"/>
      <c r="Q389" s="736"/>
    </row>
    <row r="390" spans="1:17" x14ac:dyDescent="0.25">
      <c r="A390" s="818" t="s">
        <v>730</v>
      </c>
      <c r="B390" s="819"/>
      <c r="C390" s="797">
        <v>0</v>
      </c>
      <c r="D390" s="798"/>
      <c r="E390" s="740"/>
      <c r="F390" s="741"/>
      <c r="G390" s="737"/>
      <c r="H390" s="737"/>
      <c r="I390" s="742"/>
      <c r="J390" s="736"/>
      <c r="K390" s="736"/>
      <c r="L390" s="731"/>
      <c r="M390" s="731"/>
      <c r="N390" s="731"/>
      <c r="O390" s="737"/>
      <c r="P390" s="731"/>
      <c r="Q390" s="736"/>
    </row>
    <row r="391" spans="1:17" x14ac:dyDescent="0.25">
      <c r="A391" s="818" t="s">
        <v>731</v>
      </c>
      <c r="B391" s="819"/>
      <c r="C391" s="797">
        <v>0</v>
      </c>
      <c r="D391" s="836"/>
      <c r="E391" s="837"/>
      <c r="F391" s="831"/>
      <c r="G391" s="831"/>
      <c r="H391" s="832"/>
      <c r="I391" s="832"/>
      <c r="J391" s="832"/>
      <c r="K391" s="832"/>
      <c r="L391" s="832"/>
      <c r="M391" s="832"/>
      <c r="N391" s="832"/>
      <c r="O391" s="832"/>
      <c r="P391" s="832"/>
      <c r="Q391" s="832"/>
    </row>
    <row r="392" spans="1:17" x14ac:dyDescent="0.25">
      <c r="A392" s="818" t="s">
        <v>732</v>
      </c>
      <c r="B392" s="819"/>
      <c r="C392" s="797">
        <v>0</v>
      </c>
      <c r="D392" s="836"/>
      <c r="E392" s="837"/>
      <c r="F392" s="831"/>
      <c r="G392" s="831"/>
      <c r="H392" s="832"/>
      <c r="I392" s="832"/>
      <c r="J392" s="832"/>
      <c r="K392" s="832"/>
      <c r="L392" s="832"/>
      <c r="M392" s="832"/>
      <c r="N392" s="832"/>
      <c r="O392" s="832"/>
      <c r="P392" s="832"/>
      <c r="Q392" s="832"/>
    </row>
    <row r="393" spans="1:17" x14ac:dyDescent="0.25">
      <c r="A393" s="818" t="s">
        <v>733</v>
      </c>
      <c r="B393" s="819"/>
      <c r="C393" s="797">
        <v>0</v>
      </c>
      <c r="D393" s="836"/>
      <c r="E393" s="837"/>
      <c r="F393" s="831"/>
      <c r="G393" s="831"/>
      <c r="H393" s="832"/>
      <c r="I393" s="832"/>
      <c r="J393" s="832"/>
      <c r="K393" s="832"/>
      <c r="L393" s="832"/>
      <c r="M393" s="832"/>
      <c r="N393" s="832"/>
      <c r="O393" s="832"/>
      <c r="P393" s="832"/>
      <c r="Q393" s="832"/>
    </row>
    <row r="394" spans="1:17" x14ac:dyDescent="0.25">
      <c r="A394" s="820" t="s">
        <v>734</v>
      </c>
      <c r="B394" s="821"/>
      <c r="C394" s="838">
        <v>0</v>
      </c>
      <c r="D394" s="839"/>
      <c r="E394" s="840"/>
      <c r="F394" s="731"/>
      <c r="G394" s="731"/>
      <c r="H394" s="737"/>
      <c r="I394" s="731"/>
      <c r="J394" s="742"/>
      <c r="K394" s="736"/>
      <c r="L394" s="731"/>
      <c r="M394" s="731"/>
      <c r="N394" s="731"/>
      <c r="O394" s="731"/>
      <c r="P394" s="737"/>
      <c r="Q394" s="736"/>
    </row>
    <row r="395" spans="1:17" x14ac:dyDescent="0.25">
      <c r="A395" s="856" t="s">
        <v>735</v>
      </c>
      <c r="B395" s="857"/>
      <c r="C395" s="841">
        <v>0</v>
      </c>
      <c r="D395" s="858">
        <v>0</v>
      </c>
      <c r="E395" s="859">
        <v>0</v>
      </c>
      <c r="F395" s="731"/>
      <c r="G395" s="731"/>
      <c r="H395" s="737"/>
      <c r="I395" s="731"/>
      <c r="J395" s="742"/>
      <c r="K395" s="736"/>
      <c r="L395" s="731"/>
      <c r="M395" s="731"/>
      <c r="N395" s="731"/>
      <c r="O395" s="731"/>
      <c r="P395" s="737"/>
      <c r="Q395" s="736"/>
    </row>
    <row r="396" spans="1:17" x14ac:dyDescent="0.25">
      <c r="A396" s="856" t="s">
        <v>736</v>
      </c>
      <c r="B396" s="860"/>
      <c r="C396" s="849"/>
      <c r="D396" s="849"/>
      <c r="E396" s="861"/>
      <c r="F396" s="741"/>
      <c r="G396" s="737"/>
      <c r="H396" s="737"/>
      <c r="I396" s="742"/>
      <c r="J396" s="736"/>
      <c r="K396" s="736"/>
      <c r="L396" s="731"/>
      <c r="M396" s="731"/>
      <c r="N396" s="731"/>
      <c r="O396" s="737"/>
      <c r="P396" s="731"/>
      <c r="Q396" s="736"/>
    </row>
    <row r="397" spans="1:17" x14ac:dyDescent="0.25">
      <c r="A397" s="822" t="s">
        <v>729</v>
      </c>
      <c r="B397" s="823"/>
      <c r="C397" s="794">
        <v>0</v>
      </c>
      <c r="D397" s="795"/>
      <c r="E397" s="796"/>
      <c r="F397" s="741"/>
      <c r="G397" s="737"/>
      <c r="H397" s="737"/>
      <c r="I397" s="742"/>
      <c r="J397" s="736"/>
      <c r="K397" s="736"/>
      <c r="L397" s="731"/>
      <c r="M397" s="731"/>
      <c r="N397" s="731"/>
      <c r="O397" s="737"/>
      <c r="P397" s="731"/>
      <c r="Q397" s="736"/>
    </row>
    <row r="398" spans="1:17" x14ac:dyDescent="0.25">
      <c r="A398" s="824" t="s">
        <v>730</v>
      </c>
      <c r="B398" s="825"/>
      <c r="C398" s="797">
        <v>0</v>
      </c>
      <c r="D398" s="798"/>
      <c r="E398" s="740"/>
      <c r="F398" s="741"/>
      <c r="G398" s="737"/>
      <c r="H398" s="737"/>
      <c r="I398" s="742"/>
      <c r="J398" s="736"/>
      <c r="K398" s="736"/>
      <c r="L398" s="731"/>
      <c r="M398" s="731"/>
      <c r="N398" s="731"/>
      <c r="O398" s="737"/>
      <c r="P398" s="731"/>
      <c r="Q398" s="736"/>
    </row>
    <row r="399" spans="1:17" x14ac:dyDescent="0.25">
      <c r="A399" s="824" t="s">
        <v>731</v>
      </c>
      <c r="B399" s="825"/>
      <c r="C399" s="797">
        <v>0</v>
      </c>
      <c r="D399" s="836"/>
      <c r="E399" s="837"/>
      <c r="F399" s="831"/>
      <c r="G399" s="831"/>
      <c r="H399" s="832"/>
      <c r="I399" s="832"/>
      <c r="J399" s="832"/>
      <c r="K399" s="832"/>
      <c r="L399" s="832"/>
      <c r="M399" s="832"/>
      <c r="N399" s="832"/>
      <c r="O399" s="832"/>
      <c r="P399" s="832"/>
      <c r="Q399" s="832"/>
    </row>
    <row r="400" spans="1:17" x14ac:dyDescent="0.25">
      <c r="A400" s="824" t="s">
        <v>732</v>
      </c>
      <c r="B400" s="825"/>
      <c r="C400" s="797">
        <v>0</v>
      </c>
      <c r="D400" s="836"/>
      <c r="E400" s="837"/>
      <c r="F400" s="831"/>
      <c r="G400" s="831"/>
      <c r="H400" s="832"/>
      <c r="I400" s="832"/>
      <c r="J400" s="832"/>
      <c r="K400" s="832"/>
      <c r="L400" s="832"/>
      <c r="M400" s="832"/>
      <c r="N400" s="832"/>
      <c r="O400" s="832"/>
      <c r="P400" s="832"/>
      <c r="Q400" s="832"/>
    </row>
    <row r="401" spans="1:17" x14ac:dyDescent="0.25">
      <c r="A401" s="824" t="s">
        <v>733</v>
      </c>
      <c r="B401" s="825"/>
      <c r="C401" s="797">
        <v>0</v>
      </c>
      <c r="D401" s="836"/>
      <c r="E401" s="837"/>
      <c r="F401" s="831"/>
      <c r="G401" s="831"/>
      <c r="H401" s="832"/>
      <c r="I401" s="832"/>
      <c r="J401" s="832"/>
      <c r="K401" s="832"/>
      <c r="L401" s="832"/>
      <c r="M401" s="832"/>
      <c r="N401" s="832"/>
      <c r="O401" s="832"/>
      <c r="P401" s="832"/>
      <c r="Q401" s="832"/>
    </row>
    <row r="402" spans="1:17" x14ac:dyDescent="0.25">
      <c r="A402" s="826" t="s">
        <v>734</v>
      </c>
      <c r="B402" s="827"/>
      <c r="C402" s="838">
        <v>0</v>
      </c>
      <c r="D402" s="839"/>
      <c r="E402" s="840"/>
      <c r="F402" s="731"/>
      <c r="G402" s="731"/>
      <c r="H402" s="737"/>
      <c r="I402" s="731"/>
      <c r="J402" s="742"/>
      <c r="K402" s="736"/>
      <c r="L402" s="731"/>
      <c r="M402" s="731"/>
      <c r="N402" s="731"/>
      <c r="O402" s="731"/>
      <c r="P402" s="737"/>
      <c r="Q402" s="736"/>
    </row>
    <row r="403" spans="1:17" x14ac:dyDescent="0.25">
      <c r="A403" s="791" t="s">
        <v>737</v>
      </c>
      <c r="B403" s="799"/>
      <c r="C403" s="841">
        <v>0</v>
      </c>
      <c r="D403" s="842">
        <v>0</v>
      </c>
      <c r="E403" s="843">
        <v>0</v>
      </c>
      <c r="F403" s="731"/>
      <c r="G403" s="731"/>
      <c r="H403" s="737"/>
      <c r="I403" s="731"/>
      <c r="J403" s="742"/>
      <c r="K403" s="736"/>
      <c r="L403" s="731"/>
      <c r="M403" s="731"/>
      <c r="N403" s="731"/>
      <c r="O403" s="731"/>
      <c r="P403" s="737"/>
      <c r="Q403" s="736"/>
    </row>
    <row r="404" spans="1:17" x14ac:dyDescent="0.25">
      <c r="A404" s="266" t="s">
        <v>734</v>
      </c>
      <c r="B404" s="267"/>
      <c r="C404" s="268">
        <v>0</v>
      </c>
      <c r="D404" s="269"/>
      <c r="E404" s="270"/>
      <c r="F404" s="260"/>
      <c r="G404" s="260"/>
      <c r="H404" s="262"/>
      <c r="I404" s="260"/>
      <c r="J404" s="263"/>
      <c r="K404" s="261"/>
      <c r="L404" s="260"/>
      <c r="M404" s="260"/>
      <c r="N404" s="260"/>
      <c r="O404" s="260"/>
      <c r="P404" s="262"/>
      <c r="Q404" s="261"/>
    </row>
    <row r="405" spans="1:17" x14ac:dyDescent="0.25">
      <c r="A405" s="264" t="s">
        <v>737</v>
      </c>
      <c r="B405" s="265"/>
      <c r="C405" s="271">
        <v>0</v>
      </c>
      <c r="D405" s="272">
        <v>0</v>
      </c>
      <c r="E405" s="273">
        <v>0</v>
      </c>
      <c r="F405" s="260"/>
      <c r="G405" s="260"/>
      <c r="H405" s="262"/>
      <c r="I405" s="260"/>
      <c r="J405" s="263"/>
      <c r="K405" s="261"/>
      <c r="L405" s="260"/>
      <c r="M405" s="260"/>
      <c r="N405" s="260"/>
      <c r="O405" s="260"/>
      <c r="P405" s="262"/>
      <c r="Q405" s="261"/>
    </row>
  </sheetData>
  <mergeCells count="23">
    <mergeCell ref="H10:H12"/>
    <mergeCell ref="D11:D12"/>
    <mergeCell ref="G10:G12"/>
    <mergeCell ref="A388:B388"/>
    <mergeCell ref="C386:C387"/>
    <mergeCell ref="A79:B79"/>
    <mergeCell ref="A119:B119"/>
    <mergeCell ref="A380:B382"/>
    <mergeCell ref="E386:E387"/>
    <mergeCell ref="A6:F7"/>
    <mergeCell ref="C381:C382"/>
    <mergeCell ref="A43:B43"/>
    <mergeCell ref="D386:D387"/>
    <mergeCell ref="A249:B249"/>
    <mergeCell ref="A386:B387"/>
    <mergeCell ref="A161:B161"/>
    <mergeCell ref="A178:B178"/>
    <mergeCell ref="A312:B312"/>
    <mergeCell ref="A289:B289"/>
    <mergeCell ref="C10:C12"/>
    <mergeCell ref="E11:E12"/>
    <mergeCell ref="F11:F12"/>
    <mergeCell ref="D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workbookViewId="0">
      <selection activeCell="B38" sqref="B38"/>
    </sheetView>
  </sheetViews>
  <sheetFormatPr baseColWidth="10" defaultRowHeight="12.75" x14ac:dyDescent="0.2"/>
  <cols>
    <col min="1" max="1" width="12.7109375" style="154" customWidth="1"/>
    <col min="2" max="2" width="88.5703125" style="2" customWidth="1"/>
    <col min="3" max="3" width="9.42578125" style="3" customWidth="1"/>
    <col min="4" max="4" width="13.7109375" style="4" customWidth="1"/>
    <col min="5" max="5" width="13.85546875" style="736" customWidth="1"/>
    <col min="6" max="6" width="14" style="736" customWidth="1"/>
    <col min="7" max="7" width="15.28515625" style="736" customWidth="1"/>
    <col min="8" max="8" width="14.5703125" style="736" customWidth="1"/>
    <col min="9" max="9" width="14" style="737" customWidth="1"/>
    <col min="10" max="10" width="16.28515625" style="737" customWidth="1"/>
    <col min="11" max="11" width="22.140625" style="742" customWidth="1"/>
    <col min="12" max="13" width="11.42578125" style="736"/>
    <col min="14" max="16" width="14.5703125" style="736" customWidth="1"/>
    <col min="17" max="17" width="11.42578125" style="737"/>
    <col min="18" max="256" width="11.42578125" style="736"/>
    <col min="257" max="257" width="12.7109375" style="736" customWidth="1"/>
    <col min="258" max="258" width="88.5703125" style="736" customWidth="1"/>
    <col min="259" max="259" width="9.42578125" style="736" customWidth="1"/>
    <col min="260" max="260" width="13.7109375" style="736" customWidth="1"/>
    <col min="261" max="261" width="13.85546875" style="736" customWidth="1"/>
    <col min="262" max="262" width="14" style="736" customWidth="1"/>
    <col min="263" max="263" width="15.28515625" style="736" customWidth="1"/>
    <col min="264" max="264" width="14.5703125" style="736" customWidth="1"/>
    <col min="265" max="265" width="14" style="736" customWidth="1"/>
    <col min="266" max="266" width="16.28515625" style="736" customWidth="1"/>
    <col min="267" max="267" width="22.140625" style="736" customWidth="1"/>
    <col min="268" max="269" width="11.42578125" style="736"/>
    <col min="270" max="272" width="14.5703125" style="736" customWidth="1"/>
    <col min="273" max="512" width="11.42578125" style="736"/>
    <col min="513" max="513" width="12.7109375" style="736" customWidth="1"/>
    <col min="514" max="514" width="88.5703125" style="736" customWidth="1"/>
    <col min="515" max="515" width="9.42578125" style="736" customWidth="1"/>
    <col min="516" max="516" width="13.7109375" style="736" customWidth="1"/>
    <col min="517" max="517" width="13.85546875" style="736" customWidth="1"/>
    <col min="518" max="518" width="14" style="736" customWidth="1"/>
    <col min="519" max="519" width="15.28515625" style="736" customWidth="1"/>
    <col min="520" max="520" width="14.5703125" style="736" customWidth="1"/>
    <col min="521" max="521" width="14" style="736" customWidth="1"/>
    <col min="522" max="522" width="16.28515625" style="736" customWidth="1"/>
    <col min="523" max="523" width="22.140625" style="736" customWidth="1"/>
    <col min="524" max="525" width="11.42578125" style="736"/>
    <col min="526" max="528" width="14.5703125" style="736" customWidth="1"/>
    <col min="529" max="768" width="11.42578125" style="736"/>
    <col min="769" max="769" width="12.7109375" style="736" customWidth="1"/>
    <col min="770" max="770" width="88.5703125" style="736" customWidth="1"/>
    <col min="771" max="771" width="9.42578125" style="736" customWidth="1"/>
    <col min="772" max="772" width="13.7109375" style="736" customWidth="1"/>
    <col min="773" max="773" width="13.85546875" style="736" customWidth="1"/>
    <col min="774" max="774" width="14" style="736" customWidth="1"/>
    <col min="775" max="775" width="15.28515625" style="736" customWidth="1"/>
    <col min="776" max="776" width="14.5703125" style="736" customWidth="1"/>
    <col min="777" max="777" width="14" style="736" customWidth="1"/>
    <col min="778" max="778" width="16.28515625" style="736" customWidth="1"/>
    <col min="779" max="779" width="22.140625" style="736" customWidth="1"/>
    <col min="780" max="781" width="11.42578125" style="736"/>
    <col min="782" max="784" width="14.5703125" style="736" customWidth="1"/>
    <col min="785" max="1024" width="11.42578125" style="736"/>
    <col min="1025" max="1025" width="12.7109375" style="736" customWidth="1"/>
    <col min="1026" max="1026" width="88.5703125" style="736" customWidth="1"/>
    <col min="1027" max="1027" width="9.42578125" style="736" customWidth="1"/>
    <col min="1028" max="1028" width="13.7109375" style="736" customWidth="1"/>
    <col min="1029" max="1029" width="13.85546875" style="736" customWidth="1"/>
    <col min="1030" max="1030" width="14" style="736" customWidth="1"/>
    <col min="1031" max="1031" width="15.28515625" style="736" customWidth="1"/>
    <col min="1032" max="1032" width="14.5703125" style="736" customWidth="1"/>
    <col min="1033" max="1033" width="14" style="736" customWidth="1"/>
    <col min="1034" max="1034" width="16.28515625" style="736" customWidth="1"/>
    <col min="1035" max="1035" width="22.140625" style="736" customWidth="1"/>
    <col min="1036" max="1037" width="11.42578125" style="736"/>
    <col min="1038" max="1040" width="14.5703125" style="736" customWidth="1"/>
    <col min="1041" max="1280" width="11.42578125" style="736"/>
    <col min="1281" max="1281" width="12.7109375" style="736" customWidth="1"/>
    <col min="1282" max="1282" width="88.5703125" style="736" customWidth="1"/>
    <col min="1283" max="1283" width="9.42578125" style="736" customWidth="1"/>
    <col min="1284" max="1284" width="13.7109375" style="736" customWidth="1"/>
    <col min="1285" max="1285" width="13.85546875" style="736" customWidth="1"/>
    <col min="1286" max="1286" width="14" style="736" customWidth="1"/>
    <col min="1287" max="1287" width="15.28515625" style="736" customWidth="1"/>
    <col min="1288" max="1288" width="14.5703125" style="736" customWidth="1"/>
    <col min="1289" max="1289" width="14" style="736" customWidth="1"/>
    <col min="1290" max="1290" width="16.28515625" style="736" customWidth="1"/>
    <col min="1291" max="1291" width="22.140625" style="736" customWidth="1"/>
    <col min="1292" max="1293" width="11.42578125" style="736"/>
    <col min="1294" max="1296" width="14.5703125" style="736" customWidth="1"/>
    <col min="1297" max="1536" width="11.42578125" style="736"/>
    <col min="1537" max="1537" width="12.7109375" style="736" customWidth="1"/>
    <col min="1538" max="1538" width="88.5703125" style="736" customWidth="1"/>
    <col min="1539" max="1539" width="9.42578125" style="736" customWidth="1"/>
    <col min="1540" max="1540" width="13.7109375" style="736" customWidth="1"/>
    <col min="1541" max="1541" width="13.85546875" style="736" customWidth="1"/>
    <col min="1542" max="1542" width="14" style="736" customWidth="1"/>
    <col min="1543" max="1543" width="15.28515625" style="736" customWidth="1"/>
    <col min="1544" max="1544" width="14.5703125" style="736" customWidth="1"/>
    <col min="1545" max="1545" width="14" style="736" customWidth="1"/>
    <col min="1546" max="1546" width="16.28515625" style="736" customWidth="1"/>
    <col min="1547" max="1547" width="22.140625" style="736" customWidth="1"/>
    <col min="1548" max="1549" width="11.42578125" style="736"/>
    <col min="1550" max="1552" width="14.5703125" style="736" customWidth="1"/>
    <col min="1553" max="1792" width="11.42578125" style="736"/>
    <col min="1793" max="1793" width="12.7109375" style="736" customWidth="1"/>
    <col min="1794" max="1794" width="88.5703125" style="736" customWidth="1"/>
    <col min="1795" max="1795" width="9.42578125" style="736" customWidth="1"/>
    <col min="1796" max="1796" width="13.7109375" style="736" customWidth="1"/>
    <col min="1797" max="1797" width="13.85546875" style="736" customWidth="1"/>
    <col min="1798" max="1798" width="14" style="736" customWidth="1"/>
    <col min="1799" max="1799" width="15.28515625" style="736" customWidth="1"/>
    <col min="1800" max="1800" width="14.5703125" style="736" customWidth="1"/>
    <col min="1801" max="1801" width="14" style="736" customWidth="1"/>
    <col min="1802" max="1802" width="16.28515625" style="736" customWidth="1"/>
    <col min="1803" max="1803" width="22.140625" style="736" customWidth="1"/>
    <col min="1804" max="1805" width="11.42578125" style="736"/>
    <col min="1806" max="1808" width="14.5703125" style="736" customWidth="1"/>
    <col min="1809" max="2048" width="11.42578125" style="736"/>
    <col min="2049" max="2049" width="12.7109375" style="736" customWidth="1"/>
    <col min="2050" max="2050" width="88.5703125" style="736" customWidth="1"/>
    <col min="2051" max="2051" width="9.42578125" style="736" customWidth="1"/>
    <col min="2052" max="2052" width="13.7109375" style="736" customWidth="1"/>
    <col min="2053" max="2053" width="13.85546875" style="736" customWidth="1"/>
    <col min="2054" max="2054" width="14" style="736" customWidth="1"/>
    <col min="2055" max="2055" width="15.28515625" style="736" customWidth="1"/>
    <col min="2056" max="2056" width="14.5703125" style="736" customWidth="1"/>
    <col min="2057" max="2057" width="14" style="736" customWidth="1"/>
    <col min="2058" max="2058" width="16.28515625" style="736" customWidth="1"/>
    <col min="2059" max="2059" width="22.140625" style="736" customWidth="1"/>
    <col min="2060" max="2061" width="11.42578125" style="736"/>
    <col min="2062" max="2064" width="14.5703125" style="736" customWidth="1"/>
    <col min="2065" max="2304" width="11.42578125" style="736"/>
    <col min="2305" max="2305" width="12.7109375" style="736" customWidth="1"/>
    <col min="2306" max="2306" width="88.5703125" style="736" customWidth="1"/>
    <col min="2307" max="2307" width="9.42578125" style="736" customWidth="1"/>
    <col min="2308" max="2308" width="13.7109375" style="736" customWidth="1"/>
    <col min="2309" max="2309" width="13.85546875" style="736" customWidth="1"/>
    <col min="2310" max="2310" width="14" style="736" customWidth="1"/>
    <col min="2311" max="2311" width="15.28515625" style="736" customWidth="1"/>
    <col min="2312" max="2312" width="14.5703125" style="736" customWidth="1"/>
    <col min="2313" max="2313" width="14" style="736" customWidth="1"/>
    <col min="2314" max="2314" width="16.28515625" style="736" customWidth="1"/>
    <col min="2315" max="2315" width="22.140625" style="736" customWidth="1"/>
    <col min="2316" max="2317" width="11.42578125" style="736"/>
    <col min="2318" max="2320" width="14.5703125" style="736" customWidth="1"/>
    <col min="2321" max="2560" width="11.42578125" style="736"/>
    <col min="2561" max="2561" width="12.7109375" style="736" customWidth="1"/>
    <col min="2562" max="2562" width="88.5703125" style="736" customWidth="1"/>
    <col min="2563" max="2563" width="9.42578125" style="736" customWidth="1"/>
    <col min="2564" max="2564" width="13.7109375" style="736" customWidth="1"/>
    <col min="2565" max="2565" width="13.85546875" style="736" customWidth="1"/>
    <col min="2566" max="2566" width="14" style="736" customWidth="1"/>
    <col min="2567" max="2567" width="15.28515625" style="736" customWidth="1"/>
    <col min="2568" max="2568" width="14.5703125" style="736" customWidth="1"/>
    <col min="2569" max="2569" width="14" style="736" customWidth="1"/>
    <col min="2570" max="2570" width="16.28515625" style="736" customWidth="1"/>
    <col min="2571" max="2571" width="22.140625" style="736" customWidth="1"/>
    <col min="2572" max="2573" width="11.42578125" style="736"/>
    <col min="2574" max="2576" width="14.5703125" style="736" customWidth="1"/>
    <col min="2577" max="2816" width="11.42578125" style="736"/>
    <col min="2817" max="2817" width="12.7109375" style="736" customWidth="1"/>
    <col min="2818" max="2818" width="88.5703125" style="736" customWidth="1"/>
    <col min="2819" max="2819" width="9.42578125" style="736" customWidth="1"/>
    <col min="2820" max="2820" width="13.7109375" style="736" customWidth="1"/>
    <col min="2821" max="2821" width="13.85546875" style="736" customWidth="1"/>
    <col min="2822" max="2822" width="14" style="736" customWidth="1"/>
    <col min="2823" max="2823" width="15.28515625" style="736" customWidth="1"/>
    <col min="2824" max="2824" width="14.5703125" style="736" customWidth="1"/>
    <col min="2825" max="2825" width="14" style="736" customWidth="1"/>
    <col min="2826" max="2826" width="16.28515625" style="736" customWidth="1"/>
    <col min="2827" max="2827" width="22.140625" style="736" customWidth="1"/>
    <col min="2828" max="2829" width="11.42578125" style="736"/>
    <col min="2830" max="2832" width="14.5703125" style="736" customWidth="1"/>
    <col min="2833" max="3072" width="11.42578125" style="736"/>
    <col min="3073" max="3073" width="12.7109375" style="736" customWidth="1"/>
    <col min="3074" max="3074" width="88.5703125" style="736" customWidth="1"/>
    <col min="3075" max="3075" width="9.42578125" style="736" customWidth="1"/>
    <col min="3076" max="3076" width="13.7109375" style="736" customWidth="1"/>
    <col min="3077" max="3077" width="13.85546875" style="736" customWidth="1"/>
    <col min="3078" max="3078" width="14" style="736" customWidth="1"/>
    <col min="3079" max="3079" width="15.28515625" style="736" customWidth="1"/>
    <col min="3080" max="3080" width="14.5703125" style="736" customWidth="1"/>
    <col min="3081" max="3081" width="14" style="736" customWidth="1"/>
    <col min="3082" max="3082" width="16.28515625" style="736" customWidth="1"/>
    <col min="3083" max="3083" width="22.140625" style="736" customWidth="1"/>
    <col min="3084" max="3085" width="11.42578125" style="736"/>
    <col min="3086" max="3088" width="14.5703125" style="736" customWidth="1"/>
    <col min="3089" max="3328" width="11.42578125" style="736"/>
    <col min="3329" max="3329" width="12.7109375" style="736" customWidth="1"/>
    <col min="3330" max="3330" width="88.5703125" style="736" customWidth="1"/>
    <col min="3331" max="3331" width="9.42578125" style="736" customWidth="1"/>
    <col min="3332" max="3332" width="13.7109375" style="736" customWidth="1"/>
    <col min="3333" max="3333" width="13.85546875" style="736" customWidth="1"/>
    <col min="3334" max="3334" width="14" style="736" customWidth="1"/>
    <col min="3335" max="3335" width="15.28515625" style="736" customWidth="1"/>
    <col min="3336" max="3336" width="14.5703125" style="736" customWidth="1"/>
    <col min="3337" max="3337" width="14" style="736" customWidth="1"/>
    <col min="3338" max="3338" width="16.28515625" style="736" customWidth="1"/>
    <col min="3339" max="3339" width="22.140625" style="736" customWidth="1"/>
    <col min="3340" max="3341" width="11.42578125" style="736"/>
    <col min="3342" max="3344" width="14.5703125" style="736" customWidth="1"/>
    <col min="3345" max="3584" width="11.42578125" style="736"/>
    <col min="3585" max="3585" width="12.7109375" style="736" customWidth="1"/>
    <col min="3586" max="3586" width="88.5703125" style="736" customWidth="1"/>
    <col min="3587" max="3587" width="9.42578125" style="736" customWidth="1"/>
    <col min="3588" max="3588" width="13.7109375" style="736" customWidth="1"/>
    <col min="3589" max="3589" width="13.85546875" style="736" customWidth="1"/>
    <col min="3590" max="3590" width="14" style="736" customWidth="1"/>
    <col min="3591" max="3591" width="15.28515625" style="736" customWidth="1"/>
    <col min="3592" max="3592" width="14.5703125" style="736" customWidth="1"/>
    <col min="3593" max="3593" width="14" style="736" customWidth="1"/>
    <col min="3594" max="3594" width="16.28515625" style="736" customWidth="1"/>
    <col min="3595" max="3595" width="22.140625" style="736" customWidth="1"/>
    <col min="3596" max="3597" width="11.42578125" style="736"/>
    <col min="3598" max="3600" width="14.5703125" style="736" customWidth="1"/>
    <col min="3601" max="3840" width="11.42578125" style="736"/>
    <col min="3841" max="3841" width="12.7109375" style="736" customWidth="1"/>
    <col min="3842" max="3842" width="88.5703125" style="736" customWidth="1"/>
    <col min="3843" max="3843" width="9.42578125" style="736" customWidth="1"/>
    <col min="3844" max="3844" width="13.7109375" style="736" customWidth="1"/>
    <col min="3845" max="3845" width="13.85546875" style="736" customWidth="1"/>
    <col min="3846" max="3846" width="14" style="736" customWidth="1"/>
    <col min="3847" max="3847" width="15.28515625" style="736" customWidth="1"/>
    <col min="3848" max="3848" width="14.5703125" style="736" customWidth="1"/>
    <col min="3849" max="3849" width="14" style="736" customWidth="1"/>
    <col min="3850" max="3850" width="16.28515625" style="736" customWidth="1"/>
    <col min="3851" max="3851" width="22.140625" style="736" customWidth="1"/>
    <col min="3852" max="3853" width="11.42578125" style="736"/>
    <col min="3854" max="3856" width="14.5703125" style="736" customWidth="1"/>
    <col min="3857" max="4096" width="11.42578125" style="736"/>
    <col min="4097" max="4097" width="12.7109375" style="736" customWidth="1"/>
    <col min="4098" max="4098" width="88.5703125" style="736" customWidth="1"/>
    <col min="4099" max="4099" width="9.42578125" style="736" customWidth="1"/>
    <col min="4100" max="4100" width="13.7109375" style="736" customWidth="1"/>
    <col min="4101" max="4101" width="13.85546875" style="736" customWidth="1"/>
    <col min="4102" max="4102" width="14" style="736" customWidth="1"/>
    <col min="4103" max="4103" width="15.28515625" style="736" customWidth="1"/>
    <col min="4104" max="4104" width="14.5703125" style="736" customWidth="1"/>
    <col min="4105" max="4105" width="14" style="736" customWidth="1"/>
    <col min="4106" max="4106" width="16.28515625" style="736" customWidth="1"/>
    <col min="4107" max="4107" width="22.140625" style="736" customWidth="1"/>
    <col min="4108" max="4109" width="11.42578125" style="736"/>
    <col min="4110" max="4112" width="14.5703125" style="736" customWidth="1"/>
    <col min="4113" max="4352" width="11.42578125" style="736"/>
    <col min="4353" max="4353" width="12.7109375" style="736" customWidth="1"/>
    <col min="4354" max="4354" width="88.5703125" style="736" customWidth="1"/>
    <col min="4355" max="4355" width="9.42578125" style="736" customWidth="1"/>
    <col min="4356" max="4356" width="13.7109375" style="736" customWidth="1"/>
    <col min="4357" max="4357" width="13.85546875" style="736" customWidth="1"/>
    <col min="4358" max="4358" width="14" style="736" customWidth="1"/>
    <col min="4359" max="4359" width="15.28515625" style="736" customWidth="1"/>
    <col min="4360" max="4360" width="14.5703125" style="736" customWidth="1"/>
    <col min="4361" max="4361" width="14" style="736" customWidth="1"/>
    <col min="4362" max="4362" width="16.28515625" style="736" customWidth="1"/>
    <col min="4363" max="4363" width="22.140625" style="736" customWidth="1"/>
    <col min="4364" max="4365" width="11.42578125" style="736"/>
    <col min="4366" max="4368" width="14.5703125" style="736" customWidth="1"/>
    <col min="4369" max="4608" width="11.42578125" style="736"/>
    <col min="4609" max="4609" width="12.7109375" style="736" customWidth="1"/>
    <col min="4610" max="4610" width="88.5703125" style="736" customWidth="1"/>
    <col min="4611" max="4611" width="9.42578125" style="736" customWidth="1"/>
    <col min="4612" max="4612" width="13.7109375" style="736" customWidth="1"/>
    <col min="4613" max="4613" width="13.85546875" style="736" customWidth="1"/>
    <col min="4614" max="4614" width="14" style="736" customWidth="1"/>
    <col min="4615" max="4615" width="15.28515625" style="736" customWidth="1"/>
    <col min="4616" max="4616" width="14.5703125" style="736" customWidth="1"/>
    <col min="4617" max="4617" width="14" style="736" customWidth="1"/>
    <col min="4618" max="4618" width="16.28515625" style="736" customWidth="1"/>
    <col min="4619" max="4619" width="22.140625" style="736" customWidth="1"/>
    <col min="4620" max="4621" width="11.42578125" style="736"/>
    <col min="4622" max="4624" width="14.5703125" style="736" customWidth="1"/>
    <col min="4625" max="4864" width="11.42578125" style="736"/>
    <col min="4865" max="4865" width="12.7109375" style="736" customWidth="1"/>
    <col min="4866" max="4866" width="88.5703125" style="736" customWidth="1"/>
    <col min="4867" max="4867" width="9.42578125" style="736" customWidth="1"/>
    <col min="4868" max="4868" width="13.7109375" style="736" customWidth="1"/>
    <col min="4869" max="4869" width="13.85546875" style="736" customWidth="1"/>
    <col min="4870" max="4870" width="14" style="736" customWidth="1"/>
    <col min="4871" max="4871" width="15.28515625" style="736" customWidth="1"/>
    <col min="4872" max="4872" width="14.5703125" style="736" customWidth="1"/>
    <col min="4873" max="4873" width="14" style="736" customWidth="1"/>
    <col min="4874" max="4874" width="16.28515625" style="736" customWidth="1"/>
    <col min="4875" max="4875" width="22.140625" style="736" customWidth="1"/>
    <col min="4876" max="4877" width="11.42578125" style="736"/>
    <col min="4878" max="4880" width="14.5703125" style="736" customWidth="1"/>
    <col min="4881" max="5120" width="11.42578125" style="736"/>
    <col min="5121" max="5121" width="12.7109375" style="736" customWidth="1"/>
    <col min="5122" max="5122" width="88.5703125" style="736" customWidth="1"/>
    <col min="5123" max="5123" width="9.42578125" style="736" customWidth="1"/>
    <col min="5124" max="5124" width="13.7109375" style="736" customWidth="1"/>
    <col min="5125" max="5125" width="13.85546875" style="736" customWidth="1"/>
    <col min="5126" max="5126" width="14" style="736" customWidth="1"/>
    <col min="5127" max="5127" width="15.28515625" style="736" customWidth="1"/>
    <col min="5128" max="5128" width="14.5703125" style="736" customWidth="1"/>
    <col min="5129" max="5129" width="14" style="736" customWidth="1"/>
    <col min="5130" max="5130" width="16.28515625" style="736" customWidth="1"/>
    <col min="5131" max="5131" width="22.140625" style="736" customWidth="1"/>
    <col min="5132" max="5133" width="11.42578125" style="736"/>
    <col min="5134" max="5136" width="14.5703125" style="736" customWidth="1"/>
    <col min="5137" max="5376" width="11.42578125" style="736"/>
    <col min="5377" max="5377" width="12.7109375" style="736" customWidth="1"/>
    <col min="5378" max="5378" width="88.5703125" style="736" customWidth="1"/>
    <col min="5379" max="5379" width="9.42578125" style="736" customWidth="1"/>
    <col min="5380" max="5380" width="13.7109375" style="736" customWidth="1"/>
    <col min="5381" max="5381" width="13.85546875" style="736" customWidth="1"/>
    <col min="5382" max="5382" width="14" style="736" customWidth="1"/>
    <col min="5383" max="5383" width="15.28515625" style="736" customWidth="1"/>
    <col min="5384" max="5384" width="14.5703125" style="736" customWidth="1"/>
    <col min="5385" max="5385" width="14" style="736" customWidth="1"/>
    <col min="5386" max="5386" width="16.28515625" style="736" customWidth="1"/>
    <col min="5387" max="5387" width="22.140625" style="736" customWidth="1"/>
    <col min="5388" max="5389" width="11.42578125" style="736"/>
    <col min="5390" max="5392" width="14.5703125" style="736" customWidth="1"/>
    <col min="5393" max="5632" width="11.42578125" style="736"/>
    <col min="5633" max="5633" width="12.7109375" style="736" customWidth="1"/>
    <col min="5634" max="5634" width="88.5703125" style="736" customWidth="1"/>
    <col min="5635" max="5635" width="9.42578125" style="736" customWidth="1"/>
    <col min="5636" max="5636" width="13.7109375" style="736" customWidth="1"/>
    <col min="5637" max="5637" width="13.85546875" style="736" customWidth="1"/>
    <col min="5638" max="5638" width="14" style="736" customWidth="1"/>
    <col min="5639" max="5639" width="15.28515625" style="736" customWidth="1"/>
    <col min="5640" max="5640" width="14.5703125" style="736" customWidth="1"/>
    <col min="5641" max="5641" width="14" style="736" customWidth="1"/>
    <col min="5642" max="5642" width="16.28515625" style="736" customWidth="1"/>
    <col min="5643" max="5643" width="22.140625" style="736" customWidth="1"/>
    <col min="5644" max="5645" width="11.42578125" style="736"/>
    <col min="5646" max="5648" width="14.5703125" style="736" customWidth="1"/>
    <col min="5649" max="5888" width="11.42578125" style="736"/>
    <col min="5889" max="5889" width="12.7109375" style="736" customWidth="1"/>
    <col min="5890" max="5890" width="88.5703125" style="736" customWidth="1"/>
    <col min="5891" max="5891" width="9.42578125" style="736" customWidth="1"/>
    <col min="5892" max="5892" width="13.7109375" style="736" customWidth="1"/>
    <col min="5893" max="5893" width="13.85546875" style="736" customWidth="1"/>
    <col min="5894" max="5894" width="14" style="736" customWidth="1"/>
    <col min="5895" max="5895" width="15.28515625" style="736" customWidth="1"/>
    <col min="5896" max="5896" width="14.5703125" style="736" customWidth="1"/>
    <col min="5897" max="5897" width="14" style="736" customWidth="1"/>
    <col min="5898" max="5898" width="16.28515625" style="736" customWidth="1"/>
    <col min="5899" max="5899" width="22.140625" style="736" customWidth="1"/>
    <col min="5900" max="5901" width="11.42578125" style="736"/>
    <col min="5902" max="5904" width="14.5703125" style="736" customWidth="1"/>
    <col min="5905" max="6144" width="11.42578125" style="736"/>
    <col min="6145" max="6145" width="12.7109375" style="736" customWidth="1"/>
    <col min="6146" max="6146" width="88.5703125" style="736" customWidth="1"/>
    <col min="6147" max="6147" width="9.42578125" style="736" customWidth="1"/>
    <col min="6148" max="6148" width="13.7109375" style="736" customWidth="1"/>
    <col min="6149" max="6149" width="13.85546875" style="736" customWidth="1"/>
    <col min="6150" max="6150" width="14" style="736" customWidth="1"/>
    <col min="6151" max="6151" width="15.28515625" style="736" customWidth="1"/>
    <col min="6152" max="6152" width="14.5703125" style="736" customWidth="1"/>
    <col min="6153" max="6153" width="14" style="736" customWidth="1"/>
    <col min="6154" max="6154" width="16.28515625" style="736" customWidth="1"/>
    <col min="6155" max="6155" width="22.140625" style="736" customWidth="1"/>
    <col min="6156" max="6157" width="11.42578125" style="736"/>
    <col min="6158" max="6160" width="14.5703125" style="736" customWidth="1"/>
    <col min="6161" max="6400" width="11.42578125" style="736"/>
    <col min="6401" max="6401" width="12.7109375" style="736" customWidth="1"/>
    <col min="6402" max="6402" width="88.5703125" style="736" customWidth="1"/>
    <col min="6403" max="6403" width="9.42578125" style="736" customWidth="1"/>
    <col min="6404" max="6404" width="13.7109375" style="736" customWidth="1"/>
    <col min="6405" max="6405" width="13.85546875" style="736" customWidth="1"/>
    <col min="6406" max="6406" width="14" style="736" customWidth="1"/>
    <col min="6407" max="6407" width="15.28515625" style="736" customWidth="1"/>
    <col min="6408" max="6408" width="14.5703125" style="736" customWidth="1"/>
    <col min="6409" max="6409" width="14" style="736" customWidth="1"/>
    <col min="6410" max="6410" width="16.28515625" style="736" customWidth="1"/>
    <col min="6411" max="6411" width="22.140625" style="736" customWidth="1"/>
    <col min="6412" max="6413" width="11.42578125" style="736"/>
    <col min="6414" max="6416" width="14.5703125" style="736" customWidth="1"/>
    <col min="6417" max="6656" width="11.42578125" style="736"/>
    <col min="6657" max="6657" width="12.7109375" style="736" customWidth="1"/>
    <col min="6658" max="6658" width="88.5703125" style="736" customWidth="1"/>
    <col min="6659" max="6659" width="9.42578125" style="736" customWidth="1"/>
    <col min="6660" max="6660" width="13.7109375" style="736" customWidth="1"/>
    <col min="6661" max="6661" width="13.85546875" style="736" customWidth="1"/>
    <col min="6662" max="6662" width="14" style="736" customWidth="1"/>
    <col min="6663" max="6663" width="15.28515625" style="736" customWidth="1"/>
    <col min="6664" max="6664" width="14.5703125" style="736" customWidth="1"/>
    <col min="6665" max="6665" width="14" style="736" customWidth="1"/>
    <col min="6666" max="6666" width="16.28515625" style="736" customWidth="1"/>
    <col min="6667" max="6667" width="22.140625" style="736" customWidth="1"/>
    <col min="6668" max="6669" width="11.42578125" style="736"/>
    <col min="6670" max="6672" width="14.5703125" style="736" customWidth="1"/>
    <col min="6673" max="6912" width="11.42578125" style="736"/>
    <col min="6913" max="6913" width="12.7109375" style="736" customWidth="1"/>
    <col min="6914" max="6914" width="88.5703125" style="736" customWidth="1"/>
    <col min="6915" max="6915" width="9.42578125" style="736" customWidth="1"/>
    <col min="6916" max="6916" width="13.7109375" style="736" customWidth="1"/>
    <col min="6917" max="6917" width="13.85546875" style="736" customWidth="1"/>
    <col min="6918" max="6918" width="14" style="736" customWidth="1"/>
    <col min="6919" max="6919" width="15.28515625" style="736" customWidth="1"/>
    <col min="6920" max="6920" width="14.5703125" style="736" customWidth="1"/>
    <col min="6921" max="6921" width="14" style="736" customWidth="1"/>
    <col min="6922" max="6922" width="16.28515625" style="736" customWidth="1"/>
    <col min="6923" max="6923" width="22.140625" style="736" customWidth="1"/>
    <col min="6924" max="6925" width="11.42578125" style="736"/>
    <col min="6926" max="6928" width="14.5703125" style="736" customWidth="1"/>
    <col min="6929" max="7168" width="11.42578125" style="736"/>
    <col min="7169" max="7169" width="12.7109375" style="736" customWidth="1"/>
    <col min="7170" max="7170" width="88.5703125" style="736" customWidth="1"/>
    <col min="7171" max="7171" width="9.42578125" style="736" customWidth="1"/>
    <col min="7172" max="7172" width="13.7109375" style="736" customWidth="1"/>
    <col min="7173" max="7173" width="13.85546875" style="736" customWidth="1"/>
    <col min="7174" max="7174" width="14" style="736" customWidth="1"/>
    <col min="7175" max="7175" width="15.28515625" style="736" customWidth="1"/>
    <col min="7176" max="7176" width="14.5703125" style="736" customWidth="1"/>
    <col min="7177" max="7177" width="14" style="736" customWidth="1"/>
    <col min="7178" max="7178" width="16.28515625" style="736" customWidth="1"/>
    <col min="7179" max="7179" width="22.140625" style="736" customWidth="1"/>
    <col min="7180" max="7181" width="11.42578125" style="736"/>
    <col min="7182" max="7184" width="14.5703125" style="736" customWidth="1"/>
    <col min="7185" max="7424" width="11.42578125" style="736"/>
    <col min="7425" max="7425" width="12.7109375" style="736" customWidth="1"/>
    <col min="7426" max="7426" width="88.5703125" style="736" customWidth="1"/>
    <col min="7427" max="7427" width="9.42578125" style="736" customWidth="1"/>
    <col min="7428" max="7428" width="13.7109375" style="736" customWidth="1"/>
    <col min="7429" max="7429" width="13.85546875" style="736" customWidth="1"/>
    <col min="7430" max="7430" width="14" style="736" customWidth="1"/>
    <col min="7431" max="7431" width="15.28515625" style="736" customWidth="1"/>
    <col min="7432" max="7432" width="14.5703125" style="736" customWidth="1"/>
    <col min="7433" max="7433" width="14" style="736" customWidth="1"/>
    <col min="7434" max="7434" width="16.28515625" style="736" customWidth="1"/>
    <col min="7435" max="7435" width="22.140625" style="736" customWidth="1"/>
    <col min="7436" max="7437" width="11.42578125" style="736"/>
    <col min="7438" max="7440" width="14.5703125" style="736" customWidth="1"/>
    <col min="7441" max="7680" width="11.42578125" style="736"/>
    <col min="7681" max="7681" width="12.7109375" style="736" customWidth="1"/>
    <col min="7682" max="7682" width="88.5703125" style="736" customWidth="1"/>
    <col min="7683" max="7683" width="9.42578125" style="736" customWidth="1"/>
    <col min="7684" max="7684" width="13.7109375" style="736" customWidth="1"/>
    <col min="7685" max="7685" width="13.85546875" style="736" customWidth="1"/>
    <col min="7686" max="7686" width="14" style="736" customWidth="1"/>
    <col min="7687" max="7687" width="15.28515625" style="736" customWidth="1"/>
    <col min="7688" max="7688" width="14.5703125" style="736" customWidth="1"/>
    <col min="7689" max="7689" width="14" style="736" customWidth="1"/>
    <col min="7690" max="7690" width="16.28515625" style="736" customWidth="1"/>
    <col min="7691" max="7691" width="22.140625" style="736" customWidth="1"/>
    <col min="7692" max="7693" width="11.42578125" style="736"/>
    <col min="7694" max="7696" width="14.5703125" style="736" customWidth="1"/>
    <col min="7697" max="7936" width="11.42578125" style="736"/>
    <col min="7937" max="7937" width="12.7109375" style="736" customWidth="1"/>
    <col min="7938" max="7938" width="88.5703125" style="736" customWidth="1"/>
    <col min="7939" max="7939" width="9.42578125" style="736" customWidth="1"/>
    <col min="7940" max="7940" width="13.7109375" style="736" customWidth="1"/>
    <col min="7941" max="7941" width="13.85546875" style="736" customWidth="1"/>
    <col min="7942" max="7942" width="14" style="736" customWidth="1"/>
    <col min="7943" max="7943" width="15.28515625" style="736" customWidth="1"/>
    <col min="7944" max="7944" width="14.5703125" style="736" customWidth="1"/>
    <col min="7945" max="7945" width="14" style="736" customWidth="1"/>
    <col min="7946" max="7946" width="16.28515625" style="736" customWidth="1"/>
    <col min="7947" max="7947" width="22.140625" style="736" customWidth="1"/>
    <col min="7948" max="7949" width="11.42578125" style="736"/>
    <col min="7950" max="7952" width="14.5703125" style="736" customWidth="1"/>
    <col min="7953" max="8192" width="11.42578125" style="736"/>
    <col min="8193" max="8193" width="12.7109375" style="736" customWidth="1"/>
    <col min="8194" max="8194" width="88.5703125" style="736" customWidth="1"/>
    <col min="8195" max="8195" width="9.42578125" style="736" customWidth="1"/>
    <col min="8196" max="8196" width="13.7109375" style="736" customWidth="1"/>
    <col min="8197" max="8197" width="13.85546875" style="736" customWidth="1"/>
    <col min="8198" max="8198" width="14" style="736" customWidth="1"/>
    <col min="8199" max="8199" width="15.28515625" style="736" customWidth="1"/>
    <col min="8200" max="8200" width="14.5703125" style="736" customWidth="1"/>
    <col min="8201" max="8201" width="14" style="736" customWidth="1"/>
    <col min="8202" max="8202" width="16.28515625" style="736" customWidth="1"/>
    <col min="8203" max="8203" width="22.140625" style="736" customWidth="1"/>
    <col min="8204" max="8205" width="11.42578125" style="736"/>
    <col min="8206" max="8208" width="14.5703125" style="736" customWidth="1"/>
    <col min="8209" max="8448" width="11.42578125" style="736"/>
    <col min="8449" max="8449" width="12.7109375" style="736" customWidth="1"/>
    <col min="8450" max="8450" width="88.5703125" style="736" customWidth="1"/>
    <col min="8451" max="8451" width="9.42578125" style="736" customWidth="1"/>
    <col min="8452" max="8452" width="13.7109375" style="736" customWidth="1"/>
    <col min="8453" max="8453" width="13.85546875" style="736" customWidth="1"/>
    <col min="8454" max="8454" width="14" style="736" customWidth="1"/>
    <col min="8455" max="8455" width="15.28515625" style="736" customWidth="1"/>
    <col min="8456" max="8456" width="14.5703125" style="736" customWidth="1"/>
    <col min="8457" max="8457" width="14" style="736" customWidth="1"/>
    <col min="8458" max="8458" width="16.28515625" style="736" customWidth="1"/>
    <col min="8459" max="8459" width="22.140625" style="736" customWidth="1"/>
    <col min="8460" max="8461" width="11.42578125" style="736"/>
    <col min="8462" max="8464" width="14.5703125" style="736" customWidth="1"/>
    <col min="8465" max="8704" width="11.42578125" style="736"/>
    <col min="8705" max="8705" width="12.7109375" style="736" customWidth="1"/>
    <col min="8706" max="8706" width="88.5703125" style="736" customWidth="1"/>
    <col min="8707" max="8707" width="9.42578125" style="736" customWidth="1"/>
    <col min="8708" max="8708" width="13.7109375" style="736" customWidth="1"/>
    <col min="8709" max="8709" width="13.85546875" style="736" customWidth="1"/>
    <col min="8710" max="8710" width="14" style="736" customWidth="1"/>
    <col min="8711" max="8711" width="15.28515625" style="736" customWidth="1"/>
    <col min="8712" max="8712" width="14.5703125" style="736" customWidth="1"/>
    <col min="8713" max="8713" width="14" style="736" customWidth="1"/>
    <col min="8714" max="8714" width="16.28515625" style="736" customWidth="1"/>
    <col min="8715" max="8715" width="22.140625" style="736" customWidth="1"/>
    <col min="8716" max="8717" width="11.42578125" style="736"/>
    <col min="8718" max="8720" width="14.5703125" style="736" customWidth="1"/>
    <col min="8721" max="8960" width="11.42578125" style="736"/>
    <col min="8961" max="8961" width="12.7109375" style="736" customWidth="1"/>
    <col min="8962" max="8962" width="88.5703125" style="736" customWidth="1"/>
    <col min="8963" max="8963" width="9.42578125" style="736" customWidth="1"/>
    <col min="8964" max="8964" width="13.7109375" style="736" customWidth="1"/>
    <col min="8965" max="8965" width="13.85546875" style="736" customWidth="1"/>
    <col min="8966" max="8966" width="14" style="736" customWidth="1"/>
    <col min="8967" max="8967" width="15.28515625" style="736" customWidth="1"/>
    <col min="8968" max="8968" width="14.5703125" style="736" customWidth="1"/>
    <col min="8969" max="8969" width="14" style="736" customWidth="1"/>
    <col min="8970" max="8970" width="16.28515625" style="736" customWidth="1"/>
    <col min="8971" max="8971" width="22.140625" style="736" customWidth="1"/>
    <col min="8972" max="8973" width="11.42578125" style="736"/>
    <col min="8974" max="8976" width="14.5703125" style="736" customWidth="1"/>
    <col min="8977" max="9216" width="11.42578125" style="736"/>
    <col min="9217" max="9217" width="12.7109375" style="736" customWidth="1"/>
    <col min="9218" max="9218" width="88.5703125" style="736" customWidth="1"/>
    <col min="9219" max="9219" width="9.42578125" style="736" customWidth="1"/>
    <col min="9220" max="9220" width="13.7109375" style="736" customWidth="1"/>
    <col min="9221" max="9221" width="13.85546875" style="736" customWidth="1"/>
    <col min="9222" max="9222" width="14" style="736" customWidth="1"/>
    <col min="9223" max="9223" width="15.28515625" style="736" customWidth="1"/>
    <col min="9224" max="9224" width="14.5703125" style="736" customWidth="1"/>
    <col min="9225" max="9225" width="14" style="736" customWidth="1"/>
    <col min="9226" max="9226" width="16.28515625" style="736" customWidth="1"/>
    <col min="9227" max="9227" width="22.140625" style="736" customWidth="1"/>
    <col min="9228" max="9229" width="11.42578125" style="736"/>
    <col min="9230" max="9232" width="14.5703125" style="736" customWidth="1"/>
    <col min="9233" max="9472" width="11.42578125" style="736"/>
    <col min="9473" max="9473" width="12.7109375" style="736" customWidth="1"/>
    <col min="9474" max="9474" width="88.5703125" style="736" customWidth="1"/>
    <col min="9475" max="9475" width="9.42578125" style="736" customWidth="1"/>
    <col min="9476" max="9476" width="13.7109375" style="736" customWidth="1"/>
    <col min="9477" max="9477" width="13.85546875" style="736" customWidth="1"/>
    <col min="9478" max="9478" width="14" style="736" customWidth="1"/>
    <col min="9479" max="9479" width="15.28515625" style="736" customWidth="1"/>
    <col min="9480" max="9480" width="14.5703125" style="736" customWidth="1"/>
    <col min="9481" max="9481" width="14" style="736" customWidth="1"/>
    <col min="9482" max="9482" width="16.28515625" style="736" customWidth="1"/>
    <col min="9483" max="9483" width="22.140625" style="736" customWidth="1"/>
    <col min="9484" max="9485" width="11.42578125" style="736"/>
    <col min="9486" max="9488" width="14.5703125" style="736" customWidth="1"/>
    <col min="9489" max="9728" width="11.42578125" style="736"/>
    <col min="9729" max="9729" width="12.7109375" style="736" customWidth="1"/>
    <col min="9730" max="9730" width="88.5703125" style="736" customWidth="1"/>
    <col min="9731" max="9731" width="9.42578125" style="736" customWidth="1"/>
    <col min="9732" max="9732" width="13.7109375" style="736" customWidth="1"/>
    <col min="9733" max="9733" width="13.85546875" style="736" customWidth="1"/>
    <col min="9734" max="9734" width="14" style="736" customWidth="1"/>
    <col min="9735" max="9735" width="15.28515625" style="736" customWidth="1"/>
    <col min="9736" max="9736" width="14.5703125" style="736" customWidth="1"/>
    <col min="9737" max="9737" width="14" style="736" customWidth="1"/>
    <col min="9738" max="9738" width="16.28515625" style="736" customWidth="1"/>
    <col min="9739" max="9739" width="22.140625" style="736" customWidth="1"/>
    <col min="9740" max="9741" width="11.42578125" style="736"/>
    <col min="9742" max="9744" width="14.5703125" style="736" customWidth="1"/>
    <col min="9745" max="9984" width="11.42578125" style="736"/>
    <col min="9985" max="9985" width="12.7109375" style="736" customWidth="1"/>
    <col min="9986" max="9986" width="88.5703125" style="736" customWidth="1"/>
    <col min="9987" max="9987" width="9.42578125" style="736" customWidth="1"/>
    <col min="9988" max="9988" width="13.7109375" style="736" customWidth="1"/>
    <col min="9989" max="9989" width="13.85546875" style="736" customWidth="1"/>
    <col min="9990" max="9990" width="14" style="736" customWidth="1"/>
    <col min="9991" max="9991" width="15.28515625" style="736" customWidth="1"/>
    <col min="9992" max="9992" width="14.5703125" style="736" customWidth="1"/>
    <col min="9993" max="9993" width="14" style="736" customWidth="1"/>
    <col min="9994" max="9994" width="16.28515625" style="736" customWidth="1"/>
    <col min="9995" max="9995" width="22.140625" style="736" customWidth="1"/>
    <col min="9996" max="9997" width="11.42578125" style="736"/>
    <col min="9998" max="10000" width="14.5703125" style="736" customWidth="1"/>
    <col min="10001" max="10240" width="11.42578125" style="736"/>
    <col min="10241" max="10241" width="12.7109375" style="736" customWidth="1"/>
    <col min="10242" max="10242" width="88.5703125" style="736" customWidth="1"/>
    <col min="10243" max="10243" width="9.42578125" style="736" customWidth="1"/>
    <col min="10244" max="10244" width="13.7109375" style="736" customWidth="1"/>
    <col min="10245" max="10245" width="13.85546875" style="736" customWidth="1"/>
    <col min="10246" max="10246" width="14" style="736" customWidth="1"/>
    <col min="10247" max="10247" width="15.28515625" style="736" customWidth="1"/>
    <col min="10248" max="10248" width="14.5703125" style="736" customWidth="1"/>
    <col min="10249" max="10249" width="14" style="736" customWidth="1"/>
    <col min="10250" max="10250" width="16.28515625" style="736" customWidth="1"/>
    <col min="10251" max="10251" width="22.140625" style="736" customWidth="1"/>
    <col min="10252" max="10253" width="11.42578125" style="736"/>
    <col min="10254" max="10256" width="14.5703125" style="736" customWidth="1"/>
    <col min="10257" max="10496" width="11.42578125" style="736"/>
    <col min="10497" max="10497" width="12.7109375" style="736" customWidth="1"/>
    <col min="10498" max="10498" width="88.5703125" style="736" customWidth="1"/>
    <col min="10499" max="10499" width="9.42578125" style="736" customWidth="1"/>
    <col min="10500" max="10500" width="13.7109375" style="736" customWidth="1"/>
    <col min="10501" max="10501" width="13.85546875" style="736" customWidth="1"/>
    <col min="10502" max="10502" width="14" style="736" customWidth="1"/>
    <col min="10503" max="10503" width="15.28515625" style="736" customWidth="1"/>
    <col min="10504" max="10504" width="14.5703125" style="736" customWidth="1"/>
    <col min="10505" max="10505" width="14" style="736" customWidth="1"/>
    <col min="10506" max="10506" width="16.28515625" style="736" customWidth="1"/>
    <col min="10507" max="10507" width="22.140625" style="736" customWidth="1"/>
    <col min="10508" max="10509" width="11.42578125" style="736"/>
    <col min="10510" max="10512" width="14.5703125" style="736" customWidth="1"/>
    <col min="10513" max="10752" width="11.42578125" style="736"/>
    <col min="10753" max="10753" width="12.7109375" style="736" customWidth="1"/>
    <col min="10754" max="10754" width="88.5703125" style="736" customWidth="1"/>
    <col min="10755" max="10755" width="9.42578125" style="736" customWidth="1"/>
    <col min="10756" max="10756" width="13.7109375" style="736" customWidth="1"/>
    <col min="10757" max="10757" width="13.85546875" style="736" customWidth="1"/>
    <col min="10758" max="10758" width="14" style="736" customWidth="1"/>
    <col min="10759" max="10759" width="15.28515625" style="736" customWidth="1"/>
    <col min="10760" max="10760" width="14.5703125" style="736" customWidth="1"/>
    <col min="10761" max="10761" width="14" style="736" customWidth="1"/>
    <col min="10762" max="10762" width="16.28515625" style="736" customWidth="1"/>
    <col min="10763" max="10763" width="22.140625" style="736" customWidth="1"/>
    <col min="10764" max="10765" width="11.42578125" style="736"/>
    <col min="10766" max="10768" width="14.5703125" style="736" customWidth="1"/>
    <col min="10769" max="11008" width="11.42578125" style="736"/>
    <col min="11009" max="11009" width="12.7109375" style="736" customWidth="1"/>
    <col min="11010" max="11010" width="88.5703125" style="736" customWidth="1"/>
    <col min="11011" max="11011" width="9.42578125" style="736" customWidth="1"/>
    <col min="11012" max="11012" width="13.7109375" style="736" customWidth="1"/>
    <col min="11013" max="11013" width="13.85546875" style="736" customWidth="1"/>
    <col min="11014" max="11014" width="14" style="736" customWidth="1"/>
    <col min="11015" max="11015" width="15.28515625" style="736" customWidth="1"/>
    <col min="11016" max="11016" width="14.5703125" style="736" customWidth="1"/>
    <col min="11017" max="11017" width="14" style="736" customWidth="1"/>
    <col min="11018" max="11018" width="16.28515625" style="736" customWidth="1"/>
    <col min="11019" max="11019" width="22.140625" style="736" customWidth="1"/>
    <col min="11020" max="11021" width="11.42578125" style="736"/>
    <col min="11022" max="11024" width="14.5703125" style="736" customWidth="1"/>
    <col min="11025" max="11264" width="11.42578125" style="736"/>
    <col min="11265" max="11265" width="12.7109375" style="736" customWidth="1"/>
    <col min="11266" max="11266" width="88.5703125" style="736" customWidth="1"/>
    <col min="11267" max="11267" width="9.42578125" style="736" customWidth="1"/>
    <col min="11268" max="11268" width="13.7109375" style="736" customWidth="1"/>
    <col min="11269" max="11269" width="13.85546875" style="736" customWidth="1"/>
    <col min="11270" max="11270" width="14" style="736" customWidth="1"/>
    <col min="11271" max="11271" width="15.28515625" style="736" customWidth="1"/>
    <col min="11272" max="11272" width="14.5703125" style="736" customWidth="1"/>
    <col min="11273" max="11273" width="14" style="736" customWidth="1"/>
    <col min="11274" max="11274" width="16.28515625" style="736" customWidth="1"/>
    <col min="11275" max="11275" width="22.140625" style="736" customWidth="1"/>
    <col min="11276" max="11277" width="11.42578125" style="736"/>
    <col min="11278" max="11280" width="14.5703125" style="736" customWidth="1"/>
    <col min="11281" max="11520" width="11.42578125" style="736"/>
    <col min="11521" max="11521" width="12.7109375" style="736" customWidth="1"/>
    <col min="11522" max="11522" width="88.5703125" style="736" customWidth="1"/>
    <col min="11523" max="11523" width="9.42578125" style="736" customWidth="1"/>
    <col min="11524" max="11524" width="13.7109375" style="736" customWidth="1"/>
    <col min="11525" max="11525" width="13.85546875" style="736" customWidth="1"/>
    <col min="11526" max="11526" width="14" style="736" customWidth="1"/>
    <col min="11527" max="11527" width="15.28515625" style="736" customWidth="1"/>
    <col min="11528" max="11528" width="14.5703125" style="736" customWidth="1"/>
    <col min="11529" max="11529" width="14" style="736" customWidth="1"/>
    <col min="11530" max="11530" width="16.28515625" style="736" customWidth="1"/>
    <col min="11531" max="11531" width="22.140625" style="736" customWidth="1"/>
    <col min="11532" max="11533" width="11.42578125" style="736"/>
    <col min="11534" max="11536" width="14.5703125" style="736" customWidth="1"/>
    <col min="11537" max="11776" width="11.42578125" style="736"/>
    <col min="11777" max="11777" width="12.7109375" style="736" customWidth="1"/>
    <col min="11778" max="11778" width="88.5703125" style="736" customWidth="1"/>
    <col min="11779" max="11779" width="9.42578125" style="736" customWidth="1"/>
    <col min="11780" max="11780" width="13.7109375" style="736" customWidth="1"/>
    <col min="11781" max="11781" width="13.85546875" style="736" customWidth="1"/>
    <col min="11782" max="11782" width="14" style="736" customWidth="1"/>
    <col min="11783" max="11783" width="15.28515625" style="736" customWidth="1"/>
    <col min="11784" max="11784" width="14.5703125" style="736" customWidth="1"/>
    <col min="11785" max="11785" width="14" style="736" customWidth="1"/>
    <col min="11786" max="11786" width="16.28515625" style="736" customWidth="1"/>
    <col min="11787" max="11787" width="22.140625" style="736" customWidth="1"/>
    <col min="11788" max="11789" width="11.42578125" style="736"/>
    <col min="11790" max="11792" width="14.5703125" style="736" customWidth="1"/>
    <col min="11793" max="12032" width="11.42578125" style="736"/>
    <col min="12033" max="12033" width="12.7109375" style="736" customWidth="1"/>
    <col min="12034" max="12034" width="88.5703125" style="736" customWidth="1"/>
    <col min="12035" max="12035" width="9.42578125" style="736" customWidth="1"/>
    <col min="12036" max="12036" width="13.7109375" style="736" customWidth="1"/>
    <col min="12037" max="12037" width="13.85546875" style="736" customWidth="1"/>
    <col min="12038" max="12038" width="14" style="736" customWidth="1"/>
    <col min="12039" max="12039" width="15.28515625" style="736" customWidth="1"/>
    <col min="12040" max="12040" width="14.5703125" style="736" customWidth="1"/>
    <col min="12041" max="12041" width="14" style="736" customWidth="1"/>
    <col min="12042" max="12042" width="16.28515625" style="736" customWidth="1"/>
    <col min="12043" max="12043" width="22.140625" style="736" customWidth="1"/>
    <col min="12044" max="12045" width="11.42578125" style="736"/>
    <col min="12046" max="12048" width="14.5703125" style="736" customWidth="1"/>
    <col min="12049" max="12288" width="11.42578125" style="736"/>
    <col min="12289" max="12289" width="12.7109375" style="736" customWidth="1"/>
    <col min="12290" max="12290" width="88.5703125" style="736" customWidth="1"/>
    <col min="12291" max="12291" width="9.42578125" style="736" customWidth="1"/>
    <col min="12292" max="12292" width="13.7109375" style="736" customWidth="1"/>
    <col min="12293" max="12293" width="13.85546875" style="736" customWidth="1"/>
    <col min="12294" max="12294" width="14" style="736" customWidth="1"/>
    <col min="12295" max="12295" width="15.28515625" style="736" customWidth="1"/>
    <col min="12296" max="12296" width="14.5703125" style="736" customWidth="1"/>
    <col min="12297" max="12297" width="14" style="736" customWidth="1"/>
    <col min="12298" max="12298" width="16.28515625" style="736" customWidth="1"/>
    <col min="12299" max="12299" width="22.140625" style="736" customWidth="1"/>
    <col min="12300" max="12301" width="11.42578125" style="736"/>
    <col min="12302" max="12304" width="14.5703125" style="736" customWidth="1"/>
    <col min="12305" max="12544" width="11.42578125" style="736"/>
    <col min="12545" max="12545" width="12.7109375" style="736" customWidth="1"/>
    <col min="12546" max="12546" width="88.5703125" style="736" customWidth="1"/>
    <col min="12547" max="12547" width="9.42578125" style="736" customWidth="1"/>
    <col min="12548" max="12548" width="13.7109375" style="736" customWidth="1"/>
    <col min="12549" max="12549" width="13.85546875" style="736" customWidth="1"/>
    <col min="12550" max="12550" width="14" style="736" customWidth="1"/>
    <col min="12551" max="12551" width="15.28515625" style="736" customWidth="1"/>
    <col min="12552" max="12552" width="14.5703125" style="736" customWidth="1"/>
    <col min="12553" max="12553" width="14" style="736" customWidth="1"/>
    <col min="12554" max="12554" width="16.28515625" style="736" customWidth="1"/>
    <col min="12555" max="12555" width="22.140625" style="736" customWidth="1"/>
    <col min="12556" max="12557" width="11.42578125" style="736"/>
    <col min="12558" max="12560" width="14.5703125" style="736" customWidth="1"/>
    <col min="12561" max="12800" width="11.42578125" style="736"/>
    <col min="12801" max="12801" width="12.7109375" style="736" customWidth="1"/>
    <col min="12802" max="12802" width="88.5703125" style="736" customWidth="1"/>
    <col min="12803" max="12803" width="9.42578125" style="736" customWidth="1"/>
    <col min="12804" max="12804" width="13.7109375" style="736" customWidth="1"/>
    <col min="12805" max="12805" width="13.85546875" style="736" customWidth="1"/>
    <col min="12806" max="12806" width="14" style="736" customWidth="1"/>
    <col min="12807" max="12807" width="15.28515625" style="736" customWidth="1"/>
    <col min="12808" max="12808" width="14.5703125" style="736" customWidth="1"/>
    <col min="12809" max="12809" width="14" style="736" customWidth="1"/>
    <col min="12810" max="12810" width="16.28515625" style="736" customWidth="1"/>
    <col min="12811" max="12811" width="22.140625" style="736" customWidth="1"/>
    <col min="12812" max="12813" width="11.42578125" style="736"/>
    <col min="12814" max="12816" width="14.5703125" style="736" customWidth="1"/>
    <col min="12817" max="13056" width="11.42578125" style="736"/>
    <col min="13057" max="13057" width="12.7109375" style="736" customWidth="1"/>
    <col min="13058" max="13058" width="88.5703125" style="736" customWidth="1"/>
    <col min="13059" max="13059" width="9.42578125" style="736" customWidth="1"/>
    <col min="13060" max="13060" width="13.7109375" style="736" customWidth="1"/>
    <col min="13061" max="13061" width="13.85546875" style="736" customWidth="1"/>
    <col min="13062" max="13062" width="14" style="736" customWidth="1"/>
    <col min="13063" max="13063" width="15.28515625" style="736" customWidth="1"/>
    <col min="13064" max="13064" width="14.5703125" style="736" customWidth="1"/>
    <col min="13065" max="13065" width="14" style="736" customWidth="1"/>
    <col min="13066" max="13066" width="16.28515625" style="736" customWidth="1"/>
    <col min="13067" max="13067" width="22.140625" style="736" customWidth="1"/>
    <col min="13068" max="13069" width="11.42578125" style="736"/>
    <col min="13070" max="13072" width="14.5703125" style="736" customWidth="1"/>
    <col min="13073" max="13312" width="11.42578125" style="736"/>
    <col min="13313" max="13313" width="12.7109375" style="736" customWidth="1"/>
    <col min="13314" max="13314" width="88.5703125" style="736" customWidth="1"/>
    <col min="13315" max="13315" width="9.42578125" style="736" customWidth="1"/>
    <col min="13316" max="13316" width="13.7109375" style="736" customWidth="1"/>
    <col min="13317" max="13317" width="13.85546875" style="736" customWidth="1"/>
    <col min="13318" max="13318" width="14" style="736" customWidth="1"/>
    <col min="13319" max="13319" width="15.28515625" style="736" customWidth="1"/>
    <col min="13320" max="13320" width="14.5703125" style="736" customWidth="1"/>
    <col min="13321" max="13321" width="14" style="736" customWidth="1"/>
    <col min="13322" max="13322" width="16.28515625" style="736" customWidth="1"/>
    <col min="13323" max="13323" width="22.140625" style="736" customWidth="1"/>
    <col min="13324" max="13325" width="11.42578125" style="736"/>
    <col min="13326" max="13328" width="14.5703125" style="736" customWidth="1"/>
    <col min="13329" max="13568" width="11.42578125" style="736"/>
    <col min="13569" max="13569" width="12.7109375" style="736" customWidth="1"/>
    <col min="13570" max="13570" width="88.5703125" style="736" customWidth="1"/>
    <col min="13571" max="13571" width="9.42578125" style="736" customWidth="1"/>
    <col min="13572" max="13572" width="13.7109375" style="736" customWidth="1"/>
    <col min="13573" max="13573" width="13.85546875" style="736" customWidth="1"/>
    <col min="13574" max="13574" width="14" style="736" customWidth="1"/>
    <col min="13575" max="13575" width="15.28515625" style="736" customWidth="1"/>
    <col min="13576" max="13576" width="14.5703125" style="736" customWidth="1"/>
    <col min="13577" max="13577" width="14" style="736" customWidth="1"/>
    <col min="13578" max="13578" width="16.28515625" style="736" customWidth="1"/>
    <col min="13579" max="13579" width="22.140625" style="736" customWidth="1"/>
    <col min="13580" max="13581" width="11.42578125" style="736"/>
    <col min="13582" max="13584" width="14.5703125" style="736" customWidth="1"/>
    <col min="13585" max="13824" width="11.42578125" style="736"/>
    <col min="13825" max="13825" width="12.7109375" style="736" customWidth="1"/>
    <col min="13826" max="13826" width="88.5703125" style="736" customWidth="1"/>
    <col min="13827" max="13827" width="9.42578125" style="736" customWidth="1"/>
    <col min="13828" max="13828" width="13.7109375" style="736" customWidth="1"/>
    <col min="13829" max="13829" width="13.85546875" style="736" customWidth="1"/>
    <col min="13830" max="13830" width="14" style="736" customWidth="1"/>
    <col min="13831" max="13831" width="15.28515625" style="736" customWidth="1"/>
    <col min="13832" max="13832" width="14.5703125" style="736" customWidth="1"/>
    <col min="13833" max="13833" width="14" style="736" customWidth="1"/>
    <col min="13834" max="13834" width="16.28515625" style="736" customWidth="1"/>
    <col min="13835" max="13835" width="22.140625" style="736" customWidth="1"/>
    <col min="13836" max="13837" width="11.42578125" style="736"/>
    <col min="13838" max="13840" width="14.5703125" style="736" customWidth="1"/>
    <col min="13841" max="14080" width="11.42578125" style="736"/>
    <col min="14081" max="14081" width="12.7109375" style="736" customWidth="1"/>
    <col min="14082" max="14082" width="88.5703125" style="736" customWidth="1"/>
    <col min="14083" max="14083" width="9.42578125" style="736" customWidth="1"/>
    <col min="14084" max="14084" width="13.7109375" style="736" customWidth="1"/>
    <col min="14085" max="14085" width="13.85546875" style="736" customWidth="1"/>
    <col min="14086" max="14086" width="14" style="736" customWidth="1"/>
    <col min="14087" max="14087" width="15.28515625" style="736" customWidth="1"/>
    <col min="14088" max="14088" width="14.5703125" style="736" customWidth="1"/>
    <col min="14089" max="14089" width="14" style="736" customWidth="1"/>
    <col min="14090" max="14090" width="16.28515625" style="736" customWidth="1"/>
    <col min="14091" max="14091" width="22.140625" style="736" customWidth="1"/>
    <col min="14092" max="14093" width="11.42578125" style="736"/>
    <col min="14094" max="14096" width="14.5703125" style="736" customWidth="1"/>
    <col min="14097" max="14336" width="11.42578125" style="736"/>
    <col min="14337" max="14337" width="12.7109375" style="736" customWidth="1"/>
    <col min="14338" max="14338" width="88.5703125" style="736" customWidth="1"/>
    <col min="14339" max="14339" width="9.42578125" style="736" customWidth="1"/>
    <col min="14340" max="14340" width="13.7109375" style="736" customWidth="1"/>
    <col min="14341" max="14341" width="13.85546875" style="736" customWidth="1"/>
    <col min="14342" max="14342" width="14" style="736" customWidth="1"/>
    <col min="14343" max="14343" width="15.28515625" style="736" customWidth="1"/>
    <col min="14344" max="14344" width="14.5703125" style="736" customWidth="1"/>
    <col min="14345" max="14345" width="14" style="736" customWidth="1"/>
    <col min="14346" max="14346" width="16.28515625" style="736" customWidth="1"/>
    <col min="14347" max="14347" width="22.140625" style="736" customWidth="1"/>
    <col min="14348" max="14349" width="11.42578125" style="736"/>
    <col min="14350" max="14352" width="14.5703125" style="736" customWidth="1"/>
    <col min="14353" max="14592" width="11.42578125" style="736"/>
    <col min="14593" max="14593" width="12.7109375" style="736" customWidth="1"/>
    <col min="14594" max="14594" width="88.5703125" style="736" customWidth="1"/>
    <col min="14595" max="14595" width="9.42578125" style="736" customWidth="1"/>
    <col min="14596" max="14596" width="13.7109375" style="736" customWidth="1"/>
    <col min="14597" max="14597" width="13.85546875" style="736" customWidth="1"/>
    <col min="14598" max="14598" width="14" style="736" customWidth="1"/>
    <col min="14599" max="14599" width="15.28515625" style="736" customWidth="1"/>
    <col min="14600" max="14600" width="14.5703125" style="736" customWidth="1"/>
    <col min="14601" max="14601" width="14" style="736" customWidth="1"/>
    <col min="14602" max="14602" width="16.28515625" style="736" customWidth="1"/>
    <col min="14603" max="14603" width="22.140625" style="736" customWidth="1"/>
    <col min="14604" max="14605" width="11.42578125" style="736"/>
    <col min="14606" max="14608" width="14.5703125" style="736" customWidth="1"/>
    <col min="14609" max="14848" width="11.42578125" style="736"/>
    <col min="14849" max="14849" width="12.7109375" style="736" customWidth="1"/>
    <col min="14850" max="14850" width="88.5703125" style="736" customWidth="1"/>
    <col min="14851" max="14851" width="9.42578125" style="736" customWidth="1"/>
    <col min="14852" max="14852" width="13.7109375" style="736" customWidth="1"/>
    <col min="14853" max="14853" width="13.85546875" style="736" customWidth="1"/>
    <col min="14854" max="14854" width="14" style="736" customWidth="1"/>
    <col min="14855" max="14855" width="15.28515625" style="736" customWidth="1"/>
    <col min="14856" max="14856" width="14.5703125" style="736" customWidth="1"/>
    <col min="14857" max="14857" width="14" style="736" customWidth="1"/>
    <col min="14858" max="14858" width="16.28515625" style="736" customWidth="1"/>
    <col min="14859" max="14859" width="22.140625" style="736" customWidth="1"/>
    <col min="14860" max="14861" width="11.42578125" style="736"/>
    <col min="14862" max="14864" width="14.5703125" style="736" customWidth="1"/>
    <col min="14865" max="15104" width="11.42578125" style="736"/>
    <col min="15105" max="15105" width="12.7109375" style="736" customWidth="1"/>
    <col min="15106" max="15106" width="88.5703125" style="736" customWidth="1"/>
    <col min="15107" max="15107" width="9.42578125" style="736" customWidth="1"/>
    <col min="15108" max="15108" width="13.7109375" style="736" customWidth="1"/>
    <col min="15109" max="15109" width="13.85546875" style="736" customWidth="1"/>
    <col min="15110" max="15110" width="14" style="736" customWidth="1"/>
    <col min="15111" max="15111" width="15.28515625" style="736" customWidth="1"/>
    <col min="15112" max="15112" width="14.5703125" style="736" customWidth="1"/>
    <col min="15113" max="15113" width="14" style="736" customWidth="1"/>
    <col min="15114" max="15114" width="16.28515625" style="736" customWidth="1"/>
    <col min="15115" max="15115" width="22.140625" style="736" customWidth="1"/>
    <col min="15116" max="15117" width="11.42578125" style="736"/>
    <col min="15118" max="15120" width="14.5703125" style="736" customWidth="1"/>
    <col min="15121" max="15360" width="11.42578125" style="736"/>
    <col min="15361" max="15361" width="12.7109375" style="736" customWidth="1"/>
    <col min="15362" max="15362" width="88.5703125" style="736" customWidth="1"/>
    <col min="15363" max="15363" width="9.42578125" style="736" customWidth="1"/>
    <col min="15364" max="15364" width="13.7109375" style="736" customWidth="1"/>
    <col min="15365" max="15365" width="13.85546875" style="736" customWidth="1"/>
    <col min="15366" max="15366" width="14" style="736" customWidth="1"/>
    <col min="15367" max="15367" width="15.28515625" style="736" customWidth="1"/>
    <col min="15368" max="15368" width="14.5703125" style="736" customWidth="1"/>
    <col min="15369" max="15369" width="14" style="736" customWidth="1"/>
    <col min="15370" max="15370" width="16.28515625" style="736" customWidth="1"/>
    <col min="15371" max="15371" width="22.140625" style="736" customWidth="1"/>
    <col min="15372" max="15373" width="11.42578125" style="736"/>
    <col min="15374" max="15376" width="14.5703125" style="736" customWidth="1"/>
    <col min="15377" max="15616" width="11.42578125" style="736"/>
    <col min="15617" max="15617" width="12.7109375" style="736" customWidth="1"/>
    <col min="15618" max="15618" width="88.5703125" style="736" customWidth="1"/>
    <col min="15619" max="15619" width="9.42578125" style="736" customWidth="1"/>
    <col min="15620" max="15620" width="13.7109375" style="736" customWidth="1"/>
    <col min="15621" max="15621" width="13.85546875" style="736" customWidth="1"/>
    <col min="15622" max="15622" width="14" style="736" customWidth="1"/>
    <col min="15623" max="15623" width="15.28515625" style="736" customWidth="1"/>
    <col min="15624" max="15624" width="14.5703125" style="736" customWidth="1"/>
    <col min="15625" max="15625" width="14" style="736" customWidth="1"/>
    <col min="15626" max="15626" width="16.28515625" style="736" customWidth="1"/>
    <col min="15627" max="15627" width="22.140625" style="736" customWidth="1"/>
    <col min="15628" max="15629" width="11.42578125" style="736"/>
    <col min="15630" max="15632" width="14.5703125" style="736" customWidth="1"/>
    <col min="15633" max="15872" width="11.42578125" style="736"/>
    <col min="15873" max="15873" width="12.7109375" style="736" customWidth="1"/>
    <col min="15874" max="15874" width="88.5703125" style="736" customWidth="1"/>
    <col min="15875" max="15875" width="9.42578125" style="736" customWidth="1"/>
    <col min="15876" max="15876" width="13.7109375" style="736" customWidth="1"/>
    <col min="15877" max="15877" width="13.85546875" style="736" customWidth="1"/>
    <col min="15878" max="15878" width="14" style="736" customWidth="1"/>
    <col min="15879" max="15879" width="15.28515625" style="736" customWidth="1"/>
    <col min="15880" max="15880" width="14.5703125" style="736" customWidth="1"/>
    <col min="15881" max="15881" width="14" style="736" customWidth="1"/>
    <col min="15882" max="15882" width="16.28515625" style="736" customWidth="1"/>
    <col min="15883" max="15883" width="22.140625" style="736" customWidth="1"/>
    <col min="15884" max="15885" width="11.42578125" style="736"/>
    <col min="15886" max="15888" width="14.5703125" style="736" customWidth="1"/>
    <col min="15889" max="16128" width="11.42578125" style="736"/>
    <col min="16129" max="16129" width="12.7109375" style="736" customWidth="1"/>
    <col min="16130" max="16130" width="88.5703125" style="736" customWidth="1"/>
    <col min="16131" max="16131" width="9.42578125" style="736" customWidth="1"/>
    <col min="16132" max="16132" width="13.7109375" style="736" customWidth="1"/>
    <col min="16133" max="16133" width="13.85546875" style="736" customWidth="1"/>
    <col min="16134" max="16134" width="14" style="736" customWidth="1"/>
    <col min="16135" max="16135" width="15.28515625" style="736" customWidth="1"/>
    <col min="16136" max="16136" width="14.5703125" style="736" customWidth="1"/>
    <col min="16137" max="16137" width="14" style="736" customWidth="1"/>
    <col min="16138" max="16138" width="16.28515625" style="736" customWidth="1"/>
    <col min="16139" max="16139" width="22.140625" style="736" customWidth="1"/>
    <col min="16140" max="16141" width="11.42578125" style="736"/>
    <col min="16142" max="16144" width="14.5703125" style="736" customWidth="1"/>
    <col min="16145" max="16384" width="11.42578125" style="736"/>
  </cols>
  <sheetData>
    <row r="1" spans="1:19" x14ac:dyDescent="0.2">
      <c r="A1" s="579" t="s">
        <v>0</v>
      </c>
      <c r="I1" s="736"/>
    </row>
    <row r="2" spans="1:19" x14ac:dyDescent="0.2">
      <c r="A2" s="579" t="str">
        <f>CONCATENATE("COMUNA: ",[1]NOMBRE!B2," - ","( ",[1]NOMBRE!C2,[1]NOMBRE!D2,[1]NOMBRE!E2,[1]NOMBRE!F2,[1]NOMBRE!G2," )")</f>
        <v>COMUNA: LINARES - ( 07401 )</v>
      </c>
      <c r="I2" s="736"/>
    </row>
    <row r="3" spans="1:19" x14ac:dyDescent="0.2">
      <c r="A3" s="579" t="str">
        <f>CONCATENATE("ESTABLECIMIENTO: ",[1]NOMBRE!B3," - ","( ",[1]NOMBRE!C3,[1]NOMBRE!D3,[1]NOMBRE!E3,[1]NOMBRE!F3,[1]NOMBRE!G3," )")</f>
        <v>ESTABLECIMIENTO: HOSPITAL DE LINARES - ( 16108 )</v>
      </c>
      <c r="I3" s="632"/>
    </row>
    <row r="4" spans="1:19" x14ac:dyDescent="0.2">
      <c r="A4" s="579" t="str">
        <f>CONCATENATE("MES: ",[1]NOMBRE!B6," - ","( ",[1]NOMBRE!C6,[1]NOMBRE!D6," )")</f>
        <v>MES: MARZO - ( 03 )</v>
      </c>
      <c r="I4" s="631"/>
    </row>
    <row r="5" spans="1:19" ht="12.75" customHeight="1" x14ac:dyDescent="0.2">
      <c r="A5" s="579" t="str">
        <f>CONCATENATE("AÑO: ",[1]NOMBRE!B7)</f>
        <v>AÑO: 2013</v>
      </c>
      <c r="I5" s="736"/>
    </row>
    <row r="6" spans="1:19" ht="12.75" customHeight="1" x14ac:dyDescent="0.15">
      <c r="A6" s="888" t="s">
        <v>1</v>
      </c>
      <c r="B6" s="888"/>
      <c r="C6" s="888"/>
      <c r="D6" s="888"/>
      <c r="E6" s="888"/>
      <c r="F6" s="888"/>
      <c r="I6" s="736"/>
    </row>
    <row r="7" spans="1:19" ht="12.75" customHeight="1" x14ac:dyDescent="0.15">
      <c r="A7" s="888"/>
      <c r="B7" s="888"/>
      <c r="C7" s="888"/>
      <c r="D7" s="888"/>
      <c r="E7" s="888"/>
      <c r="F7" s="888"/>
      <c r="I7" s="736"/>
    </row>
    <row r="8" spans="1:19" ht="12.75" customHeight="1" x14ac:dyDescent="0.2">
      <c r="A8" s="730"/>
      <c r="B8" s="730"/>
      <c r="C8" s="730"/>
      <c r="D8" s="730"/>
      <c r="E8" s="730"/>
      <c r="F8" s="730"/>
      <c r="I8" s="736"/>
    </row>
    <row r="9" spans="1:19" x14ac:dyDescent="0.2">
      <c r="A9" s="11"/>
      <c r="B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2.75" customHeight="1" x14ac:dyDescent="0.2">
      <c r="A10" s="876" t="s">
        <v>2</v>
      </c>
      <c r="B10" s="877"/>
      <c r="C10" s="959" t="s">
        <v>3</v>
      </c>
      <c r="D10" s="966" t="s">
        <v>4</v>
      </c>
      <c r="E10" s="967"/>
      <c r="F10" s="968"/>
      <c r="G10" s="959" t="s">
        <v>5</v>
      </c>
      <c r="H10" s="959" t="s">
        <v>6</v>
      </c>
      <c r="I10" s="738"/>
      <c r="J10" s="736"/>
      <c r="K10" s="736"/>
      <c r="N10" s="732"/>
      <c r="O10" s="737"/>
      <c r="Q10" s="736"/>
    </row>
    <row r="11" spans="1:19" ht="13.5" customHeight="1" x14ac:dyDescent="0.2">
      <c r="A11" s="878"/>
      <c r="B11" s="879"/>
      <c r="C11" s="960"/>
      <c r="D11" s="969" t="s">
        <v>7</v>
      </c>
      <c r="E11" s="962" t="s">
        <v>8</v>
      </c>
      <c r="F11" s="964" t="s">
        <v>9</v>
      </c>
      <c r="G11" s="960"/>
      <c r="H11" s="960"/>
      <c r="I11" s="738"/>
      <c r="J11" s="736"/>
      <c r="K11" s="736"/>
      <c r="N11" s="732"/>
      <c r="O11" s="737"/>
      <c r="Q11" s="736"/>
    </row>
    <row r="12" spans="1:19" x14ac:dyDescent="0.2">
      <c r="A12" s="873" t="s">
        <v>10</v>
      </c>
      <c r="B12" s="874" t="s">
        <v>11</v>
      </c>
      <c r="C12" s="961"/>
      <c r="D12" s="970"/>
      <c r="E12" s="963"/>
      <c r="F12" s="965"/>
      <c r="G12" s="961"/>
      <c r="H12" s="961"/>
      <c r="I12" s="738"/>
      <c r="J12" s="736"/>
      <c r="K12" s="736"/>
      <c r="N12" s="732"/>
      <c r="O12" s="737"/>
      <c r="Q12" s="736"/>
    </row>
    <row r="13" spans="1:19" x14ac:dyDescent="0.2">
      <c r="A13" s="880" t="s">
        <v>12</v>
      </c>
      <c r="B13" s="881"/>
      <c r="C13" s="872">
        <f>+SUM(D13:F13)</f>
        <v>4652</v>
      </c>
      <c r="D13" s="875">
        <f>+SUM(D14:D42)</f>
        <v>2147</v>
      </c>
      <c r="E13" s="875">
        <f>+SUM(E14:E42)</f>
        <v>2505</v>
      </c>
      <c r="F13" s="875">
        <f>+SUM(F14:F42)</f>
        <v>0</v>
      </c>
      <c r="G13" s="875">
        <f>+SUM(G14:G42)</f>
        <v>0</v>
      </c>
      <c r="H13" s="875">
        <f>+SUM(H14:H42)</f>
        <v>0</v>
      </c>
      <c r="I13" s="738"/>
      <c r="J13" s="736"/>
      <c r="K13" s="736"/>
      <c r="N13" s="732"/>
      <c r="O13" s="737"/>
      <c r="Q13" s="736"/>
    </row>
    <row r="14" spans="1:19" ht="27" customHeight="1" x14ac:dyDescent="0.2">
      <c r="A14" s="862" t="s">
        <v>13</v>
      </c>
      <c r="B14" s="863" t="s">
        <v>14</v>
      </c>
      <c r="C14" s="735">
        <f>+SUM(D14:F14)</f>
        <v>1028</v>
      </c>
      <c r="D14" s="749">
        <v>469</v>
      </c>
      <c r="E14" s="739">
        <v>559</v>
      </c>
      <c r="F14" s="750"/>
      <c r="G14" s="750"/>
      <c r="H14" s="750"/>
      <c r="I14" s="828"/>
      <c r="J14" s="736"/>
      <c r="K14" s="736"/>
      <c r="N14" s="732"/>
      <c r="O14" s="737"/>
      <c r="Q14" s="736"/>
    </row>
    <row r="15" spans="1:19" x14ac:dyDescent="0.2">
      <c r="A15" s="864" t="s">
        <v>15</v>
      </c>
      <c r="B15" s="865" t="s">
        <v>16</v>
      </c>
      <c r="C15" s="735">
        <f t="shared" ref="C15:C76" si="0">+SUM(D15:F15)</f>
        <v>0</v>
      </c>
      <c r="D15" s="749"/>
      <c r="E15" s="739"/>
      <c r="F15" s="750"/>
      <c r="G15" s="750"/>
      <c r="H15" s="750"/>
      <c r="I15" s="828"/>
      <c r="J15" s="736"/>
      <c r="K15" s="736"/>
      <c r="N15" s="732"/>
      <c r="O15" s="737"/>
      <c r="Q15" s="736"/>
    </row>
    <row r="16" spans="1:19" x14ac:dyDescent="0.2">
      <c r="A16" s="864" t="s">
        <v>17</v>
      </c>
      <c r="B16" s="865" t="s">
        <v>18</v>
      </c>
      <c r="C16" s="735">
        <f t="shared" si="0"/>
        <v>4</v>
      </c>
      <c r="D16" s="749"/>
      <c r="E16" s="739">
        <v>4</v>
      </c>
      <c r="F16" s="750"/>
      <c r="G16" s="750"/>
      <c r="H16" s="750"/>
      <c r="I16" s="828"/>
      <c r="J16" s="736"/>
      <c r="K16" s="736"/>
      <c r="N16" s="732"/>
      <c r="O16" s="737"/>
      <c r="Q16" s="736"/>
    </row>
    <row r="17" spans="1:17" x14ac:dyDescent="0.2">
      <c r="A17" s="866" t="s">
        <v>19</v>
      </c>
      <c r="B17" s="867" t="s">
        <v>20</v>
      </c>
      <c r="C17" s="735">
        <f t="shared" si="0"/>
        <v>127</v>
      </c>
      <c r="D17" s="749"/>
      <c r="E17" s="739">
        <v>127</v>
      </c>
      <c r="F17" s="750"/>
      <c r="G17" s="750"/>
      <c r="H17" s="750"/>
      <c r="I17" s="828"/>
      <c r="J17" s="736"/>
      <c r="K17" s="736"/>
      <c r="N17" s="732"/>
      <c r="O17" s="737"/>
      <c r="Q17" s="736"/>
    </row>
    <row r="18" spans="1:17" x14ac:dyDescent="0.2">
      <c r="A18" s="866" t="s">
        <v>21</v>
      </c>
      <c r="B18" s="868" t="s">
        <v>22</v>
      </c>
      <c r="C18" s="735">
        <f t="shared" si="0"/>
        <v>185</v>
      </c>
      <c r="D18" s="749"/>
      <c r="E18" s="739">
        <v>185</v>
      </c>
      <c r="F18" s="750"/>
      <c r="G18" s="750"/>
      <c r="H18" s="750"/>
      <c r="I18" s="828"/>
      <c r="J18" s="736"/>
      <c r="K18" s="736"/>
      <c r="N18" s="732"/>
      <c r="O18" s="737"/>
      <c r="Q18" s="736"/>
    </row>
    <row r="19" spans="1:17" x14ac:dyDescent="0.2">
      <c r="A19" s="866" t="s">
        <v>23</v>
      </c>
      <c r="B19" s="869" t="s">
        <v>24</v>
      </c>
      <c r="C19" s="735">
        <f t="shared" si="0"/>
        <v>428</v>
      </c>
      <c r="D19" s="749"/>
      <c r="E19" s="739">
        <v>428</v>
      </c>
      <c r="F19" s="750"/>
      <c r="G19" s="750"/>
      <c r="H19" s="750"/>
      <c r="I19" s="828"/>
      <c r="J19" s="736"/>
      <c r="K19" s="736"/>
      <c r="N19" s="732"/>
      <c r="O19" s="737"/>
      <c r="Q19" s="736"/>
    </row>
    <row r="20" spans="1:17" x14ac:dyDescent="0.2">
      <c r="A20" s="866" t="s">
        <v>25</v>
      </c>
      <c r="B20" s="869" t="s">
        <v>26</v>
      </c>
      <c r="C20" s="735">
        <f t="shared" si="0"/>
        <v>48</v>
      </c>
      <c r="D20" s="749"/>
      <c r="E20" s="739">
        <v>48</v>
      </c>
      <c r="F20" s="750"/>
      <c r="G20" s="750"/>
      <c r="H20" s="750"/>
      <c r="I20" s="828"/>
      <c r="J20" s="736"/>
      <c r="K20" s="736"/>
      <c r="N20" s="732"/>
      <c r="O20" s="737"/>
      <c r="Q20" s="736"/>
    </row>
    <row r="21" spans="1:17" x14ac:dyDescent="0.2">
      <c r="A21" s="866" t="s">
        <v>27</v>
      </c>
      <c r="B21" s="869" t="s">
        <v>28</v>
      </c>
      <c r="C21" s="735">
        <f t="shared" si="0"/>
        <v>205</v>
      </c>
      <c r="D21" s="749">
        <v>66</v>
      </c>
      <c r="E21" s="739">
        <v>139</v>
      </c>
      <c r="F21" s="750"/>
      <c r="G21" s="750"/>
      <c r="H21" s="750"/>
      <c r="I21" s="828"/>
      <c r="J21" s="736"/>
      <c r="K21" s="736"/>
      <c r="N21" s="732"/>
      <c r="O21" s="737"/>
      <c r="Q21" s="736"/>
    </row>
    <row r="22" spans="1:17" ht="23.25" x14ac:dyDescent="0.2">
      <c r="A22" s="866" t="s">
        <v>29</v>
      </c>
      <c r="B22" s="870" t="s">
        <v>30</v>
      </c>
      <c r="C22" s="735">
        <f t="shared" si="0"/>
        <v>210</v>
      </c>
      <c r="D22" s="767"/>
      <c r="E22" s="768">
        <v>210</v>
      </c>
      <c r="F22" s="769"/>
      <c r="G22" s="769"/>
      <c r="H22" s="769"/>
      <c r="I22" s="828"/>
      <c r="J22" s="736"/>
      <c r="K22" s="736"/>
      <c r="N22" s="732"/>
      <c r="O22" s="737"/>
      <c r="Q22" s="736"/>
    </row>
    <row r="23" spans="1:17" x14ac:dyDescent="0.2">
      <c r="A23" s="866" t="s">
        <v>31</v>
      </c>
      <c r="B23" s="870" t="s">
        <v>32</v>
      </c>
      <c r="C23" s="735">
        <f t="shared" si="0"/>
        <v>0</v>
      </c>
      <c r="D23" s="767"/>
      <c r="E23" s="768"/>
      <c r="F23" s="769"/>
      <c r="G23" s="769"/>
      <c r="H23" s="769"/>
      <c r="I23" s="828"/>
      <c r="J23" s="736"/>
      <c r="K23" s="736"/>
      <c r="N23" s="732"/>
      <c r="O23" s="737"/>
      <c r="Q23" s="736"/>
    </row>
    <row r="24" spans="1:17" x14ac:dyDescent="0.2">
      <c r="A24" s="866" t="s">
        <v>33</v>
      </c>
      <c r="B24" s="870" t="s">
        <v>34</v>
      </c>
      <c r="C24" s="735">
        <f t="shared" si="0"/>
        <v>0</v>
      </c>
      <c r="D24" s="767"/>
      <c r="E24" s="768"/>
      <c r="F24" s="769"/>
      <c r="G24" s="769"/>
      <c r="H24" s="769"/>
      <c r="I24" s="828"/>
      <c r="J24" s="736"/>
      <c r="K24" s="736"/>
      <c r="N24" s="732"/>
      <c r="O24" s="737"/>
      <c r="Q24" s="736"/>
    </row>
    <row r="25" spans="1:17" x14ac:dyDescent="0.2">
      <c r="A25" s="866" t="s">
        <v>35</v>
      </c>
      <c r="B25" s="870" t="s">
        <v>36</v>
      </c>
      <c r="C25" s="735">
        <f t="shared" si="0"/>
        <v>0</v>
      </c>
      <c r="D25" s="767"/>
      <c r="E25" s="768"/>
      <c r="F25" s="769"/>
      <c r="G25" s="769"/>
      <c r="H25" s="769"/>
      <c r="I25" s="828"/>
      <c r="J25" s="736"/>
      <c r="K25" s="736"/>
      <c r="N25" s="732"/>
      <c r="O25" s="737"/>
      <c r="Q25" s="736"/>
    </row>
    <row r="26" spans="1:17" x14ac:dyDescent="0.2">
      <c r="A26" s="866" t="s">
        <v>37</v>
      </c>
      <c r="B26" s="870" t="s">
        <v>38</v>
      </c>
      <c r="C26" s="735">
        <f t="shared" si="0"/>
        <v>0</v>
      </c>
      <c r="D26" s="767"/>
      <c r="E26" s="768"/>
      <c r="F26" s="769"/>
      <c r="G26" s="769"/>
      <c r="H26" s="769"/>
      <c r="I26" s="828"/>
      <c r="J26" s="736"/>
      <c r="K26" s="736"/>
      <c r="N26" s="732"/>
      <c r="O26" s="737"/>
      <c r="Q26" s="736"/>
    </row>
    <row r="27" spans="1:17" x14ac:dyDescent="0.2">
      <c r="A27" s="871" t="s">
        <v>39</v>
      </c>
      <c r="B27" s="870" t="s">
        <v>40</v>
      </c>
      <c r="C27" s="735">
        <f t="shared" si="0"/>
        <v>0</v>
      </c>
      <c r="D27" s="767"/>
      <c r="E27" s="768"/>
      <c r="F27" s="769"/>
      <c r="G27" s="769"/>
      <c r="H27" s="769"/>
      <c r="I27" s="828"/>
      <c r="J27" s="736"/>
      <c r="K27" s="736"/>
      <c r="N27" s="732"/>
      <c r="O27" s="737"/>
      <c r="Q27" s="736"/>
    </row>
    <row r="28" spans="1:17" x14ac:dyDescent="0.2">
      <c r="A28" s="866" t="s">
        <v>41</v>
      </c>
      <c r="B28" s="870" t="s">
        <v>42</v>
      </c>
      <c r="C28" s="735">
        <f t="shared" si="0"/>
        <v>330</v>
      </c>
      <c r="D28" s="767">
        <v>330</v>
      </c>
      <c r="E28" s="768"/>
      <c r="F28" s="769"/>
      <c r="G28" s="769"/>
      <c r="H28" s="769"/>
      <c r="I28" s="828"/>
      <c r="J28" s="736"/>
      <c r="K28" s="736"/>
      <c r="N28" s="732"/>
      <c r="O28" s="737"/>
      <c r="Q28" s="736"/>
    </row>
    <row r="29" spans="1:17" x14ac:dyDescent="0.2">
      <c r="A29" s="866" t="s">
        <v>43</v>
      </c>
      <c r="B29" s="869" t="s">
        <v>44</v>
      </c>
      <c r="C29" s="735">
        <f t="shared" si="0"/>
        <v>0</v>
      </c>
      <c r="D29" s="767"/>
      <c r="E29" s="768"/>
      <c r="F29" s="769"/>
      <c r="G29" s="769"/>
      <c r="H29" s="769"/>
      <c r="I29" s="828"/>
      <c r="J29" s="736"/>
      <c r="K29" s="736"/>
      <c r="N29" s="732"/>
      <c r="O29" s="737"/>
      <c r="Q29" s="736"/>
    </row>
    <row r="30" spans="1:17" x14ac:dyDescent="0.2">
      <c r="A30" s="866" t="s">
        <v>45</v>
      </c>
      <c r="B30" s="870" t="s">
        <v>46</v>
      </c>
      <c r="C30" s="735">
        <f t="shared" si="0"/>
        <v>0</v>
      </c>
      <c r="D30" s="767"/>
      <c r="E30" s="768"/>
      <c r="F30" s="769"/>
      <c r="G30" s="769"/>
      <c r="H30" s="769"/>
      <c r="I30" s="828"/>
      <c r="J30" s="736"/>
      <c r="K30" s="736"/>
      <c r="N30" s="732"/>
      <c r="O30" s="737"/>
      <c r="Q30" s="736"/>
    </row>
    <row r="31" spans="1:17" x14ac:dyDescent="0.2">
      <c r="A31" s="866" t="s">
        <v>47</v>
      </c>
      <c r="B31" s="870" t="s">
        <v>48</v>
      </c>
      <c r="C31" s="735">
        <f t="shared" si="0"/>
        <v>0</v>
      </c>
      <c r="D31" s="767"/>
      <c r="E31" s="768"/>
      <c r="F31" s="769"/>
      <c r="G31" s="769"/>
      <c r="H31" s="845"/>
      <c r="I31" s="828"/>
      <c r="J31" s="736"/>
      <c r="K31" s="736"/>
      <c r="N31" s="732"/>
      <c r="O31" s="737"/>
      <c r="Q31" s="736"/>
    </row>
    <row r="32" spans="1:17" x14ac:dyDescent="0.2">
      <c r="A32" s="866" t="s">
        <v>49</v>
      </c>
      <c r="B32" s="870" t="s">
        <v>50</v>
      </c>
      <c r="C32" s="735">
        <f t="shared" si="0"/>
        <v>0</v>
      </c>
      <c r="D32" s="767"/>
      <c r="E32" s="768"/>
      <c r="F32" s="769"/>
      <c r="G32" s="769"/>
      <c r="H32" s="845"/>
      <c r="I32" s="828"/>
      <c r="J32" s="736"/>
      <c r="K32" s="736"/>
      <c r="N32" s="732"/>
      <c r="O32" s="737"/>
      <c r="Q32" s="736"/>
    </row>
    <row r="33" spans="1:17" s="737" customFormat="1" x14ac:dyDescent="0.2">
      <c r="A33" s="866" t="s">
        <v>51</v>
      </c>
      <c r="B33" s="869" t="s">
        <v>52</v>
      </c>
      <c r="C33" s="735">
        <f t="shared" si="0"/>
        <v>19</v>
      </c>
      <c r="D33" s="749">
        <v>19</v>
      </c>
      <c r="E33" s="739"/>
      <c r="F33" s="750"/>
      <c r="G33" s="750"/>
      <c r="H33" s="800"/>
      <c r="I33" s="829"/>
      <c r="N33" s="741"/>
    </row>
    <row r="34" spans="1:17" x14ac:dyDescent="0.2">
      <c r="A34" s="866" t="s">
        <v>53</v>
      </c>
      <c r="B34" s="869" t="s">
        <v>54</v>
      </c>
      <c r="C34" s="759">
        <f t="shared" si="0"/>
        <v>11</v>
      </c>
      <c r="D34" s="746"/>
      <c r="E34" s="747">
        <v>11</v>
      </c>
      <c r="F34" s="748"/>
      <c r="G34" s="748"/>
      <c r="H34" s="748"/>
      <c r="I34" s="828"/>
      <c r="J34" s="736"/>
      <c r="K34" s="736"/>
      <c r="N34" s="732"/>
      <c r="O34" s="737"/>
      <c r="Q34" s="736"/>
    </row>
    <row r="35" spans="1:17" ht="34.5" x14ac:dyDescent="0.2">
      <c r="A35" s="809" t="s">
        <v>55</v>
      </c>
      <c r="B35" s="788" t="s">
        <v>56</v>
      </c>
      <c r="C35" s="735">
        <f t="shared" si="0"/>
        <v>1242</v>
      </c>
      <c r="D35" s="749">
        <v>485</v>
      </c>
      <c r="E35" s="739">
        <v>757</v>
      </c>
      <c r="F35" s="750"/>
      <c r="G35" s="750"/>
      <c r="H35" s="750"/>
      <c r="I35" s="828"/>
      <c r="J35" s="736"/>
      <c r="K35" s="736"/>
      <c r="N35" s="732"/>
      <c r="O35" s="737"/>
      <c r="Q35" s="736"/>
    </row>
    <row r="36" spans="1:17" x14ac:dyDescent="0.2">
      <c r="A36" s="809" t="s">
        <v>57</v>
      </c>
      <c r="B36" s="788" t="s">
        <v>58</v>
      </c>
      <c r="C36" s="735">
        <f t="shared" si="0"/>
        <v>150</v>
      </c>
      <c r="D36" s="749">
        <v>113</v>
      </c>
      <c r="E36" s="739">
        <v>37</v>
      </c>
      <c r="F36" s="750"/>
      <c r="G36" s="750"/>
      <c r="H36" s="750"/>
      <c r="I36" s="828"/>
      <c r="J36" s="736"/>
      <c r="K36" s="736"/>
      <c r="N36" s="732"/>
      <c r="O36" s="737"/>
      <c r="Q36" s="736"/>
    </row>
    <row r="37" spans="1:17" x14ac:dyDescent="0.2">
      <c r="A37" s="809" t="s">
        <v>59</v>
      </c>
      <c r="B37" s="788" t="s">
        <v>60</v>
      </c>
      <c r="C37" s="735">
        <f t="shared" si="0"/>
        <v>0</v>
      </c>
      <c r="D37" s="749"/>
      <c r="E37" s="739"/>
      <c r="F37" s="750"/>
      <c r="G37" s="750"/>
      <c r="H37" s="750"/>
      <c r="I37" s="828"/>
      <c r="J37" s="736"/>
      <c r="K37" s="736"/>
      <c r="N37" s="732"/>
      <c r="O37" s="737"/>
      <c r="Q37" s="736"/>
    </row>
    <row r="38" spans="1:17" x14ac:dyDescent="0.2">
      <c r="A38" s="809" t="s">
        <v>61</v>
      </c>
      <c r="B38" s="788" t="s">
        <v>62</v>
      </c>
      <c r="C38" s="735">
        <f t="shared" si="0"/>
        <v>490</v>
      </c>
      <c r="D38" s="749">
        <v>490</v>
      </c>
      <c r="E38" s="739"/>
      <c r="F38" s="750"/>
      <c r="G38" s="750"/>
      <c r="H38" s="750"/>
      <c r="I38" s="828"/>
      <c r="J38" s="736"/>
      <c r="K38" s="736"/>
      <c r="N38" s="732"/>
      <c r="O38" s="737"/>
      <c r="Q38" s="736"/>
    </row>
    <row r="39" spans="1:17" x14ac:dyDescent="0.2">
      <c r="A39" s="809" t="s">
        <v>63</v>
      </c>
      <c r="B39" s="790" t="s">
        <v>64</v>
      </c>
      <c r="C39" s="766">
        <f t="shared" si="0"/>
        <v>175</v>
      </c>
      <c r="D39" s="767">
        <v>175</v>
      </c>
      <c r="E39" s="768"/>
      <c r="F39" s="769"/>
      <c r="G39" s="769"/>
      <c r="H39" s="769"/>
      <c r="I39" s="828"/>
      <c r="J39" s="736"/>
      <c r="K39" s="736"/>
      <c r="N39" s="732"/>
      <c r="O39" s="737"/>
      <c r="Q39" s="736"/>
    </row>
    <row r="40" spans="1:17" x14ac:dyDescent="0.2">
      <c r="A40" s="787" t="s">
        <v>65</v>
      </c>
      <c r="B40" s="790" t="s">
        <v>66</v>
      </c>
      <c r="C40" s="766">
        <f t="shared" si="0"/>
        <v>0</v>
      </c>
      <c r="D40" s="767"/>
      <c r="E40" s="768"/>
      <c r="F40" s="769"/>
      <c r="G40" s="769"/>
      <c r="H40" s="769"/>
      <c r="I40" s="828"/>
      <c r="J40" s="736"/>
      <c r="K40" s="736"/>
      <c r="N40" s="732"/>
      <c r="O40" s="737"/>
      <c r="Q40" s="736"/>
    </row>
    <row r="41" spans="1:17" x14ac:dyDescent="0.2">
      <c r="A41" s="787" t="s">
        <v>67</v>
      </c>
      <c r="B41" s="790" t="s">
        <v>68</v>
      </c>
      <c r="C41" s="766">
        <f t="shared" si="0"/>
        <v>0</v>
      </c>
      <c r="D41" s="767"/>
      <c r="E41" s="768"/>
      <c r="F41" s="769"/>
      <c r="G41" s="769"/>
      <c r="H41" s="769"/>
      <c r="I41" s="828"/>
      <c r="J41" s="736"/>
      <c r="K41" s="736"/>
      <c r="N41" s="732"/>
      <c r="O41" s="737"/>
      <c r="Q41" s="736"/>
    </row>
    <row r="42" spans="1:17" x14ac:dyDescent="0.2">
      <c r="A42" s="787" t="s">
        <v>69</v>
      </c>
      <c r="B42" s="790" t="s">
        <v>70</v>
      </c>
      <c r="C42" s="766">
        <f t="shared" si="0"/>
        <v>0</v>
      </c>
      <c r="D42" s="767"/>
      <c r="E42" s="768"/>
      <c r="F42" s="769"/>
      <c r="G42" s="769"/>
      <c r="H42" s="769"/>
      <c r="I42" s="828"/>
      <c r="J42" s="736"/>
      <c r="K42" s="736"/>
      <c r="N42" s="732"/>
      <c r="O42" s="737"/>
      <c r="Q42" s="736"/>
    </row>
    <row r="43" spans="1:17" x14ac:dyDescent="0.2">
      <c r="A43" s="951" t="s">
        <v>71</v>
      </c>
      <c r="B43" s="952"/>
      <c r="C43" s="872">
        <f t="shared" si="0"/>
        <v>1</v>
      </c>
      <c r="D43" s="744">
        <f>SUM(D44:D77)</f>
        <v>1</v>
      </c>
      <c r="E43" s="733">
        <f>SUM(E44:E77)</f>
        <v>0</v>
      </c>
      <c r="F43" s="744">
        <f>SUM(F44:F77)</f>
        <v>0</v>
      </c>
      <c r="G43" s="872">
        <f>SUM(G44:G77)</f>
        <v>0</v>
      </c>
      <c r="H43" s="872">
        <f>SUM(H44:H77)</f>
        <v>0</v>
      </c>
      <c r="I43" s="828"/>
      <c r="J43" s="736"/>
      <c r="K43" s="736"/>
      <c r="N43" s="732"/>
      <c r="O43" s="737"/>
      <c r="Q43" s="736"/>
    </row>
    <row r="44" spans="1:17" x14ac:dyDescent="0.2">
      <c r="A44" s="781" t="s">
        <v>72</v>
      </c>
      <c r="B44" s="789" t="s">
        <v>73</v>
      </c>
      <c r="C44" s="745">
        <f t="shared" si="0"/>
        <v>0</v>
      </c>
      <c r="D44" s="746"/>
      <c r="E44" s="747"/>
      <c r="F44" s="748"/>
      <c r="G44" s="748"/>
      <c r="H44" s="748"/>
      <c r="I44" s="828"/>
      <c r="J44" s="736"/>
      <c r="K44" s="736"/>
      <c r="N44" s="732"/>
      <c r="O44" s="737"/>
      <c r="Q44" s="736"/>
    </row>
    <row r="45" spans="1:17" x14ac:dyDescent="0.2">
      <c r="A45" s="782" t="s">
        <v>74</v>
      </c>
      <c r="B45" s="802" t="s">
        <v>75</v>
      </c>
      <c r="C45" s="735">
        <f t="shared" si="0"/>
        <v>0</v>
      </c>
      <c r="D45" s="749"/>
      <c r="E45" s="739"/>
      <c r="F45" s="750"/>
      <c r="G45" s="750"/>
      <c r="H45" s="750"/>
      <c r="I45" s="828"/>
      <c r="J45" s="736"/>
      <c r="K45" s="736"/>
      <c r="N45" s="732"/>
      <c r="O45" s="737"/>
      <c r="Q45" s="736"/>
    </row>
    <row r="46" spans="1:17" x14ac:dyDescent="0.2">
      <c r="A46" s="782" t="s">
        <v>76</v>
      </c>
      <c r="B46" s="802" t="s">
        <v>77</v>
      </c>
      <c r="C46" s="735">
        <f t="shared" si="0"/>
        <v>0</v>
      </c>
      <c r="D46" s="749"/>
      <c r="E46" s="739"/>
      <c r="F46" s="750"/>
      <c r="G46" s="750"/>
      <c r="H46" s="750"/>
      <c r="I46" s="828"/>
      <c r="J46" s="736"/>
      <c r="K46" s="736"/>
      <c r="N46" s="732"/>
      <c r="O46" s="737"/>
      <c r="Q46" s="736"/>
    </row>
    <row r="47" spans="1:17" x14ac:dyDescent="0.2">
      <c r="A47" s="782" t="s">
        <v>78</v>
      </c>
      <c r="B47" s="802" t="s">
        <v>79</v>
      </c>
      <c r="C47" s="735">
        <f t="shared" si="0"/>
        <v>0</v>
      </c>
      <c r="D47" s="749"/>
      <c r="E47" s="739"/>
      <c r="F47" s="750"/>
      <c r="G47" s="750"/>
      <c r="H47" s="750"/>
      <c r="I47" s="828"/>
      <c r="J47" s="736"/>
      <c r="K47" s="736"/>
      <c r="N47" s="732"/>
      <c r="O47" s="737"/>
      <c r="Q47" s="736"/>
    </row>
    <row r="48" spans="1:17" x14ac:dyDescent="0.2">
      <c r="A48" s="782" t="s">
        <v>80</v>
      </c>
      <c r="B48" s="802" t="s">
        <v>81</v>
      </c>
      <c r="C48" s="735">
        <f t="shared" si="0"/>
        <v>0</v>
      </c>
      <c r="D48" s="749"/>
      <c r="E48" s="739"/>
      <c r="F48" s="750"/>
      <c r="G48" s="750"/>
      <c r="H48" s="750"/>
      <c r="I48" s="828"/>
      <c r="J48" s="736"/>
      <c r="K48" s="736"/>
      <c r="N48" s="732"/>
      <c r="O48" s="737"/>
      <c r="Q48" s="736"/>
    </row>
    <row r="49" spans="1:17" x14ac:dyDescent="0.2">
      <c r="A49" s="782" t="s">
        <v>82</v>
      </c>
      <c r="B49" s="802" t="s">
        <v>83</v>
      </c>
      <c r="C49" s="735">
        <f t="shared" si="0"/>
        <v>0</v>
      </c>
      <c r="D49" s="749"/>
      <c r="E49" s="739"/>
      <c r="F49" s="750"/>
      <c r="G49" s="750"/>
      <c r="H49" s="750"/>
      <c r="I49" s="828"/>
      <c r="J49" s="736"/>
      <c r="K49" s="736"/>
      <c r="N49" s="732"/>
      <c r="O49" s="737"/>
      <c r="Q49" s="736"/>
    </row>
    <row r="50" spans="1:17" x14ac:dyDescent="0.2">
      <c r="A50" s="782" t="s">
        <v>84</v>
      </c>
      <c r="B50" s="802" t="s">
        <v>85</v>
      </c>
      <c r="C50" s="735">
        <f t="shared" si="0"/>
        <v>0</v>
      </c>
      <c r="D50" s="749"/>
      <c r="E50" s="739"/>
      <c r="F50" s="750"/>
      <c r="G50" s="750"/>
      <c r="H50" s="750"/>
      <c r="I50" s="828"/>
      <c r="J50" s="736"/>
      <c r="K50" s="736"/>
      <c r="N50" s="732"/>
      <c r="O50" s="737"/>
      <c r="Q50" s="736"/>
    </row>
    <row r="51" spans="1:17" x14ac:dyDescent="0.2">
      <c r="A51" s="782" t="s">
        <v>86</v>
      </c>
      <c r="B51" s="802" t="s">
        <v>87</v>
      </c>
      <c r="C51" s="735">
        <f t="shared" si="0"/>
        <v>0</v>
      </c>
      <c r="D51" s="749"/>
      <c r="E51" s="739"/>
      <c r="F51" s="750"/>
      <c r="G51" s="750"/>
      <c r="H51" s="750"/>
      <c r="I51" s="828"/>
      <c r="J51" s="736"/>
      <c r="K51" s="736"/>
      <c r="N51" s="732"/>
      <c r="O51" s="737"/>
      <c r="Q51" s="736"/>
    </row>
    <row r="52" spans="1:17" x14ac:dyDescent="0.2">
      <c r="A52" s="782" t="s">
        <v>88</v>
      </c>
      <c r="B52" s="802" t="s">
        <v>89</v>
      </c>
      <c r="C52" s="735">
        <f t="shared" si="0"/>
        <v>0</v>
      </c>
      <c r="D52" s="749"/>
      <c r="E52" s="739"/>
      <c r="F52" s="750"/>
      <c r="G52" s="750"/>
      <c r="H52" s="750"/>
      <c r="I52" s="828"/>
      <c r="J52" s="736"/>
      <c r="K52" s="736"/>
      <c r="N52" s="732"/>
      <c r="O52" s="737"/>
      <c r="Q52" s="736"/>
    </row>
    <row r="53" spans="1:17" x14ac:dyDescent="0.2">
      <c r="A53" s="782" t="s">
        <v>90</v>
      </c>
      <c r="B53" s="802" t="s">
        <v>91</v>
      </c>
      <c r="C53" s="735">
        <f t="shared" si="0"/>
        <v>0</v>
      </c>
      <c r="D53" s="749"/>
      <c r="E53" s="739"/>
      <c r="F53" s="750"/>
      <c r="G53" s="750"/>
      <c r="H53" s="750"/>
      <c r="I53" s="828"/>
      <c r="J53" s="736"/>
      <c r="K53" s="736"/>
      <c r="N53" s="732"/>
      <c r="O53" s="737"/>
      <c r="Q53" s="736"/>
    </row>
    <row r="54" spans="1:17" x14ac:dyDescent="0.2">
      <c r="A54" s="782" t="s">
        <v>92</v>
      </c>
      <c r="B54" s="802" t="s">
        <v>93</v>
      </c>
      <c r="C54" s="735">
        <f t="shared" si="0"/>
        <v>0</v>
      </c>
      <c r="D54" s="749"/>
      <c r="E54" s="739"/>
      <c r="F54" s="750"/>
      <c r="G54" s="750"/>
      <c r="H54" s="750"/>
      <c r="I54" s="828"/>
      <c r="J54" s="736"/>
      <c r="K54" s="736"/>
      <c r="N54" s="732"/>
      <c r="O54" s="737"/>
      <c r="Q54" s="736"/>
    </row>
    <row r="55" spans="1:17" x14ac:dyDescent="0.2">
      <c r="A55" s="782" t="s">
        <v>94</v>
      </c>
      <c r="B55" s="802" t="s">
        <v>95</v>
      </c>
      <c r="C55" s="735">
        <f t="shared" si="0"/>
        <v>0</v>
      </c>
      <c r="D55" s="749"/>
      <c r="E55" s="739"/>
      <c r="F55" s="750"/>
      <c r="G55" s="750"/>
      <c r="H55" s="750"/>
      <c r="I55" s="828"/>
      <c r="J55" s="736"/>
      <c r="K55" s="736"/>
      <c r="N55" s="732"/>
      <c r="O55" s="737"/>
      <c r="Q55" s="736"/>
    </row>
    <row r="56" spans="1:17" x14ac:dyDescent="0.2">
      <c r="A56" s="782" t="s">
        <v>96</v>
      </c>
      <c r="B56" s="802" t="s">
        <v>97</v>
      </c>
      <c r="C56" s="735">
        <f t="shared" si="0"/>
        <v>0</v>
      </c>
      <c r="D56" s="749"/>
      <c r="E56" s="739"/>
      <c r="F56" s="750"/>
      <c r="G56" s="750"/>
      <c r="H56" s="750"/>
      <c r="I56" s="828"/>
      <c r="J56" s="736"/>
      <c r="K56" s="736"/>
      <c r="N56" s="732"/>
      <c r="O56" s="737"/>
      <c r="Q56" s="736"/>
    </row>
    <row r="57" spans="1:17" x14ac:dyDescent="0.2">
      <c r="A57" s="782" t="s">
        <v>98</v>
      </c>
      <c r="B57" s="802" t="s">
        <v>99</v>
      </c>
      <c r="C57" s="735">
        <f t="shared" si="0"/>
        <v>0</v>
      </c>
      <c r="D57" s="749"/>
      <c r="E57" s="739"/>
      <c r="F57" s="750"/>
      <c r="G57" s="750"/>
      <c r="H57" s="750"/>
      <c r="I57" s="828"/>
      <c r="J57" s="736"/>
      <c r="K57" s="736"/>
      <c r="N57" s="732"/>
      <c r="O57" s="737"/>
      <c r="Q57" s="736"/>
    </row>
    <row r="58" spans="1:17" ht="34.5" x14ac:dyDescent="0.2">
      <c r="A58" s="782" t="s">
        <v>100</v>
      </c>
      <c r="B58" s="788" t="s">
        <v>101</v>
      </c>
      <c r="C58" s="735">
        <f t="shared" si="0"/>
        <v>0</v>
      </c>
      <c r="D58" s="749"/>
      <c r="E58" s="739"/>
      <c r="F58" s="750"/>
      <c r="G58" s="750"/>
      <c r="H58" s="750"/>
      <c r="I58" s="828"/>
      <c r="J58" s="736"/>
      <c r="K58" s="736"/>
      <c r="N58" s="732"/>
      <c r="O58" s="737"/>
      <c r="Q58" s="736"/>
    </row>
    <row r="59" spans="1:17" x14ac:dyDescent="0.2">
      <c r="A59" s="782" t="s">
        <v>102</v>
      </c>
      <c r="B59" s="802" t="s">
        <v>103</v>
      </c>
      <c r="C59" s="735">
        <f t="shared" si="0"/>
        <v>0</v>
      </c>
      <c r="D59" s="749"/>
      <c r="E59" s="739"/>
      <c r="F59" s="750"/>
      <c r="G59" s="750"/>
      <c r="H59" s="750"/>
      <c r="I59" s="828"/>
      <c r="J59" s="736"/>
      <c r="K59" s="736"/>
      <c r="N59" s="732"/>
      <c r="O59" s="737"/>
      <c r="Q59" s="736"/>
    </row>
    <row r="60" spans="1:17" x14ac:dyDescent="0.2">
      <c r="A60" s="782" t="s">
        <v>104</v>
      </c>
      <c r="B60" s="802" t="s">
        <v>105</v>
      </c>
      <c r="C60" s="735">
        <f t="shared" si="0"/>
        <v>0</v>
      </c>
      <c r="D60" s="749"/>
      <c r="E60" s="739"/>
      <c r="F60" s="750"/>
      <c r="G60" s="750"/>
      <c r="H60" s="750"/>
      <c r="I60" s="828"/>
      <c r="J60" s="736"/>
      <c r="K60" s="736"/>
      <c r="N60" s="732"/>
      <c r="O60" s="737"/>
      <c r="Q60" s="736"/>
    </row>
    <row r="61" spans="1:17" ht="23.25" x14ac:dyDescent="0.2">
      <c r="A61" s="782" t="s">
        <v>106</v>
      </c>
      <c r="B61" s="788" t="s">
        <v>107</v>
      </c>
      <c r="C61" s="735">
        <f t="shared" si="0"/>
        <v>0</v>
      </c>
      <c r="D61" s="749"/>
      <c r="E61" s="739"/>
      <c r="F61" s="750"/>
      <c r="G61" s="750"/>
      <c r="H61" s="750"/>
      <c r="I61" s="828"/>
      <c r="J61" s="736"/>
      <c r="K61" s="736"/>
      <c r="N61" s="732"/>
      <c r="O61" s="737"/>
      <c r="Q61" s="736"/>
    </row>
    <row r="62" spans="1:17" x14ac:dyDescent="0.2">
      <c r="A62" s="782" t="s">
        <v>108</v>
      </c>
      <c r="B62" s="802" t="s">
        <v>109</v>
      </c>
      <c r="C62" s="735">
        <f t="shared" si="0"/>
        <v>0</v>
      </c>
      <c r="D62" s="749"/>
      <c r="E62" s="739"/>
      <c r="F62" s="750"/>
      <c r="G62" s="750"/>
      <c r="H62" s="750"/>
      <c r="I62" s="828"/>
      <c r="J62" s="736"/>
      <c r="K62" s="736"/>
      <c r="N62" s="732"/>
      <c r="O62" s="737"/>
      <c r="Q62" s="736"/>
    </row>
    <row r="63" spans="1:17" x14ac:dyDescent="0.2">
      <c r="A63" s="782" t="s">
        <v>110</v>
      </c>
      <c r="B63" s="802" t="s">
        <v>111</v>
      </c>
      <c r="C63" s="735">
        <f t="shared" si="0"/>
        <v>0</v>
      </c>
      <c r="D63" s="749"/>
      <c r="E63" s="739"/>
      <c r="F63" s="750"/>
      <c r="G63" s="750"/>
      <c r="H63" s="750"/>
      <c r="I63" s="828"/>
      <c r="J63" s="736"/>
      <c r="K63" s="736"/>
      <c r="N63" s="732"/>
      <c r="O63" s="737"/>
      <c r="Q63" s="736"/>
    </row>
    <row r="64" spans="1:17" x14ac:dyDescent="0.2">
      <c r="A64" s="782" t="s">
        <v>112</v>
      </c>
      <c r="B64" s="802" t="s">
        <v>113</v>
      </c>
      <c r="C64" s="735">
        <f t="shared" si="0"/>
        <v>0</v>
      </c>
      <c r="D64" s="749"/>
      <c r="E64" s="739"/>
      <c r="F64" s="750"/>
      <c r="G64" s="750"/>
      <c r="H64" s="750"/>
      <c r="I64" s="828"/>
      <c r="J64" s="736"/>
      <c r="K64" s="736"/>
      <c r="N64" s="732"/>
      <c r="O64" s="737"/>
      <c r="Q64" s="736"/>
    </row>
    <row r="65" spans="1:17" x14ac:dyDescent="0.2">
      <c r="A65" s="782" t="s">
        <v>114</v>
      </c>
      <c r="B65" s="802" t="s">
        <v>115</v>
      </c>
      <c r="C65" s="735">
        <f t="shared" si="0"/>
        <v>0</v>
      </c>
      <c r="D65" s="749"/>
      <c r="E65" s="739"/>
      <c r="F65" s="750"/>
      <c r="G65" s="750"/>
      <c r="H65" s="750"/>
      <c r="I65" s="828"/>
      <c r="J65" s="736"/>
      <c r="K65" s="736"/>
      <c r="N65" s="732"/>
      <c r="O65" s="737"/>
      <c r="Q65" s="736"/>
    </row>
    <row r="66" spans="1:17" ht="25.5" customHeight="1" x14ac:dyDescent="0.2">
      <c r="A66" s="782" t="s">
        <v>116</v>
      </c>
      <c r="B66" s="788" t="s">
        <v>117</v>
      </c>
      <c r="C66" s="735">
        <f t="shared" si="0"/>
        <v>0</v>
      </c>
      <c r="D66" s="749"/>
      <c r="E66" s="739"/>
      <c r="F66" s="750"/>
      <c r="G66" s="750"/>
      <c r="H66" s="750"/>
      <c r="I66" s="828"/>
      <c r="J66" s="736"/>
      <c r="K66" s="736"/>
      <c r="N66" s="732"/>
      <c r="O66" s="737"/>
      <c r="Q66" s="736"/>
    </row>
    <row r="67" spans="1:17" x14ac:dyDescent="0.2">
      <c r="A67" s="782" t="s">
        <v>118</v>
      </c>
      <c r="B67" s="802" t="s">
        <v>119</v>
      </c>
      <c r="C67" s="735">
        <f t="shared" si="0"/>
        <v>0</v>
      </c>
      <c r="D67" s="749"/>
      <c r="E67" s="739"/>
      <c r="F67" s="750"/>
      <c r="G67" s="750"/>
      <c r="H67" s="750"/>
      <c r="I67" s="828"/>
      <c r="J67" s="736"/>
      <c r="K67" s="736"/>
      <c r="N67" s="732"/>
      <c r="O67" s="737"/>
      <c r="Q67" s="736"/>
    </row>
    <row r="68" spans="1:17" x14ac:dyDescent="0.2">
      <c r="A68" s="782" t="s">
        <v>120</v>
      </c>
      <c r="B68" s="802" t="s">
        <v>121</v>
      </c>
      <c r="C68" s="735">
        <f t="shared" si="0"/>
        <v>0</v>
      </c>
      <c r="D68" s="749"/>
      <c r="E68" s="739"/>
      <c r="F68" s="750"/>
      <c r="G68" s="750"/>
      <c r="H68" s="750"/>
      <c r="I68" s="828"/>
      <c r="J68" s="736"/>
      <c r="K68" s="736"/>
      <c r="N68" s="732"/>
      <c r="O68" s="737"/>
      <c r="Q68" s="736"/>
    </row>
    <row r="69" spans="1:17" x14ac:dyDescent="0.2">
      <c r="A69" s="782" t="s">
        <v>122</v>
      </c>
      <c r="B69" s="802" t="s">
        <v>123</v>
      </c>
      <c r="C69" s="735">
        <f t="shared" si="0"/>
        <v>0</v>
      </c>
      <c r="D69" s="749"/>
      <c r="E69" s="739"/>
      <c r="F69" s="750"/>
      <c r="G69" s="750"/>
      <c r="H69" s="750"/>
      <c r="I69" s="828"/>
      <c r="J69" s="736"/>
      <c r="K69" s="736"/>
      <c r="N69" s="732"/>
      <c r="O69" s="737"/>
      <c r="Q69" s="736"/>
    </row>
    <row r="70" spans="1:17" x14ac:dyDescent="0.2">
      <c r="A70" s="782" t="s">
        <v>124</v>
      </c>
      <c r="B70" s="802" t="s">
        <v>125</v>
      </c>
      <c r="C70" s="735">
        <f t="shared" si="0"/>
        <v>1</v>
      </c>
      <c r="D70" s="749">
        <v>1</v>
      </c>
      <c r="E70" s="739"/>
      <c r="F70" s="750"/>
      <c r="G70" s="750"/>
      <c r="H70" s="750"/>
      <c r="I70" s="828"/>
      <c r="J70" s="736"/>
      <c r="K70" s="736"/>
      <c r="N70" s="732"/>
      <c r="O70" s="737"/>
      <c r="Q70" s="736"/>
    </row>
    <row r="71" spans="1:17" x14ac:dyDescent="0.2">
      <c r="A71" s="782" t="s">
        <v>126</v>
      </c>
      <c r="B71" s="802" t="s">
        <v>127</v>
      </c>
      <c r="C71" s="735">
        <f t="shared" si="0"/>
        <v>0</v>
      </c>
      <c r="D71" s="749"/>
      <c r="E71" s="739"/>
      <c r="F71" s="750"/>
      <c r="G71" s="750"/>
      <c r="H71" s="750"/>
      <c r="I71" s="828"/>
      <c r="J71" s="736"/>
      <c r="K71" s="736"/>
      <c r="N71" s="732"/>
      <c r="O71" s="737"/>
      <c r="Q71" s="736"/>
    </row>
    <row r="72" spans="1:17" x14ac:dyDescent="0.2">
      <c r="A72" s="782" t="s">
        <v>128</v>
      </c>
      <c r="B72" s="802" t="s">
        <v>129</v>
      </c>
      <c r="C72" s="735">
        <f t="shared" si="0"/>
        <v>0</v>
      </c>
      <c r="D72" s="749"/>
      <c r="E72" s="739"/>
      <c r="F72" s="750"/>
      <c r="G72" s="750"/>
      <c r="H72" s="750"/>
      <c r="I72" s="828"/>
      <c r="J72" s="736"/>
      <c r="K72" s="736"/>
      <c r="N72" s="732"/>
      <c r="O72" s="737"/>
      <c r="Q72" s="736"/>
    </row>
    <row r="73" spans="1:17" x14ac:dyDescent="0.2">
      <c r="A73" s="782" t="s">
        <v>130</v>
      </c>
      <c r="B73" s="802" t="s">
        <v>131</v>
      </c>
      <c r="C73" s="735">
        <f t="shared" si="0"/>
        <v>0</v>
      </c>
      <c r="D73" s="749"/>
      <c r="E73" s="739"/>
      <c r="F73" s="750"/>
      <c r="G73" s="750"/>
      <c r="H73" s="750"/>
      <c r="I73" s="828"/>
      <c r="J73" s="736"/>
      <c r="K73" s="736"/>
      <c r="N73" s="732"/>
      <c r="O73" s="737"/>
      <c r="Q73" s="736"/>
    </row>
    <row r="74" spans="1:17" x14ac:dyDescent="0.2">
      <c r="A74" s="782" t="s">
        <v>132</v>
      </c>
      <c r="B74" s="802" t="s">
        <v>133</v>
      </c>
      <c r="C74" s="735">
        <f t="shared" si="0"/>
        <v>0</v>
      </c>
      <c r="D74" s="749"/>
      <c r="E74" s="739"/>
      <c r="F74" s="750"/>
      <c r="G74" s="750"/>
      <c r="H74" s="750"/>
      <c r="I74" s="828"/>
      <c r="J74" s="736"/>
      <c r="K74" s="736"/>
      <c r="N74" s="732"/>
      <c r="O74" s="737"/>
      <c r="Q74" s="736"/>
    </row>
    <row r="75" spans="1:17" x14ac:dyDescent="0.2">
      <c r="A75" s="782" t="s">
        <v>134</v>
      </c>
      <c r="B75" s="802" t="s">
        <v>135</v>
      </c>
      <c r="C75" s="735">
        <f t="shared" si="0"/>
        <v>0</v>
      </c>
      <c r="D75" s="749"/>
      <c r="E75" s="739"/>
      <c r="F75" s="750"/>
      <c r="G75" s="750"/>
      <c r="H75" s="750"/>
      <c r="I75" s="828"/>
      <c r="J75" s="736"/>
      <c r="K75" s="736"/>
      <c r="N75" s="732"/>
      <c r="O75" s="737"/>
      <c r="Q75" s="736"/>
    </row>
    <row r="76" spans="1:17" x14ac:dyDescent="0.2">
      <c r="A76" s="782" t="s">
        <v>136</v>
      </c>
      <c r="B76" s="802" t="s">
        <v>137</v>
      </c>
      <c r="C76" s="735">
        <f t="shared" si="0"/>
        <v>0</v>
      </c>
      <c r="D76" s="749"/>
      <c r="E76" s="739"/>
      <c r="F76" s="750"/>
      <c r="G76" s="750"/>
      <c r="H76" s="750"/>
      <c r="I76" s="828"/>
      <c r="J76" s="736"/>
      <c r="K76" s="736"/>
      <c r="N76" s="732"/>
      <c r="O76" s="737"/>
      <c r="Q76" s="736"/>
    </row>
    <row r="77" spans="1:17" x14ac:dyDescent="0.2">
      <c r="A77" s="803" t="s">
        <v>138</v>
      </c>
      <c r="B77" s="808" t="s">
        <v>139</v>
      </c>
      <c r="C77" s="751">
        <f>+SUM(D77:F77)</f>
        <v>0</v>
      </c>
      <c r="D77" s="752"/>
      <c r="E77" s="753"/>
      <c r="F77" s="754"/>
      <c r="G77" s="754"/>
      <c r="H77" s="754"/>
      <c r="I77" s="828"/>
      <c r="J77" s="736"/>
      <c r="K77" s="736"/>
      <c r="N77" s="732"/>
      <c r="O77" s="737"/>
      <c r="Q77" s="736"/>
    </row>
    <row r="78" spans="1:17" x14ac:dyDescent="0.2">
      <c r="A78" s="873"/>
      <c r="B78" s="755"/>
      <c r="C78" s="68"/>
      <c r="D78" s="3"/>
      <c r="E78" s="3"/>
      <c r="F78" s="3"/>
      <c r="G78" s="3"/>
      <c r="H78" s="3"/>
      <c r="I78" s="828"/>
      <c r="J78" s="736"/>
      <c r="K78" s="736"/>
      <c r="N78" s="732"/>
      <c r="O78" s="737"/>
      <c r="Q78" s="736"/>
    </row>
    <row r="79" spans="1:17" x14ac:dyDescent="0.2">
      <c r="A79" s="951" t="s">
        <v>140</v>
      </c>
      <c r="B79" s="958"/>
      <c r="C79" s="872">
        <f>+SUM(D79:F79)</f>
        <v>545</v>
      </c>
      <c r="D79" s="756">
        <f>+SUM(D80:D117)</f>
        <v>23</v>
      </c>
      <c r="E79" s="756">
        <f>+SUM(E80:E117)</f>
        <v>487</v>
      </c>
      <c r="F79" s="757">
        <f>+SUM(F80:F117)</f>
        <v>35</v>
      </c>
      <c r="G79" s="758">
        <f>+SUM(G80:G117)</f>
        <v>2</v>
      </c>
      <c r="H79" s="758">
        <f>+SUM(H80:H117)</f>
        <v>0</v>
      </c>
      <c r="I79" s="828"/>
      <c r="J79" s="736"/>
      <c r="K79" s="736"/>
      <c r="N79" s="732"/>
      <c r="O79" s="737"/>
      <c r="Q79" s="736"/>
    </row>
    <row r="80" spans="1:17" x14ac:dyDescent="0.2">
      <c r="A80" s="781" t="s">
        <v>141</v>
      </c>
      <c r="B80" s="801" t="s">
        <v>142</v>
      </c>
      <c r="C80" s="759">
        <f>+SUM(D80:F80)</f>
        <v>0</v>
      </c>
      <c r="D80" s="746"/>
      <c r="E80" s="747"/>
      <c r="F80" s="748"/>
      <c r="G80" s="748"/>
      <c r="H80" s="748"/>
      <c r="I80" s="828"/>
      <c r="J80" s="736"/>
      <c r="K80" s="736"/>
      <c r="N80" s="732"/>
      <c r="O80" s="737"/>
      <c r="Q80" s="736"/>
    </row>
    <row r="81" spans="1:17" x14ac:dyDescent="0.2">
      <c r="A81" s="782" t="s">
        <v>143</v>
      </c>
      <c r="B81" s="802" t="s">
        <v>144</v>
      </c>
      <c r="C81" s="735">
        <f t="shared" ref="C81:C117" si="1">+SUM(D81:F81)</f>
        <v>30</v>
      </c>
      <c r="D81" s="749"/>
      <c r="E81" s="739">
        <v>30</v>
      </c>
      <c r="F81" s="750"/>
      <c r="G81" s="750"/>
      <c r="H81" s="750"/>
      <c r="I81" s="828"/>
      <c r="J81" s="736"/>
      <c r="K81" s="736"/>
      <c r="N81" s="732"/>
      <c r="O81" s="737"/>
      <c r="Q81" s="736"/>
    </row>
    <row r="82" spans="1:17" x14ac:dyDescent="0.2">
      <c r="A82" s="782" t="s">
        <v>145</v>
      </c>
      <c r="B82" s="802" t="s">
        <v>146</v>
      </c>
      <c r="C82" s="735">
        <f t="shared" si="1"/>
        <v>0</v>
      </c>
      <c r="D82" s="749"/>
      <c r="E82" s="739"/>
      <c r="F82" s="750"/>
      <c r="G82" s="750"/>
      <c r="H82" s="750"/>
      <c r="I82" s="828"/>
      <c r="J82" s="736"/>
      <c r="K82" s="736"/>
      <c r="N82" s="732"/>
      <c r="O82" s="737"/>
      <c r="Q82" s="736"/>
    </row>
    <row r="83" spans="1:17" x14ac:dyDescent="0.2">
      <c r="A83" s="782" t="s">
        <v>147</v>
      </c>
      <c r="B83" s="802" t="s">
        <v>148</v>
      </c>
      <c r="C83" s="735">
        <f t="shared" si="1"/>
        <v>0</v>
      </c>
      <c r="D83" s="749"/>
      <c r="E83" s="739"/>
      <c r="F83" s="750"/>
      <c r="G83" s="750"/>
      <c r="H83" s="750"/>
      <c r="I83" s="828"/>
      <c r="J83" s="736"/>
      <c r="K83" s="736"/>
      <c r="N83" s="732"/>
      <c r="O83" s="737"/>
      <c r="Q83" s="736"/>
    </row>
    <row r="84" spans="1:17" x14ac:dyDescent="0.2">
      <c r="A84" s="782" t="s">
        <v>149</v>
      </c>
      <c r="B84" s="802" t="s">
        <v>150</v>
      </c>
      <c r="C84" s="735">
        <f t="shared" si="1"/>
        <v>53</v>
      </c>
      <c r="D84" s="749"/>
      <c r="E84" s="739">
        <v>53</v>
      </c>
      <c r="F84" s="750"/>
      <c r="G84" s="750"/>
      <c r="H84" s="750"/>
      <c r="I84" s="828"/>
      <c r="J84" s="736"/>
      <c r="K84" s="736"/>
      <c r="N84" s="732"/>
      <c r="O84" s="737"/>
      <c r="Q84" s="736"/>
    </row>
    <row r="85" spans="1:17" x14ac:dyDescent="0.2">
      <c r="A85" s="782" t="s">
        <v>151</v>
      </c>
      <c r="B85" s="802" t="s">
        <v>152</v>
      </c>
      <c r="C85" s="735">
        <f t="shared" si="1"/>
        <v>0</v>
      </c>
      <c r="D85" s="749"/>
      <c r="E85" s="739"/>
      <c r="F85" s="750"/>
      <c r="G85" s="750"/>
      <c r="H85" s="750"/>
      <c r="I85" s="828"/>
      <c r="J85" s="736"/>
      <c r="K85" s="736"/>
      <c r="N85" s="732"/>
      <c r="O85" s="737"/>
      <c r="Q85" s="736"/>
    </row>
    <row r="86" spans="1:17" x14ac:dyDescent="0.2">
      <c r="A86" s="782" t="s">
        <v>153</v>
      </c>
      <c r="B86" s="802" t="s">
        <v>154</v>
      </c>
      <c r="C86" s="735">
        <f t="shared" si="1"/>
        <v>0</v>
      </c>
      <c r="D86" s="749"/>
      <c r="E86" s="739"/>
      <c r="F86" s="750"/>
      <c r="G86" s="750"/>
      <c r="H86" s="750"/>
      <c r="I86" s="828"/>
      <c r="J86" s="736"/>
      <c r="K86" s="736"/>
      <c r="N86" s="732"/>
      <c r="O86" s="737"/>
      <c r="Q86" s="736"/>
    </row>
    <row r="87" spans="1:17" x14ac:dyDescent="0.2">
      <c r="A87" s="782" t="s">
        <v>155</v>
      </c>
      <c r="B87" s="802" t="s">
        <v>156</v>
      </c>
      <c r="C87" s="735">
        <f t="shared" si="1"/>
        <v>0</v>
      </c>
      <c r="D87" s="749"/>
      <c r="E87" s="739"/>
      <c r="F87" s="750"/>
      <c r="G87" s="750"/>
      <c r="H87" s="750"/>
      <c r="I87" s="828"/>
      <c r="J87" s="736"/>
      <c r="K87" s="736"/>
      <c r="N87" s="732"/>
      <c r="O87" s="737"/>
      <c r="Q87" s="736"/>
    </row>
    <row r="88" spans="1:17" x14ac:dyDescent="0.2">
      <c r="A88" s="782" t="s">
        <v>157</v>
      </c>
      <c r="B88" s="802" t="s">
        <v>158</v>
      </c>
      <c r="C88" s="735">
        <f t="shared" si="1"/>
        <v>0</v>
      </c>
      <c r="D88" s="749"/>
      <c r="E88" s="739"/>
      <c r="F88" s="750"/>
      <c r="G88" s="750"/>
      <c r="H88" s="750"/>
      <c r="I88" s="828"/>
      <c r="J88" s="736"/>
      <c r="K88" s="736"/>
      <c r="N88" s="732"/>
      <c r="O88" s="737"/>
      <c r="Q88" s="736"/>
    </row>
    <row r="89" spans="1:17" x14ac:dyDescent="0.2">
      <c r="A89" s="782" t="s">
        <v>159</v>
      </c>
      <c r="B89" s="802" t="s">
        <v>160</v>
      </c>
      <c r="C89" s="735">
        <f t="shared" si="1"/>
        <v>32</v>
      </c>
      <c r="D89" s="749"/>
      <c r="E89" s="739">
        <v>32</v>
      </c>
      <c r="F89" s="750"/>
      <c r="G89" s="750"/>
      <c r="H89" s="750"/>
      <c r="I89" s="828"/>
      <c r="J89" s="736"/>
      <c r="K89" s="736"/>
      <c r="N89" s="732"/>
      <c r="O89" s="737"/>
      <c r="Q89" s="736"/>
    </row>
    <row r="90" spans="1:17" x14ac:dyDescent="0.2">
      <c r="A90" s="782" t="s">
        <v>161</v>
      </c>
      <c r="B90" s="802" t="s">
        <v>162</v>
      </c>
      <c r="C90" s="735">
        <f t="shared" si="1"/>
        <v>0</v>
      </c>
      <c r="D90" s="749"/>
      <c r="E90" s="739"/>
      <c r="F90" s="750"/>
      <c r="G90" s="750"/>
      <c r="H90" s="750"/>
      <c r="I90" s="828"/>
      <c r="J90" s="736"/>
      <c r="K90" s="736"/>
      <c r="N90" s="732"/>
      <c r="O90" s="737"/>
      <c r="Q90" s="736"/>
    </row>
    <row r="91" spans="1:17" x14ac:dyDescent="0.2">
      <c r="A91" s="782" t="s">
        <v>163</v>
      </c>
      <c r="B91" s="802" t="s">
        <v>164</v>
      </c>
      <c r="C91" s="735">
        <f t="shared" si="1"/>
        <v>0</v>
      </c>
      <c r="D91" s="749"/>
      <c r="E91" s="739"/>
      <c r="F91" s="750"/>
      <c r="G91" s="750"/>
      <c r="H91" s="750"/>
      <c r="I91" s="828"/>
      <c r="J91" s="736"/>
      <c r="K91" s="736"/>
      <c r="N91" s="732"/>
      <c r="O91" s="737"/>
      <c r="Q91" s="736"/>
    </row>
    <row r="92" spans="1:17" x14ac:dyDescent="0.2">
      <c r="A92" s="782" t="s">
        <v>165</v>
      </c>
      <c r="B92" s="802" t="s">
        <v>166</v>
      </c>
      <c r="C92" s="735">
        <f t="shared" si="1"/>
        <v>0</v>
      </c>
      <c r="D92" s="749"/>
      <c r="E92" s="739"/>
      <c r="F92" s="750"/>
      <c r="G92" s="750"/>
      <c r="H92" s="750"/>
      <c r="I92" s="828"/>
      <c r="J92" s="736"/>
      <c r="K92" s="736"/>
      <c r="N92" s="732"/>
      <c r="O92" s="737"/>
      <c r="Q92" s="736"/>
    </row>
    <row r="93" spans="1:17" x14ac:dyDescent="0.2">
      <c r="A93" s="782" t="s">
        <v>167</v>
      </c>
      <c r="B93" s="802" t="s">
        <v>168</v>
      </c>
      <c r="C93" s="735">
        <f t="shared" si="1"/>
        <v>0</v>
      </c>
      <c r="D93" s="749"/>
      <c r="E93" s="739"/>
      <c r="F93" s="750"/>
      <c r="G93" s="750"/>
      <c r="H93" s="750"/>
      <c r="I93" s="828"/>
      <c r="J93" s="736"/>
      <c r="K93" s="736"/>
      <c r="N93" s="732"/>
      <c r="O93" s="737"/>
      <c r="Q93" s="736"/>
    </row>
    <row r="94" spans="1:17" x14ac:dyDescent="0.2">
      <c r="A94" s="782" t="s">
        <v>169</v>
      </c>
      <c r="B94" s="802" t="s">
        <v>170</v>
      </c>
      <c r="C94" s="735">
        <f t="shared" si="1"/>
        <v>278</v>
      </c>
      <c r="D94" s="749"/>
      <c r="E94" s="739">
        <v>278</v>
      </c>
      <c r="F94" s="750"/>
      <c r="G94" s="750"/>
      <c r="H94" s="750"/>
      <c r="I94" s="828"/>
      <c r="J94" s="736"/>
      <c r="K94" s="736"/>
      <c r="N94" s="732"/>
      <c r="O94" s="737"/>
      <c r="Q94" s="736"/>
    </row>
    <row r="95" spans="1:17" x14ac:dyDescent="0.2">
      <c r="A95" s="782" t="s">
        <v>171</v>
      </c>
      <c r="B95" s="802" t="s">
        <v>172</v>
      </c>
      <c r="C95" s="735">
        <f t="shared" si="1"/>
        <v>53</v>
      </c>
      <c r="D95" s="749"/>
      <c r="E95" s="739">
        <v>53</v>
      </c>
      <c r="F95" s="750"/>
      <c r="G95" s="750"/>
      <c r="H95" s="750"/>
      <c r="I95" s="828"/>
      <c r="J95" s="736"/>
      <c r="K95" s="736"/>
      <c r="N95" s="732"/>
      <c r="O95" s="737"/>
      <c r="Q95" s="736"/>
    </row>
    <row r="96" spans="1:17" x14ac:dyDescent="0.2">
      <c r="A96" s="782" t="s">
        <v>173</v>
      </c>
      <c r="B96" s="802" t="s">
        <v>174</v>
      </c>
      <c r="C96" s="735">
        <f t="shared" si="1"/>
        <v>0</v>
      </c>
      <c r="D96" s="749"/>
      <c r="E96" s="739"/>
      <c r="F96" s="750"/>
      <c r="G96" s="750"/>
      <c r="H96" s="750"/>
      <c r="I96" s="828"/>
      <c r="J96" s="736"/>
      <c r="K96" s="736"/>
      <c r="N96" s="732"/>
      <c r="O96" s="737"/>
      <c r="Q96" s="736"/>
    </row>
    <row r="97" spans="1:17" x14ac:dyDescent="0.2">
      <c r="A97" s="782" t="s">
        <v>175</v>
      </c>
      <c r="B97" s="802" t="s">
        <v>176</v>
      </c>
      <c r="C97" s="735">
        <f t="shared" si="1"/>
        <v>0</v>
      </c>
      <c r="D97" s="749"/>
      <c r="E97" s="739"/>
      <c r="F97" s="750"/>
      <c r="G97" s="750"/>
      <c r="H97" s="750"/>
      <c r="I97" s="828"/>
      <c r="J97" s="736"/>
      <c r="K97" s="736"/>
      <c r="N97" s="732"/>
      <c r="O97" s="737"/>
      <c r="Q97" s="736"/>
    </row>
    <row r="98" spans="1:17" x14ac:dyDescent="0.2">
      <c r="A98" s="782" t="s">
        <v>177</v>
      </c>
      <c r="B98" s="802" t="s">
        <v>178</v>
      </c>
      <c r="C98" s="735">
        <f t="shared" si="1"/>
        <v>0</v>
      </c>
      <c r="D98" s="749"/>
      <c r="E98" s="739"/>
      <c r="F98" s="750"/>
      <c r="G98" s="750"/>
      <c r="H98" s="750"/>
      <c r="I98" s="828"/>
      <c r="J98" s="736"/>
      <c r="K98" s="736"/>
      <c r="N98" s="732"/>
      <c r="O98" s="737"/>
      <c r="Q98" s="736"/>
    </row>
    <row r="99" spans="1:17" x14ac:dyDescent="0.2">
      <c r="A99" s="782" t="s">
        <v>179</v>
      </c>
      <c r="B99" s="802" t="s">
        <v>180</v>
      </c>
      <c r="C99" s="735">
        <f t="shared" si="1"/>
        <v>64</v>
      </c>
      <c r="D99" s="749">
        <v>23</v>
      </c>
      <c r="E99" s="739">
        <v>41</v>
      </c>
      <c r="F99" s="750"/>
      <c r="G99" s="750">
        <v>2</v>
      </c>
      <c r="H99" s="750"/>
      <c r="I99" s="828"/>
      <c r="J99" s="736"/>
      <c r="K99" s="736"/>
      <c r="N99" s="732"/>
      <c r="O99" s="737"/>
      <c r="Q99" s="736"/>
    </row>
    <row r="100" spans="1:17" x14ac:dyDescent="0.2">
      <c r="A100" s="782" t="s">
        <v>181</v>
      </c>
      <c r="B100" s="802" t="s">
        <v>182</v>
      </c>
      <c r="C100" s="735">
        <f t="shared" si="1"/>
        <v>0</v>
      </c>
      <c r="D100" s="749"/>
      <c r="E100" s="739"/>
      <c r="F100" s="750"/>
      <c r="G100" s="750"/>
      <c r="H100" s="750"/>
      <c r="I100" s="828"/>
      <c r="J100" s="736"/>
      <c r="K100" s="736"/>
      <c r="N100" s="732"/>
      <c r="O100" s="737"/>
      <c r="Q100" s="736"/>
    </row>
    <row r="101" spans="1:17" x14ac:dyDescent="0.2">
      <c r="A101" s="782" t="s">
        <v>183</v>
      </c>
      <c r="B101" s="802" t="s">
        <v>184</v>
      </c>
      <c r="C101" s="735">
        <f t="shared" si="1"/>
        <v>0</v>
      </c>
      <c r="D101" s="749"/>
      <c r="E101" s="739"/>
      <c r="F101" s="750"/>
      <c r="G101" s="750"/>
      <c r="H101" s="750"/>
      <c r="I101" s="828"/>
      <c r="J101" s="736"/>
      <c r="K101" s="736"/>
      <c r="N101" s="732"/>
      <c r="O101" s="737"/>
      <c r="Q101" s="736"/>
    </row>
    <row r="102" spans="1:17" x14ac:dyDescent="0.2">
      <c r="A102" s="782" t="s">
        <v>185</v>
      </c>
      <c r="B102" s="802" t="s">
        <v>186</v>
      </c>
      <c r="C102" s="735">
        <f t="shared" si="1"/>
        <v>0</v>
      </c>
      <c r="D102" s="749"/>
      <c r="E102" s="739"/>
      <c r="F102" s="750"/>
      <c r="G102" s="750"/>
      <c r="H102" s="750"/>
      <c r="I102" s="828"/>
      <c r="J102" s="736"/>
      <c r="K102" s="736"/>
      <c r="N102" s="732"/>
      <c r="O102" s="737"/>
      <c r="Q102" s="736"/>
    </row>
    <row r="103" spans="1:17" x14ac:dyDescent="0.2">
      <c r="A103" s="782" t="s">
        <v>187</v>
      </c>
      <c r="B103" s="802" t="s">
        <v>188</v>
      </c>
      <c r="C103" s="735">
        <f t="shared" si="1"/>
        <v>0</v>
      </c>
      <c r="D103" s="749"/>
      <c r="E103" s="739"/>
      <c r="F103" s="750"/>
      <c r="G103" s="750"/>
      <c r="H103" s="750"/>
      <c r="I103" s="828"/>
      <c r="J103" s="736"/>
      <c r="K103" s="736"/>
      <c r="N103" s="732"/>
      <c r="O103" s="737"/>
      <c r="Q103" s="736"/>
    </row>
    <row r="104" spans="1:17" x14ac:dyDescent="0.2">
      <c r="A104" s="782" t="s">
        <v>189</v>
      </c>
      <c r="B104" s="802" t="s">
        <v>190</v>
      </c>
      <c r="C104" s="735">
        <f t="shared" si="1"/>
        <v>0</v>
      </c>
      <c r="D104" s="749"/>
      <c r="E104" s="739"/>
      <c r="F104" s="750"/>
      <c r="G104" s="750"/>
      <c r="H104" s="750"/>
      <c r="I104" s="828"/>
      <c r="J104" s="736"/>
      <c r="K104" s="736"/>
      <c r="N104" s="732"/>
      <c r="O104" s="737"/>
      <c r="Q104" s="736"/>
    </row>
    <row r="105" spans="1:17" x14ac:dyDescent="0.2">
      <c r="A105" s="782" t="s">
        <v>191</v>
      </c>
      <c r="B105" s="802" t="s">
        <v>192</v>
      </c>
      <c r="C105" s="735">
        <f t="shared" si="1"/>
        <v>34</v>
      </c>
      <c r="D105" s="749"/>
      <c r="E105" s="739"/>
      <c r="F105" s="750">
        <v>34</v>
      </c>
      <c r="G105" s="750"/>
      <c r="H105" s="750"/>
      <c r="I105" s="828"/>
      <c r="J105" s="736"/>
      <c r="K105" s="736"/>
      <c r="N105" s="732"/>
      <c r="O105" s="737"/>
      <c r="Q105" s="736"/>
    </row>
    <row r="106" spans="1:17" x14ac:dyDescent="0.2">
      <c r="A106" s="782" t="s">
        <v>193</v>
      </c>
      <c r="B106" s="802" t="s">
        <v>194</v>
      </c>
      <c r="C106" s="735">
        <f t="shared" si="1"/>
        <v>1</v>
      </c>
      <c r="D106" s="749"/>
      <c r="E106" s="739"/>
      <c r="F106" s="750">
        <v>1</v>
      </c>
      <c r="G106" s="750"/>
      <c r="H106" s="750"/>
      <c r="I106" s="828"/>
      <c r="J106" s="736"/>
      <c r="K106" s="736"/>
      <c r="N106" s="732"/>
      <c r="O106" s="737"/>
      <c r="Q106" s="736"/>
    </row>
    <row r="107" spans="1:17" x14ac:dyDescent="0.2">
      <c r="A107" s="782" t="s">
        <v>195</v>
      </c>
      <c r="B107" s="802" t="s">
        <v>196</v>
      </c>
      <c r="C107" s="735">
        <f t="shared" si="1"/>
        <v>0</v>
      </c>
      <c r="D107" s="749"/>
      <c r="E107" s="739"/>
      <c r="F107" s="750"/>
      <c r="G107" s="750"/>
      <c r="H107" s="750"/>
      <c r="I107" s="828"/>
      <c r="J107" s="736"/>
      <c r="K107" s="736"/>
      <c r="N107" s="732"/>
      <c r="O107" s="737"/>
      <c r="Q107" s="736"/>
    </row>
    <row r="108" spans="1:17" x14ac:dyDescent="0.2">
      <c r="A108" s="782" t="s">
        <v>197</v>
      </c>
      <c r="B108" s="802" t="s">
        <v>198</v>
      </c>
      <c r="C108" s="735">
        <f t="shared" si="1"/>
        <v>0</v>
      </c>
      <c r="D108" s="749"/>
      <c r="E108" s="739"/>
      <c r="F108" s="750"/>
      <c r="G108" s="750"/>
      <c r="H108" s="750"/>
      <c r="I108" s="828"/>
      <c r="J108" s="736"/>
      <c r="K108" s="736"/>
      <c r="N108" s="732"/>
      <c r="O108" s="737"/>
      <c r="Q108" s="736"/>
    </row>
    <row r="109" spans="1:17" x14ac:dyDescent="0.2">
      <c r="A109" s="782" t="s">
        <v>199</v>
      </c>
      <c r="B109" s="802" t="s">
        <v>200</v>
      </c>
      <c r="C109" s="735">
        <f t="shared" si="1"/>
        <v>0</v>
      </c>
      <c r="D109" s="749"/>
      <c r="E109" s="739"/>
      <c r="F109" s="750"/>
      <c r="G109" s="750"/>
      <c r="H109" s="750"/>
      <c r="I109" s="828"/>
      <c r="J109" s="736"/>
      <c r="K109" s="736"/>
      <c r="N109" s="732"/>
      <c r="O109" s="737"/>
      <c r="Q109" s="736"/>
    </row>
    <row r="110" spans="1:17" x14ac:dyDescent="0.2">
      <c r="A110" s="782" t="s">
        <v>201</v>
      </c>
      <c r="B110" s="802" t="s">
        <v>202</v>
      </c>
      <c r="C110" s="735">
        <f t="shared" si="1"/>
        <v>0</v>
      </c>
      <c r="D110" s="749"/>
      <c r="E110" s="739"/>
      <c r="F110" s="750"/>
      <c r="G110" s="750"/>
      <c r="H110" s="750"/>
      <c r="I110" s="828"/>
      <c r="J110" s="736"/>
      <c r="K110" s="736"/>
      <c r="N110" s="732"/>
      <c r="O110" s="737"/>
      <c r="Q110" s="736"/>
    </row>
    <row r="111" spans="1:17" x14ac:dyDescent="0.2">
      <c r="A111" s="782" t="s">
        <v>203</v>
      </c>
      <c r="B111" s="802" t="s">
        <v>204</v>
      </c>
      <c r="C111" s="735">
        <f t="shared" si="1"/>
        <v>0</v>
      </c>
      <c r="D111" s="749"/>
      <c r="E111" s="739"/>
      <c r="F111" s="750"/>
      <c r="G111" s="750"/>
      <c r="H111" s="750"/>
      <c r="I111" s="828"/>
      <c r="J111" s="736"/>
      <c r="K111" s="736"/>
      <c r="N111" s="732"/>
      <c r="O111" s="737"/>
      <c r="Q111" s="736"/>
    </row>
    <row r="112" spans="1:17" x14ac:dyDescent="0.2">
      <c r="A112" s="782" t="s">
        <v>205</v>
      </c>
      <c r="B112" s="802" t="s">
        <v>206</v>
      </c>
      <c r="C112" s="735">
        <f t="shared" si="1"/>
        <v>0</v>
      </c>
      <c r="D112" s="749"/>
      <c r="E112" s="739"/>
      <c r="F112" s="750"/>
      <c r="G112" s="750"/>
      <c r="H112" s="750"/>
      <c r="I112" s="828"/>
      <c r="J112" s="736"/>
      <c r="K112" s="736"/>
      <c r="N112" s="732"/>
      <c r="O112" s="737"/>
      <c r="Q112" s="736"/>
    </row>
    <row r="113" spans="1:17" x14ac:dyDescent="0.2">
      <c r="A113" s="782" t="s">
        <v>207</v>
      </c>
      <c r="B113" s="802" t="s">
        <v>208</v>
      </c>
      <c r="C113" s="735">
        <f t="shared" si="1"/>
        <v>0</v>
      </c>
      <c r="D113" s="749"/>
      <c r="E113" s="739"/>
      <c r="F113" s="750"/>
      <c r="G113" s="750"/>
      <c r="H113" s="750"/>
      <c r="I113" s="828"/>
      <c r="J113" s="736"/>
      <c r="K113" s="736"/>
      <c r="N113" s="732"/>
      <c r="O113" s="737"/>
      <c r="Q113" s="736"/>
    </row>
    <row r="114" spans="1:17" x14ac:dyDescent="0.2">
      <c r="A114" s="782" t="s">
        <v>209</v>
      </c>
      <c r="B114" s="802" t="s">
        <v>210</v>
      </c>
      <c r="C114" s="735">
        <f t="shared" si="1"/>
        <v>0</v>
      </c>
      <c r="D114" s="749"/>
      <c r="E114" s="739"/>
      <c r="F114" s="750"/>
      <c r="G114" s="750"/>
      <c r="H114" s="750"/>
      <c r="I114" s="828"/>
      <c r="J114" s="736"/>
      <c r="K114" s="736"/>
      <c r="N114" s="732"/>
      <c r="O114" s="737"/>
      <c r="Q114" s="736"/>
    </row>
    <row r="115" spans="1:17" x14ac:dyDescent="0.2">
      <c r="A115" s="782" t="s">
        <v>211</v>
      </c>
      <c r="B115" s="802" t="s">
        <v>212</v>
      </c>
      <c r="C115" s="735">
        <f t="shared" si="1"/>
        <v>0</v>
      </c>
      <c r="D115" s="749"/>
      <c r="E115" s="739"/>
      <c r="F115" s="750"/>
      <c r="G115" s="750"/>
      <c r="H115" s="750"/>
      <c r="I115" s="828"/>
      <c r="J115" s="736"/>
      <c r="K115" s="736"/>
      <c r="N115" s="732"/>
      <c r="O115" s="737"/>
      <c r="Q115" s="736"/>
    </row>
    <row r="116" spans="1:17" x14ac:dyDescent="0.2">
      <c r="A116" s="782" t="s">
        <v>213</v>
      </c>
      <c r="B116" s="802" t="s">
        <v>214</v>
      </c>
      <c r="C116" s="735">
        <f t="shared" si="1"/>
        <v>0</v>
      </c>
      <c r="D116" s="749"/>
      <c r="E116" s="739"/>
      <c r="F116" s="750"/>
      <c r="G116" s="750"/>
      <c r="H116" s="750"/>
      <c r="I116" s="828"/>
      <c r="J116" s="736"/>
      <c r="K116" s="736"/>
      <c r="N116" s="732"/>
      <c r="O116" s="737"/>
      <c r="Q116" s="736"/>
    </row>
    <row r="117" spans="1:17" x14ac:dyDescent="0.2">
      <c r="A117" s="803" t="s">
        <v>215</v>
      </c>
      <c r="B117" s="808" t="s">
        <v>216</v>
      </c>
      <c r="C117" s="751">
        <f t="shared" si="1"/>
        <v>0</v>
      </c>
      <c r="D117" s="752"/>
      <c r="E117" s="753"/>
      <c r="F117" s="754"/>
      <c r="G117" s="754"/>
      <c r="H117" s="754"/>
      <c r="I117" s="828"/>
      <c r="J117" s="736"/>
      <c r="K117" s="736"/>
      <c r="N117" s="732"/>
      <c r="O117" s="737"/>
      <c r="Q117" s="736"/>
    </row>
    <row r="118" spans="1:17" x14ac:dyDescent="0.2">
      <c r="A118" s="873"/>
      <c r="B118" s="755"/>
      <c r="C118" s="68"/>
      <c r="D118" s="3"/>
      <c r="E118" s="3"/>
      <c r="F118" s="3"/>
      <c r="G118" s="3"/>
      <c r="H118" s="3"/>
      <c r="I118" s="828"/>
      <c r="J118" s="736"/>
      <c r="K118" s="736"/>
      <c r="N118" s="732"/>
      <c r="O118" s="737"/>
      <c r="Q118" s="736"/>
    </row>
    <row r="119" spans="1:17" x14ac:dyDescent="0.2">
      <c r="A119" s="951" t="s">
        <v>217</v>
      </c>
      <c r="B119" s="958"/>
      <c r="C119" s="872">
        <f>+SUM(D119:F119)</f>
        <v>306</v>
      </c>
      <c r="D119" s="756">
        <f>+SUM(D120:D159)</f>
        <v>1</v>
      </c>
      <c r="E119" s="760">
        <f>+SUM(E120:E159)</f>
        <v>286</v>
      </c>
      <c r="F119" s="761">
        <f>+SUM(F120:F159)</f>
        <v>19</v>
      </c>
      <c r="G119" s="761">
        <f>+SUM(G120:G159)</f>
        <v>0</v>
      </c>
      <c r="H119" s="761">
        <f>+SUM(H120:H159)</f>
        <v>0</v>
      </c>
      <c r="I119" s="828"/>
      <c r="J119" s="736"/>
      <c r="K119" s="736"/>
      <c r="N119" s="732"/>
      <c r="O119" s="737"/>
      <c r="Q119" s="736"/>
    </row>
    <row r="120" spans="1:17" x14ac:dyDescent="0.2">
      <c r="A120" s="781" t="s">
        <v>218</v>
      </c>
      <c r="B120" s="801" t="s">
        <v>219</v>
      </c>
      <c r="C120" s="759">
        <f>+SUM(D120:F120)</f>
        <v>0</v>
      </c>
      <c r="D120" s="746"/>
      <c r="E120" s="747"/>
      <c r="F120" s="748"/>
      <c r="G120" s="748"/>
      <c r="H120" s="748"/>
      <c r="I120" s="828"/>
      <c r="J120" s="736"/>
      <c r="K120" s="736"/>
      <c r="N120" s="732"/>
      <c r="O120" s="737"/>
      <c r="Q120" s="736"/>
    </row>
    <row r="121" spans="1:17" x14ac:dyDescent="0.2">
      <c r="A121" s="782" t="s">
        <v>220</v>
      </c>
      <c r="B121" s="802" t="s">
        <v>221</v>
      </c>
      <c r="C121" s="735">
        <f t="shared" ref="C121:C159" si="2">+SUM(D121:F121)</f>
        <v>0</v>
      </c>
      <c r="D121" s="749"/>
      <c r="E121" s="739"/>
      <c r="F121" s="750"/>
      <c r="G121" s="750"/>
      <c r="H121" s="750"/>
      <c r="I121" s="828"/>
      <c r="J121" s="736"/>
      <c r="K121" s="736"/>
      <c r="N121" s="732"/>
      <c r="O121" s="737"/>
      <c r="Q121" s="736"/>
    </row>
    <row r="122" spans="1:17" x14ac:dyDescent="0.2">
      <c r="A122" s="782" t="s">
        <v>222</v>
      </c>
      <c r="B122" s="802" t="s">
        <v>223</v>
      </c>
      <c r="C122" s="735">
        <f t="shared" si="2"/>
        <v>0</v>
      </c>
      <c r="D122" s="749"/>
      <c r="E122" s="739"/>
      <c r="F122" s="750"/>
      <c r="G122" s="750"/>
      <c r="H122" s="750"/>
      <c r="I122" s="828"/>
      <c r="J122" s="736"/>
      <c r="K122" s="736"/>
      <c r="N122" s="732"/>
      <c r="O122" s="737"/>
      <c r="Q122" s="736"/>
    </row>
    <row r="123" spans="1:17" x14ac:dyDescent="0.2">
      <c r="A123" s="782" t="s">
        <v>224</v>
      </c>
      <c r="B123" s="802" t="s">
        <v>225</v>
      </c>
      <c r="C123" s="735">
        <f t="shared" si="2"/>
        <v>0</v>
      </c>
      <c r="D123" s="749"/>
      <c r="E123" s="739"/>
      <c r="F123" s="750"/>
      <c r="G123" s="750"/>
      <c r="H123" s="750"/>
      <c r="I123" s="828"/>
      <c r="J123" s="736"/>
      <c r="K123" s="736"/>
      <c r="N123" s="732"/>
      <c r="O123" s="737"/>
      <c r="Q123" s="736"/>
    </row>
    <row r="124" spans="1:17" x14ac:dyDescent="0.2">
      <c r="A124" s="782" t="s">
        <v>226</v>
      </c>
      <c r="B124" s="802" t="s">
        <v>227</v>
      </c>
      <c r="C124" s="735">
        <f t="shared" si="2"/>
        <v>0</v>
      </c>
      <c r="D124" s="749"/>
      <c r="E124" s="739"/>
      <c r="F124" s="750"/>
      <c r="G124" s="750"/>
      <c r="H124" s="750"/>
      <c r="I124" s="828"/>
      <c r="J124" s="736"/>
      <c r="K124" s="736"/>
      <c r="N124" s="732"/>
      <c r="O124" s="737"/>
      <c r="Q124" s="736"/>
    </row>
    <row r="125" spans="1:17" x14ac:dyDescent="0.2">
      <c r="A125" s="782" t="s">
        <v>228</v>
      </c>
      <c r="B125" s="802" t="s">
        <v>229</v>
      </c>
      <c r="C125" s="735">
        <f t="shared" si="2"/>
        <v>0</v>
      </c>
      <c r="D125" s="749"/>
      <c r="E125" s="739"/>
      <c r="F125" s="750"/>
      <c r="G125" s="750"/>
      <c r="H125" s="750"/>
      <c r="I125" s="828"/>
      <c r="J125" s="736"/>
      <c r="K125" s="736"/>
      <c r="N125" s="732"/>
      <c r="O125" s="737"/>
      <c r="Q125" s="736"/>
    </row>
    <row r="126" spans="1:17" x14ac:dyDescent="0.2">
      <c r="A126" s="782" t="s">
        <v>230</v>
      </c>
      <c r="B126" s="802" t="s">
        <v>231</v>
      </c>
      <c r="C126" s="735">
        <f t="shared" si="2"/>
        <v>0</v>
      </c>
      <c r="D126" s="749"/>
      <c r="E126" s="739"/>
      <c r="F126" s="750"/>
      <c r="G126" s="750"/>
      <c r="H126" s="750"/>
      <c r="I126" s="828"/>
      <c r="J126" s="736"/>
      <c r="K126" s="736"/>
      <c r="N126" s="732"/>
      <c r="O126" s="737"/>
      <c r="Q126" s="736"/>
    </row>
    <row r="127" spans="1:17" x14ac:dyDescent="0.2">
      <c r="A127" s="782" t="s">
        <v>232</v>
      </c>
      <c r="B127" s="802" t="s">
        <v>233</v>
      </c>
      <c r="C127" s="735">
        <f t="shared" si="2"/>
        <v>0</v>
      </c>
      <c r="D127" s="749"/>
      <c r="E127" s="739"/>
      <c r="F127" s="750"/>
      <c r="G127" s="750"/>
      <c r="H127" s="750"/>
      <c r="I127" s="828"/>
      <c r="J127" s="736"/>
      <c r="K127" s="736"/>
      <c r="N127" s="732"/>
      <c r="O127" s="737"/>
      <c r="Q127" s="736"/>
    </row>
    <row r="128" spans="1:17" x14ac:dyDescent="0.2">
      <c r="A128" s="782" t="s">
        <v>234</v>
      </c>
      <c r="B128" s="802" t="s">
        <v>235</v>
      </c>
      <c r="C128" s="735">
        <f t="shared" si="2"/>
        <v>212</v>
      </c>
      <c r="D128" s="749"/>
      <c r="E128" s="739">
        <v>212</v>
      </c>
      <c r="F128" s="750"/>
      <c r="G128" s="750"/>
      <c r="H128" s="750"/>
      <c r="I128" s="828"/>
      <c r="J128" s="736"/>
      <c r="K128" s="736"/>
      <c r="N128" s="732"/>
      <c r="O128" s="737"/>
      <c r="Q128" s="736"/>
    </row>
    <row r="129" spans="1:17" x14ac:dyDescent="0.2">
      <c r="A129" s="782" t="s">
        <v>236</v>
      </c>
      <c r="B129" s="802" t="s">
        <v>237</v>
      </c>
      <c r="C129" s="735">
        <f t="shared" si="2"/>
        <v>9</v>
      </c>
      <c r="D129" s="749"/>
      <c r="E129" s="739">
        <v>9</v>
      </c>
      <c r="F129" s="750"/>
      <c r="G129" s="750"/>
      <c r="H129" s="750"/>
      <c r="I129" s="828"/>
      <c r="J129" s="736"/>
      <c r="K129" s="736"/>
      <c r="N129" s="732"/>
      <c r="O129" s="737"/>
      <c r="Q129" s="736"/>
    </row>
    <row r="130" spans="1:17" x14ac:dyDescent="0.2">
      <c r="A130" s="782" t="s">
        <v>238</v>
      </c>
      <c r="B130" s="802" t="s">
        <v>239</v>
      </c>
      <c r="C130" s="735">
        <f t="shared" si="2"/>
        <v>18</v>
      </c>
      <c r="D130" s="749"/>
      <c r="E130" s="739">
        <v>18</v>
      </c>
      <c r="F130" s="750"/>
      <c r="G130" s="750"/>
      <c r="H130" s="750"/>
      <c r="I130" s="828"/>
      <c r="J130" s="736"/>
      <c r="K130" s="736"/>
      <c r="N130" s="732"/>
      <c r="O130" s="737"/>
      <c r="Q130" s="736"/>
    </row>
    <row r="131" spans="1:17" x14ac:dyDescent="0.2">
      <c r="A131" s="782" t="s">
        <v>240</v>
      </c>
      <c r="B131" s="802" t="s">
        <v>241</v>
      </c>
      <c r="C131" s="735">
        <f t="shared" si="2"/>
        <v>30</v>
      </c>
      <c r="D131" s="749"/>
      <c r="E131" s="739">
        <v>30</v>
      </c>
      <c r="F131" s="750"/>
      <c r="G131" s="750"/>
      <c r="H131" s="750"/>
      <c r="I131" s="828"/>
      <c r="J131" s="736"/>
      <c r="K131" s="736"/>
      <c r="N131" s="732"/>
      <c r="O131" s="737"/>
      <c r="Q131" s="736"/>
    </row>
    <row r="132" spans="1:17" x14ac:dyDescent="0.2">
      <c r="A132" s="782" t="s">
        <v>242</v>
      </c>
      <c r="B132" s="802" t="s">
        <v>243</v>
      </c>
      <c r="C132" s="735">
        <f t="shared" si="2"/>
        <v>0</v>
      </c>
      <c r="D132" s="749"/>
      <c r="E132" s="739"/>
      <c r="F132" s="750"/>
      <c r="G132" s="750"/>
      <c r="H132" s="750"/>
      <c r="I132" s="828"/>
      <c r="J132" s="736"/>
      <c r="K132" s="736"/>
      <c r="N132" s="732"/>
      <c r="O132" s="737"/>
      <c r="Q132" s="736"/>
    </row>
    <row r="133" spans="1:17" x14ac:dyDescent="0.2">
      <c r="A133" s="782" t="s">
        <v>244</v>
      </c>
      <c r="B133" s="802" t="s">
        <v>245</v>
      </c>
      <c r="C133" s="735">
        <f t="shared" si="2"/>
        <v>0</v>
      </c>
      <c r="D133" s="749"/>
      <c r="E133" s="739"/>
      <c r="F133" s="750"/>
      <c r="G133" s="750"/>
      <c r="H133" s="750"/>
      <c r="I133" s="828"/>
      <c r="J133" s="736"/>
      <c r="K133" s="736"/>
      <c r="N133" s="732"/>
      <c r="O133" s="737"/>
      <c r="Q133" s="736"/>
    </row>
    <row r="134" spans="1:17" x14ac:dyDescent="0.2">
      <c r="A134" s="782" t="s">
        <v>246</v>
      </c>
      <c r="B134" s="802" t="s">
        <v>247</v>
      </c>
      <c r="C134" s="735">
        <f t="shared" si="2"/>
        <v>0</v>
      </c>
      <c r="D134" s="749"/>
      <c r="E134" s="739"/>
      <c r="F134" s="750"/>
      <c r="G134" s="750"/>
      <c r="H134" s="750"/>
      <c r="I134" s="828"/>
      <c r="J134" s="736"/>
      <c r="K134" s="736"/>
      <c r="N134" s="732"/>
      <c r="O134" s="737"/>
      <c r="Q134" s="736"/>
    </row>
    <row r="135" spans="1:17" x14ac:dyDescent="0.2">
      <c r="A135" s="782" t="s">
        <v>248</v>
      </c>
      <c r="B135" s="802" t="s">
        <v>249</v>
      </c>
      <c r="C135" s="735">
        <f t="shared" si="2"/>
        <v>0</v>
      </c>
      <c r="D135" s="749"/>
      <c r="E135" s="739"/>
      <c r="F135" s="750"/>
      <c r="G135" s="750"/>
      <c r="H135" s="750"/>
      <c r="I135" s="828"/>
      <c r="J135" s="736"/>
      <c r="K135" s="736"/>
      <c r="N135" s="732"/>
      <c r="O135" s="737"/>
      <c r="Q135" s="736"/>
    </row>
    <row r="136" spans="1:17" x14ac:dyDescent="0.2">
      <c r="A136" s="782" t="s">
        <v>250</v>
      </c>
      <c r="B136" s="802" t="s">
        <v>251</v>
      </c>
      <c r="C136" s="735">
        <f t="shared" si="2"/>
        <v>0</v>
      </c>
      <c r="D136" s="749"/>
      <c r="E136" s="739"/>
      <c r="F136" s="750"/>
      <c r="G136" s="750"/>
      <c r="H136" s="750"/>
      <c r="I136" s="828"/>
      <c r="J136" s="736"/>
      <c r="K136" s="736"/>
      <c r="N136" s="732"/>
      <c r="O136" s="737"/>
      <c r="Q136" s="736"/>
    </row>
    <row r="137" spans="1:17" x14ac:dyDescent="0.2">
      <c r="A137" s="782" t="s">
        <v>252</v>
      </c>
      <c r="B137" s="802" t="s">
        <v>253</v>
      </c>
      <c r="C137" s="735">
        <f t="shared" si="2"/>
        <v>8</v>
      </c>
      <c r="D137" s="749"/>
      <c r="E137" s="739">
        <v>8</v>
      </c>
      <c r="F137" s="750"/>
      <c r="G137" s="750"/>
      <c r="H137" s="750"/>
      <c r="I137" s="828"/>
      <c r="J137" s="736"/>
      <c r="K137" s="736"/>
      <c r="N137" s="732"/>
      <c r="O137" s="737"/>
      <c r="Q137" s="736"/>
    </row>
    <row r="138" spans="1:17" x14ac:dyDescent="0.2">
      <c r="A138" s="782" t="s">
        <v>254</v>
      </c>
      <c r="B138" s="802" t="s">
        <v>255</v>
      </c>
      <c r="C138" s="735">
        <f t="shared" si="2"/>
        <v>0</v>
      </c>
      <c r="D138" s="749"/>
      <c r="E138" s="739"/>
      <c r="F138" s="750"/>
      <c r="G138" s="750"/>
      <c r="H138" s="750"/>
      <c r="I138" s="828"/>
      <c r="J138" s="736"/>
      <c r="K138" s="736"/>
      <c r="N138" s="732"/>
      <c r="O138" s="737"/>
      <c r="Q138" s="736"/>
    </row>
    <row r="139" spans="1:17" x14ac:dyDescent="0.2">
      <c r="A139" s="782" t="s">
        <v>256</v>
      </c>
      <c r="B139" s="802" t="s">
        <v>257</v>
      </c>
      <c r="C139" s="735">
        <f t="shared" si="2"/>
        <v>11</v>
      </c>
      <c r="D139" s="749"/>
      <c r="E139" s="739"/>
      <c r="F139" s="750">
        <v>11</v>
      </c>
      <c r="G139" s="750"/>
      <c r="H139" s="750"/>
      <c r="I139" s="828"/>
      <c r="J139" s="736"/>
      <c r="K139" s="736"/>
      <c r="N139" s="732"/>
      <c r="O139" s="737"/>
      <c r="Q139" s="736"/>
    </row>
    <row r="140" spans="1:17" x14ac:dyDescent="0.2">
      <c r="A140" s="782" t="s">
        <v>258</v>
      </c>
      <c r="B140" s="802" t="s">
        <v>259</v>
      </c>
      <c r="C140" s="735">
        <f t="shared" si="2"/>
        <v>2</v>
      </c>
      <c r="D140" s="749"/>
      <c r="E140" s="739"/>
      <c r="F140" s="750">
        <v>2</v>
      </c>
      <c r="G140" s="750"/>
      <c r="H140" s="750"/>
      <c r="I140" s="828"/>
      <c r="J140" s="736"/>
      <c r="K140" s="736"/>
      <c r="N140" s="732"/>
      <c r="O140" s="737"/>
      <c r="Q140" s="736"/>
    </row>
    <row r="141" spans="1:17" x14ac:dyDescent="0.2">
      <c r="A141" s="782" t="s">
        <v>260</v>
      </c>
      <c r="B141" s="802" t="s">
        <v>261</v>
      </c>
      <c r="C141" s="735">
        <f t="shared" si="2"/>
        <v>0</v>
      </c>
      <c r="D141" s="749"/>
      <c r="E141" s="739"/>
      <c r="F141" s="750"/>
      <c r="G141" s="750"/>
      <c r="H141" s="750"/>
      <c r="I141" s="828"/>
      <c r="J141" s="736"/>
      <c r="K141" s="736"/>
      <c r="N141" s="732"/>
      <c r="O141" s="737"/>
      <c r="Q141" s="736"/>
    </row>
    <row r="142" spans="1:17" x14ac:dyDescent="0.2">
      <c r="A142" s="782" t="s">
        <v>262</v>
      </c>
      <c r="B142" s="802" t="s">
        <v>263</v>
      </c>
      <c r="C142" s="735">
        <f t="shared" si="2"/>
        <v>0</v>
      </c>
      <c r="D142" s="749"/>
      <c r="E142" s="739"/>
      <c r="F142" s="750"/>
      <c r="G142" s="750"/>
      <c r="H142" s="750"/>
      <c r="I142" s="828"/>
      <c r="J142" s="736"/>
      <c r="K142" s="736"/>
      <c r="N142" s="732"/>
      <c r="O142" s="737"/>
      <c r="Q142" s="736"/>
    </row>
    <row r="143" spans="1:17" x14ac:dyDescent="0.2">
      <c r="A143" s="782" t="s">
        <v>264</v>
      </c>
      <c r="B143" s="802" t="s">
        <v>265</v>
      </c>
      <c r="C143" s="735">
        <f t="shared" si="2"/>
        <v>0</v>
      </c>
      <c r="D143" s="749"/>
      <c r="E143" s="739"/>
      <c r="F143" s="750"/>
      <c r="G143" s="750"/>
      <c r="H143" s="750"/>
      <c r="I143" s="828"/>
      <c r="J143" s="736"/>
      <c r="K143" s="736"/>
      <c r="N143" s="732"/>
      <c r="O143" s="737"/>
      <c r="Q143" s="736"/>
    </row>
    <row r="144" spans="1:17" x14ac:dyDescent="0.2">
      <c r="A144" s="782" t="s">
        <v>266</v>
      </c>
      <c r="B144" s="802" t="s">
        <v>267</v>
      </c>
      <c r="C144" s="735">
        <f t="shared" si="2"/>
        <v>2</v>
      </c>
      <c r="D144" s="749">
        <v>1</v>
      </c>
      <c r="E144" s="739"/>
      <c r="F144" s="750">
        <v>1</v>
      </c>
      <c r="G144" s="750"/>
      <c r="H144" s="750"/>
      <c r="I144" s="828"/>
      <c r="J144" s="736"/>
      <c r="K144" s="736"/>
      <c r="N144" s="732"/>
      <c r="O144" s="737"/>
      <c r="Q144" s="736"/>
    </row>
    <row r="145" spans="1:17" x14ac:dyDescent="0.2">
      <c r="A145" s="782" t="s">
        <v>268</v>
      </c>
      <c r="B145" s="802" t="s">
        <v>265</v>
      </c>
      <c r="C145" s="735">
        <f t="shared" si="2"/>
        <v>0</v>
      </c>
      <c r="D145" s="749"/>
      <c r="E145" s="739"/>
      <c r="F145" s="750"/>
      <c r="G145" s="750"/>
      <c r="H145" s="750"/>
      <c r="I145" s="828"/>
      <c r="J145" s="736"/>
      <c r="K145" s="736"/>
      <c r="N145" s="732"/>
      <c r="O145" s="737"/>
      <c r="Q145" s="736"/>
    </row>
    <row r="146" spans="1:17" x14ac:dyDescent="0.2">
      <c r="A146" s="782" t="s">
        <v>269</v>
      </c>
      <c r="B146" s="802" t="s">
        <v>267</v>
      </c>
      <c r="C146" s="735">
        <f t="shared" si="2"/>
        <v>0</v>
      </c>
      <c r="D146" s="749"/>
      <c r="E146" s="739"/>
      <c r="F146" s="750"/>
      <c r="G146" s="750"/>
      <c r="H146" s="750"/>
      <c r="I146" s="828"/>
      <c r="J146" s="736"/>
      <c r="K146" s="736"/>
      <c r="N146" s="732"/>
      <c r="O146" s="737"/>
      <c r="Q146" s="736"/>
    </row>
    <row r="147" spans="1:17" x14ac:dyDescent="0.2">
      <c r="A147" s="782" t="s">
        <v>270</v>
      </c>
      <c r="B147" s="802" t="s">
        <v>271</v>
      </c>
      <c r="C147" s="735">
        <f t="shared" si="2"/>
        <v>0</v>
      </c>
      <c r="D147" s="749"/>
      <c r="E147" s="739"/>
      <c r="F147" s="750"/>
      <c r="G147" s="750"/>
      <c r="H147" s="750"/>
      <c r="I147" s="828"/>
      <c r="J147" s="736"/>
      <c r="K147" s="736"/>
      <c r="N147" s="732"/>
      <c r="O147" s="737"/>
      <c r="Q147" s="736"/>
    </row>
    <row r="148" spans="1:17" x14ac:dyDescent="0.2">
      <c r="A148" s="782" t="s">
        <v>272</v>
      </c>
      <c r="B148" s="802" t="s">
        <v>267</v>
      </c>
      <c r="C148" s="735">
        <f t="shared" si="2"/>
        <v>0</v>
      </c>
      <c r="D148" s="749"/>
      <c r="E148" s="739"/>
      <c r="F148" s="750"/>
      <c r="G148" s="750"/>
      <c r="H148" s="750"/>
      <c r="I148" s="828"/>
      <c r="J148" s="736"/>
      <c r="K148" s="736"/>
      <c r="N148" s="732"/>
      <c r="O148" s="737"/>
      <c r="Q148" s="736"/>
    </row>
    <row r="149" spans="1:17" x14ac:dyDescent="0.2">
      <c r="A149" s="782" t="s">
        <v>273</v>
      </c>
      <c r="B149" s="802" t="s">
        <v>265</v>
      </c>
      <c r="C149" s="735">
        <f t="shared" si="2"/>
        <v>0</v>
      </c>
      <c r="D149" s="749"/>
      <c r="E149" s="739"/>
      <c r="F149" s="750"/>
      <c r="G149" s="750"/>
      <c r="H149" s="750"/>
      <c r="I149" s="828"/>
      <c r="J149" s="736"/>
      <c r="K149" s="736"/>
      <c r="N149" s="732"/>
      <c r="O149" s="737"/>
      <c r="Q149" s="736"/>
    </row>
    <row r="150" spans="1:17" x14ac:dyDescent="0.2">
      <c r="A150" s="782" t="s">
        <v>274</v>
      </c>
      <c r="B150" s="802" t="s">
        <v>275</v>
      </c>
      <c r="C150" s="735">
        <f t="shared" si="2"/>
        <v>0</v>
      </c>
      <c r="D150" s="749"/>
      <c r="E150" s="739"/>
      <c r="F150" s="750"/>
      <c r="G150" s="750"/>
      <c r="H150" s="750"/>
      <c r="I150" s="828"/>
      <c r="J150" s="736"/>
      <c r="K150" s="736"/>
      <c r="N150" s="732"/>
      <c r="O150" s="737"/>
      <c r="Q150" s="736"/>
    </row>
    <row r="151" spans="1:17" x14ac:dyDescent="0.2">
      <c r="A151" s="782" t="s">
        <v>276</v>
      </c>
      <c r="B151" s="802" t="s">
        <v>277</v>
      </c>
      <c r="C151" s="735">
        <f t="shared" si="2"/>
        <v>0</v>
      </c>
      <c r="D151" s="749"/>
      <c r="E151" s="739"/>
      <c r="F151" s="750"/>
      <c r="G151" s="750"/>
      <c r="H151" s="750"/>
      <c r="I151" s="828"/>
      <c r="J151" s="736"/>
      <c r="K151" s="736"/>
      <c r="N151" s="732"/>
      <c r="O151" s="737"/>
      <c r="Q151" s="736"/>
    </row>
    <row r="152" spans="1:17" x14ac:dyDescent="0.2">
      <c r="A152" s="782" t="s">
        <v>278</v>
      </c>
      <c r="B152" s="802" t="s">
        <v>265</v>
      </c>
      <c r="C152" s="735">
        <f t="shared" si="2"/>
        <v>10</v>
      </c>
      <c r="D152" s="749"/>
      <c r="E152" s="739">
        <v>6</v>
      </c>
      <c r="F152" s="750">
        <v>4</v>
      </c>
      <c r="G152" s="750"/>
      <c r="H152" s="750"/>
      <c r="I152" s="828"/>
      <c r="J152" s="736"/>
      <c r="K152" s="736"/>
      <c r="N152" s="732"/>
      <c r="O152" s="737"/>
      <c r="Q152" s="736"/>
    </row>
    <row r="153" spans="1:17" x14ac:dyDescent="0.2">
      <c r="A153" s="782" t="s">
        <v>279</v>
      </c>
      <c r="B153" s="802" t="s">
        <v>267</v>
      </c>
      <c r="C153" s="735">
        <f t="shared" si="2"/>
        <v>4</v>
      </c>
      <c r="D153" s="749"/>
      <c r="E153" s="739">
        <v>3</v>
      </c>
      <c r="F153" s="750">
        <v>1</v>
      </c>
      <c r="G153" s="750"/>
      <c r="H153" s="750"/>
      <c r="I153" s="828"/>
      <c r="J153" s="736"/>
      <c r="K153" s="736"/>
      <c r="N153" s="732"/>
      <c r="O153" s="737"/>
      <c r="Q153" s="736"/>
    </row>
    <row r="154" spans="1:17" x14ac:dyDescent="0.2">
      <c r="A154" s="782" t="s">
        <v>280</v>
      </c>
      <c r="B154" s="802" t="s">
        <v>281</v>
      </c>
      <c r="C154" s="735">
        <f t="shared" si="2"/>
        <v>0</v>
      </c>
      <c r="D154" s="749"/>
      <c r="E154" s="739"/>
      <c r="F154" s="750"/>
      <c r="G154" s="750"/>
      <c r="H154" s="750"/>
      <c r="I154" s="828"/>
      <c r="J154" s="736"/>
      <c r="K154" s="736"/>
      <c r="N154" s="732"/>
      <c r="O154" s="737"/>
      <c r="Q154" s="736"/>
    </row>
    <row r="155" spans="1:17" x14ac:dyDescent="0.2">
      <c r="A155" s="782" t="s">
        <v>282</v>
      </c>
      <c r="B155" s="802" t="s">
        <v>283</v>
      </c>
      <c r="C155" s="735">
        <f t="shared" si="2"/>
        <v>0</v>
      </c>
      <c r="D155" s="749"/>
      <c r="E155" s="739"/>
      <c r="F155" s="750"/>
      <c r="G155" s="750"/>
      <c r="H155" s="750"/>
      <c r="I155" s="828"/>
      <c r="J155" s="736"/>
      <c r="K155" s="736"/>
      <c r="N155" s="732"/>
      <c r="O155" s="737"/>
      <c r="Q155" s="736"/>
    </row>
    <row r="156" spans="1:17" x14ac:dyDescent="0.2">
      <c r="A156" s="782" t="s">
        <v>284</v>
      </c>
      <c r="B156" s="802" t="s">
        <v>285</v>
      </c>
      <c r="C156" s="735">
        <f t="shared" si="2"/>
        <v>0</v>
      </c>
      <c r="D156" s="749"/>
      <c r="E156" s="739"/>
      <c r="F156" s="750"/>
      <c r="G156" s="750"/>
      <c r="H156" s="750"/>
      <c r="I156" s="828"/>
      <c r="J156" s="736"/>
      <c r="K156" s="736"/>
      <c r="N156" s="732"/>
      <c r="O156" s="737"/>
      <c r="Q156" s="736"/>
    </row>
    <row r="157" spans="1:17" x14ac:dyDescent="0.2">
      <c r="A157" s="782" t="s">
        <v>286</v>
      </c>
      <c r="B157" s="802" t="s">
        <v>287</v>
      </c>
      <c r="C157" s="735">
        <f t="shared" si="2"/>
        <v>0</v>
      </c>
      <c r="D157" s="749"/>
      <c r="E157" s="739"/>
      <c r="F157" s="750"/>
      <c r="G157" s="750"/>
      <c r="H157" s="750"/>
      <c r="I157" s="828"/>
      <c r="J157" s="736"/>
      <c r="K157" s="736"/>
      <c r="N157" s="732"/>
      <c r="O157" s="737"/>
      <c r="Q157" s="736"/>
    </row>
    <row r="158" spans="1:17" x14ac:dyDescent="0.2">
      <c r="A158" s="782" t="s">
        <v>288</v>
      </c>
      <c r="B158" s="788" t="s">
        <v>289</v>
      </c>
      <c r="C158" s="735">
        <f t="shared" si="2"/>
        <v>0</v>
      </c>
      <c r="D158" s="749"/>
      <c r="E158" s="739"/>
      <c r="F158" s="769"/>
      <c r="G158" s="750"/>
      <c r="H158" s="750"/>
      <c r="I158" s="828"/>
      <c r="J158" s="736"/>
      <c r="K158" s="736"/>
      <c r="N158" s="732"/>
      <c r="O158" s="737"/>
      <c r="Q158" s="736"/>
    </row>
    <row r="159" spans="1:17" ht="23.25" x14ac:dyDescent="0.2">
      <c r="A159" s="803" t="s">
        <v>290</v>
      </c>
      <c r="B159" s="804" t="s">
        <v>291</v>
      </c>
      <c r="C159" s="751">
        <f t="shared" si="2"/>
        <v>0</v>
      </c>
      <c r="D159" s="752"/>
      <c r="E159" s="753"/>
      <c r="F159" s="754"/>
      <c r="G159" s="754"/>
      <c r="H159" s="754"/>
      <c r="I159" s="828"/>
      <c r="J159" s="736"/>
      <c r="K159" s="736"/>
      <c r="N159" s="732"/>
      <c r="O159" s="737"/>
      <c r="Q159" s="736"/>
    </row>
    <row r="160" spans="1:17" x14ac:dyDescent="0.2">
      <c r="A160" s="762"/>
      <c r="B160" s="763"/>
      <c r="C160" s="68"/>
      <c r="D160" s="3"/>
      <c r="E160" s="3"/>
      <c r="F160" s="3"/>
      <c r="G160" s="3"/>
      <c r="H160" s="3"/>
      <c r="I160" s="828"/>
      <c r="J160" s="736"/>
      <c r="K160" s="736"/>
      <c r="N160" s="732"/>
      <c r="O160" s="737"/>
      <c r="Q160" s="736"/>
    </row>
    <row r="161" spans="1:17" ht="15" customHeight="1" x14ac:dyDescent="0.2">
      <c r="A161" s="956" t="s">
        <v>292</v>
      </c>
      <c r="B161" s="957"/>
      <c r="C161" s="872">
        <f t="shared" ref="C161:C176" si="3">+SUM(D161:F161)</f>
        <v>2</v>
      </c>
      <c r="D161" s="756">
        <f>+SUM(D162:D176)</f>
        <v>2</v>
      </c>
      <c r="E161" s="760">
        <f>+SUM(E162:E176)</f>
        <v>0</v>
      </c>
      <c r="F161" s="761">
        <f>+SUM(F162:F176)</f>
        <v>0</v>
      </c>
      <c r="G161" s="761">
        <f>+SUM(G162:G176)</f>
        <v>0</v>
      </c>
      <c r="H161" s="761">
        <f>+SUM(H162:H176)</f>
        <v>0</v>
      </c>
      <c r="I161" s="828"/>
      <c r="J161" s="736"/>
      <c r="K161" s="736"/>
      <c r="N161" s="732"/>
      <c r="O161" s="737"/>
      <c r="Q161" s="736"/>
    </row>
    <row r="162" spans="1:17" x14ac:dyDescent="0.2">
      <c r="A162" s="781" t="s">
        <v>293</v>
      </c>
      <c r="B162" s="801" t="s">
        <v>294</v>
      </c>
      <c r="C162" s="759">
        <f t="shared" si="3"/>
        <v>0</v>
      </c>
      <c r="D162" s="746"/>
      <c r="E162" s="747"/>
      <c r="F162" s="748"/>
      <c r="G162" s="748"/>
      <c r="H162" s="748"/>
      <c r="I162" s="828"/>
      <c r="J162" s="736"/>
      <c r="K162" s="736"/>
      <c r="N162" s="732"/>
      <c r="O162" s="737"/>
      <c r="Q162" s="736"/>
    </row>
    <row r="163" spans="1:17" x14ac:dyDescent="0.2">
      <c r="A163" s="782" t="s">
        <v>295</v>
      </c>
      <c r="B163" s="805" t="s">
        <v>296</v>
      </c>
      <c r="C163" s="735">
        <f t="shared" si="3"/>
        <v>0</v>
      </c>
      <c r="D163" s="749"/>
      <c r="E163" s="739"/>
      <c r="F163" s="750"/>
      <c r="G163" s="750"/>
      <c r="H163" s="750"/>
      <c r="I163" s="828"/>
      <c r="J163" s="736"/>
      <c r="K163" s="736"/>
      <c r="N163" s="732"/>
      <c r="O163" s="737"/>
      <c r="Q163" s="736"/>
    </row>
    <row r="164" spans="1:17" x14ac:dyDescent="0.2">
      <c r="A164" s="782" t="s">
        <v>297</v>
      </c>
      <c r="B164" s="788" t="s">
        <v>298</v>
      </c>
      <c r="C164" s="735">
        <f t="shared" si="3"/>
        <v>0</v>
      </c>
      <c r="D164" s="749"/>
      <c r="E164" s="739"/>
      <c r="F164" s="750"/>
      <c r="G164" s="750"/>
      <c r="H164" s="750"/>
      <c r="I164" s="828"/>
      <c r="J164" s="736"/>
      <c r="K164" s="736"/>
      <c r="N164" s="732"/>
      <c r="O164" s="737"/>
      <c r="Q164" s="736"/>
    </row>
    <row r="165" spans="1:17" x14ac:dyDescent="0.2">
      <c r="A165" s="806" t="s">
        <v>299</v>
      </c>
      <c r="B165" s="788" t="s">
        <v>300</v>
      </c>
      <c r="C165" s="735">
        <f t="shared" si="3"/>
        <v>0</v>
      </c>
      <c r="D165" s="749"/>
      <c r="E165" s="739"/>
      <c r="F165" s="750"/>
      <c r="G165" s="750"/>
      <c r="H165" s="750"/>
      <c r="I165" s="828"/>
      <c r="J165" s="736"/>
      <c r="K165" s="736"/>
      <c r="N165" s="732"/>
      <c r="O165" s="737"/>
      <c r="Q165" s="736"/>
    </row>
    <row r="166" spans="1:17" x14ac:dyDescent="0.2">
      <c r="A166" s="782" t="s">
        <v>301</v>
      </c>
      <c r="B166" s="802" t="s">
        <v>302</v>
      </c>
      <c r="C166" s="735">
        <f t="shared" si="3"/>
        <v>2</v>
      </c>
      <c r="D166" s="749">
        <v>2</v>
      </c>
      <c r="E166" s="739"/>
      <c r="F166" s="750"/>
      <c r="G166" s="750"/>
      <c r="H166" s="750"/>
      <c r="I166" s="828"/>
      <c r="J166" s="736"/>
      <c r="K166" s="736"/>
      <c r="N166" s="732"/>
      <c r="O166" s="737"/>
      <c r="Q166" s="736"/>
    </row>
    <row r="167" spans="1:17" x14ac:dyDescent="0.2">
      <c r="A167" s="782" t="s">
        <v>303</v>
      </c>
      <c r="B167" s="802" t="s">
        <v>304</v>
      </c>
      <c r="C167" s="735">
        <f t="shared" si="3"/>
        <v>0</v>
      </c>
      <c r="D167" s="749"/>
      <c r="E167" s="739"/>
      <c r="F167" s="750"/>
      <c r="G167" s="750"/>
      <c r="H167" s="750"/>
      <c r="I167" s="828"/>
      <c r="J167" s="736"/>
      <c r="K167" s="736"/>
      <c r="N167" s="732"/>
      <c r="O167" s="737"/>
      <c r="Q167" s="736"/>
    </row>
    <row r="168" spans="1:17" x14ac:dyDescent="0.2">
      <c r="A168" s="782" t="s">
        <v>305</v>
      </c>
      <c r="B168" s="802" t="s">
        <v>306</v>
      </c>
      <c r="C168" s="735">
        <f t="shared" si="3"/>
        <v>0</v>
      </c>
      <c r="D168" s="749"/>
      <c r="E168" s="739"/>
      <c r="F168" s="750"/>
      <c r="G168" s="750"/>
      <c r="H168" s="750"/>
      <c r="I168" s="828"/>
      <c r="J168" s="736"/>
      <c r="K168" s="736"/>
      <c r="N168" s="732"/>
      <c r="O168" s="737"/>
      <c r="Q168" s="736"/>
    </row>
    <row r="169" spans="1:17" x14ac:dyDescent="0.2">
      <c r="A169" s="782" t="s">
        <v>307</v>
      </c>
      <c r="B169" s="802" t="s">
        <v>308</v>
      </c>
      <c r="C169" s="735">
        <f t="shared" si="3"/>
        <v>0</v>
      </c>
      <c r="D169" s="749"/>
      <c r="E169" s="739"/>
      <c r="F169" s="750"/>
      <c r="G169" s="750"/>
      <c r="H169" s="750"/>
      <c r="I169" s="828"/>
      <c r="J169" s="736"/>
      <c r="K169" s="736"/>
      <c r="N169" s="732"/>
      <c r="O169" s="737"/>
      <c r="Q169" s="736"/>
    </row>
    <row r="170" spans="1:17" x14ac:dyDescent="0.2">
      <c r="A170" s="782" t="s">
        <v>309</v>
      </c>
      <c r="B170" s="802" t="s">
        <v>310</v>
      </c>
      <c r="C170" s="735">
        <f t="shared" si="3"/>
        <v>0</v>
      </c>
      <c r="D170" s="749"/>
      <c r="E170" s="739"/>
      <c r="F170" s="750"/>
      <c r="G170" s="750"/>
      <c r="H170" s="750"/>
      <c r="I170" s="828"/>
      <c r="J170" s="736"/>
      <c r="K170" s="736"/>
      <c r="N170" s="732"/>
      <c r="O170" s="737"/>
      <c r="Q170" s="736"/>
    </row>
    <row r="171" spans="1:17" x14ac:dyDescent="0.2">
      <c r="A171" s="782" t="s">
        <v>311</v>
      </c>
      <c r="B171" s="802" t="s">
        <v>312</v>
      </c>
      <c r="C171" s="735">
        <f t="shared" si="3"/>
        <v>0</v>
      </c>
      <c r="D171" s="749"/>
      <c r="E171" s="739"/>
      <c r="F171" s="750"/>
      <c r="G171" s="750"/>
      <c r="H171" s="750"/>
      <c r="I171" s="828"/>
      <c r="J171" s="736"/>
      <c r="K171" s="736"/>
      <c r="N171" s="732"/>
      <c r="O171" s="737"/>
      <c r="Q171" s="736"/>
    </row>
    <row r="172" spans="1:17" x14ac:dyDescent="0.2">
      <c r="A172" s="782" t="s">
        <v>313</v>
      </c>
      <c r="B172" s="802" t="s">
        <v>314</v>
      </c>
      <c r="C172" s="735">
        <f t="shared" si="3"/>
        <v>0</v>
      </c>
      <c r="D172" s="749"/>
      <c r="E172" s="739"/>
      <c r="F172" s="750"/>
      <c r="G172" s="750"/>
      <c r="H172" s="750"/>
      <c r="I172" s="828"/>
      <c r="J172" s="736"/>
      <c r="K172" s="736"/>
      <c r="N172" s="732"/>
      <c r="O172" s="737"/>
      <c r="Q172" s="736"/>
    </row>
    <row r="173" spans="1:17" x14ac:dyDescent="0.2">
      <c r="A173" s="782" t="s">
        <v>315</v>
      </c>
      <c r="B173" s="802" t="s">
        <v>316</v>
      </c>
      <c r="C173" s="735">
        <f t="shared" si="3"/>
        <v>0</v>
      </c>
      <c r="D173" s="749"/>
      <c r="E173" s="739"/>
      <c r="F173" s="750"/>
      <c r="G173" s="750"/>
      <c r="H173" s="750"/>
      <c r="I173" s="828"/>
      <c r="J173" s="736"/>
      <c r="K173" s="736"/>
      <c r="N173" s="732"/>
      <c r="O173" s="737"/>
      <c r="Q173" s="736"/>
    </row>
    <row r="174" spans="1:17" x14ac:dyDescent="0.2">
      <c r="A174" s="782" t="s">
        <v>317</v>
      </c>
      <c r="B174" s="802" t="s">
        <v>318</v>
      </c>
      <c r="C174" s="735">
        <f t="shared" si="3"/>
        <v>0</v>
      </c>
      <c r="D174" s="749"/>
      <c r="E174" s="739"/>
      <c r="F174" s="750"/>
      <c r="G174" s="750"/>
      <c r="H174" s="750"/>
      <c r="I174" s="828"/>
      <c r="J174" s="736"/>
      <c r="K174" s="736"/>
      <c r="N174" s="732"/>
      <c r="O174" s="737"/>
      <c r="Q174" s="736"/>
    </row>
    <row r="175" spans="1:17" x14ac:dyDescent="0.2">
      <c r="A175" s="782" t="s">
        <v>319</v>
      </c>
      <c r="B175" s="802" t="s">
        <v>320</v>
      </c>
      <c r="C175" s="735">
        <f t="shared" si="3"/>
        <v>0</v>
      </c>
      <c r="D175" s="749"/>
      <c r="E175" s="739"/>
      <c r="F175" s="750"/>
      <c r="G175" s="750"/>
      <c r="H175" s="750"/>
      <c r="I175" s="828"/>
      <c r="J175" s="736"/>
      <c r="K175" s="736"/>
      <c r="N175" s="732"/>
      <c r="O175" s="737"/>
      <c r="Q175" s="736"/>
    </row>
    <row r="176" spans="1:17" x14ac:dyDescent="0.2">
      <c r="A176" s="783" t="s">
        <v>321</v>
      </c>
      <c r="B176" s="807" t="s">
        <v>322</v>
      </c>
      <c r="C176" s="751">
        <f t="shared" si="3"/>
        <v>0</v>
      </c>
      <c r="D176" s="752"/>
      <c r="E176" s="753"/>
      <c r="F176" s="754"/>
      <c r="G176" s="754"/>
      <c r="H176" s="754"/>
      <c r="I176" s="828"/>
      <c r="J176" s="736"/>
      <c r="K176" s="736"/>
      <c r="N176" s="732"/>
      <c r="O176" s="737"/>
      <c r="Q176" s="736"/>
    </row>
    <row r="177" spans="1:17" x14ac:dyDescent="0.2">
      <c r="A177" s="873"/>
      <c r="B177" s="755"/>
      <c r="C177" s="68"/>
      <c r="D177" s="3"/>
      <c r="E177" s="3"/>
      <c r="F177" s="3"/>
      <c r="G177" s="3"/>
      <c r="H177" s="3"/>
      <c r="I177" s="828"/>
      <c r="J177" s="736"/>
      <c r="K177" s="736"/>
      <c r="N177" s="732"/>
      <c r="O177" s="737"/>
      <c r="Q177" s="736"/>
    </row>
    <row r="178" spans="1:17" x14ac:dyDescent="0.2">
      <c r="A178" s="951" t="s">
        <v>323</v>
      </c>
      <c r="B178" s="958"/>
      <c r="C178" s="872">
        <f>+SUM(D178:F178)</f>
        <v>1955</v>
      </c>
      <c r="D178" s="875">
        <f>+SUM(D179:D247)</f>
        <v>1226</v>
      </c>
      <c r="E178" s="733">
        <f>+SUM(E179:E247)</f>
        <v>8</v>
      </c>
      <c r="F178" s="765">
        <f>+SUM(F179:F247)</f>
        <v>721</v>
      </c>
      <c r="G178" s="872">
        <f>+SUM(G179:G247)</f>
        <v>0</v>
      </c>
      <c r="H178" s="872">
        <f>+SUM(H179:H247)</f>
        <v>0</v>
      </c>
      <c r="I178" s="828"/>
      <c r="J178" s="736"/>
      <c r="K178" s="736"/>
      <c r="N178" s="732"/>
      <c r="O178" s="737"/>
      <c r="Q178" s="736"/>
    </row>
    <row r="179" spans="1:17" x14ac:dyDescent="0.2">
      <c r="A179" s="782" t="s">
        <v>324</v>
      </c>
      <c r="B179" s="846" t="s">
        <v>325</v>
      </c>
      <c r="C179" s="735">
        <f>+SUM(D179:F179)</f>
        <v>0</v>
      </c>
      <c r="D179" s="749"/>
      <c r="E179" s="739"/>
      <c r="F179" s="750"/>
      <c r="G179" s="750"/>
      <c r="H179" s="750"/>
      <c r="I179" s="828"/>
      <c r="J179" s="736"/>
      <c r="K179" s="736"/>
      <c r="N179" s="732"/>
      <c r="O179" s="737"/>
      <c r="Q179" s="736"/>
    </row>
    <row r="180" spans="1:17" x14ac:dyDescent="0.2">
      <c r="A180" s="782" t="s">
        <v>326</v>
      </c>
      <c r="B180" s="847" t="s">
        <v>327</v>
      </c>
      <c r="C180" s="735">
        <f>+SUM(D180:F180)</f>
        <v>0</v>
      </c>
      <c r="D180" s="749"/>
      <c r="E180" s="739"/>
      <c r="F180" s="750"/>
      <c r="G180" s="750"/>
      <c r="H180" s="750"/>
      <c r="I180" s="828"/>
      <c r="J180" s="736"/>
      <c r="K180" s="736"/>
      <c r="N180" s="732"/>
      <c r="O180" s="737"/>
      <c r="Q180" s="736"/>
    </row>
    <row r="181" spans="1:17" x14ac:dyDescent="0.2">
      <c r="A181" s="782" t="s">
        <v>328</v>
      </c>
      <c r="B181" s="847" t="s">
        <v>329</v>
      </c>
      <c r="C181" s="735">
        <f>+SUM(D181:F181)</f>
        <v>0</v>
      </c>
      <c r="D181" s="749"/>
      <c r="E181" s="739"/>
      <c r="F181" s="750"/>
      <c r="G181" s="750"/>
      <c r="H181" s="750"/>
      <c r="I181" s="828"/>
      <c r="J181" s="736"/>
      <c r="K181" s="736"/>
      <c r="N181" s="732"/>
      <c r="O181" s="737"/>
      <c r="Q181" s="736"/>
    </row>
    <row r="182" spans="1:17" ht="13.5" customHeight="1" x14ac:dyDescent="0.2">
      <c r="A182" s="782" t="s">
        <v>330</v>
      </c>
      <c r="B182" s="847" t="s">
        <v>331</v>
      </c>
      <c r="C182" s="735">
        <f t="shared" ref="C182:C243" si="4">+SUM(D182:F182)</f>
        <v>140</v>
      </c>
      <c r="D182" s="749">
        <v>140</v>
      </c>
      <c r="E182" s="739"/>
      <c r="F182" s="750"/>
      <c r="G182" s="750"/>
      <c r="H182" s="750"/>
      <c r="I182" s="828"/>
      <c r="J182" s="736"/>
      <c r="K182" s="736"/>
      <c r="N182" s="732"/>
      <c r="O182" s="737"/>
      <c r="Q182" s="736"/>
    </row>
    <row r="183" spans="1:17" x14ac:dyDescent="0.2">
      <c r="A183" s="782" t="s">
        <v>332</v>
      </c>
      <c r="B183" s="802" t="s">
        <v>333</v>
      </c>
      <c r="C183" s="735">
        <f t="shared" si="4"/>
        <v>0</v>
      </c>
      <c r="D183" s="749"/>
      <c r="E183" s="739"/>
      <c r="F183" s="750"/>
      <c r="G183" s="750"/>
      <c r="H183" s="750"/>
      <c r="I183" s="828"/>
      <c r="J183" s="736"/>
      <c r="K183" s="736"/>
      <c r="N183" s="732"/>
      <c r="O183" s="737"/>
      <c r="Q183" s="736"/>
    </row>
    <row r="184" spans="1:17" x14ac:dyDescent="0.2">
      <c r="A184" s="782" t="s">
        <v>334</v>
      </c>
      <c r="B184" s="802" t="s">
        <v>335</v>
      </c>
      <c r="C184" s="735">
        <f t="shared" si="4"/>
        <v>0</v>
      </c>
      <c r="D184" s="749"/>
      <c r="E184" s="739"/>
      <c r="F184" s="750"/>
      <c r="G184" s="750"/>
      <c r="H184" s="750"/>
      <c r="I184" s="828"/>
      <c r="J184" s="736"/>
      <c r="K184" s="736"/>
      <c r="N184" s="732"/>
      <c r="O184" s="737"/>
      <c r="Q184" s="736"/>
    </row>
    <row r="185" spans="1:17" x14ac:dyDescent="0.2">
      <c r="A185" s="782" t="s">
        <v>336</v>
      </c>
      <c r="B185" s="802" t="s">
        <v>337</v>
      </c>
      <c r="C185" s="735">
        <f t="shared" si="4"/>
        <v>0</v>
      </c>
      <c r="D185" s="749"/>
      <c r="E185" s="739"/>
      <c r="F185" s="750"/>
      <c r="G185" s="750"/>
      <c r="H185" s="750"/>
      <c r="I185" s="828"/>
      <c r="J185" s="736"/>
      <c r="K185" s="736"/>
      <c r="N185" s="732"/>
      <c r="O185" s="737"/>
      <c r="Q185" s="736"/>
    </row>
    <row r="186" spans="1:17" x14ac:dyDescent="0.2">
      <c r="A186" s="782" t="s">
        <v>338</v>
      </c>
      <c r="B186" s="802" t="s">
        <v>339</v>
      </c>
      <c r="C186" s="735">
        <f t="shared" si="4"/>
        <v>0</v>
      </c>
      <c r="D186" s="749"/>
      <c r="E186" s="739"/>
      <c r="F186" s="750"/>
      <c r="G186" s="750"/>
      <c r="H186" s="750"/>
      <c r="I186" s="828"/>
      <c r="J186" s="736"/>
      <c r="K186" s="736"/>
      <c r="N186" s="732"/>
      <c r="O186" s="737"/>
      <c r="Q186" s="736"/>
    </row>
    <row r="187" spans="1:17" x14ac:dyDescent="0.2">
      <c r="A187" s="782" t="s">
        <v>340</v>
      </c>
      <c r="B187" s="802" t="s">
        <v>341</v>
      </c>
      <c r="C187" s="735">
        <f t="shared" si="4"/>
        <v>0</v>
      </c>
      <c r="D187" s="749"/>
      <c r="E187" s="739"/>
      <c r="F187" s="750"/>
      <c r="G187" s="750"/>
      <c r="H187" s="750"/>
      <c r="I187" s="828"/>
      <c r="J187" s="736"/>
      <c r="K187" s="736"/>
      <c r="N187" s="732"/>
      <c r="O187" s="737"/>
      <c r="Q187" s="736"/>
    </row>
    <row r="188" spans="1:17" x14ac:dyDescent="0.2">
      <c r="A188" s="782" t="s">
        <v>342</v>
      </c>
      <c r="B188" s="802" t="s">
        <v>343</v>
      </c>
      <c r="C188" s="735">
        <f t="shared" si="4"/>
        <v>0</v>
      </c>
      <c r="D188" s="749"/>
      <c r="E188" s="739"/>
      <c r="F188" s="750"/>
      <c r="G188" s="750"/>
      <c r="H188" s="750"/>
      <c r="I188" s="828"/>
      <c r="J188" s="736"/>
      <c r="K188" s="736"/>
      <c r="N188" s="732"/>
      <c r="O188" s="737"/>
      <c r="Q188" s="736"/>
    </row>
    <row r="189" spans="1:17" x14ac:dyDescent="0.2">
      <c r="A189" s="782" t="s">
        <v>344</v>
      </c>
      <c r="B189" s="802" t="s">
        <v>345</v>
      </c>
      <c r="C189" s="735">
        <f t="shared" si="4"/>
        <v>0</v>
      </c>
      <c r="D189" s="749"/>
      <c r="E189" s="739"/>
      <c r="F189" s="750"/>
      <c r="G189" s="750"/>
      <c r="H189" s="750"/>
      <c r="I189" s="828"/>
      <c r="J189" s="736"/>
      <c r="K189" s="736"/>
      <c r="N189" s="732"/>
      <c r="O189" s="737"/>
      <c r="Q189" s="736"/>
    </row>
    <row r="190" spans="1:17" x14ac:dyDescent="0.2">
      <c r="A190" s="782" t="s">
        <v>346</v>
      </c>
      <c r="B190" s="802" t="s">
        <v>347</v>
      </c>
      <c r="C190" s="735">
        <f t="shared" si="4"/>
        <v>0</v>
      </c>
      <c r="D190" s="749"/>
      <c r="E190" s="739"/>
      <c r="F190" s="750"/>
      <c r="G190" s="750"/>
      <c r="H190" s="750"/>
      <c r="I190" s="828"/>
      <c r="J190" s="736"/>
      <c r="K190" s="736"/>
      <c r="N190" s="732"/>
      <c r="O190" s="737"/>
      <c r="Q190" s="736"/>
    </row>
    <row r="191" spans="1:17" x14ac:dyDescent="0.2">
      <c r="A191" s="782" t="s">
        <v>348</v>
      </c>
      <c r="B191" s="802" t="s">
        <v>349</v>
      </c>
      <c r="C191" s="735">
        <f t="shared" si="4"/>
        <v>0</v>
      </c>
      <c r="D191" s="749"/>
      <c r="E191" s="739"/>
      <c r="F191" s="750"/>
      <c r="G191" s="750"/>
      <c r="H191" s="750"/>
      <c r="I191" s="828"/>
      <c r="J191" s="736"/>
      <c r="K191" s="736"/>
      <c r="N191" s="732"/>
      <c r="O191" s="737"/>
      <c r="Q191" s="736"/>
    </row>
    <row r="192" spans="1:17" ht="23.25" x14ac:dyDescent="0.2">
      <c r="A192" s="782" t="s">
        <v>350</v>
      </c>
      <c r="B192" s="788" t="s">
        <v>351</v>
      </c>
      <c r="C192" s="735">
        <f t="shared" si="4"/>
        <v>0</v>
      </c>
      <c r="D192" s="749"/>
      <c r="E192" s="739"/>
      <c r="F192" s="750"/>
      <c r="G192" s="750"/>
      <c r="H192" s="750"/>
      <c r="I192" s="828"/>
      <c r="J192" s="736"/>
      <c r="K192" s="736"/>
      <c r="N192" s="732"/>
      <c r="O192" s="737"/>
      <c r="Q192" s="736"/>
    </row>
    <row r="193" spans="1:17" x14ac:dyDescent="0.2">
      <c r="A193" s="782" t="s">
        <v>352</v>
      </c>
      <c r="B193" s="788" t="s">
        <v>353</v>
      </c>
      <c r="C193" s="735">
        <f t="shared" si="4"/>
        <v>0</v>
      </c>
      <c r="D193" s="749"/>
      <c r="E193" s="739"/>
      <c r="F193" s="750"/>
      <c r="G193" s="750"/>
      <c r="H193" s="750"/>
      <c r="I193" s="828"/>
      <c r="J193" s="736"/>
      <c r="K193" s="736"/>
      <c r="N193" s="732"/>
      <c r="O193" s="737"/>
      <c r="Q193" s="736"/>
    </row>
    <row r="194" spans="1:17" x14ac:dyDescent="0.2">
      <c r="A194" s="782" t="s">
        <v>354</v>
      </c>
      <c r="B194" s="802" t="s">
        <v>355</v>
      </c>
      <c r="C194" s="735">
        <f t="shared" si="4"/>
        <v>0</v>
      </c>
      <c r="D194" s="749"/>
      <c r="E194" s="739"/>
      <c r="F194" s="750"/>
      <c r="G194" s="750"/>
      <c r="H194" s="750"/>
      <c r="I194" s="828"/>
      <c r="J194" s="736"/>
      <c r="K194" s="736"/>
      <c r="N194" s="732"/>
      <c r="O194" s="737"/>
      <c r="Q194" s="736"/>
    </row>
    <row r="195" spans="1:17" x14ac:dyDescent="0.2">
      <c r="A195" s="782" t="s">
        <v>356</v>
      </c>
      <c r="B195" s="802" t="s">
        <v>357</v>
      </c>
      <c r="C195" s="735">
        <f t="shared" si="4"/>
        <v>0</v>
      </c>
      <c r="D195" s="749"/>
      <c r="E195" s="739"/>
      <c r="F195" s="750"/>
      <c r="G195" s="750"/>
      <c r="H195" s="750"/>
      <c r="I195" s="828"/>
      <c r="J195" s="736"/>
      <c r="K195" s="736"/>
      <c r="N195" s="732"/>
      <c r="O195" s="737"/>
      <c r="Q195" s="736"/>
    </row>
    <row r="196" spans="1:17" x14ac:dyDescent="0.2">
      <c r="A196" s="782" t="s">
        <v>358</v>
      </c>
      <c r="B196" s="802" t="s">
        <v>359</v>
      </c>
      <c r="C196" s="735">
        <f t="shared" si="4"/>
        <v>0</v>
      </c>
      <c r="D196" s="749"/>
      <c r="E196" s="739"/>
      <c r="F196" s="750"/>
      <c r="G196" s="750"/>
      <c r="H196" s="750"/>
      <c r="I196" s="828"/>
      <c r="J196" s="736"/>
      <c r="K196" s="736"/>
      <c r="N196" s="732"/>
      <c r="O196" s="737"/>
      <c r="Q196" s="736"/>
    </row>
    <row r="197" spans="1:17" x14ac:dyDescent="0.2">
      <c r="A197" s="782" t="s">
        <v>360</v>
      </c>
      <c r="B197" s="802" t="s">
        <v>361</v>
      </c>
      <c r="C197" s="735">
        <f t="shared" si="4"/>
        <v>1</v>
      </c>
      <c r="D197" s="749">
        <v>1</v>
      </c>
      <c r="E197" s="739"/>
      <c r="F197" s="750"/>
      <c r="G197" s="750"/>
      <c r="H197" s="750"/>
      <c r="I197" s="828"/>
      <c r="J197" s="736"/>
      <c r="K197" s="736"/>
      <c r="N197" s="732"/>
      <c r="O197" s="737"/>
      <c r="Q197" s="736"/>
    </row>
    <row r="198" spans="1:17" x14ac:dyDescent="0.2">
      <c r="A198" s="782" t="s">
        <v>362</v>
      </c>
      <c r="B198" s="802" t="s">
        <v>363</v>
      </c>
      <c r="C198" s="735">
        <f t="shared" si="4"/>
        <v>21</v>
      </c>
      <c r="D198" s="749">
        <v>21</v>
      </c>
      <c r="E198" s="739"/>
      <c r="F198" s="750"/>
      <c r="G198" s="750"/>
      <c r="H198" s="750"/>
      <c r="I198" s="828"/>
      <c r="J198" s="736"/>
      <c r="K198" s="736"/>
      <c r="N198" s="732"/>
      <c r="O198" s="737"/>
      <c r="Q198" s="736"/>
    </row>
    <row r="199" spans="1:17" x14ac:dyDescent="0.2">
      <c r="A199" s="782" t="s">
        <v>364</v>
      </c>
      <c r="B199" s="802" t="s">
        <v>365</v>
      </c>
      <c r="C199" s="735">
        <f t="shared" si="4"/>
        <v>0</v>
      </c>
      <c r="D199" s="749"/>
      <c r="E199" s="739"/>
      <c r="F199" s="750"/>
      <c r="G199" s="750"/>
      <c r="H199" s="750"/>
      <c r="I199" s="828"/>
      <c r="J199" s="736"/>
      <c r="K199" s="736"/>
      <c r="N199" s="732"/>
      <c r="O199" s="737"/>
      <c r="Q199" s="736"/>
    </row>
    <row r="200" spans="1:17" x14ac:dyDescent="0.2">
      <c r="A200" s="782" t="s">
        <v>366</v>
      </c>
      <c r="B200" s="802" t="s">
        <v>367</v>
      </c>
      <c r="C200" s="735">
        <f t="shared" si="4"/>
        <v>1</v>
      </c>
      <c r="D200" s="749"/>
      <c r="E200" s="739"/>
      <c r="F200" s="750">
        <v>1</v>
      </c>
      <c r="G200" s="750"/>
      <c r="H200" s="750"/>
      <c r="I200" s="828"/>
      <c r="J200" s="736"/>
      <c r="K200" s="736"/>
      <c r="N200" s="732"/>
      <c r="O200" s="737"/>
      <c r="Q200" s="736"/>
    </row>
    <row r="201" spans="1:17" x14ac:dyDescent="0.2">
      <c r="A201" s="782" t="s">
        <v>368</v>
      </c>
      <c r="B201" s="802" t="s">
        <v>369</v>
      </c>
      <c r="C201" s="735">
        <f t="shared" si="4"/>
        <v>0</v>
      </c>
      <c r="D201" s="749"/>
      <c r="E201" s="739"/>
      <c r="F201" s="750"/>
      <c r="G201" s="750"/>
      <c r="H201" s="750"/>
      <c r="I201" s="828"/>
      <c r="J201" s="736"/>
      <c r="K201" s="736"/>
      <c r="N201" s="732"/>
      <c r="O201" s="737"/>
      <c r="Q201" s="736"/>
    </row>
    <row r="202" spans="1:17" x14ac:dyDescent="0.2">
      <c r="A202" s="782" t="s">
        <v>370</v>
      </c>
      <c r="B202" s="802" t="s">
        <v>371</v>
      </c>
      <c r="C202" s="735">
        <f t="shared" si="4"/>
        <v>0</v>
      </c>
      <c r="D202" s="749"/>
      <c r="E202" s="739"/>
      <c r="F202" s="750"/>
      <c r="G202" s="750"/>
      <c r="H202" s="750"/>
      <c r="I202" s="828"/>
      <c r="J202" s="736"/>
      <c r="K202" s="736"/>
      <c r="N202" s="732"/>
      <c r="O202" s="737"/>
      <c r="Q202" s="736"/>
    </row>
    <row r="203" spans="1:17" x14ac:dyDescent="0.2">
      <c r="A203" s="782" t="s">
        <v>372</v>
      </c>
      <c r="B203" s="802" t="s">
        <v>373</v>
      </c>
      <c r="C203" s="735">
        <f t="shared" si="4"/>
        <v>0</v>
      </c>
      <c r="D203" s="749"/>
      <c r="E203" s="739"/>
      <c r="F203" s="750"/>
      <c r="G203" s="750"/>
      <c r="H203" s="750"/>
      <c r="I203" s="828"/>
      <c r="J203" s="736"/>
      <c r="K203" s="736"/>
      <c r="N203" s="732"/>
      <c r="O203" s="737"/>
      <c r="Q203" s="736"/>
    </row>
    <row r="204" spans="1:17" x14ac:dyDescent="0.2">
      <c r="A204" s="782" t="s">
        <v>374</v>
      </c>
      <c r="B204" s="802" t="s">
        <v>375</v>
      </c>
      <c r="C204" s="735">
        <f t="shared" si="4"/>
        <v>0</v>
      </c>
      <c r="D204" s="749"/>
      <c r="E204" s="739"/>
      <c r="F204" s="750"/>
      <c r="G204" s="750"/>
      <c r="H204" s="750"/>
      <c r="I204" s="828"/>
      <c r="J204" s="736"/>
      <c r="K204" s="736"/>
      <c r="N204" s="732"/>
      <c r="O204" s="737"/>
      <c r="Q204" s="736"/>
    </row>
    <row r="205" spans="1:17" x14ac:dyDescent="0.2">
      <c r="A205" s="782" t="s">
        <v>376</v>
      </c>
      <c r="B205" s="788" t="s">
        <v>377</v>
      </c>
      <c r="C205" s="735">
        <f t="shared" si="4"/>
        <v>0</v>
      </c>
      <c r="D205" s="749"/>
      <c r="E205" s="739"/>
      <c r="F205" s="750"/>
      <c r="G205" s="750"/>
      <c r="H205" s="750"/>
      <c r="I205" s="828"/>
      <c r="J205" s="736"/>
      <c r="K205" s="736"/>
      <c r="N205" s="732"/>
      <c r="O205" s="737"/>
      <c r="Q205" s="736"/>
    </row>
    <row r="206" spans="1:17" x14ac:dyDescent="0.2">
      <c r="A206" s="782" t="s">
        <v>378</v>
      </c>
      <c r="B206" s="802" t="s">
        <v>379</v>
      </c>
      <c r="C206" s="735">
        <f t="shared" si="4"/>
        <v>8</v>
      </c>
      <c r="D206" s="749"/>
      <c r="E206" s="739">
        <v>8</v>
      </c>
      <c r="F206" s="750"/>
      <c r="G206" s="750"/>
      <c r="H206" s="750"/>
      <c r="I206" s="828"/>
      <c r="J206" s="736"/>
      <c r="K206" s="736"/>
      <c r="N206" s="732"/>
      <c r="O206" s="737"/>
      <c r="Q206" s="736"/>
    </row>
    <row r="207" spans="1:17" x14ac:dyDescent="0.2">
      <c r="A207" s="782" t="s">
        <v>380</v>
      </c>
      <c r="B207" s="802" t="s">
        <v>381</v>
      </c>
      <c r="C207" s="735">
        <f t="shared" si="4"/>
        <v>0</v>
      </c>
      <c r="D207" s="749"/>
      <c r="E207" s="739"/>
      <c r="F207" s="750"/>
      <c r="G207" s="750"/>
      <c r="H207" s="750"/>
      <c r="I207" s="828"/>
      <c r="J207" s="736"/>
      <c r="K207" s="736"/>
      <c r="N207" s="732"/>
      <c r="O207" s="737"/>
      <c r="Q207" s="736"/>
    </row>
    <row r="208" spans="1:17" x14ac:dyDescent="0.2">
      <c r="A208" s="782" t="s">
        <v>382</v>
      </c>
      <c r="B208" s="802" t="s">
        <v>383</v>
      </c>
      <c r="C208" s="735">
        <f t="shared" si="4"/>
        <v>0</v>
      </c>
      <c r="D208" s="749"/>
      <c r="E208" s="739"/>
      <c r="F208" s="750"/>
      <c r="G208" s="750"/>
      <c r="H208" s="750"/>
      <c r="I208" s="828"/>
      <c r="J208" s="736"/>
      <c r="K208" s="736"/>
      <c r="N208" s="732"/>
      <c r="O208" s="737"/>
      <c r="Q208" s="736"/>
    </row>
    <row r="209" spans="1:17" x14ac:dyDescent="0.2">
      <c r="A209" s="782" t="s">
        <v>384</v>
      </c>
      <c r="B209" s="802" t="s">
        <v>385</v>
      </c>
      <c r="C209" s="735">
        <f t="shared" si="4"/>
        <v>0</v>
      </c>
      <c r="D209" s="749"/>
      <c r="E209" s="739"/>
      <c r="F209" s="750"/>
      <c r="G209" s="750"/>
      <c r="H209" s="750"/>
      <c r="I209" s="828"/>
      <c r="J209" s="736"/>
      <c r="K209" s="736"/>
      <c r="N209" s="732"/>
      <c r="O209" s="737"/>
      <c r="Q209" s="736"/>
    </row>
    <row r="210" spans="1:17" ht="23.25" x14ac:dyDescent="0.2">
      <c r="A210" s="782" t="s">
        <v>386</v>
      </c>
      <c r="B210" s="788" t="s">
        <v>387</v>
      </c>
      <c r="C210" s="735">
        <f t="shared" si="4"/>
        <v>0</v>
      </c>
      <c r="D210" s="749"/>
      <c r="E210" s="739"/>
      <c r="F210" s="750"/>
      <c r="G210" s="750"/>
      <c r="H210" s="750"/>
      <c r="I210" s="828"/>
      <c r="J210" s="736"/>
      <c r="K210" s="736"/>
      <c r="N210" s="732"/>
      <c r="O210" s="737"/>
      <c r="Q210" s="736"/>
    </row>
    <row r="211" spans="1:17" x14ac:dyDescent="0.2">
      <c r="A211" s="782" t="s">
        <v>388</v>
      </c>
      <c r="B211" s="802" t="s">
        <v>389</v>
      </c>
      <c r="C211" s="735">
        <f t="shared" si="4"/>
        <v>0</v>
      </c>
      <c r="D211" s="749"/>
      <c r="E211" s="739"/>
      <c r="F211" s="750"/>
      <c r="G211" s="750"/>
      <c r="H211" s="750"/>
      <c r="I211" s="828"/>
      <c r="J211" s="736"/>
      <c r="K211" s="736"/>
      <c r="N211" s="732"/>
      <c r="O211" s="737"/>
      <c r="Q211" s="736"/>
    </row>
    <row r="212" spans="1:17" x14ac:dyDescent="0.2">
      <c r="A212" s="782" t="s">
        <v>390</v>
      </c>
      <c r="B212" s="802" t="s">
        <v>391</v>
      </c>
      <c r="C212" s="735">
        <f t="shared" si="4"/>
        <v>0</v>
      </c>
      <c r="D212" s="749"/>
      <c r="E212" s="739"/>
      <c r="F212" s="750"/>
      <c r="G212" s="750"/>
      <c r="H212" s="750"/>
      <c r="I212" s="828"/>
      <c r="J212" s="736"/>
      <c r="K212" s="736"/>
      <c r="N212" s="732"/>
      <c r="O212" s="737"/>
      <c r="Q212" s="736"/>
    </row>
    <row r="213" spans="1:17" x14ac:dyDescent="0.2">
      <c r="A213" s="782" t="s">
        <v>392</v>
      </c>
      <c r="B213" s="802" t="s">
        <v>393</v>
      </c>
      <c r="C213" s="735">
        <f t="shared" si="4"/>
        <v>0</v>
      </c>
      <c r="D213" s="749"/>
      <c r="E213" s="739"/>
      <c r="F213" s="750"/>
      <c r="G213" s="750"/>
      <c r="H213" s="750"/>
      <c r="I213" s="828"/>
      <c r="J213" s="736"/>
      <c r="K213" s="736"/>
      <c r="N213" s="732"/>
      <c r="O213" s="737"/>
      <c r="Q213" s="736"/>
    </row>
    <row r="214" spans="1:17" x14ac:dyDescent="0.2">
      <c r="A214" s="782" t="s">
        <v>394</v>
      </c>
      <c r="B214" s="802" t="s">
        <v>395</v>
      </c>
      <c r="C214" s="735">
        <f t="shared" si="4"/>
        <v>0</v>
      </c>
      <c r="D214" s="749"/>
      <c r="E214" s="739"/>
      <c r="F214" s="750"/>
      <c r="G214" s="750"/>
      <c r="H214" s="750"/>
      <c r="I214" s="828"/>
      <c r="J214" s="736"/>
      <c r="K214" s="736"/>
      <c r="N214" s="732"/>
      <c r="O214" s="737"/>
      <c r="Q214" s="736"/>
    </row>
    <row r="215" spans="1:17" x14ac:dyDescent="0.2">
      <c r="A215" s="782" t="s">
        <v>396</v>
      </c>
      <c r="B215" s="802" t="s">
        <v>397</v>
      </c>
      <c r="C215" s="735">
        <f t="shared" si="4"/>
        <v>0</v>
      </c>
      <c r="D215" s="749"/>
      <c r="E215" s="739"/>
      <c r="F215" s="750"/>
      <c r="G215" s="750"/>
      <c r="H215" s="750"/>
      <c r="I215" s="828"/>
      <c r="J215" s="736"/>
      <c r="K215" s="736"/>
      <c r="N215" s="732"/>
      <c r="O215" s="737"/>
      <c r="Q215" s="736"/>
    </row>
    <row r="216" spans="1:17" x14ac:dyDescent="0.2">
      <c r="A216" s="782" t="s">
        <v>398</v>
      </c>
      <c r="B216" s="802" t="s">
        <v>399</v>
      </c>
      <c r="C216" s="735">
        <f t="shared" si="4"/>
        <v>0</v>
      </c>
      <c r="D216" s="749"/>
      <c r="E216" s="739"/>
      <c r="F216" s="750"/>
      <c r="G216" s="750"/>
      <c r="H216" s="750"/>
      <c r="I216" s="828"/>
      <c r="J216" s="736"/>
      <c r="K216" s="736"/>
      <c r="N216" s="732"/>
      <c r="O216" s="737"/>
      <c r="Q216" s="736"/>
    </row>
    <row r="217" spans="1:17" x14ac:dyDescent="0.2">
      <c r="A217" s="782" t="s">
        <v>400</v>
      </c>
      <c r="B217" s="802" t="s">
        <v>401</v>
      </c>
      <c r="C217" s="735">
        <f t="shared" si="4"/>
        <v>0</v>
      </c>
      <c r="D217" s="749"/>
      <c r="E217" s="739"/>
      <c r="F217" s="750"/>
      <c r="G217" s="750"/>
      <c r="H217" s="750"/>
      <c r="I217" s="828"/>
      <c r="J217" s="736"/>
      <c r="K217" s="736"/>
      <c r="N217" s="732"/>
      <c r="O217" s="737"/>
      <c r="Q217" s="736"/>
    </row>
    <row r="218" spans="1:17" x14ac:dyDescent="0.2">
      <c r="A218" s="782" t="s">
        <v>402</v>
      </c>
      <c r="B218" s="802" t="s">
        <v>403</v>
      </c>
      <c r="C218" s="735">
        <f t="shared" si="4"/>
        <v>0</v>
      </c>
      <c r="D218" s="749"/>
      <c r="E218" s="739"/>
      <c r="F218" s="750"/>
      <c r="G218" s="750"/>
      <c r="H218" s="750"/>
      <c r="I218" s="828"/>
      <c r="J218" s="736"/>
      <c r="K218" s="736"/>
      <c r="N218" s="732"/>
      <c r="O218" s="737"/>
      <c r="Q218" s="736"/>
    </row>
    <row r="219" spans="1:17" x14ac:dyDescent="0.2">
      <c r="A219" s="782" t="s">
        <v>404</v>
      </c>
      <c r="B219" s="802" t="s">
        <v>405</v>
      </c>
      <c r="C219" s="735">
        <f t="shared" si="4"/>
        <v>0</v>
      </c>
      <c r="D219" s="749"/>
      <c r="E219" s="739"/>
      <c r="F219" s="750"/>
      <c r="G219" s="750"/>
      <c r="H219" s="750"/>
      <c r="I219" s="828"/>
      <c r="J219" s="736"/>
      <c r="K219" s="736"/>
      <c r="N219" s="732"/>
      <c r="O219" s="737"/>
      <c r="Q219" s="736"/>
    </row>
    <row r="220" spans="1:17" x14ac:dyDescent="0.2">
      <c r="A220" s="782" t="s">
        <v>406</v>
      </c>
      <c r="B220" s="802" t="s">
        <v>407</v>
      </c>
      <c r="C220" s="735">
        <f t="shared" si="4"/>
        <v>0</v>
      </c>
      <c r="D220" s="749"/>
      <c r="E220" s="739"/>
      <c r="F220" s="750"/>
      <c r="G220" s="750"/>
      <c r="H220" s="750"/>
      <c r="I220" s="828"/>
      <c r="J220" s="736"/>
      <c r="K220" s="736"/>
      <c r="N220" s="732"/>
      <c r="O220" s="737"/>
      <c r="Q220" s="736"/>
    </row>
    <row r="221" spans="1:17" x14ac:dyDescent="0.2">
      <c r="A221" s="782" t="s">
        <v>408</v>
      </c>
      <c r="B221" s="802" t="s">
        <v>409</v>
      </c>
      <c r="C221" s="735">
        <f t="shared" si="4"/>
        <v>0</v>
      </c>
      <c r="D221" s="749"/>
      <c r="E221" s="739"/>
      <c r="F221" s="750"/>
      <c r="G221" s="750"/>
      <c r="H221" s="750"/>
      <c r="I221" s="828"/>
      <c r="J221" s="736"/>
      <c r="K221" s="736"/>
      <c r="N221" s="732"/>
      <c r="O221" s="737"/>
      <c r="Q221" s="736"/>
    </row>
    <row r="222" spans="1:17" x14ac:dyDescent="0.2">
      <c r="A222" s="782" t="s">
        <v>410</v>
      </c>
      <c r="B222" s="802" t="s">
        <v>411</v>
      </c>
      <c r="C222" s="735">
        <f t="shared" si="4"/>
        <v>0</v>
      </c>
      <c r="D222" s="749"/>
      <c r="E222" s="739"/>
      <c r="F222" s="750"/>
      <c r="G222" s="750"/>
      <c r="H222" s="750"/>
      <c r="I222" s="828"/>
      <c r="J222" s="736"/>
      <c r="K222" s="736"/>
      <c r="N222" s="732"/>
      <c r="O222" s="737"/>
      <c r="Q222" s="736"/>
    </row>
    <row r="223" spans="1:17" x14ac:dyDescent="0.2">
      <c r="A223" s="782" t="s">
        <v>412</v>
      </c>
      <c r="B223" s="802" t="s">
        <v>413</v>
      </c>
      <c r="C223" s="735">
        <f t="shared" si="4"/>
        <v>0</v>
      </c>
      <c r="D223" s="749"/>
      <c r="E223" s="739"/>
      <c r="F223" s="750"/>
      <c r="G223" s="750"/>
      <c r="H223" s="750"/>
      <c r="I223" s="828"/>
      <c r="J223" s="736"/>
      <c r="K223" s="736"/>
      <c r="N223" s="732"/>
      <c r="O223" s="737"/>
      <c r="Q223" s="736"/>
    </row>
    <row r="224" spans="1:17" x14ac:dyDescent="0.2">
      <c r="A224" s="782" t="s">
        <v>414</v>
      </c>
      <c r="B224" s="802" t="s">
        <v>415</v>
      </c>
      <c r="C224" s="735">
        <f t="shared" si="4"/>
        <v>0</v>
      </c>
      <c r="D224" s="749"/>
      <c r="E224" s="739"/>
      <c r="F224" s="750"/>
      <c r="G224" s="750"/>
      <c r="H224" s="750"/>
      <c r="I224" s="828"/>
      <c r="J224" s="736"/>
      <c r="K224" s="736"/>
      <c r="N224" s="732"/>
      <c r="O224" s="737"/>
      <c r="Q224" s="736"/>
    </row>
    <row r="225" spans="1:17" x14ac:dyDescent="0.2">
      <c r="A225" s="782" t="s">
        <v>416</v>
      </c>
      <c r="B225" s="802" t="s">
        <v>417</v>
      </c>
      <c r="C225" s="735">
        <f t="shared" si="4"/>
        <v>0</v>
      </c>
      <c r="D225" s="749"/>
      <c r="E225" s="739"/>
      <c r="F225" s="750"/>
      <c r="G225" s="750"/>
      <c r="H225" s="750"/>
      <c r="I225" s="828"/>
      <c r="J225" s="736"/>
      <c r="K225" s="736"/>
      <c r="N225" s="732"/>
      <c r="O225" s="737"/>
      <c r="Q225" s="736"/>
    </row>
    <row r="226" spans="1:17" x14ac:dyDescent="0.2">
      <c r="A226" s="782" t="s">
        <v>418</v>
      </c>
      <c r="B226" s="802" t="s">
        <v>419</v>
      </c>
      <c r="C226" s="735">
        <f t="shared" si="4"/>
        <v>0</v>
      </c>
      <c r="D226" s="749"/>
      <c r="E226" s="739"/>
      <c r="F226" s="750"/>
      <c r="G226" s="750"/>
      <c r="H226" s="750"/>
      <c r="I226" s="828"/>
      <c r="J226" s="736"/>
      <c r="K226" s="736"/>
      <c r="N226" s="732"/>
      <c r="O226" s="737"/>
      <c r="Q226" s="736"/>
    </row>
    <row r="227" spans="1:17" ht="23.25" x14ac:dyDescent="0.2">
      <c r="A227" s="782" t="s">
        <v>420</v>
      </c>
      <c r="B227" s="788" t="s">
        <v>421</v>
      </c>
      <c r="C227" s="735">
        <f t="shared" si="4"/>
        <v>0</v>
      </c>
      <c r="D227" s="749"/>
      <c r="E227" s="739"/>
      <c r="F227" s="750"/>
      <c r="G227" s="750"/>
      <c r="H227" s="750"/>
      <c r="I227" s="828"/>
      <c r="J227" s="736"/>
      <c r="K227" s="736"/>
      <c r="N227" s="732"/>
      <c r="O227" s="737"/>
      <c r="Q227" s="736"/>
    </row>
    <row r="228" spans="1:17" x14ac:dyDescent="0.2">
      <c r="A228" s="782" t="s">
        <v>422</v>
      </c>
      <c r="B228" s="802" t="s">
        <v>423</v>
      </c>
      <c r="C228" s="735">
        <f t="shared" si="4"/>
        <v>0</v>
      </c>
      <c r="D228" s="749"/>
      <c r="E228" s="739"/>
      <c r="F228" s="750"/>
      <c r="G228" s="750"/>
      <c r="H228" s="750"/>
      <c r="I228" s="828"/>
      <c r="J228" s="736"/>
      <c r="K228" s="736"/>
      <c r="N228" s="732"/>
      <c r="O228" s="737"/>
      <c r="Q228" s="736"/>
    </row>
    <row r="229" spans="1:17" x14ac:dyDescent="0.2">
      <c r="A229" s="782" t="s">
        <v>424</v>
      </c>
      <c r="B229" s="802" t="s">
        <v>425</v>
      </c>
      <c r="C229" s="735">
        <f t="shared" si="4"/>
        <v>0</v>
      </c>
      <c r="D229" s="749"/>
      <c r="E229" s="739"/>
      <c r="F229" s="750"/>
      <c r="G229" s="750"/>
      <c r="H229" s="750"/>
      <c r="I229" s="828"/>
      <c r="J229" s="736"/>
      <c r="K229" s="736"/>
      <c r="N229" s="732"/>
      <c r="O229" s="737"/>
      <c r="Q229" s="736"/>
    </row>
    <row r="230" spans="1:17" x14ac:dyDescent="0.2">
      <c r="A230" s="782" t="s">
        <v>426</v>
      </c>
      <c r="B230" s="802" t="s">
        <v>427</v>
      </c>
      <c r="C230" s="735">
        <f t="shared" si="4"/>
        <v>0</v>
      </c>
      <c r="D230" s="749"/>
      <c r="E230" s="739"/>
      <c r="F230" s="750"/>
      <c r="G230" s="750"/>
      <c r="H230" s="750"/>
      <c r="I230" s="828"/>
      <c r="J230" s="736"/>
      <c r="K230" s="736"/>
      <c r="N230" s="732"/>
      <c r="O230" s="737"/>
      <c r="Q230" s="736"/>
    </row>
    <row r="231" spans="1:17" x14ac:dyDescent="0.2">
      <c r="A231" s="782" t="s">
        <v>428</v>
      </c>
      <c r="B231" s="802" t="s">
        <v>429</v>
      </c>
      <c r="C231" s="735">
        <f t="shared" si="4"/>
        <v>0</v>
      </c>
      <c r="D231" s="749"/>
      <c r="E231" s="739"/>
      <c r="F231" s="750"/>
      <c r="G231" s="750"/>
      <c r="H231" s="750"/>
      <c r="I231" s="828"/>
      <c r="J231" s="736"/>
      <c r="K231" s="736"/>
      <c r="N231" s="732"/>
      <c r="O231" s="737"/>
      <c r="Q231" s="736"/>
    </row>
    <row r="232" spans="1:17" x14ac:dyDescent="0.2">
      <c r="A232" s="782" t="s">
        <v>430</v>
      </c>
      <c r="B232" s="802" t="s">
        <v>431</v>
      </c>
      <c r="C232" s="735">
        <f t="shared" si="4"/>
        <v>0</v>
      </c>
      <c r="D232" s="749"/>
      <c r="E232" s="739"/>
      <c r="F232" s="750"/>
      <c r="G232" s="750"/>
      <c r="H232" s="750"/>
      <c r="I232" s="828"/>
      <c r="J232" s="736"/>
      <c r="K232" s="736"/>
      <c r="N232" s="732"/>
      <c r="O232" s="737"/>
      <c r="Q232" s="736"/>
    </row>
    <row r="233" spans="1:17" x14ac:dyDescent="0.2">
      <c r="A233" s="782" t="s">
        <v>432</v>
      </c>
      <c r="B233" s="802" t="s">
        <v>433</v>
      </c>
      <c r="C233" s="735">
        <f t="shared" si="4"/>
        <v>0</v>
      </c>
      <c r="D233" s="749"/>
      <c r="E233" s="739"/>
      <c r="F233" s="750"/>
      <c r="G233" s="750"/>
      <c r="H233" s="750"/>
      <c r="I233" s="828"/>
      <c r="J233" s="736"/>
      <c r="K233" s="736"/>
      <c r="N233" s="732"/>
      <c r="O233" s="737"/>
      <c r="Q233" s="736"/>
    </row>
    <row r="234" spans="1:17" x14ac:dyDescent="0.2">
      <c r="A234" s="782" t="s">
        <v>434</v>
      </c>
      <c r="B234" s="802" t="s">
        <v>435</v>
      </c>
      <c r="C234" s="735">
        <f t="shared" si="4"/>
        <v>978</v>
      </c>
      <c r="D234" s="749">
        <v>823</v>
      </c>
      <c r="E234" s="739"/>
      <c r="F234" s="750">
        <v>155</v>
      </c>
      <c r="G234" s="750"/>
      <c r="H234" s="750"/>
      <c r="I234" s="828"/>
      <c r="J234" s="736"/>
      <c r="K234" s="736"/>
      <c r="N234" s="732"/>
      <c r="O234" s="737"/>
      <c r="Q234" s="736"/>
    </row>
    <row r="235" spans="1:17" x14ac:dyDescent="0.2">
      <c r="A235" s="782" t="s">
        <v>436</v>
      </c>
      <c r="B235" s="802" t="s">
        <v>437</v>
      </c>
      <c r="C235" s="735">
        <f t="shared" si="4"/>
        <v>31</v>
      </c>
      <c r="D235" s="749"/>
      <c r="E235" s="739"/>
      <c r="F235" s="750">
        <v>31</v>
      </c>
      <c r="G235" s="750"/>
      <c r="H235" s="750"/>
      <c r="I235" s="828"/>
      <c r="J235" s="736"/>
      <c r="K235" s="736"/>
      <c r="N235" s="732"/>
      <c r="O235" s="737"/>
      <c r="Q235" s="736"/>
    </row>
    <row r="236" spans="1:17" ht="23.25" x14ac:dyDescent="0.2">
      <c r="A236" s="782" t="s">
        <v>438</v>
      </c>
      <c r="B236" s="788" t="s">
        <v>439</v>
      </c>
      <c r="C236" s="735">
        <f t="shared" si="4"/>
        <v>0</v>
      </c>
      <c r="D236" s="749"/>
      <c r="E236" s="739"/>
      <c r="F236" s="750"/>
      <c r="G236" s="750"/>
      <c r="H236" s="750"/>
      <c r="I236" s="828"/>
      <c r="J236" s="736"/>
      <c r="K236" s="736"/>
      <c r="N236" s="732"/>
      <c r="O236" s="737"/>
      <c r="Q236" s="736"/>
    </row>
    <row r="237" spans="1:17" x14ac:dyDescent="0.2">
      <c r="A237" s="782" t="s">
        <v>440</v>
      </c>
      <c r="B237" s="802" t="s">
        <v>441</v>
      </c>
      <c r="C237" s="735">
        <f t="shared" si="4"/>
        <v>0</v>
      </c>
      <c r="D237" s="749"/>
      <c r="E237" s="739"/>
      <c r="F237" s="750"/>
      <c r="G237" s="750"/>
      <c r="H237" s="750"/>
      <c r="I237" s="828"/>
      <c r="J237" s="736"/>
      <c r="K237" s="736"/>
      <c r="N237" s="732"/>
      <c r="O237" s="737"/>
      <c r="Q237" s="736"/>
    </row>
    <row r="238" spans="1:17" ht="23.25" x14ac:dyDescent="0.2">
      <c r="A238" s="782" t="s">
        <v>442</v>
      </c>
      <c r="B238" s="788" t="s">
        <v>443</v>
      </c>
      <c r="C238" s="735">
        <f t="shared" si="4"/>
        <v>763</v>
      </c>
      <c r="D238" s="749">
        <v>232</v>
      </c>
      <c r="E238" s="739"/>
      <c r="F238" s="750">
        <v>531</v>
      </c>
      <c r="G238" s="750"/>
      <c r="H238" s="750"/>
      <c r="I238" s="828"/>
      <c r="J238" s="736"/>
      <c r="K238" s="736"/>
      <c r="N238" s="732"/>
      <c r="O238" s="737"/>
      <c r="Q238" s="736"/>
    </row>
    <row r="239" spans="1:17" x14ac:dyDescent="0.2">
      <c r="A239" s="782" t="s">
        <v>444</v>
      </c>
      <c r="B239" s="802" t="s">
        <v>445</v>
      </c>
      <c r="C239" s="735">
        <f t="shared" si="4"/>
        <v>0</v>
      </c>
      <c r="D239" s="749"/>
      <c r="E239" s="739"/>
      <c r="F239" s="750"/>
      <c r="G239" s="750"/>
      <c r="H239" s="750"/>
      <c r="I239" s="828"/>
      <c r="J239" s="736"/>
      <c r="K239" s="736"/>
      <c r="N239" s="732"/>
      <c r="O239" s="737"/>
      <c r="Q239" s="736"/>
    </row>
    <row r="240" spans="1:17" x14ac:dyDescent="0.2">
      <c r="A240" s="782" t="s">
        <v>446</v>
      </c>
      <c r="B240" s="802" t="s">
        <v>447</v>
      </c>
      <c r="C240" s="735">
        <f t="shared" si="4"/>
        <v>0</v>
      </c>
      <c r="D240" s="749"/>
      <c r="E240" s="739"/>
      <c r="F240" s="750"/>
      <c r="G240" s="750"/>
      <c r="H240" s="750"/>
      <c r="I240" s="828"/>
      <c r="J240" s="736"/>
      <c r="K240" s="736"/>
      <c r="N240" s="732"/>
      <c r="O240" s="737"/>
      <c r="Q240" s="736"/>
    </row>
    <row r="241" spans="1:17" x14ac:dyDescent="0.2">
      <c r="A241" s="782" t="s">
        <v>448</v>
      </c>
      <c r="B241" s="802" t="s">
        <v>449</v>
      </c>
      <c r="C241" s="735">
        <f t="shared" si="4"/>
        <v>0</v>
      </c>
      <c r="D241" s="749"/>
      <c r="E241" s="739"/>
      <c r="F241" s="750"/>
      <c r="G241" s="750"/>
      <c r="H241" s="750"/>
      <c r="I241" s="828"/>
      <c r="J241" s="736"/>
      <c r="K241" s="736"/>
      <c r="N241" s="732"/>
      <c r="O241" s="737"/>
      <c r="Q241" s="736"/>
    </row>
    <row r="242" spans="1:17" x14ac:dyDescent="0.2">
      <c r="A242" s="782" t="s">
        <v>450</v>
      </c>
      <c r="B242" s="802" t="s">
        <v>451</v>
      </c>
      <c r="C242" s="735">
        <f t="shared" si="4"/>
        <v>0</v>
      </c>
      <c r="D242" s="749"/>
      <c r="E242" s="739"/>
      <c r="F242" s="750"/>
      <c r="G242" s="750"/>
      <c r="H242" s="750"/>
      <c r="I242" s="828"/>
      <c r="J242" s="736"/>
      <c r="K242" s="736"/>
      <c r="N242" s="732"/>
      <c r="O242" s="737"/>
      <c r="Q242" s="736"/>
    </row>
    <row r="243" spans="1:17" x14ac:dyDescent="0.2">
      <c r="A243" s="782" t="s">
        <v>452</v>
      </c>
      <c r="B243" s="802" t="s">
        <v>453</v>
      </c>
      <c r="C243" s="735">
        <f t="shared" si="4"/>
        <v>0</v>
      </c>
      <c r="D243" s="749"/>
      <c r="E243" s="739"/>
      <c r="F243" s="750"/>
      <c r="G243" s="750"/>
      <c r="H243" s="750"/>
      <c r="I243" s="828"/>
      <c r="J243" s="736"/>
      <c r="K243" s="736"/>
      <c r="N243" s="732"/>
      <c r="O243" s="737"/>
      <c r="Q243" s="736"/>
    </row>
    <row r="244" spans="1:17" x14ac:dyDescent="0.2">
      <c r="A244" s="782" t="s">
        <v>454</v>
      </c>
      <c r="B244" s="802" t="s">
        <v>455</v>
      </c>
      <c r="C244" s="735">
        <f>+SUM(D244:F244)</f>
        <v>12</v>
      </c>
      <c r="D244" s="749">
        <v>9</v>
      </c>
      <c r="E244" s="739"/>
      <c r="F244" s="750">
        <v>3</v>
      </c>
      <c r="G244" s="750"/>
      <c r="H244" s="750"/>
      <c r="I244" s="828"/>
      <c r="J244" s="736"/>
      <c r="K244" s="736"/>
      <c r="N244" s="732"/>
      <c r="O244" s="737"/>
      <c r="Q244" s="736"/>
    </row>
    <row r="245" spans="1:17" x14ac:dyDescent="0.2">
      <c r="A245" s="782" t="s">
        <v>456</v>
      </c>
      <c r="B245" s="802" t="s">
        <v>457</v>
      </c>
      <c r="C245" s="735">
        <f>+SUM(D245:F245)</f>
        <v>0</v>
      </c>
      <c r="D245" s="749"/>
      <c r="E245" s="739"/>
      <c r="F245" s="750"/>
      <c r="G245" s="750"/>
      <c r="H245" s="750"/>
      <c r="I245" s="828"/>
      <c r="J245" s="736"/>
      <c r="K245" s="736"/>
      <c r="N245" s="732"/>
      <c r="O245" s="737"/>
      <c r="Q245" s="736"/>
    </row>
    <row r="246" spans="1:17" x14ac:dyDescent="0.2">
      <c r="A246" s="782" t="s">
        <v>458</v>
      </c>
      <c r="B246" s="802" t="s">
        <v>459</v>
      </c>
      <c r="C246" s="735">
        <f>+SUM(D246:F246)</f>
        <v>0</v>
      </c>
      <c r="D246" s="749"/>
      <c r="E246" s="739"/>
      <c r="F246" s="750"/>
      <c r="G246" s="750"/>
      <c r="H246" s="750"/>
      <c r="I246" s="828"/>
      <c r="J246" s="736"/>
      <c r="K246" s="736"/>
      <c r="N246" s="732"/>
      <c r="O246" s="737"/>
      <c r="Q246" s="736"/>
    </row>
    <row r="247" spans="1:17" x14ac:dyDescent="0.2">
      <c r="A247" s="803" t="s">
        <v>460</v>
      </c>
      <c r="B247" s="804" t="s">
        <v>461</v>
      </c>
      <c r="C247" s="751">
        <f>+SUM(D247:F247)</f>
        <v>0</v>
      </c>
      <c r="D247" s="752"/>
      <c r="E247" s="753"/>
      <c r="F247" s="754"/>
      <c r="G247" s="754"/>
      <c r="H247" s="754"/>
      <c r="I247" s="828"/>
      <c r="J247" s="736"/>
      <c r="K247" s="736"/>
      <c r="N247" s="732"/>
      <c r="O247" s="737"/>
      <c r="Q247" s="736"/>
    </row>
    <row r="248" spans="1:17" x14ac:dyDescent="0.2">
      <c r="A248" s="850"/>
      <c r="B248" s="851"/>
      <c r="C248" s="741"/>
      <c r="D248" s="741"/>
      <c r="E248" s="741"/>
      <c r="F248" s="741"/>
      <c r="G248" s="741"/>
      <c r="H248" s="741"/>
      <c r="I248" s="828"/>
      <c r="J248" s="736"/>
      <c r="K248" s="736"/>
      <c r="N248" s="732"/>
      <c r="O248" s="737"/>
      <c r="Q248" s="736"/>
    </row>
    <row r="249" spans="1:17" x14ac:dyDescent="0.2">
      <c r="A249" s="954" t="s">
        <v>462</v>
      </c>
      <c r="B249" s="955"/>
      <c r="C249" s="872">
        <f t="shared" ref="C249:C287" si="5">+SUM(D249:F249)</f>
        <v>72</v>
      </c>
      <c r="D249" s="875">
        <f>+SUM(D250:D287)</f>
        <v>11</v>
      </c>
      <c r="E249" s="733">
        <f>+SUM(E250:E287)</f>
        <v>31</v>
      </c>
      <c r="F249" s="765">
        <f>+SUM(F250:F287)</f>
        <v>30</v>
      </c>
      <c r="G249" s="872">
        <f>+SUM(G250:G287)</f>
        <v>0</v>
      </c>
      <c r="H249" s="872">
        <f>+SUM(H250:H287)</f>
        <v>0</v>
      </c>
      <c r="I249" s="828"/>
      <c r="J249" s="736"/>
      <c r="K249" s="736"/>
      <c r="N249" s="732"/>
      <c r="O249" s="737"/>
      <c r="Q249" s="736"/>
    </row>
    <row r="250" spans="1:17" x14ac:dyDescent="0.2">
      <c r="A250" s="781" t="s">
        <v>463</v>
      </c>
      <c r="B250" s="801" t="s">
        <v>464</v>
      </c>
      <c r="C250" s="735">
        <f t="shared" si="5"/>
        <v>0</v>
      </c>
      <c r="D250" s="749"/>
      <c r="E250" s="739"/>
      <c r="F250" s="750"/>
      <c r="G250" s="750"/>
      <c r="H250" s="750"/>
      <c r="I250" s="828"/>
      <c r="J250" s="736"/>
      <c r="K250" s="736"/>
      <c r="N250" s="732"/>
      <c r="O250" s="737"/>
      <c r="Q250" s="736"/>
    </row>
    <row r="251" spans="1:17" x14ac:dyDescent="0.2">
      <c r="A251" s="782" t="s">
        <v>465</v>
      </c>
      <c r="B251" s="802" t="s">
        <v>466</v>
      </c>
      <c r="C251" s="735">
        <f t="shared" si="5"/>
        <v>0</v>
      </c>
      <c r="D251" s="749"/>
      <c r="E251" s="739"/>
      <c r="F251" s="750"/>
      <c r="G251" s="750"/>
      <c r="H251" s="750"/>
      <c r="I251" s="828"/>
      <c r="J251" s="736"/>
      <c r="K251" s="736"/>
      <c r="N251" s="732"/>
      <c r="O251" s="737"/>
      <c r="Q251" s="736"/>
    </row>
    <row r="252" spans="1:17" x14ac:dyDescent="0.2">
      <c r="A252" s="782" t="s">
        <v>467</v>
      </c>
      <c r="B252" s="802" t="s">
        <v>468</v>
      </c>
      <c r="C252" s="735">
        <f t="shared" si="5"/>
        <v>22</v>
      </c>
      <c r="D252" s="749"/>
      <c r="E252" s="739">
        <v>22</v>
      </c>
      <c r="F252" s="750"/>
      <c r="G252" s="750"/>
      <c r="H252" s="750"/>
      <c r="I252" s="828"/>
      <c r="J252" s="736"/>
      <c r="K252" s="736"/>
      <c r="N252" s="732"/>
      <c r="O252" s="737"/>
      <c r="Q252" s="736"/>
    </row>
    <row r="253" spans="1:17" x14ac:dyDescent="0.2">
      <c r="A253" s="782" t="s">
        <v>469</v>
      </c>
      <c r="B253" s="802" t="s">
        <v>470</v>
      </c>
      <c r="C253" s="735">
        <f t="shared" si="5"/>
        <v>0</v>
      </c>
      <c r="D253" s="749"/>
      <c r="E253" s="739"/>
      <c r="F253" s="750"/>
      <c r="G253" s="750"/>
      <c r="H253" s="750"/>
      <c r="I253" s="828"/>
      <c r="J253" s="736"/>
      <c r="K253" s="736"/>
      <c r="N253" s="732"/>
      <c r="O253" s="737"/>
      <c r="Q253" s="736"/>
    </row>
    <row r="254" spans="1:17" x14ac:dyDescent="0.2">
      <c r="A254" s="782" t="s">
        <v>471</v>
      </c>
      <c r="B254" s="802" t="s">
        <v>472</v>
      </c>
      <c r="C254" s="735">
        <f t="shared" si="5"/>
        <v>0</v>
      </c>
      <c r="D254" s="749"/>
      <c r="E254" s="739"/>
      <c r="F254" s="750"/>
      <c r="G254" s="750"/>
      <c r="H254" s="750"/>
      <c r="I254" s="828"/>
      <c r="J254" s="736"/>
      <c r="K254" s="736"/>
      <c r="N254" s="732"/>
      <c r="O254" s="737"/>
      <c r="Q254" s="736"/>
    </row>
    <row r="255" spans="1:17" x14ac:dyDescent="0.2">
      <c r="A255" s="782" t="s">
        <v>473</v>
      </c>
      <c r="B255" s="802" t="s">
        <v>474</v>
      </c>
      <c r="C255" s="735">
        <f t="shared" si="5"/>
        <v>0</v>
      </c>
      <c r="D255" s="749"/>
      <c r="E255" s="739"/>
      <c r="F255" s="750"/>
      <c r="G255" s="750"/>
      <c r="H255" s="750"/>
      <c r="I255" s="828"/>
      <c r="J255" s="736"/>
      <c r="K255" s="736"/>
      <c r="N255" s="732"/>
      <c r="O255" s="737"/>
      <c r="Q255" s="736"/>
    </row>
    <row r="256" spans="1:17" x14ac:dyDescent="0.2">
      <c r="A256" s="782" t="s">
        <v>475</v>
      </c>
      <c r="B256" s="802" t="s">
        <v>476</v>
      </c>
      <c r="C256" s="735">
        <f t="shared" si="5"/>
        <v>0</v>
      </c>
      <c r="D256" s="749"/>
      <c r="E256" s="739"/>
      <c r="F256" s="750"/>
      <c r="G256" s="750"/>
      <c r="H256" s="750"/>
      <c r="I256" s="828"/>
      <c r="J256" s="736"/>
      <c r="K256" s="736"/>
      <c r="N256" s="732"/>
      <c r="O256" s="737"/>
      <c r="Q256" s="736"/>
    </row>
    <row r="257" spans="1:17" x14ac:dyDescent="0.2">
      <c r="A257" s="782" t="s">
        <v>477</v>
      </c>
      <c r="B257" s="802" t="s">
        <v>478</v>
      </c>
      <c r="C257" s="735">
        <f t="shared" si="5"/>
        <v>0</v>
      </c>
      <c r="D257" s="749"/>
      <c r="E257" s="739"/>
      <c r="F257" s="750"/>
      <c r="G257" s="750"/>
      <c r="H257" s="750"/>
      <c r="I257" s="828"/>
      <c r="J257" s="736"/>
      <c r="K257" s="736"/>
      <c r="N257" s="732"/>
      <c r="O257" s="737"/>
      <c r="Q257" s="736"/>
    </row>
    <row r="258" spans="1:17" x14ac:dyDescent="0.2">
      <c r="A258" s="782" t="s">
        <v>479</v>
      </c>
      <c r="B258" s="802" t="s">
        <v>480</v>
      </c>
      <c r="C258" s="735">
        <f t="shared" si="5"/>
        <v>0</v>
      </c>
      <c r="D258" s="749"/>
      <c r="E258" s="739"/>
      <c r="F258" s="750"/>
      <c r="G258" s="750"/>
      <c r="H258" s="750"/>
      <c r="I258" s="828"/>
      <c r="J258" s="736"/>
      <c r="K258" s="736"/>
      <c r="N258" s="732"/>
      <c r="O258" s="737"/>
      <c r="Q258" s="736"/>
    </row>
    <row r="259" spans="1:17" x14ac:dyDescent="0.2">
      <c r="A259" s="782" t="s">
        <v>481</v>
      </c>
      <c r="B259" s="802" t="s">
        <v>482</v>
      </c>
      <c r="C259" s="735">
        <f t="shared" si="5"/>
        <v>0</v>
      </c>
      <c r="D259" s="749"/>
      <c r="E259" s="739"/>
      <c r="F259" s="750"/>
      <c r="G259" s="750"/>
      <c r="H259" s="750"/>
      <c r="I259" s="828"/>
      <c r="J259" s="736"/>
      <c r="K259" s="736"/>
      <c r="N259" s="732"/>
      <c r="O259" s="737"/>
      <c r="Q259" s="736"/>
    </row>
    <row r="260" spans="1:17" x14ac:dyDescent="0.2">
      <c r="A260" s="782" t="s">
        <v>483</v>
      </c>
      <c r="B260" s="802" t="s">
        <v>484</v>
      </c>
      <c r="C260" s="735">
        <f t="shared" si="5"/>
        <v>0</v>
      </c>
      <c r="D260" s="749"/>
      <c r="E260" s="739"/>
      <c r="F260" s="750"/>
      <c r="G260" s="750"/>
      <c r="H260" s="750"/>
      <c r="I260" s="828"/>
      <c r="J260" s="736"/>
      <c r="K260" s="736"/>
      <c r="N260" s="732"/>
      <c r="O260" s="737"/>
      <c r="Q260" s="736"/>
    </row>
    <row r="261" spans="1:17" x14ac:dyDescent="0.2">
      <c r="A261" s="782" t="s">
        <v>485</v>
      </c>
      <c r="B261" s="802" t="s">
        <v>486</v>
      </c>
      <c r="C261" s="735">
        <f t="shared" si="5"/>
        <v>0</v>
      </c>
      <c r="D261" s="749"/>
      <c r="E261" s="739"/>
      <c r="F261" s="750"/>
      <c r="G261" s="750"/>
      <c r="H261" s="750"/>
      <c r="I261" s="828"/>
      <c r="J261" s="736"/>
      <c r="K261" s="736"/>
      <c r="N261" s="732"/>
      <c r="O261" s="737"/>
      <c r="Q261" s="736"/>
    </row>
    <row r="262" spans="1:17" x14ac:dyDescent="0.2">
      <c r="A262" s="782" t="s">
        <v>487</v>
      </c>
      <c r="B262" s="802" t="s">
        <v>488</v>
      </c>
      <c r="C262" s="735">
        <f t="shared" si="5"/>
        <v>8</v>
      </c>
      <c r="D262" s="749"/>
      <c r="E262" s="739">
        <v>8</v>
      </c>
      <c r="F262" s="750"/>
      <c r="G262" s="750"/>
      <c r="H262" s="750"/>
      <c r="I262" s="828"/>
      <c r="J262" s="736"/>
      <c r="K262" s="736"/>
      <c r="N262" s="732"/>
      <c r="O262" s="737"/>
      <c r="Q262" s="736"/>
    </row>
    <row r="263" spans="1:17" x14ac:dyDescent="0.2">
      <c r="A263" s="782" t="s">
        <v>489</v>
      </c>
      <c r="B263" s="802" t="s">
        <v>490</v>
      </c>
      <c r="C263" s="735">
        <f t="shared" si="5"/>
        <v>0</v>
      </c>
      <c r="D263" s="749"/>
      <c r="E263" s="739"/>
      <c r="F263" s="750"/>
      <c r="G263" s="750"/>
      <c r="H263" s="750"/>
      <c r="I263" s="828"/>
      <c r="J263" s="736"/>
      <c r="K263" s="736"/>
      <c r="N263" s="732"/>
      <c r="O263" s="737"/>
      <c r="Q263" s="736"/>
    </row>
    <row r="264" spans="1:17" ht="23.25" x14ac:dyDescent="0.2">
      <c r="A264" s="782" t="s">
        <v>491</v>
      </c>
      <c r="B264" s="788" t="s">
        <v>492</v>
      </c>
      <c r="C264" s="735">
        <f t="shared" si="5"/>
        <v>0</v>
      </c>
      <c r="D264" s="749"/>
      <c r="E264" s="739"/>
      <c r="F264" s="750"/>
      <c r="G264" s="750"/>
      <c r="H264" s="750"/>
      <c r="I264" s="828"/>
      <c r="J264" s="736"/>
      <c r="K264" s="736"/>
      <c r="N264" s="732"/>
      <c r="O264" s="737"/>
      <c r="Q264" s="736"/>
    </row>
    <row r="265" spans="1:17" x14ac:dyDescent="0.2">
      <c r="A265" s="782" t="s">
        <v>493</v>
      </c>
      <c r="B265" s="802" t="s">
        <v>494</v>
      </c>
      <c r="C265" s="735">
        <f t="shared" si="5"/>
        <v>0</v>
      </c>
      <c r="D265" s="749"/>
      <c r="E265" s="739"/>
      <c r="F265" s="750"/>
      <c r="G265" s="750"/>
      <c r="H265" s="750"/>
      <c r="I265" s="828"/>
      <c r="J265" s="736"/>
      <c r="K265" s="736"/>
      <c r="N265" s="732"/>
      <c r="O265" s="737"/>
      <c r="Q265" s="736"/>
    </row>
    <row r="266" spans="1:17" x14ac:dyDescent="0.2">
      <c r="A266" s="782" t="s">
        <v>495</v>
      </c>
      <c r="B266" s="802" t="s">
        <v>496</v>
      </c>
      <c r="C266" s="735">
        <f t="shared" si="5"/>
        <v>0</v>
      </c>
      <c r="D266" s="749"/>
      <c r="E266" s="739"/>
      <c r="F266" s="750"/>
      <c r="G266" s="750"/>
      <c r="H266" s="750"/>
      <c r="I266" s="828"/>
      <c r="J266" s="736"/>
      <c r="K266" s="736"/>
      <c r="N266" s="732"/>
      <c r="O266" s="737"/>
      <c r="Q266" s="736"/>
    </row>
    <row r="267" spans="1:17" x14ac:dyDescent="0.2">
      <c r="A267" s="782" t="s">
        <v>497</v>
      </c>
      <c r="B267" s="802" t="s">
        <v>498</v>
      </c>
      <c r="C267" s="735">
        <f t="shared" si="5"/>
        <v>0</v>
      </c>
      <c r="D267" s="749"/>
      <c r="E267" s="739"/>
      <c r="F267" s="750"/>
      <c r="G267" s="750"/>
      <c r="H267" s="750"/>
      <c r="I267" s="828"/>
      <c r="J267" s="736"/>
      <c r="K267" s="736"/>
      <c r="N267" s="732"/>
      <c r="O267" s="737"/>
      <c r="Q267" s="736"/>
    </row>
    <row r="268" spans="1:17" x14ac:dyDescent="0.2">
      <c r="A268" s="782" t="s">
        <v>499</v>
      </c>
      <c r="B268" s="802" t="s">
        <v>500</v>
      </c>
      <c r="C268" s="735">
        <f t="shared" si="5"/>
        <v>0</v>
      </c>
      <c r="D268" s="749"/>
      <c r="E268" s="739"/>
      <c r="F268" s="750"/>
      <c r="G268" s="750"/>
      <c r="H268" s="750"/>
      <c r="I268" s="828"/>
      <c r="J268" s="736"/>
      <c r="K268" s="736"/>
      <c r="N268" s="732"/>
      <c r="O268" s="737"/>
      <c r="Q268" s="736"/>
    </row>
    <row r="269" spans="1:17" x14ac:dyDescent="0.2">
      <c r="A269" s="782" t="s">
        <v>501</v>
      </c>
      <c r="B269" s="802" t="s">
        <v>502</v>
      </c>
      <c r="C269" s="735">
        <f t="shared" si="5"/>
        <v>37</v>
      </c>
      <c r="D269" s="749">
        <v>8</v>
      </c>
      <c r="E269" s="739"/>
      <c r="F269" s="750">
        <v>29</v>
      </c>
      <c r="G269" s="750"/>
      <c r="H269" s="750"/>
      <c r="I269" s="828"/>
      <c r="J269" s="736"/>
      <c r="K269" s="736"/>
      <c r="N269" s="732"/>
      <c r="O269" s="737"/>
      <c r="Q269" s="736"/>
    </row>
    <row r="270" spans="1:17" x14ac:dyDescent="0.2">
      <c r="A270" s="782" t="s">
        <v>503</v>
      </c>
      <c r="B270" s="802" t="s">
        <v>504</v>
      </c>
      <c r="C270" s="735">
        <f t="shared" si="5"/>
        <v>1</v>
      </c>
      <c r="D270" s="749">
        <v>1</v>
      </c>
      <c r="E270" s="739"/>
      <c r="F270" s="750"/>
      <c r="G270" s="750"/>
      <c r="H270" s="750"/>
      <c r="I270" s="828"/>
      <c r="J270" s="736"/>
      <c r="K270" s="736"/>
      <c r="N270" s="732"/>
      <c r="O270" s="737"/>
      <c r="Q270" s="736"/>
    </row>
    <row r="271" spans="1:17" x14ac:dyDescent="0.2">
      <c r="A271" s="782" t="s">
        <v>505</v>
      </c>
      <c r="B271" s="802" t="s">
        <v>506</v>
      </c>
      <c r="C271" s="735">
        <f t="shared" si="5"/>
        <v>0</v>
      </c>
      <c r="D271" s="749"/>
      <c r="E271" s="739"/>
      <c r="F271" s="750"/>
      <c r="G271" s="750"/>
      <c r="H271" s="750"/>
      <c r="I271" s="828"/>
      <c r="J271" s="736"/>
      <c r="K271" s="736"/>
      <c r="N271" s="732"/>
      <c r="O271" s="737"/>
      <c r="Q271" s="736"/>
    </row>
    <row r="272" spans="1:17" x14ac:dyDescent="0.2">
      <c r="A272" s="782" t="s">
        <v>507</v>
      </c>
      <c r="B272" s="802" t="s">
        <v>508</v>
      </c>
      <c r="C272" s="735">
        <f t="shared" si="5"/>
        <v>0</v>
      </c>
      <c r="D272" s="749"/>
      <c r="E272" s="739"/>
      <c r="F272" s="750"/>
      <c r="G272" s="750"/>
      <c r="H272" s="750"/>
      <c r="I272" s="828"/>
      <c r="J272" s="736"/>
      <c r="K272" s="736"/>
      <c r="N272" s="732"/>
      <c r="O272" s="737"/>
      <c r="Q272" s="736"/>
    </row>
    <row r="273" spans="1:17" x14ac:dyDescent="0.2">
      <c r="A273" s="782" t="s">
        <v>509</v>
      </c>
      <c r="B273" s="802" t="s">
        <v>510</v>
      </c>
      <c r="C273" s="735">
        <f t="shared" si="5"/>
        <v>0</v>
      </c>
      <c r="D273" s="749"/>
      <c r="E273" s="739"/>
      <c r="F273" s="750"/>
      <c r="G273" s="750"/>
      <c r="H273" s="750"/>
      <c r="I273" s="828"/>
      <c r="J273" s="736"/>
      <c r="K273" s="736"/>
      <c r="N273" s="732"/>
      <c r="O273" s="737"/>
      <c r="Q273" s="736"/>
    </row>
    <row r="274" spans="1:17" x14ac:dyDescent="0.2">
      <c r="A274" s="782" t="s">
        <v>511</v>
      </c>
      <c r="B274" s="802" t="s">
        <v>512</v>
      </c>
      <c r="C274" s="735">
        <f t="shared" si="5"/>
        <v>0</v>
      </c>
      <c r="D274" s="749"/>
      <c r="E274" s="739"/>
      <c r="F274" s="750"/>
      <c r="G274" s="750"/>
      <c r="H274" s="750"/>
      <c r="I274" s="828"/>
      <c r="J274" s="736"/>
      <c r="K274" s="736"/>
      <c r="N274" s="732"/>
      <c r="O274" s="737"/>
      <c r="Q274" s="736"/>
    </row>
    <row r="275" spans="1:17" x14ac:dyDescent="0.2">
      <c r="A275" s="782" t="s">
        <v>513</v>
      </c>
      <c r="B275" s="788" t="s">
        <v>514</v>
      </c>
      <c r="C275" s="735">
        <f t="shared" si="5"/>
        <v>0</v>
      </c>
      <c r="D275" s="749"/>
      <c r="E275" s="739"/>
      <c r="F275" s="750"/>
      <c r="G275" s="750"/>
      <c r="H275" s="750"/>
      <c r="I275" s="828"/>
      <c r="J275" s="736"/>
      <c r="K275" s="736"/>
      <c r="N275" s="732"/>
      <c r="O275" s="737"/>
      <c r="Q275" s="736"/>
    </row>
    <row r="276" spans="1:17" x14ac:dyDescent="0.2">
      <c r="A276" s="782" t="s">
        <v>515</v>
      </c>
      <c r="B276" s="802" t="s">
        <v>516</v>
      </c>
      <c r="C276" s="735">
        <f t="shared" si="5"/>
        <v>0</v>
      </c>
      <c r="D276" s="749"/>
      <c r="E276" s="739"/>
      <c r="F276" s="750"/>
      <c r="G276" s="750"/>
      <c r="H276" s="750"/>
      <c r="I276" s="828"/>
      <c r="J276" s="736"/>
      <c r="K276" s="736"/>
      <c r="N276" s="732"/>
      <c r="O276" s="737"/>
      <c r="Q276" s="736"/>
    </row>
    <row r="277" spans="1:17" x14ac:dyDescent="0.2">
      <c r="A277" s="782" t="s">
        <v>517</v>
      </c>
      <c r="B277" s="802" t="s">
        <v>518</v>
      </c>
      <c r="C277" s="735">
        <f t="shared" si="5"/>
        <v>0</v>
      </c>
      <c r="D277" s="749"/>
      <c r="E277" s="739"/>
      <c r="F277" s="750"/>
      <c r="G277" s="750"/>
      <c r="H277" s="750"/>
      <c r="I277" s="828"/>
      <c r="J277" s="736"/>
      <c r="K277" s="736"/>
      <c r="N277" s="732"/>
      <c r="O277" s="737"/>
      <c r="Q277" s="736"/>
    </row>
    <row r="278" spans="1:17" x14ac:dyDescent="0.2">
      <c r="A278" s="782" t="s">
        <v>519</v>
      </c>
      <c r="B278" s="802" t="s">
        <v>520</v>
      </c>
      <c r="C278" s="735">
        <f t="shared" si="5"/>
        <v>0</v>
      </c>
      <c r="D278" s="749"/>
      <c r="E278" s="739"/>
      <c r="F278" s="750"/>
      <c r="G278" s="750"/>
      <c r="H278" s="750"/>
      <c r="I278" s="828"/>
      <c r="J278" s="736"/>
      <c r="K278" s="736"/>
      <c r="N278" s="732"/>
      <c r="O278" s="737"/>
      <c r="Q278" s="736"/>
    </row>
    <row r="279" spans="1:17" ht="23.25" x14ac:dyDescent="0.2">
      <c r="A279" s="782" t="s">
        <v>521</v>
      </c>
      <c r="B279" s="788" t="s">
        <v>522</v>
      </c>
      <c r="C279" s="735">
        <f t="shared" si="5"/>
        <v>0</v>
      </c>
      <c r="D279" s="749"/>
      <c r="E279" s="739"/>
      <c r="F279" s="750"/>
      <c r="G279" s="750"/>
      <c r="H279" s="750"/>
      <c r="I279" s="828"/>
      <c r="J279" s="736"/>
      <c r="K279" s="736"/>
      <c r="N279" s="732"/>
      <c r="O279" s="737"/>
      <c r="Q279" s="736"/>
    </row>
    <row r="280" spans="1:17" x14ac:dyDescent="0.2">
      <c r="A280" s="782" t="s">
        <v>523</v>
      </c>
      <c r="B280" s="802" t="s">
        <v>524</v>
      </c>
      <c r="C280" s="735">
        <f t="shared" si="5"/>
        <v>0</v>
      </c>
      <c r="D280" s="749"/>
      <c r="E280" s="739"/>
      <c r="F280" s="750"/>
      <c r="G280" s="750"/>
      <c r="H280" s="750"/>
      <c r="I280" s="828"/>
      <c r="J280" s="736"/>
      <c r="K280" s="736"/>
      <c r="N280" s="732"/>
      <c r="O280" s="737"/>
      <c r="Q280" s="736"/>
    </row>
    <row r="281" spans="1:17" x14ac:dyDescent="0.2">
      <c r="A281" s="782" t="s">
        <v>525</v>
      </c>
      <c r="B281" s="802" t="s">
        <v>526</v>
      </c>
      <c r="C281" s="735">
        <f t="shared" si="5"/>
        <v>0</v>
      </c>
      <c r="D281" s="749"/>
      <c r="E281" s="739"/>
      <c r="F281" s="750"/>
      <c r="G281" s="750"/>
      <c r="H281" s="750"/>
      <c r="I281" s="828"/>
      <c r="J281" s="736"/>
      <c r="K281" s="736"/>
      <c r="N281" s="732"/>
      <c r="O281" s="737"/>
      <c r="Q281" s="736"/>
    </row>
    <row r="282" spans="1:17" x14ac:dyDescent="0.2">
      <c r="A282" s="782" t="s">
        <v>527</v>
      </c>
      <c r="B282" s="802" t="s">
        <v>528</v>
      </c>
      <c r="C282" s="735">
        <f t="shared" si="5"/>
        <v>0</v>
      </c>
      <c r="D282" s="749"/>
      <c r="E282" s="739"/>
      <c r="F282" s="750"/>
      <c r="G282" s="750"/>
      <c r="H282" s="750"/>
      <c r="I282" s="828"/>
      <c r="J282" s="736"/>
      <c r="K282" s="736"/>
      <c r="N282" s="732"/>
      <c r="O282" s="737"/>
      <c r="Q282" s="736"/>
    </row>
    <row r="283" spans="1:17" x14ac:dyDescent="0.2">
      <c r="A283" s="782" t="s">
        <v>529</v>
      </c>
      <c r="B283" s="802" t="s">
        <v>530</v>
      </c>
      <c r="C283" s="735">
        <f t="shared" si="5"/>
        <v>0</v>
      </c>
      <c r="D283" s="749"/>
      <c r="E283" s="739"/>
      <c r="F283" s="750"/>
      <c r="G283" s="750"/>
      <c r="H283" s="750"/>
      <c r="I283" s="828"/>
      <c r="J283" s="736"/>
      <c r="K283" s="736"/>
      <c r="N283" s="732"/>
      <c r="O283" s="737"/>
      <c r="Q283" s="736"/>
    </row>
    <row r="284" spans="1:17" ht="23.25" x14ac:dyDescent="0.2">
      <c r="A284" s="782" t="s">
        <v>531</v>
      </c>
      <c r="B284" s="788" t="s">
        <v>532</v>
      </c>
      <c r="C284" s="735">
        <f t="shared" si="5"/>
        <v>0</v>
      </c>
      <c r="D284" s="749"/>
      <c r="E284" s="739"/>
      <c r="F284" s="750"/>
      <c r="G284" s="750"/>
      <c r="H284" s="750"/>
      <c r="I284" s="828"/>
      <c r="J284" s="736"/>
      <c r="K284" s="736"/>
      <c r="N284" s="732"/>
      <c r="O284" s="737"/>
      <c r="Q284" s="736"/>
    </row>
    <row r="285" spans="1:17" ht="34.5" x14ac:dyDescent="0.2">
      <c r="A285" s="782" t="s">
        <v>533</v>
      </c>
      <c r="B285" s="788" t="s">
        <v>534</v>
      </c>
      <c r="C285" s="735">
        <f t="shared" si="5"/>
        <v>4</v>
      </c>
      <c r="D285" s="749">
        <v>2</v>
      </c>
      <c r="E285" s="739">
        <v>1</v>
      </c>
      <c r="F285" s="750">
        <v>1</v>
      </c>
      <c r="G285" s="750"/>
      <c r="H285" s="750"/>
      <c r="I285" s="828"/>
      <c r="J285" s="736"/>
      <c r="K285" s="736"/>
      <c r="N285" s="732"/>
      <c r="O285" s="737"/>
      <c r="Q285" s="736"/>
    </row>
    <row r="286" spans="1:17" x14ac:dyDescent="0.2">
      <c r="A286" s="782" t="s">
        <v>535</v>
      </c>
      <c r="B286" s="802" t="s">
        <v>536</v>
      </c>
      <c r="C286" s="735">
        <f t="shared" si="5"/>
        <v>0</v>
      </c>
      <c r="D286" s="749"/>
      <c r="E286" s="739"/>
      <c r="F286" s="769"/>
      <c r="G286" s="750"/>
      <c r="H286" s="750"/>
      <c r="I286" s="828"/>
      <c r="J286" s="736"/>
      <c r="K286" s="736"/>
      <c r="N286" s="732"/>
      <c r="O286" s="737"/>
      <c r="Q286" s="736"/>
    </row>
    <row r="287" spans="1:17" x14ac:dyDescent="0.2">
      <c r="A287" s="803" t="s">
        <v>537</v>
      </c>
      <c r="B287" s="808" t="s">
        <v>538</v>
      </c>
      <c r="C287" s="751">
        <f t="shared" si="5"/>
        <v>0</v>
      </c>
      <c r="D287" s="767"/>
      <c r="E287" s="768"/>
      <c r="F287" s="769"/>
      <c r="G287" s="769"/>
      <c r="H287" s="769"/>
      <c r="I287" s="828"/>
      <c r="J287" s="736"/>
      <c r="K287" s="736"/>
      <c r="N287" s="732"/>
      <c r="O287" s="737"/>
      <c r="Q287" s="736"/>
    </row>
    <row r="288" spans="1:17" x14ac:dyDescent="0.2">
      <c r="A288" s="873"/>
      <c r="B288" s="755"/>
      <c r="C288" s="87"/>
      <c r="D288" s="88"/>
      <c r="E288" s="88"/>
      <c r="F288" s="88"/>
      <c r="G288" s="88"/>
      <c r="H288" s="88"/>
      <c r="I288" s="828"/>
      <c r="J288" s="736"/>
      <c r="K288" s="736"/>
      <c r="N288" s="732"/>
      <c r="O288" s="737"/>
      <c r="Q288" s="736"/>
    </row>
    <row r="289" spans="1:17" x14ac:dyDescent="0.2">
      <c r="A289" s="951" t="s">
        <v>539</v>
      </c>
      <c r="B289" s="958"/>
      <c r="C289" s="872">
        <f>+SUM(D289:F289)</f>
        <v>83</v>
      </c>
      <c r="D289" s="758">
        <f>+SUM(D290:D310)</f>
        <v>24</v>
      </c>
      <c r="E289" s="758">
        <f>+SUM(E290:E310)</f>
        <v>15</v>
      </c>
      <c r="F289" s="758">
        <f>+SUM(F290:F310)</f>
        <v>44</v>
      </c>
      <c r="G289" s="758">
        <f>+SUM(G290:G310)</f>
        <v>0</v>
      </c>
      <c r="H289" s="758">
        <f>+SUM(H290:H310)</f>
        <v>0</v>
      </c>
      <c r="I289" s="828"/>
      <c r="J289" s="736"/>
      <c r="K289" s="736"/>
      <c r="N289" s="732"/>
      <c r="O289" s="737"/>
      <c r="Q289" s="736"/>
    </row>
    <row r="290" spans="1:17" x14ac:dyDescent="0.2">
      <c r="A290" s="781" t="s">
        <v>540</v>
      </c>
      <c r="B290" s="801" t="s">
        <v>541</v>
      </c>
      <c r="C290" s="759">
        <f>+SUM(D290:F290)</f>
        <v>0</v>
      </c>
      <c r="D290" s="746"/>
      <c r="E290" s="747"/>
      <c r="F290" s="748"/>
      <c r="G290" s="748"/>
      <c r="H290" s="748"/>
      <c r="I290" s="828"/>
      <c r="J290" s="736"/>
      <c r="K290" s="736"/>
      <c r="N290" s="732"/>
      <c r="O290" s="737"/>
      <c r="Q290" s="736"/>
    </row>
    <row r="291" spans="1:17" x14ac:dyDescent="0.2">
      <c r="A291" s="782" t="s">
        <v>542</v>
      </c>
      <c r="B291" s="802" t="s">
        <v>543</v>
      </c>
      <c r="C291" s="735">
        <f>+SUM(D291:F291)</f>
        <v>0</v>
      </c>
      <c r="D291" s="749"/>
      <c r="E291" s="739"/>
      <c r="F291" s="750"/>
      <c r="G291" s="750"/>
      <c r="H291" s="750"/>
      <c r="I291" s="828"/>
      <c r="J291" s="736"/>
      <c r="K291" s="736"/>
      <c r="N291" s="732"/>
      <c r="O291" s="737"/>
      <c r="Q291" s="736"/>
    </row>
    <row r="292" spans="1:17" x14ac:dyDescent="0.2">
      <c r="A292" s="782" t="s">
        <v>544</v>
      </c>
      <c r="B292" s="802" t="s">
        <v>545</v>
      </c>
      <c r="C292" s="735">
        <f t="shared" ref="C292:C310" si="6">+SUM(D292:F292)</f>
        <v>9</v>
      </c>
      <c r="D292" s="749">
        <v>1</v>
      </c>
      <c r="E292" s="739">
        <v>8</v>
      </c>
      <c r="F292" s="750"/>
      <c r="G292" s="750"/>
      <c r="H292" s="750"/>
      <c r="I292" s="828"/>
      <c r="J292" s="736"/>
      <c r="K292" s="736"/>
      <c r="N292" s="732"/>
      <c r="O292" s="737"/>
      <c r="Q292" s="736"/>
    </row>
    <row r="293" spans="1:17" x14ac:dyDescent="0.2">
      <c r="A293" s="782" t="s">
        <v>546</v>
      </c>
      <c r="B293" s="802" t="s">
        <v>547</v>
      </c>
      <c r="C293" s="735">
        <f t="shared" si="6"/>
        <v>0</v>
      </c>
      <c r="D293" s="749"/>
      <c r="E293" s="739"/>
      <c r="F293" s="750"/>
      <c r="G293" s="750"/>
      <c r="H293" s="750"/>
      <c r="I293" s="828"/>
      <c r="J293" s="736"/>
      <c r="K293" s="736"/>
      <c r="N293" s="732"/>
      <c r="O293" s="737"/>
      <c r="Q293" s="736"/>
    </row>
    <row r="294" spans="1:17" x14ac:dyDescent="0.2">
      <c r="A294" s="782" t="s">
        <v>548</v>
      </c>
      <c r="B294" s="802" t="s">
        <v>549</v>
      </c>
      <c r="C294" s="735">
        <f t="shared" si="6"/>
        <v>7</v>
      </c>
      <c r="D294" s="749"/>
      <c r="E294" s="739">
        <v>7</v>
      </c>
      <c r="F294" s="750"/>
      <c r="G294" s="750"/>
      <c r="H294" s="750"/>
      <c r="I294" s="828"/>
      <c r="J294" s="736"/>
      <c r="K294" s="736"/>
      <c r="N294" s="732"/>
      <c r="O294" s="737"/>
      <c r="Q294" s="736"/>
    </row>
    <row r="295" spans="1:17" x14ac:dyDescent="0.2">
      <c r="A295" s="782" t="s">
        <v>550</v>
      </c>
      <c r="B295" s="802" t="s">
        <v>551</v>
      </c>
      <c r="C295" s="735">
        <f t="shared" si="6"/>
        <v>0</v>
      </c>
      <c r="D295" s="749"/>
      <c r="E295" s="739"/>
      <c r="F295" s="750"/>
      <c r="G295" s="750"/>
      <c r="H295" s="750"/>
      <c r="I295" s="828"/>
      <c r="J295" s="736"/>
      <c r="K295" s="736"/>
      <c r="N295" s="732"/>
      <c r="O295" s="737"/>
      <c r="Q295" s="736"/>
    </row>
    <row r="296" spans="1:17" x14ac:dyDescent="0.2">
      <c r="A296" s="782" t="s">
        <v>552</v>
      </c>
      <c r="B296" s="802" t="s">
        <v>553</v>
      </c>
      <c r="C296" s="735">
        <f t="shared" si="6"/>
        <v>0</v>
      </c>
      <c r="D296" s="749"/>
      <c r="E296" s="739"/>
      <c r="F296" s="750"/>
      <c r="G296" s="750"/>
      <c r="H296" s="750"/>
      <c r="I296" s="828"/>
      <c r="J296" s="736"/>
      <c r="K296" s="736"/>
      <c r="N296" s="732"/>
      <c r="O296" s="737"/>
      <c r="Q296" s="736"/>
    </row>
    <row r="297" spans="1:17" x14ac:dyDescent="0.2">
      <c r="A297" s="782" t="s">
        <v>554</v>
      </c>
      <c r="B297" s="802" t="s">
        <v>555</v>
      </c>
      <c r="C297" s="735">
        <f t="shared" si="6"/>
        <v>0</v>
      </c>
      <c r="D297" s="749"/>
      <c r="E297" s="739"/>
      <c r="F297" s="750"/>
      <c r="G297" s="750"/>
      <c r="H297" s="750"/>
      <c r="I297" s="828"/>
      <c r="J297" s="736"/>
      <c r="K297" s="736"/>
      <c r="N297" s="732"/>
      <c r="O297" s="737"/>
      <c r="Q297" s="736"/>
    </row>
    <row r="298" spans="1:17" x14ac:dyDescent="0.2">
      <c r="A298" s="782" t="s">
        <v>556</v>
      </c>
      <c r="B298" s="802" t="s">
        <v>557</v>
      </c>
      <c r="C298" s="735">
        <f t="shared" si="6"/>
        <v>0</v>
      </c>
      <c r="D298" s="749"/>
      <c r="E298" s="739"/>
      <c r="F298" s="750"/>
      <c r="G298" s="750"/>
      <c r="H298" s="750"/>
      <c r="I298" s="828"/>
      <c r="J298" s="736"/>
      <c r="K298" s="736"/>
      <c r="N298" s="732"/>
      <c r="O298" s="737"/>
      <c r="Q298" s="736"/>
    </row>
    <row r="299" spans="1:17" x14ac:dyDescent="0.2">
      <c r="A299" s="782" t="s">
        <v>558</v>
      </c>
      <c r="B299" s="802" t="s">
        <v>559</v>
      </c>
      <c r="C299" s="735">
        <f t="shared" si="6"/>
        <v>0</v>
      </c>
      <c r="D299" s="749"/>
      <c r="E299" s="739"/>
      <c r="F299" s="750"/>
      <c r="G299" s="750"/>
      <c r="H299" s="750"/>
      <c r="I299" s="828"/>
      <c r="J299" s="736"/>
      <c r="K299" s="736"/>
      <c r="N299" s="732"/>
      <c r="O299" s="737"/>
      <c r="Q299" s="736"/>
    </row>
    <row r="300" spans="1:17" x14ac:dyDescent="0.2">
      <c r="A300" s="782" t="s">
        <v>560</v>
      </c>
      <c r="B300" s="802" t="s">
        <v>561</v>
      </c>
      <c r="C300" s="735">
        <f t="shared" si="6"/>
        <v>0</v>
      </c>
      <c r="D300" s="749"/>
      <c r="E300" s="739"/>
      <c r="F300" s="750"/>
      <c r="G300" s="750"/>
      <c r="H300" s="750"/>
      <c r="I300" s="828"/>
      <c r="J300" s="736"/>
      <c r="K300" s="736"/>
      <c r="N300" s="732"/>
      <c r="O300" s="737"/>
      <c r="Q300" s="736"/>
    </row>
    <row r="301" spans="1:17" x14ac:dyDescent="0.2">
      <c r="A301" s="782" t="s">
        <v>562</v>
      </c>
      <c r="B301" s="802" t="s">
        <v>563</v>
      </c>
      <c r="C301" s="735">
        <f t="shared" si="6"/>
        <v>0</v>
      </c>
      <c r="D301" s="749"/>
      <c r="E301" s="739"/>
      <c r="F301" s="750"/>
      <c r="G301" s="750"/>
      <c r="H301" s="750"/>
      <c r="I301" s="828"/>
      <c r="J301" s="736"/>
      <c r="K301" s="736"/>
      <c r="N301" s="732"/>
      <c r="O301" s="737"/>
      <c r="Q301" s="736"/>
    </row>
    <row r="302" spans="1:17" x14ac:dyDescent="0.2">
      <c r="A302" s="782" t="s">
        <v>564</v>
      </c>
      <c r="B302" s="802" t="s">
        <v>565</v>
      </c>
      <c r="C302" s="735">
        <f t="shared" si="6"/>
        <v>0</v>
      </c>
      <c r="D302" s="749"/>
      <c r="E302" s="739"/>
      <c r="F302" s="750"/>
      <c r="G302" s="750"/>
      <c r="H302" s="750"/>
      <c r="I302" s="828"/>
      <c r="J302" s="736"/>
      <c r="K302" s="736"/>
      <c r="N302" s="732"/>
      <c r="O302" s="737"/>
      <c r="Q302" s="736"/>
    </row>
    <row r="303" spans="1:17" x14ac:dyDescent="0.2">
      <c r="A303" s="782" t="s">
        <v>566</v>
      </c>
      <c r="B303" s="802" t="s">
        <v>567</v>
      </c>
      <c r="C303" s="735">
        <f t="shared" si="6"/>
        <v>0</v>
      </c>
      <c r="D303" s="749"/>
      <c r="E303" s="739"/>
      <c r="F303" s="750"/>
      <c r="G303" s="750"/>
      <c r="H303" s="750"/>
      <c r="I303" s="828"/>
      <c r="J303" s="736"/>
      <c r="K303" s="736"/>
      <c r="N303" s="732"/>
      <c r="O303" s="737"/>
      <c r="Q303" s="736"/>
    </row>
    <row r="304" spans="1:17" x14ac:dyDescent="0.2">
      <c r="A304" s="782" t="s">
        <v>568</v>
      </c>
      <c r="B304" s="802" t="s">
        <v>569</v>
      </c>
      <c r="C304" s="735">
        <f t="shared" si="6"/>
        <v>0</v>
      </c>
      <c r="D304" s="749"/>
      <c r="E304" s="739"/>
      <c r="F304" s="750"/>
      <c r="G304" s="750"/>
      <c r="H304" s="750"/>
      <c r="I304" s="828"/>
      <c r="J304" s="736"/>
      <c r="K304" s="736"/>
      <c r="N304" s="732"/>
      <c r="O304" s="737"/>
      <c r="Q304" s="736"/>
    </row>
    <row r="305" spans="1:17" x14ac:dyDescent="0.2">
      <c r="A305" s="782" t="s">
        <v>570</v>
      </c>
      <c r="B305" s="802" t="s">
        <v>571</v>
      </c>
      <c r="C305" s="735">
        <f t="shared" si="6"/>
        <v>0</v>
      </c>
      <c r="D305" s="749"/>
      <c r="E305" s="739"/>
      <c r="F305" s="750"/>
      <c r="G305" s="750"/>
      <c r="H305" s="750"/>
      <c r="I305" s="828"/>
      <c r="J305" s="736"/>
      <c r="K305" s="736"/>
      <c r="N305" s="732"/>
      <c r="O305" s="737"/>
      <c r="Q305" s="736"/>
    </row>
    <row r="306" spans="1:17" x14ac:dyDescent="0.2">
      <c r="A306" s="782" t="s">
        <v>572</v>
      </c>
      <c r="B306" s="802" t="s">
        <v>573</v>
      </c>
      <c r="C306" s="735">
        <f t="shared" si="6"/>
        <v>0</v>
      </c>
      <c r="D306" s="749"/>
      <c r="E306" s="739"/>
      <c r="F306" s="750"/>
      <c r="G306" s="750"/>
      <c r="H306" s="750"/>
      <c r="I306" s="828"/>
      <c r="J306" s="736"/>
      <c r="K306" s="736"/>
      <c r="N306" s="732"/>
      <c r="O306" s="737"/>
      <c r="Q306" s="736"/>
    </row>
    <row r="307" spans="1:17" x14ac:dyDescent="0.2">
      <c r="A307" s="782" t="s">
        <v>574</v>
      </c>
      <c r="B307" s="802" t="s">
        <v>575</v>
      </c>
      <c r="C307" s="735">
        <f t="shared" si="6"/>
        <v>23</v>
      </c>
      <c r="D307" s="749">
        <v>23</v>
      </c>
      <c r="E307" s="739"/>
      <c r="F307" s="750"/>
      <c r="G307" s="750"/>
      <c r="H307" s="750"/>
      <c r="I307" s="828"/>
      <c r="J307" s="736"/>
      <c r="K307" s="736"/>
      <c r="N307" s="732"/>
      <c r="O307" s="737"/>
      <c r="Q307" s="736"/>
    </row>
    <row r="308" spans="1:17" x14ac:dyDescent="0.2">
      <c r="A308" s="782" t="s">
        <v>576</v>
      </c>
      <c r="B308" s="802" t="s">
        <v>577</v>
      </c>
      <c r="C308" s="735">
        <f t="shared" si="6"/>
        <v>0</v>
      </c>
      <c r="D308" s="749"/>
      <c r="E308" s="739"/>
      <c r="F308" s="750"/>
      <c r="G308" s="750"/>
      <c r="H308" s="750"/>
      <c r="I308" s="828"/>
      <c r="J308" s="736"/>
      <c r="K308" s="736"/>
      <c r="N308" s="732"/>
      <c r="O308" s="737"/>
      <c r="Q308" s="736"/>
    </row>
    <row r="309" spans="1:17" x14ac:dyDescent="0.2">
      <c r="A309" s="782" t="s">
        <v>578</v>
      </c>
      <c r="B309" s="802" t="s">
        <v>579</v>
      </c>
      <c r="C309" s="735">
        <f t="shared" si="6"/>
        <v>1</v>
      </c>
      <c r="D309" s="749"/>
      <c r="E309" s="739"/>
      <c r="F309" s="750">
        <v>1</v>
      </c>
      <c r="G309" s="750"/>
      <c r="H309" s="750"/>
      <c r="I309" s="828"/>
      <c r="J309" s="736"/>
      <c r="K309" s="736"/>
      <c r="N309" s="732"/>
      <c r="O309" s="737"/>
      <c r="Q309" s="736"/>
    </row>
    <row r="310" spans="1:17" x14ac:dyDescent="0.2">
      <c r="A310" s="803" t="s">
        <v>580</v>
      </c>
      <c r="B310" s="808" t="s">
        <v>581</v>
      </c>
      <c r="C310" s="751">
        <f t="shared" si="6"/>
        <v>43</v>
      </c>
      <c r="D310" s="752"/>
      <c r="E310" s="753"/>
      <c r="F310" s="754">
        <v>43</v>
      </c>
      <c r="G310" s="754"/>
      <c r="H310" s="754"/>
      <c r="I310" s="828"/>
      <c r="J310" s="736"/>
      <c r="K310" s="736"/>
      <c r="N310" s="732"/>
      <c r="O310" s="737"/>
      <c r="Q310" s="736"/>
    </row>
    <row r="311" spans="1:17" x14ac:dyDescent="0.2">
      <c r="A311" s="770"/>
      <c r="B311" s="755"/>
      <c r="C311" s="810"/>
      <c r="D311" s="3"/>
      <c r="E311" s="3"/>
      <c r="F311" s="3"/>
      <c r="G311" s="3"/>
      <c r="H311" s="3"/>
      <c r="I311" s="828"/>
      <c r="J311" s="736"/>
      <c r="K311" s="736"/>
      <c r="N311" s="732"/>
      <c r="O311" s="737"/>
      <c r="Q311" s="736"/>
    </row>
    <row r="312" spans="1:17" x14ac:dyDescent="0.2">
      <c r="A312" s="951" t="s">
        <v>582</v>
      </c>
      <c r="B312" s="958"/>
      <c r="C312" s="872">
        <f t="shared" ref="C312:C328" si="7">+SUM(D312:F312)</f>
        <v>71</v>
      </c>
      <c r="D312" s="875">
        <f>+SUM(D313:D328)</f>
        <v>0</v>
      </c>
      <c r="E312" s="733">
        <f>+SUM(E313:E328)</f>
        <v>70</v>
      </c>
      <c r="F312" s="765">
        <f>+SUM(F313:F328)</f>
        <v>1</v>
      </c>
      <c r="G312" s="872">
        <f>+SUM(G313:G328)</f>
        <v>0</v>
      </c>
      <c r="H312" s="872">
        <f>+SUM(H313:H328)</f>
        <v>0</v>
      </c>
      <c r="I312" s="828"/>
      <c r="J312" s="736"/>
      <c r="K312" s="736"/>
      <c r="N312" s="732"/>
      <c r="O312" s="737"/>
      <c r="Q312" s="736"/>
    </row>
    <row r="313" spans="1:17" x14ac:dyDescent="0.2">
      <c r="A313" s="811" t="s">
        <v>583</v>
      </c>
      <c r="B313" s="812" t="s">
        <v>584</v>
      </c>
      <c r="C313" s="759">
        <f t="shared" si="7"/>
        <v>5</v>
      </c>
      <c r="D313" s="749"/>
      <c r="E313" s="739">
        <v>4</v>
      </c>
      <c r="F313" s="750">
        <v>1</v>
      </c>
      <c r="G313" s="750"/>
      <c r="H313" s="750"/>
      <c r="I313" s="828"/>
      <c r="J313" s="736"/>
      <c r="K313" s="736"/>
      <c r="N313" s="732"/>
      <c r="O313" s="737"/>
      <c r="Q313" s="736"/>
    </row>
    <row r="314" spans="1:17" ht="23.25" x14ac:dyDescent="0.2">
      <c r="A314" s="782" t="s">
        <v>585</v>
      </c>
      <c r="B314" s="788" t="s">
        <v>586</v>
      </c>
      <c r="C314" s="735">
        <f t="shared" si="7"/>
        <v>0</v>
      </c>
      <c r="D314" s="749"/>
      <c r="E314" s="739"/>
      <c r="F314" s="750"/>
      <c r="G314" s="750"/>
      <c r="H314" s="750"/>
      <c r="I314" s="828"/>
      <c r="J314" s="736"/>
      <c r="K314" s="736"/>
      <c r="N314" s="732"/>
      <c r="O314" s="737"/>
      <c r="Q314" s="736"/>
    </row>
    <row r="315" spans="1:17" x14ac:dyDescent="0.2">
      <c r="A315" s="782" t="s">
        <v>587</v>
      </c>
      <c r="B315" s="802" t="s">
        <v>588</v>
      </c>
      <c r="C315" s="735">
        <f t="shared" si="7"/>
        <v>0</v>
      </c>
      <c r="D315" s="749"/>
      <c r="E315" s="739"/>
      <c r="F315" s="750"/>
      <c r="G315" s="750"/>
      <c r="H315" s="750"/>
      <c r="I315" s="828"/>
      <c r="J315" s="736"/>
      <c r="K315" s="736"/>
      <c r="N315" s="732"/>
      <c r="O315" s="737"/>
      <c r="Q315" s="736"/>
    </row>
    <row r="316" spans="1:17" x14ac:dyDescent="0.2">
      <c r="A316" s="782" t="s">
        <v>589</v>
      </c>
      <c r="B316" s="802" t="s">
        <v>590</v>
      </c>
      <c r="C316" s="735">
        <f t="shared" si="7"/>
        <v>0</v>
      </c>
      <c r="D316" s="749"/>
      <c r="E316" s="739"/>
      <c r="F316" s="750"/>
      <c r="G316" s="750"/>
      <c r="H316" s="750"/>
      <c r="I316" s="828"/>
      <c r="J316" s="736"/>
      <c r="K316" s="736"/>
      <c r="N316" s="732"/>
      <c r="O316" s="737"/>
      <c r="Q316" s="736"/>
    </row>
    <row r="317" spans="1:17" x14ac:dyDescent="0.2">
      <c r="A317" s="782" t="s">
        <v>591</v>
      </c>
      <c r="B317" s="802" t="s">
        <v>592</v>
      </c>
      <c r="C317" s="735">
        <f t="shared" si="7"/>
        <v>0</v>
      </c>
      <c r="D317" s="749"/>
      <c r="E317" s="739"/>
      <c r="F317" s="750"/>
      <c r="G317" s="750"/>
      <c r="H317" s="750"/>
      <c r="I317" s="828"/>
      <c r="J317" s="736"/>
      <c r="K317" s="736"/>
      <c r="N317" s="732"/>
      <c r="O317" s="737"/>
      <c r="Q317" s="736"/>
    </row>
    <row r="318" spans="1:17" x14ac:dyDescent="0.2">
      <c r="A318" s="782" t="s">
        <v>593</v>
      </c>
      <c r="B318" s="802" t="s">
        <v>594</v>
      </c>
      <c r="C318" s="735">
        <f t="shared" si="7"/>
        <v>1</v>
      </c>
      <c r="D318" s="749"/>
      <c r="E318" s="739">
        <v>1</v>
      </c>
      <c r="F318" s="750"/>
      <c r="G318" s="750"/>
      <c r="H318" s="750"/>
      <c r="I318" s="828"/>
      <c r="J318" s="736"/>
      <c r="K318" s="736"/>
      <c r="N318" s="732"/>
      <c r="O318" s="737"/>
      <c r="Q318" s="736"/>
    </row>
    <row r="319" spans="1:17" x14ac:dyDescent="0.2">
      <c r="A319" s="782" t="s">
        <v>595</v>
      </c>
      <c r="B319" s="802" t="s">
        <v>596</v>
      </c>
      <c r="C319" s="735">
        <f t="shared" si="7"/>
        <v>23</v>
      </c>
      <c r="D319" s="749"/>
      <c r="E319" s="739">
        <v>23</v>
      </c>
      <c r="F319" s="750"/>
      <c r="G319" s="750"/>
      <c r="H319" s="750"/>
      <c r="I319" s="828"/>
      <c r="J319" s="736"/>
      <c r="K319" s="736"/>
      <c r="N319" s="732"/>
      <c r="O319" s="737"/>
      <c r="Q319" s="736"/>
    </row>
    <row r="320" spans="1:17" x14ac:dyDescent="0.2">
      <c r="A320" s="782" t="s">
        <v>597</v>
      </c>
      <c r="B320" s="802" t="s">
        <v>598</v>
      </c>
      <c r="C320" s="735">
        <f t="shared" si="7"/>
        <v>0</v>
      </c>
      <c r="D320" s="749"/>
      <c r="E320" s="739"/>
      <c r="F320" s="750"/>
      <c r="G320" s="750"/>
      <c r="H320" s="750"/>
      <c r="I320" s="828"/>
      <c r="J320" s="736"/>
      <c r="K320" s="736"/>
      <c r="N320" s="732"/>
      <c r="O320" s="737"/>
      <c r="Q320" s="736"/>
    </row>
    <row r="321" spans="1:17" x14ac:dyDescent="0.2">
      <c r="A321" s="782" t="s">
        <v>599</v>
      </c>
      <c r="B321" s="802" t="s">
        <v>600</v>
      </c>
      <c r="C321" s="735">
        <f t="shared" si="7"/>
        <v>28</v>
      </c>
      <c r="D321" s="749"/>
      <c r="E321" s="739">
        <v>28</v>
      </c>
      <c r="F321" s="750"/>
      <c r="G321" s="750"/>
      <c r="H321" s="750"/>
      <c r="I321" s="828"/>
      <c r="J321" s="736"/>
      <c r="K321" s="736"/>
      <c r="N321" s="732"/>
      <c r="O321" s="737"/>
      <c r="Q321" s="736"/>
    </row>
    <row r="322" spans="1:17" x14ac:dyDescent="0.2">
      <c r="A322" s="782" t="s">
        <v>601</v>
      </c>
      <c r="B322" s="802" t="s">
        <v>602</v>
      </c>
      <c r="C322" s="735">
        <f t="shared" si="7"/>
        <v>12</v>
      </c>
      <c r="D322" s="749"/>
      <c r="E322" s="739">
        <v>12</v>
      </c>
      <c r="F322" s="750"/>
      <c r="G322" s="750"/>
      <c r="H322" s="750"/>
      <c r="I322" s="828"/>
      <c r="J322" s="736"/>
      <c r="K322" s="736"/>
      <c r="N322" s="732"/>
      <c r="O322" s="737"/>
      <c r="Q322" s="736"/>
    </row>
    <row r="323" spans="1:17" x14ac:dyDescent="0.2">
      <c r="A323" s="782" t="s">
        <v>603</v>
      </c>
      <c r="B323" s="802" t="s">
        <v>604</v>
      </c>
      <c r="C323" s="735">
        <f t="shared" si="7"/>
        <v>0</v>
      </c>
      <c r="D323" s="749"/>
      <c r="E323" s="739"/>
      <c r="F323" s="750"/>
      <c r="G323" s="750"/>
      <c r="H323" s="750"/>
      <c r="I323" s="828"/>
      <c r="J323" s="736"/>
      <c r="K323" s="736"/>
      <c r="N323" s="732"/>
      <c r="O323" s="737"/>
      <c r="Q323" s="736"/>
    </row>
    <row r="324" spans="1:17" x14ac:dyDescent="0.2">
      <c r="A324" s="782" t="s">
        <v>605</v>
      </c>
      <c r="B324" s="802" t="s">
        <v>606</v>
      </c>
      <c r="C324" s="735">
        <f t="shared" si="7"/>
        <v>0</v>
      </c>
      <c r="D324" s="749"/>
      <c r="E324" s="739"/>
      <c r="F324" s="750"/>
      <c r="G324" s="750"/>
      <c r="H324" s="750"/>
      <c r="I324" s="828"/>
      <c r="J324" s="736"/>
      <c r="K324" s="736"/>
      <c r="N324" s="732"/>
      <c r="O324" s="737"/>
      <c r="Q324" s="736"/>
    </row>
    <row r="325" spans="1:17" x14ac:dyDescent="0.2">
      <c r="A325" s="782" t="s">
        <v>607</v>
      </c>
      <c r="B325" s="802" t="s">
        <v>608</v>
      </c>
      <c r="C325" s="735">
        <f t="shared" si="7"/>
        <v>0</v>
      </c>
      <c r="D325" s="749"/>
      <c r="E325" s="739"/>
      <c r="F325" s="750"/>
      <c r="G325" s="750"/>
      <c r="H325" s="750"/>
      <c r="I325" s="828"/>
      <c r="J325" s="736"/>
      <c r="K325" s="736"/>
      <c r="N325" s="732"/>
      <c r="O325" s="737"/>
      <c r="Q325" s="736"/>
    </row>
    <row r="326" spans="1:17" x14ac:dyDescent="0.2">
      <c r="A326" s="782" t="s">
        <v>609</v>
      </c>
      <c r="B326" s="802" t="s">
        <v>610</v>
      </c>
      <c r="C326" s="735">
        <f t="shared" si="7"/>
        <v>0</v>
      </c>
      <c r="D326" s="749"/>
      <c r="E326" s="739"/>
      <c r="F326" s="750"/>
      <c r="G326" s="750"/>
      <c r="H326" s="750"/>
      <c r="I326" s="828"/>
      <c r="J326" s="736"/>
      <c r="K326" s="736"/>
      <c r="N326" s="732"/>
      <c r="O326" s="737"/>
      <c r="Q326" s="736"/>
    </row>
    <row r="327" spans="1:17" x14ac:dyDescent="0.2">
      <c r="A327" s="782" t="s">
        <v>611</v>
      </c>
      <c r="B327" s="802" t="s">
        <v>612</v>
      </c>
      <c r="C327" s="735">
        <f t="shared" si="7"/>
        <v>0</v>
      </c>
      <c r="D327" s="749"/>
      <c r="E327" s="739"/>
      <c r="F327" s="750"/>
      <c r="G327" s="750"/>
      <c r="H327" s="750"/>
      <c r="I327" s="828"/>
      <c r="J327" s="736"/>
      <c r="K327" s="736"/>
      <c r="N327" s="732"/>
      <c r="O327" s="737"/>
      <c r="Q327" s="736"/>
    </row>
    <row r="328" spans="1:17" x14ac:dyDescent="0.2">
      <c r="A328" s="783" t="s">
        <v>613</v>
      </c>
      <c r="B328" s="807" t="s">
        <v>614</v>
      </c>
      <c r="C328" s="751">
        <f t="shared" si="7"/>
        <v>2</v>
      </c>
      <c r="D328" s="752"/>
      <c r="E328" s="753">
        <v>2</v>
      </c>
      <c r="F328" s="754"/>
      <c r="G328" s="754"/>
      <c r="H328" s="754"/>
      <c r="I328" s="828"/>
      <c r="J328" s="736"/>
      <c r="K328" s="736"/>
      <c r="N328" s="732"/>
      <c r="O328" s="737"/>
      <c r="Q328" s="736"/>
    </row>
    <row r="329" spans="1:17" x14ac:dyDescent="0.2">
      <c r="A329" s="852"/>
      <c r="B329" s="853"/>
      <c r="C329" s="741"/>
      <c r="D329" s="741"/>
      <c r="E329" s="741"/>
      <c r="F329" s="741"/>
      <c r="G329" s="741"/>
      <c r="H329" s="741"/>
      <c r="I329" s="828"/>
      <c r="J329" s="732"/>
      <c r="K329" s="732"/>
      <c r="L329" s="732"/>
      <c r="M329" s="732"/>
      <c r="N329" s="732"/>
      <c r="O329" s="737"/>
      <c r="Q329" s="736"/>
    </row>
    <row r="330" spans="1:17" x14ac:dyDescent="0.2">
      <c r="A330" s="854" t="s">
        <v>615</v>
      </c>
      <c r="B330" s="855"/>
      <c r="C330" s="872">
        <f t="shared" ref="C330:C378" si="8">+SUM(D330:F330)</f>
        <v>2105</v>
      </c>
      <c r="D330" s="875">
        <f>+SUM(D331:D378)</f>
        <v>357</v>
      </c>
      <c r="E330" s="875">
        <f>+SUM(E331:E378)</f>
        <v>1748</v>
      </c>
      <c r="F330" s="875">
        <f>+SUM(F331:F378)</f>
        <v>0</v>
      </c>
      <c r="G330" s="875">
        <f>+SUM(G331:G378)</f>
        <v>0</v>
      </c>
      <c r="H330" s="875">
        <f>+SUM(H331:H378)</f>
        <v>0</v>
      </c>
      <c r="I330" s="828"/>
      <c r="J330" s="736"/>
      <c r="K330" s="736"/>
      <c r="N330" s="732"/>
      <c r="O330" s="737"/>
      <c r="Q330" s="736"/>
    </row>
    <row r="331" spans="1:17" x14ac:dyDescent="0.2">
      <c r="A331" s="811" t="s">
        <v>616</v>
      </c>
      <c r="B331" s="844" t="s">
        <v>617</v>
      </c>
      <c r="C331" s="735">
        <f t="shared" si="8"/>
        <v>1583</v>
      </c>
      <c r="D331" s="749">
        <v>357</v>
      </c>
      <c r="E331" s="739">
        <v>1226</v>
      </c>
      <c r="F331" s="750"/>
      <c r="G331" s="750"/>
      <c r="H331" s="750"/>
      <c r="I331" s="828"/>
      <c r="J331" s="736"/>
      <c r="K331" s="736"/>
      <c r="N331" s="732"/>
      <c r="O331" s="737"/>
      <c r="Q331" s="736"/>
    </row>
    <row r="332" spans="1:17" x14ac:dyDescent="0.2">
      <c r="A332" s="786" t="s">
        <v>618</v>
      </c>
      <c r="B332" s="844" t="s">
        <v>619</v>
      </c>
      <c r="C332" s="735">
        <f t="shared" si="8"/>
        <v>117</v>
      </c>
      <c r="D332" s="749"/>
      <c r="E332" s="739">
        <v>117</v>
      </c>
      <c r="F332" s="750"/>
      <c r="G332" s="750"/>
      <c r="H332" s="750"/>
      <c r="I332" s="828"/>
      <c r="J332" s="736"/>
      <c r="K332" s="736"/>
      <c r="N332" s="732"/>
      <c r="O332" s="737"/>
      <c r="Q332" s="736"/>
    </row>
    <row r="333" spans="1:17" x14ac:dyDescent="0.2">
      <c r="A333" s="786" t="s">
        <v>620</v>
      </c>
      <c r="B333" s="844" t="s">
        <v>621</v>
      </c>
      <c r="C333" s="735">
        <f t="shared" si="8"/>
        <v>0</v>
      </c>
      <c r="D333" s="749"/>
      <c r="E333" s="739"/>
      <c r="F333" s="750"/>
      <c r="G333" s="750"/>
      <c r="H333" s="750"/>
      <c r="I333" s="828"/>
      <c r="J333" s="736"/>
      <c r="K333" s="736"/>
      <c r="N333" s="732"/>
      <c r="O333" s="737"/>
      <c r="Q333" s="736"/>
    </row>
    <row r="334" spans="1:17" x14ac:dyDescent="0.2">
      <c r="A334" s="782" t="s">
        <v>622</v>
      </c>
      <c r="B334" s="802" t="s">
        <v>623</v>
      </c>
      <c r="C334" s="735">
        <f t="shared" si="8"/>
        <v>0</v>
      </c>
      <c r="D334" s="749"/>
      <c r="E334" s="739"/>
      <c r="F334" s="750"/>
      <c r="G334" s="750"/>
      <c r="H334" s="750"/>
      <c r="I334" s="828"/>
      <c r="J334" s="736"/>
      <c r="K334" s="736"/>
      <c r="N334" s="732"/>
      <c r="O334" s="737"/>
      <c r="Q334" s="736"/>
    </row>
    <row r="335" spans="1:17" x14ac:dyDescent="0.2">
      <c r="A335" s="782" t="s">
        <v>624</v>
      </c>
      <c r="B335" s="802" t="s">
        <v>625</v>
      </c>
      <c r="C335" s="735">
        <f t="shared" si="8"/>
        <v>0</v>
      </c>
      <c r="D335" s="749"/>
      <c r="E335" s="739"/>
      <c r="F335" s="750"/>
      <c r="G335" s="750"/>
      <c r="H335" s="750"/>
      <c r="I335" s="828"/>
      <c r="J335" s="736"/>
      <c r="K335" s="736"/>
      <c r="N335" s="732"/>
      <c r="O335" s="737"/>
      <c r="Q335" s="736"/>
    </row>
    <row r="336" spans="1:17" x14ac:dyDescent="0.2">
      <c r="A336" s="782" t="s">
        <v>626</v>
      </c>
      <c r="B336" s="802" t="s">
        <v>627</v>
      </c>
      <c r="C336" s="735">
        <f t="shared" si="8"/>
        <v>0</v>
      </c>
      <c r="D336" s="749"/>
      <c r="E336" s="739"/>
      <c r="F336" s="750"/>
      <c r="G336" s="750"/>
      <c r="H336" s="750"/>
      <c r="I336" s="828"/>
      <c r="J336" s="736"/>
      <c r="K336" s="736"/>
      <c r="N336" s="732"/>
      <c r="O336" s="737"/>
      <c r="Q336" s="736"/>
    </row>
    <row r="337" spans="1:17" x14ac:dyDescent="0.2">
      <c r="A337" s="782" t="s">
        <v>628</v>
      </c>
      <c r="B337" s="802" t="s">
        <v>629</v>
      </c>
      <c r="C337" s="735">
        <f t="shared" si="8"/>
        <v>0</v>
      </c>
      <c r="D337" s="749"/>
      <c r="E337" s="739"/>
      <c r="F337" s="750"/>
      <c r="G337" s="750"/>
      <c r="H337" s="750"/>
      <c r="I337" s="828"/>
      <c r="J337" s="736"/>
      <c r="K337" s="736"/>
      <c r="N337" s="732"/>
      <c r="O337" s="737"/>
      <c r="Q337" s="736"/>
    </row>
    <row r="338" spans="1:17" x14ac:dyDescent="0.2">
      <c r="A338" s="782" t="s">
        <v>630</v>
      </c>
      <c r="B338" s="802" t="s">
        <v>631</v>
      </c>
      <c r="C338" s="735">
        <f t="shared" si="8"/>
        <v>0</v>
      </c>
      <c r="D338" s="749"/>
      <c r="E338" s="739"/>
      <c r="F338" s="750"/>
      <c r="G338" s="750"/>
      <c r="H338" s="750"/>
      <c r="I338" s="828"/>
      <c r="J338" s="736"/>
      <c r="K338" s="736"/>
      <c r="N338" s="732"/>
      <c r="O338" s="737"/>
      <c r="Q338" s="736"/>
    </row>
    <row r="339" spans="1:17" x14ac:dyDescent="0.2">
      <c r="A339" s="787" t="s">
        <v>632</v>
      </c>
      <c r="B339" s="813" t="s">
        <v>633</v>
      </c>
      <c r="C339" s="766">
        <f t="shared" si="8"/>
        <v>0</v>
      </c>
      <c r="D339" s="767"/>
      <c r="E339" s="768"/>
      <c r="F339" s="769"/>
      <c r="G339" s="769"/>
      <c r="H339" s="769"/>
      <c r="I339" s="828"/>
      <c r="J339" s="736"/>
      <c r="K339" s="736"/>
      <c r="N339" s="732"/>
      <c r="O339" s="737"/>
      <c r="Q339" s="736"/>
    </row>
    <row r="340" spans="1:17" s="737" customFormat="1" x14ac:dyDescent="0.2">
      <c r="A340" s="782" t="s">
        <v>634</v>
      </c>
      <c r="B340" s="802" t="s">
        <v>635</v>
      </c>
      <c r="C340" s="735">
        <f t="shared" si="8"/>
        <v>0</v>
      </c>
      <c r="D340" s="749"/>
      <c r="E340" s="739"/>
      <c r="F340" s="750"/>
      <c r="G340" s="750"/>
      <c r="H340" s="800"/>
      <c r="I340" s="829"/>
      <c r="N340" s="741"/>
    </row>
    <row r="341" spans="1:17" x14ac:dyDescent="0.2">
      <c r="A341" s="787" t="s">
        <v>636</v>
      </c>
      <c r="B341" s="802" t="s">
        <v>637</v>
      </c>
      <c r="C341" s="759">
        <f t="shared" si="8"/>
        <v>0</v>
      </c>
      <c r="D341" s="746"/>
      <c r="E341" s="747"/>
      <c r="F341" s="748"/>
      <c r="G341" s="748"/>
      <c r="H341" s="748"/>
      <c r="I341" s="828"/>
      <c r="J341" s="736"/>
      <c r="K341" s="736"/>
      <c r="N341" s="732"/>
      <c r="O341" s="737"/>
      <c r="Q341" s="736"/>
    </row>
    <row r="342" spans="1:17" x14ac:dyDescent="0.2">
      <c r="A342" s="782" t="s">
        <v>638</v>
      </c>
      <c r="B342" s="802" t="s">
        <v>639</v>
      </c>
      <c r="C342" s="735">
        <f t="shared" si="8"/>
        <v>0</v>
      </c>
      <c r="D342" s="749"/>
      <c r="E342" s="739"/>
      <c r="F342" s="750"/>
      <c r="G342" s="750"/>
      <c r="H342" s="750"/>
      <c r="I342" s="828"/>
      <c r="J342" s="736"/>
      <c r="K342" s="736"/>
      <c r="N342" s="732"/>
      <c r="O342" s="737"/>
      <c r="Q342" s="736"/>
    </row>
    <row r="343" spans="1:17" x14ac:dyDescent="0.2">
      <c r="A343" s="787" t="s">
        <v>640</v>
      </c>
      <c r="B343" s="802" t="s">
        <v>641</v>
      </c>
      <c r="C343" s="735">
        <f t="shared" si="8"/>
        <v>0</v>
      </c>
      <c r="D343" s="749"/>
      <c r="E343" s="739"/>
      <c r="F343" s="750"/>
      <c r="G343" s="750"/>
      <c r="H343" s="750"/>
      <c r="I343" s="828"/>
      <c r="J343" s="736"/>
      <c r="K343" s="736"/>
      <c r="N343" s="732"/>
      <c r="O343" s="737"/>
      <c r="Q343" s="736"/>
    </row>
    <row r="344" spans="1:17" x14ac:dyDescent="0.2">
      <c r="A344" s="782" t="s">
        <v>642</v>
      </c>
      <c r="B344" s="802" t="s">
        <v>643</v>
      </c>
      <c r="C344" s="735">
        <f t="shared" si="8"/>
        <v>0</v>
      </c>
      <c r="D344" s="749"/>
      <c r="E344" s="739"/>
      <c r="F344" s="750"/>
      <c r="G344" s="750"/>
      <c r="H344" s="750"/>
      <c r="I344" s="828"/>
      <c r="J344" s="736"/>
      <c r="K344" s="736"/>
      <c r="N344" s="732"/>
      <c r="O344" s="737"/>
      <c r="Q344" s="736"/>
    </row>
    <row r="345" spans="1:17" x14ac:dyDescent="0.2">
      <c r="A345" s="787" t="s">
        <v>644</v>
      </c>
      <c r="B345" s="802" t="s">
        <v>645</v>
      </c>
      <c r="C345" s="735">
        <f t="shared" si="8"/>
        <v>0</v>
      </c>
      <c r="D345" s="749"/>
      <c r="E345" s="739"/>
      <c r="F345" s="750"/>
      <c r="G345" s="750"/>
      <c r="H345" s="750"/>
      <c r="I345" s="828"/>
      <c r="J345" s="736"/>
      <c r="K345" s="736"/>
      <c r="N345" s="732"/>
      <c r="O345" s="737"/>
      <c r="Q345" s="736"/>
    </row>
    <row r="346" spans="1:17" x14ac:dyDescent="0.2">
      <c r="A346" s="782" t="s">
        <v>646</v>
      </c>
      <c r="B346" s="802" t="s">
        <v>647</v>
      </c>
      <c r="C346" s="735">
        <f t="shared" si="8"/>
        <v>49</v>
      </c>
      <c r="D346" s="749"/>
      <c r="E346" s="739">
        <v>49</v>
      </c>
      <c r="F346" s="750"/>
      <c r="G346" s="750"/>
      <c r="H346" s="750"/>
      <c r="I346" s="828"/>
      <c r="J346" s="736"/>
      <c r="K346" s="736"/>
      <c r="N346" s="732"/>
      <c r="O346" s="737"/>
      <c r="Q346" s="736"/>
    </row>
    <row r="347" spans="1:17" x14ac:dyDescent="0.2">
      <c r="A347" s="787" t="s">
        <v>648</v>
      </c>
      <c r="B347" s="802" t="s">
        <v>649</v>
      </c>
      <c r="C347" s="766">
        <f t="shared" si="8"/>
        <v>45</v>
      </c>
      <c r="D347" s="767"/>
      <c r="E347" s="768">
        <v>45</v>
      </c>
      <c r="F347" s="769"/>
      <c r="G347" s="769"/>
      <c r="H347" s="769"/>
      <c r="I347" s="828"/>
      <c r="J347" s="736"/>
      <c r="K347" s="736"/>
      <c r="N347" s="732"/>
      <c r="O347" s="737"/>
      <c r="Q347" s="736"/>
    </row>
    <row r="348" spans="1:17" x14ac:dyDescent="0.2">
      <c r="A348" s="782" t="s">
        <v>650</v>
      </c>
      <c r="B348" s="802" t="s">
        <v>651</v>
      </c>
      <c r="C348" s="766">
        <f t="shared" si="8"/>
        <v>0</v>
      </c>
      <c r="D348" s="767"/>
      <c r="E348" s="768"/>
      <c r="F348" s="769"/>
      <c r="G348" s="769"/>
      <c r="H348" s="769"/>
      <c r="I348" s="828"/>
      <c r="J348" s="736"/>
      <c r="K348" s="736"/>
      <c r="N348" s="732"/>
      <c r="O348" s="737"/>
      <c r="Q348" s="736"/>
    </row>
    <row r="349" spans="1:17" x14ac:dyDescent="0.2">
      <c r="A349" s="787" t="s">
        <v>652</v>
      </c>
      <c r="B349" s="802" t="s">
        <v>653</v>
      </c>
      <c r="C349" s="766">
        <f t="shared" si="8"/>
        <v>0</v>
      </c>
      <c r="D349" s="767"/>
      <c r="E349" s="768"/>
      <c r="F349" s="769"/>
      <c r="G349" s="769"/>
      <c r="H349" s="769"/>
      <c r="I349" s="828"/>
      <c r="J349" s="736"/>
      <c r="K349" s="736"/>
      <c r="N349" s="732"/>
      <c r="O349" s="737"/>
      <c r="Q349" s="736"/>
    </row>
    <row r="350" spans="1:17" x14ac:dyDescent="0.2">
      <c r="A350" s="782" t="s">
        <v>654</v>
      </c>
      <c r="B350" s="813" t="s">
        <v>655</v>
      </c>
      <c r="C350" s="766">
        <f t="shared" si="8"/>
        <v>0</v>
      </c>
      <c r="D350" s="767"/>
      <c r="E350" s="768"/>
      <c r="F350" s="769"/>
      <c r="G350" s="769"/>
      <c r="H350" s="769"/>
      <c r="I350" s="828"/>
      <c r="J350" s="736"/>
      <c r="K350" s="736"/>
      <c r="N350" s="732"/>
      <c r="O350" s="737"/>
      <c r="Q350" s="736"/>
    </row>
    <row r="351" spans="1:17" x14ac:dyDescent="0.2">
      <c r="A351" s="787" t="s">
        <v>656</v>
      </c>
      <c r="B351" s="813" t="s">
        <v>657</v>
      </c>
      <c r="C351" s="766">
        <f t="shared" si="8"/>
        <v>0</v>
      </c>
      <c r="D351" s="767"/>
      <c r="E351" s="768"/>
      <c r="F351" s="769"/>
      <c r="G351" s="769"/>
      <c r="H351" s="769"/>
      <c r="I351" s="828"/>
      <c r="J351" s="736"/>
      <c r="K351" s="736"/>
      <c r="N351" s="732"/>
      <c r="O351" s="737"/>
      <c r="Q351" s="736"/>
    </row>
    <row r="352" spans="1:17" x14ac:dyDescent="0.2">
      <c r="A352" s="782" t="s">
        <v>658</v>
      </c>
      <c r="B352" s="813" t="s">
        <v>659</v>
      </c>
      <c r="C352" s="766">
        <f t="shared" si="8"/>
        <v>0</v>
      </c>
      <c r="D352" s="767"/>
      <c r="E352" s="768"/>
      <c r="F352" s="769"/>
      <c r="G352" s="769"/>
      <c r="H352" s="769"/>
      <c r="I352" s="828"/>
      <c r="J352" s="736"/>
      <c r="K352" s="736"/>
      <c r="N352" s="732"/>
      <c r="O352" s="737"/>
      <c r="Q352" s="736"/>
    </row>
    <row r="353" spans="1:17" x14ac:dyDescent="0.2">
      <c r="A353" s="787" t="s">
        <v>660</v>
      </c>
      <c r="B353" s="813" t="s">
        <v>661</v>
      </c>
      <c r="C353" s="766">
        <f t="shared" si="8"/>
        <v>0</v>
      </c>
      <c r="D353" s="767"/>
      <c r="E353" s="768"/>
      <c r="F353" s="769"/>
      <c r="G353" s="769"/>
      <c r="H353" s="769"/>
      <c r="I353" s="828"/>
      <c r="J353" s="736"/>
      <c r="K353" s="736"/>
      <c r="N353" s="732"/>
      <c r="O353" s="737"/>
      <c r="Q353" s="736"/>
    </row>
    <row r="354" spans="1:17" x14ac:dyDescent="0.2">
      <c r="A354" s="782" t="s">
        <v>662</v>
      </c>
      <c r="B354" s="813" t="s">
        <v>663</v>
      </c>
      <c r="C354" s="766">
        <f t="shared" si="8"/>
        <v>0</v>
      </c>
      <c r="D354" s="767"/>
      <c r="E354" s="768"/>
      <c r="F354" s="769"/>
      <c r="G354" s="769"/>
      <c r="H354" s="769"/>
      <c r="I354" s="828"/>
      <c r="J354" s="736"/>
      <c r="K354" s="736"/>
      <c r="N354" s="732"/>
      <c r="O354" s="737"/>
      <c r="Q354" s="736"/>
    </row>
    <row r="355" spans="1:17" x14ac:dyDescent="0.2">
      <c r="A355" s="787" t="s">
        <v>664</v>
      </c>
      <c r="B355" s="813" t="s">
        <v>665</v>
      </c>
      <c r="C355" s="766">
        <f t="shared" si="8"/>
        <v>0</v>
      </c>
      <c r="D355" s="767"/>
      <c r="E355" s="768"/>
      <c r="F355" s="769"/>
      <c r="G355" s="769"/>
      <c r="H355" s="769"/>
      <c r="I355" s="828"/>
      <c r="J355" s="736"/>
      <c r="K355" s="736"/>
      <c r="N355" s="732"/>
      <c r="O355" s="737"/>
      <c r="Q355" s="736"/>
    </row>
    <row r="356" spans="1:17" x14ac:dyDescent="0.2">
      <c r="A356" s="782" t="s">
        <v>666</v>
      </c>
      <c r="B356" s="813" t="s">
        <v>667</v>
      </c>
      <c r="C356" s="766">
        <f t="shared" si="8"/>
        <v>1</v>
      </c>
      <c r="D356" s="767"/>
      <c r="E356" s="768">
        <v>1</v>
      </c>
      <c r="F356" s="769"/>
      <c r="G356" s="769"/>
      <c r="H356" s="769"/>
      <c r="I356" s="828"/>
      <c r="J356" s="736"/>
      <c r="K356" s="736"/>
      <c r="N356" s="732"/>
      <c r="O356" s="737"/>
      <c r="Q356" s="736"/>
    </row>
    <row r="357" spans="1:17" x14ac:dyDescent="0.2">
      <c r="A357" s="787" t="s">
        <v>668</v>
      </c>
      <c r="B357" s="813" t="s">
        <v>669</v>
      </c>
      <c r="C357" s="766">
        <f t="shared" si="8"/>
        <v>0</v>
      </c>
      <c r="D357" s="767"/>
      <c r="E357" s="768"/>
      <c r="F357" s="769"/>
      <c r="G357" s="769"/>
      <c r="H357" s="769"/>
      <c r="I357" s="828"/>
      <c r="J357" s="736"/>
      <c r="K357" s="736"/>
      <c r="N357" s="732"/>
      <c r="O357" s="737"/>
      <c r="Q357" s="736"/>
    </row>
    <row r="358" spans="1:17" x14ac:dyDescent="0.2">
      <c r="A358" s="782" t="s">
        <v>670</v>
      </c>
      <c r="B358" s="813" t="s">
        <v>671</v>
      </c>
      <c r="C358" s="766">
        <f t="shared" si="8"/>
        <v>0</v>
      </c>
      <c r="D358" s="767"/>
      <c r="E358" s="768"/>
      <c r="F358" s="769"/>
      <c r="G358" s="769"/>
      <c r="H358" s="769"/>
      <c r="I358" s="828"/>
      <c r="J358" s="736"/>
      <c r="K358" s="736"/>
      <c r="N358" s="732"/>
      <c r="O358" s="737"/>
      <c r="Q358" s="736"/>
    </row>
    <row r="359" spans="1:17" x14ac:dyDescent="0.2">
      <c r="A359" s="782" t="s">
        <v>674</v>
      </c>
      <c r="B359" s="790" t="s">
        <v>675</v>
      </c>
      <c r="C359" s="766">
        <f t="shared" si="8"/>
        <v>0</v>
      </c>
      <c r="D359" s="767"/>
      <c r="E359" s="768"/>
      <c r="F359" s="769"/>
      <c r="G359" s="769"/>
      <c r="H359" s="769"/>
      <c r="I359" s="828"/>
      <c r="J359" s="736"/>
      <c r="K359" s="736"/>
      <c r="N359" s="732"/>
      <c r="O359" s="737"/>
      <c r="Q359" s="736"/>
    </row>
    <row r="360" spans="1:17" ht="17.25" customHeight="1" x14ac:dyDescent="0.2">
      <c r="A360" s="787" t="s">
        <v>676</v>
      </c>
      <c r="B360" s="790" t="s">
        <v>677</v>
      </c>
      <c r="C360" s="766">
        <f t="shared" si="8"/>
        <v>0</v>
      </c>
      <c r="D360" s="767"/>
      <c r="E360" s="768"/>
      <c r="F360" s="769"/>
      <c r="G360" s="769"/>
      <c r="H360" s="769"/>
      <c r="I360" s="828"/>
      <c r="J360" s="736"/>
      <c r="K360" s="736"/>
      <c r="N360" s="732"/>
      <c r="O360" s="737"/>
      <c r="Q360" s="736"/>
    </row>
    <row r="361" spans="1:17" x14ac:dyDescent="0.2">
      <c r="A361" s="782" t="s">
        <v>678</v>
      </c>
      <c r="B361" s="790" t="s">
        <v>679</v>
      </c>
      <c r="C361" s="766">
        <f t="shared" si="8"/>
        <v>0</v>
      </c>
      <c r="D361" s="767"/>
      <c r="E361" s="768"/>
      <c r="F361" s="769"/>
      <c r="G361" s="769"/>
      <c r="H361" s="769"/>
      <c r="I361" s="828"/>
      <c r="J361" s="736"/>
      <c r="K361" s="736"/>
      <c r="N361" s="732"/>
      <c r="O361" s="737"/>
      <c r="Q361" s="736"/>
    </row>
    <row r="362" spans="1:17" x14ac:dyDescent="0.2">
      <c r="A362" s="787" t="s">
        <v>680</v>
      </c>
      <c r="B362" s="790" t="s">
        <v>681</v>
      </c>
      <c r="C362" s="766">
        <f t="shared" si="8"/>
        <v>0</v>
      </c>
      <c r="D362" s="767"/>
      <c r="E362" s="768"/>
      <c r="F362" s="769"/>
      <c r="G362" s="769"/>
      <c r="H362" s="769"/>
      <c r="I362" s="828"/>
      <c r="J362" s="736"/>
      <c r="K362" s="736"/>
      <c r="N362" s="732"/>
      <c r="O362" s="737"/>
      <c r="Q362" s="736"/>
    </row>
    <row r="363" spans="1:17" x14ac:dyDescent="0.2">
      <c r="A363" s="782" t="s">
        <v>682</v>
      </c>
      <c r="B363" s="813" t="s">
        <v>683</v>
      </c>
      <c r="C363" s="766">
        <f t="shared" si="8"/>
        <v>0</v>
      </c>
      <c r="D363" s="767"/>
      <c r="E363" s="768"/>
      <c r="F363" s="769"/>
      <c r="G363" s="769"/>
      <c r="H363" s="769"/>
      <c r="I363" s="828"/>
      <c r="J363" s="736"/>
      <c r="K363" s="736"/>
      <c r="N363" s="732"/>
      <c r="O363" s="737"/>
      <c r="Q363" s="736"/>
    </row>
    <row r="364" spans="1:17" x14ac:dyDescent="0.2">
      <c r="A364" s="787" t="s">
        <v>684</v>
      </c>
      <c r="B364" s="813" t="s">
        <v>685</v>
      </c>
      <c r="C364" s="766">
        <f t="shared" si="8"/>
        <v>310</v>
      </c>
      <c r="D364" s="767"/>
      <c r="E364" s="768">
        <v>310</v>
      </c>
      <c r="F364" s="769"/>
      <c r="G364" s="769"/>
      <c r="H364" s="769"/>
      <c r="I364" s="828"/>
      <c r="J364" s="736"/>
      <c r="K364" s="736"/>
      <c r="N364" s="732"/>
      <c r="O364" s="737"/>
      <c r="Q364" s="736"/>
    </row>
    <row r="365" spans="1:17" x14ac:dyDescent="0.2">
      <c r="A365" s="782" t="s">
        <v>686</v>
      </c>
      <c r="B365" s="790" t="s">
        <v>687</v>
      </c>
      <c r="C365" s="766">
        <f t="shared" si="8"/>
        <v>0</v>
      </c>
      <c r="D365" s="767"/>
      <c r="E365" s="768"/>
      <c r="F365" s="769"/>
      <c r="G365" s="769"/>
      <c r="H365" s="769"/>
      <c r="I365" s="828"/>
      <c r="J365" s="736"/>
      <c r="K365" s="736"/>
      <c r="N365" s="732"/>
      <c r="O365" s="737"/>
      <c r="Q365" s="736"/>
    </row>
    <row r="366" spans="1:17" x14ac:dyDescent="0.2">
      <c r="A366" s="787" t="s">
        <v>688</v>
      </c>
      <c r="B366" s="790" t="s">
        <v>689</v>
      </c>
      <c r="C366" s="766">
        <f t="shared" si="8"/>
        <v>0</v>
      </c>
      <c r="D366" s="767"/>
      <c r="E366" s="768"/>
      <c r="F366" s="769"/>
      <c r="G366" s="769"/>
      <c r="H366" s="769"/>
      <c r="I366" s="828"/>
      <c r="J366" s="736"/>
      <c r="K366" s="736"/>
      <c r="N366" s="732"/>
      <c r="O366" s="737"/>
      <c r="Q366" s="736"/>
    </row>
    <row r="367" spans="1:17" x14ac:dyDescent="0.2">
      <c r="A367" s="782" t="s">
        <v>690</v>
      </c>
      <c r="B367" s="790" t="s">
        <v>691</v>
      </c>
      <c r="C367" s="766">
        <f t="shared" si="8"/>
        <v>0</v>
      </c>
      <c r="D367" s="767"/>
      <c r="E367" s="768"/>
      <c r="F367" s="769"/>
      <c r="G367" s="769"/>
      <c r="H367" s="769"/>
      <c r="I367" s="828"/>
      <c r="J367" s="736"/>
      <c r="K367" s="736"/>
      <c r="N367" s="732"/>
      <c r="O367" s="737"/>
      <c r="Q367" s="736"/>
    </row>
    <row r="368" spans="1:17" x14ac:dyDescent="0.2">
      <c r="A368" s="787" t="s">
        <v>692</v>
      </c>
      <c r="B368" s="790" t="s">
        <v>693</v>
      </c>
      <c r="C368" s="766">
        <f t="shared" si="8"/>
        <v>0</v>
      </c>
      <c r="D368" s="767"/>
      <c r="E368" s="768"/>
      <c r="F368" s="769"/>
      <c r="G368" s="769"/>
      <c r="H368" s="769"/>
      <c r="I368" s="828"/>
      <c r="J368" s="736"/>
      <c r="K368" s="736"/>
      <c r="N368" s="732"/>
      <c r="O368" s="737"/>
      <c r="Q368" s="736"/>
    </row>
    <row r="369" spans="1:17" x14ac:dyDescent="0.2">
      <c r="A369" s="782" t="s">
        <v>694</v>
      </c>
      <c r="B369" s="790" t="s">
        <v>695</v>
      </c>
      <c r="C369" s="766">
        <f t="shared" si="8"/>
        <v>0</v>
      </c>
      <c r="D369" s="767"/>
      <c r="E369" s="768"/>
      <c r="F369" s="769"/>
      <c r="G369" s="769"/>
      <c r="H369" s="769"/>
      <c r="I369" s="828"/>
      <c r="J369" s="736"/>
      <c r="K369" s="736"/>
      <c r="N369" s="732"/>
      <c r="O369" s="737"/>
      <c r="Q369" s="736"/>
    </row>
    <row r="370" spans="1:17" ht="23.25" x14ac:dyDescent="0.2">
      <c r="A370" s="787" t="s">
        <v>696</v>
      </c>
      <c r="B370" s="790" t="s">
        <v>697</v>
      </c>
      <c r="C370" s="766">
        <f t="shared" si="8"/>
        <v>0</v>
      </c>
      <c r="D370" s="767"/>
      <c r="E370" s="768"/>
      <c r="F370" s="769"/>
      <c r="G370" s="769"/>
      <c r="H370" s="769"/>
      <c r="I370" s="828"/>
      <c r="J370" s="736"/>
      <c r="K370" s="736"/>
      <c r="N370" s="732"/>
      <c r="O370" s="737"/>
      <c r="Q370" s="736"/>
    </row>
    <row r="371" spans="1:17" x14ac:dyDescent="0.2">
      <c r="A371" s="787" t="s">
        <v>700</v>
      </c>
      <c r="B371" s="813" t="s">
        <v>701</v>
      </c>
      <c r="C371" s="766">
        <f t="shared" si="8"/>
        <v>0</v>
      </c>
      <c r="D371" s="767"/>
      <c r="E371" s="768"/>
      <c r="F371" s="769"/>
      <c r="G371" s="769"/>
      <c r="H371" s="769"/>
      <c r="I371" s="828"/>
      <c r="J371" s="736"/>
      <c r="K371" s="736"/>
      <c r="N371" s="732"/>
      <c r="O371" s="737"/>
      <c r="Q371" s="736"/>
    </row>
    <row r="372" spans="1:17" x14ac:dyDescent="0.2">
      <c r="A372" s="782" t="s">
        <v>702</v>
      </c>
      <c r="B372" s="813" t="s">
        <v>703</v>
      </c>
      <c r="C372" s="766">
        <f t="shared" si="8"/>
        <v>0</v>
      </c>
      <c r="D372" s="767"/>
      <c r="E372" s="768"/>
      <c r="F372" s="769"/>
      <c r="G372" s="769"/>
      <c r="H372" s="769"/>
      <c r="I372" s="828"/>
      <c r="J372" s="736"/>
      <c r="K372" s="736"/>
      <c r="N372" s="732"/>
      <c r="O372" s="737"/>
      <c r="Q372" s="736"/>
    </row>
    <row r="373" spans="1:17" x14ac:dyDescent="0.2">
      <c r="A373" s="787" t="s">
        <v>704</v>
      </c>
      <c r="B373" s="813" t="s">
        <v>705</v>
      </c>
      <c r="C373" s="766">
        <f t="shared" si="8"/>
        <v>0</v>
      </c>
      <c r="D373" s="767"/>
      <c r="E373" s="768"/>
      <c r="F373" s="769"/>
      <c r="G373" s="769"/>
      <c r="H373" s="769"/>
      <c r="I373" s="828"/>
      <c r="J373" s="736"/>
      <c r="K373" s="736"/>
      <c r="N373" s="732"/>
      <c r="O373" s="737"/>
      <c r="Q373" s="736"/>
    </row>
    <row r="374" spans="1:17" x14ac:dyDescent="0.2">
      <c r="A374" s="782" t="s">
        <v>706</v>
      </c>
      <c r="B374" s="813" t="s">
        <v>707</v>
      </c>
      <c r="C374" s="766">
        <f t="shared" si="8"/>
        <v>0</v>
      </c>
      <c r="D374" s="767"/>
      <c r="E374" s="768"/>
      <c r="F374" s="769"/>
      <c r="G374" s="769"/>
      <c r="H374" s="769"/>
      <c r="I374" s="828"/>
      <c r="J374" s="736"/>
      <c r="K374" s="736"/>
      <c r="N374" s="732"/>
      <c r="O374" s="737"/>
      <c r="Q374" s="736"/>
    </row>
    <row r="375" spans="1:17" x14ac:dyDescent="0.2">
      <c r="A375" s="787" t="s">
        <v>708</v>
      </c>
      <c r="B375" s="813" t="s">
        <v>709</v>
      </c>
      <c r="C375" s="766">
        <f t="shared" si="8"/>
        <v>0</v>
      </c>
      <c r="D375" s="767"/>
      <c r="E375" s="768"/>
      <c r="F375" s="769"/>
      <c r="G375" s="769"/>
      <c r="H375" s="769"/>
      <c r="I375" s="828"/>
      <c r="J375" s="736"/>
      <c r="K375" s="736"/>
      <c r="N375" s="732"/>
      <c r="O375" s="737"/>
      <c r="Q375" s="736"/>
    </row>
    <row r="376" spans="1:17" x14ac:dyDescent="0.2">
      <c r="A376" s="782" t="s">
        <v>710</v>
      </c>
      <c r="B376" s="813" t="s">
        <v>711</v>
      </c>
      <c r="C376" s="766">
        <f t="shared" si="8"/>
        <v>0</v>
      </c>
      <c r="D376" s="767"/>
      <c r="E376" s="768"/>
      <c r="F376" s="769"/>
      <c r="G376" s="769"/>
      <c r="H376" s="769"/>
      <c r="I376" s="828"/>
      <c r="J376" s="736"/>
      <c r="K376" s="736"/>
      <c r="N376" s="732"/>
      <c r="O376" s="737"/>
      <c r="Q376" s="736"/>
    </row>
    <row r="377" spans="1:17" x14ac:dyDescent="0.2">
      <c r="A377" s="835" t="s">
        <v>712</v>
      </c>
      <c r="B377" s="834" t="s">
        <v>713</v>
      </c>
      <c r="C377" s="766">
        <f t="shared" si="8"/>
        <v>0</v>
      </c>
      <c r="D377" s="767"/>
      <c r="E377" s="768"/>
      <c r="F377" s="769"/>
      <c r="G377" s="769"/>
      <c r="H377" s="769"/>
      <c r="I377" s="828"/>
      <c r="J377" s="736"/>
      <c r="K377" s="736"/>
      <c r="N377" s="732"/>
      <c r="O377" s="737"/>
      <c r="Q377" s="736"/>
    </row>
    <row r="378" spans="1:17" x14ac:dyDescent="0.2">
      <c r="A378" s="803" t="s">
        <v>714</v>
      </c>
      <c r="B378" s="833" t="s">
        <v>715</v>
      </c>
      <c r="C378" s="751">
        <f t="shared" si="8"/>
        <v>0</v>
      </c>
      <c r="D378" s="752"/>
      <c r="E378" s="753"/>
      <c r="F378" s="754"/>
      <c r="G378" s="754"/>
      <c r="H378" s="754"/>
      <c r="I378" s="828"/>
      <c r="J378" s="736"/>
      <c r="K378" s="736"/>
      <c r="N378" s="732"/>
      <c r="O378" s="737"/>
      <c r="Q378" s="736"/>
    </row>
    <row r="379" spans="1:17" x14ac:dyDescent="0.2">
      <c r="A379" s="852"/>
      <c r="B379" s="853"/>
      <c r="C379" s="741"/>
      <c r="D379" s="741"/>
      <c r="E379" s="741"/>
      <c r="F379" s="741"/>
      <c r="G379" s="741"/>
      <c r="H379" s="741"/>
      <c r="I379" s="738"/>
      <c r="J379" s="732"/>
      <c r="K379" s="732"/>
      <c r="L379" s="732"/>
      <c r="M379" s="732"/>
      <c r="N379" s="732"/>
      <c r="O379" s="737"/>
      <c r="Q379" s="736"/>
    </row>
    <row r="380" spans="1:17" x14ac:dyDescent="0.2">
      <c r="A380" s="972" t="s">
        <v>716</v>
      </c>
      <c r="B380" s="973"/>
      <c r="C380" s="771" t="s">
        <v>717</v>
      </c>
      <c r="D380" s="772"/>
      <c r="E380" s="773"/>
      <c r="F380" s="732"/>
      <c r="G380" s="741"/>
      <c r="H380" s="741"/>
      <c r="I380" s="738"/>
      <c r="J380" s="732"/>
      <c r="K380" s="732"/>
      <c r="L380" s="732"/>
      <c r="M380" s="732"/>
      <c r="N380" s="732"/>
      <c r="O380" s="737"/>
      <c r="Q380" s="736"/>
    </row>
    <row r="381" spans="1:17" x14ac:dyDescent="0.2">
      <c r="A381" s="974"/>
      <c r="B381" s="975"/>
      <c r="C381" s="949" t="s">
        <v>3</v>
      </c>
      <c r="D381" s="772" t="s">
        <v>718</v>
      </c>
      <c r="E381" s="773"/>
      <c r="F381" s="732"/>
      <c r="G381" s="741"/>
      <c r="H381" s="741"/>
      <c r="I381" s="738"/>
      <c r="J381" s="732"/>
      <c r="K381" s="732"/>
      <c r="L381" s="732"/>
      <c r="M381" s="732"/>
      <c r="N381" s="732"/>
      <c r="O381" s="737"/>
      <c r="Q381" s="736"/>
    </row>
    <row r="382" spans="1:17" ht="33.75" customHeight="1" x14ac:dyDescent="0.2">
      <c r="A382" s="976"/>
      <c r="B382" s="977"/>
      <c r="C382" s="947"/>
      <c r="D382" s="774" t="s">
        <v>719</v>
      </c>
      <c r="E382" s="775" t="s">
        <v>720</v>
      </c>
      <c r="F382" s="732"/>
      <c r="G382" s="741"/>
      <c r="H382" s="741"/>
      <c r="I382" s="738"/>
      <c r="J382" s="732"/>
      <c r="K382" s="732"/>
      <c r="L382" s="732"/>
      <c r="M382" s="732"/>
      <c r="N382" s="732"/>
      <c r="O382" s="737"/>
      <c r="Q382" s="736"/>
    </row>
    <row r="383" spans="1:17" x14ac:dyDescent="0.2">
      <c r="A383" s="814" t="s">
        <v>721</v>
      </c>
      <c r="B383" s="815" t="s">
        <v>722</v>
      </c>
      <c r="C383" s="766">
        <f>+SUM(D383:E383)</f>
        <v>0</v>
      </c>
      <c r="D383" s="776"/>
      <c r="E383" s="777"/>
      <c r="F383" s="732"/>
      <c r="G383" s="741"/>
      <c r="H383" s="741"/>
      <c r="I383" s="738"/>
      <c r="J383" s="732"/>
      <c r="K383" s="732"/>
      <c r="L383" s="732"/>
      <c r="M383" s="732"/>
      <c r="N383" s="732"/>
      <c r="O383" s="737"/>
      <c r="Q383" s="736"/>
    </row>
    <row r="384" spans="1:17" x14ac:dyDescent="0.2">
      <c r="A384" s="814" t="s">
        <v>723</v>
      </c>
      <c r="B384" s="815" t="s">
        <v>724</v>
      </c>
      <c r="C384" s="872">
        <f>+SUM(D384:E384)</f>
        <v>0</v>
      </c>
      <c r="D384" s="776"/>
      <c r="E384" s="777"/>
      <c r="F384" s="732"/>
      <c r="G384" s="741"/>
      <c r="H384" s="741"/>
      <c r="I384" s="738"/>
      <c r="J384" s="732"/>
      <c r="K384" s="732"/>
      <c r="L384" s="732"/>
      <c r="M384" s="732"/>
      <c r="N384" s="732"/>
      <c r="O384" s="737"/>
      <c r="Q384" s="736"/>
    </row>
    <row r="385" spans="1:17" ht="18" customHeight="1" x14ac:dyDescent="0.2">
      <c r="A385" s="784"/>
      <c r="B385" s="785"/>
      <c r="C385" s="114"/>
    </row>
    <row r="386" spans="1:17" ht="24" customHeight="1" x14ac:dyDescent="0.2">
      <c r="A386" s="889" t="s">
        <v>725</v>
      </c>
      <c r="B386" s="890"/>
      <c r="C386" s="949" t="s">
        <v>3</v>
      </c>
      <c r="D386" s="953" t="s">
        <v>726</v>
      </c>
      <c r="E386" s="953" t="s">
        <v>727</v>
      </c>
      <c r="F386" s="741"/>
      <c r="G386" s="737"/>
      <c r="H386" s="737"/>
      <c r="I386" s="742"/>
      <c r="J386" s="736"/>
      <c r="K386" s="736"/>
      <c r="O386" s="737"/>
      <c r="Q386" s="736"/>
    </row>
    <row r="387" spans="1:17" ht="19.5" customHeight="1" x14ac:dyDescent="0.2">
      <c r="A387" s="891"/>
      <c r="B387" s="892"/>
      <c r="C387" s="948"/>
      <c r="D387" s="953"/>
      <c r="E387" s="953"/>
      <c r="F387" s="741"/>
      <c r="G387" s="737"/>
      <c r="H387" s="737"/>
      <c r="I387" s="742"/>
      <c r="J387" s="736"/>
      <c r="K387" s="736"/>
      <c r="O387" s="737"/>
      <c r="Q387" s="736"/>
    </row>
    <row r="388" spans="1:17" ht="24.75" customHeight="1" x14ac:dyDescent="0.2">
      <c r="A388" s="907" t="s">
        <v>728</v>
      </c>
      <c r="B388" s="908"/>
      <c r="C388" s="849"/>
      <c r="D388" s="792"/>
      <c r="E388" s="793"/>
      <c r="F388" s="741"/>
      <c r="G388" s="737"/>
      <c r="H388" s="737"/>
      <c r="I388" s="742"/>
      <c r="J388" s="736"/>
      <c r="K388" s="736"/>
      <c r="O388" s="737"/>
      <c r="Q388" s="736"/>
    </row>
    <row r="389" spans="1:17" x14ac:dyDescent="0.2">
      <c r="A389" s="816" t="s">
        <v>729</v>
      </c>
      <c r="B389" s="817"/>
      <c r="C389" s="794">
        <f t="shared" ref="C389:C395" si="9">SUM(D389:E389)</f>
        <v>0</v>
      </c>
      <c r="D389" s="795"/>
      <c r="E389" s="796"/>
      <c r="F389" s="741"/>
      <c r="G389" s="737"/>
      <c r="H389" s="737"/>
      <c r="I389" s="742"/>
      <c r="J389" s="736"/>
      <c r="K389" s="736"/>
      <c r="O389" s="737"/>
      <c r="Q389" s="736"/>
    </row>
    <row r="390" spans="1:17" x14ac:dyDescent="0.2">
      <c r="A390" s="818" t="s">
        <v>730</v>
      </c>
      <c r="B390" s="819"/>
      <c r="C390" s="797">
        <f t="shared" si="9"/>
        <v>0</v>
      </c>
      <c r="D390" s="798"/>
      <c r="E390" s="740"/>
      <c r="F390" s="741"/>
      <c r="G390" s="737"/>
      <c r="H390" s="737"/>
      <c r="I390" s="742"/>
      <c r="J390" s="736"/>
      <c r="K390" s="736"/>
      <c r="O390" s="737"/>
      <c r="Q390" s="736"/>
    </row>
    <row r="391" spans="1:17" s="832" customFormat="1" x14ac:dyDescent="0.2">
      <c r="A391" s="818" t="s">
        <v>731</v>
      </c>
      <c r="B391" s="819"/>
      <c r="C391" s="797">
        <f t="shared" si="9"/>
        <v>0</v>
      </c>
      <c r="D391" s="836"/>
      <c r="E391" s="837"/>
      <c r="F391" s="831"/>
      <c r="G391" s="831"/>
    </row>
    <row r="392" spans="1:17" s="832" customFormat="1" x14ac:dyDescent="0.2">
      <c r="A392" s="818" t="s">
        <v>732</v>
      </c>
      <c r="B392" s="819"/>
      <c r="C392" s="797">
        <f t="shared" si="9"/>
        <v>0</v>
      </c>
      <c r="D392" s="836"/>
      <c r="E392" s="837"/>
      <c r="F392" s="831"/>
      <c r="G392" s="831"/>
    </row>
    <row r="393" spans="1:17" s="832" customFormat="1" x14ac:dyDescent="0.2">
      <c r="A393" s="818" t="s">
        <v>733</v>
      </c>
      <c r="B393" s="819"/>
      <c r="C393" s="797">
        <f t="shared" si="9"/>
        <v>0</v>
      </c>
      <c r="D393" s="836"/>
      <c r="E393" s="837"/>
      <c r="F393" s="831"/>
      <c r="G393" s="831"/>
    </row>
    <row r="394" spans="1:17" x14ac:dyDescent="0.2">
      <c r="A394" s="820" t="s">
        <v>734</v>
      </c>
      <c r="B394" s="821"/>
      <c r="C394" s="838">
        <f t="shared" si="9"/>
        <v>0</v>
      </c>
      <c r="D394" s="839"/>
      <c r="E394" s="840"/>
      <c r="H394" s="737"/>
      <c r="J394" s="742"/>
      <c r="K394" s="736"/>
      <c r="P394" s="737"/>
      <c r="Q394" s="736"/>
    </row>
    <row r="395" spans="1:17" ht="19.5" customHeight="1" x14ac:dyDescent="0.2">
      <c r="A395" s="856" t="s">
        <v>735</v>
      </c>
      <c r="B395" s="857"/>
      <c r="C395" s="841">
        <f t="shared" si="9"/>
        <v>0</v>
      </c>
      <c r="D395" s="858">
        <f>SUM(D389:D394)</f>
        <v>0</v>
      </c>
      <c r="E395" s="859">
        <f>SUM(E389:E394)</f>
        <v>0</v>
      </c>
      <c r="H395" s="737"/>
      <c r="J395" s="742"/>
      <c r="K395" s="736"/>
      <c r="P395" s="737"/>
      <c r="Q395" s="736"/>
    </row>
    <row r="396" spans="1:17" ht="24.75" customHeight="1" x14ac:dyDescent="0.2">
      <c r="A396" s="856" t="s">
        <v>736</v>
      </c>
      <c r="B396" s="860"/>
      <c r="C396" s="849"/>
      <c r="D396" s="849"/>
      <c r="E396" s="861"/>
      <c r="F396" s="741"/>
      <c r="G396" s="737"/>
      <c r="H396" s="737"/>
      <c r="I396" s="742"/>
      <c r="J396" s="736"/>
      <c r="K396" s="736"/>
      <c r="O396" s="737"/>
      <c r="Q396" s="736"/>
    </row>
    <row r="397" spans="1:17" x14ac:dyDescent="0.2">
      <c r="A397" s="822" t="s">
        <v>729</v>
      </c>
      <c r="B397" s="823"/>
      <c r="C397" s="794">
        <f t="shared" ref="C397:C403" si="10">SUM(D397:E397)</f>
        <v>0</v>
      </c>
      <c r="D397" s="795"/>
      <c r="E397" s="796"/>
      <c r="F397" s="741"/>
      <c r="G397" s="737"/>
      <c r="H397" s="737"/>
      <c r="I397" s="742"/>
      <c r="J397" s="736"/>
      <c r="K397" s="736"/>
      <c r="O397" s="737"/>
      <c r="Q397" s="736"/>
    </row>
    <row r="398" spans="1:17" x14ac:dyDescent="0.2">
      <c r="A398" s="824" t="s">
        <v>730</v>
      </c>
      <c r="B398" s="825"/>
      <c r="C398" s="797">
        <f t="shared" si="10"/>
        <v>0</v>
      </c>
      <c r="D398" s="798"/>
      <c r="E398" s="740"/>
      <c r="F398" s="741"/>
      <c r="G398" s="737"/>
      <c r="H398" s="737"/>
      <c r="I398" s="742"/>
      <c r="J398" s="736"/>
      <c r="K398" s="736"/>
      <c r="O398" s="737"/>
      <c r="Q398" s="736"/>
    </row>
    <row r="399" spans="1:17" s="832" customFormat="1" x14ac:dyDescent="0.2">
      <c r="A399" s="824" t="s">
        <v>731</v>
      </c>
      <c r="B399" s="825"/>
      <c r="C399" s="797">
        <f t="shared" si="10"/>
        <v>0</v>
      </c>
      <c r="D399" s="836"/>
      <c r="E399" s="837"/>
      <c r="F399" s="831"/>
      <c r="G399" s="831"/>
    </row>
    <row r="400" spans="1:17" s="832" customFormat="1" x14ac:dyDescent="0.2">
      <c r="A400" s="824" t="s">
        <v>732</v>
      </c>
      <c r="B400" s="825"/>
      <c r="C400" s="797">
        <f t="shared" si="10"/>
        <v>0</v>
      </c>
      <c r="D400" s="836"/>
      <c r="E400" s="837"/>
      <c r="F400" s="831"/>
      <c r="G400" s="831"/>
    </row>
    <row r="401" spans="1:17" s="832" customFormat="1" x14ac:dyDescent="0.2">
      <c r="A401" s="824" t="s">
        <v>733</v>
      </c>
      <c r="B401" s="825"/>
      <c r="C401" s="797">
        <f t="shared" si="10"/>
        <v>0</v>
      </c>
      <c r="D401" s="836"/>
      <c r="E401" s="837"/>
      <c r="F401" s="831"/>
      <c r="G401" s="831"/>
    </row>
    <row r="402" spans="1:17" x14ac:dyDescent="0.2">
      <c r="A402" s="826" t="s">
        <v>734</v>
      </c>
      <c r="B402" s="827"/>
      <c r="C402" s="838">
        <f t="shared" si="10"/>
        <v>0</v>
      </c>
      <c r="D402" s="839"/>
      <c r="E402" s="840"/>
      <c r="H402" s="737"/>
      <c r="J402" s="742"/>
      <c r="K402" s="736"/>
      <c r="P402" s="737"/>
      <c r="Q402" s="736"/>
    </row>
    <row r="403" spans="1:17" ht="19.5" customHeight="1" x14ac:dyDescent="0.2">
      <c r="A403" s="791" t="s">
        <v>737</v>
      </c>
      <c r="B403" s="799"/>
      <c r="C403" s="841">
        <f t="shared" si="10"/>
        <v>0</v>
      </c>
      <c r="D403" s="842">
        <f>SUM(D397:D402)</f>
        <v>0</v>
      </c>
      <c r="E403" s="843">
        <f>SUM(E397:E402)</f>
        <v>0</v>
      </c>
      <c r="H403" s="737"/>
      <c r="J403" s="742"/>
      <c r="K403" s="736"/>
      <c r="P403" s="737"/>
      <c r="Q403" s="736"/>
    </row>
  </sheetData>
  <mergeCells count="23">
    <mergeCell ref="A388:B388"/>
    <mergeCell ref="A386:B387"/>
    <mergeCell ref="C386:C387"/>
    <mergeCell ref="D386:D387"/>
    <mergeCell ref="E386:E387"/>
    <mergeCell ref="H10:H12"/>
    <mergeCell ref="D11:D12"/>
    <mergeCell ref="G10:G12"/>
    <mergeCell ref="A43:B43"/>
    <mergeCell ref="A79:B79"/>
    <mergeCell ref="A380:B382"/>
    <mergeCell ref="C381:C382"/>
    <mergeCell ref="A6:F7"/>
    <mergeCell ref="C10:C12"/>
    <mergeCell ref="E11:E12"/>
    <mergeCell ref="F11:F12"/>
    <mergeCell ref="D10:F10"/>
    <mergeCell ref="A119:B119"/>
    <mergeCell ref="A249:B249"/>
    <mergeCell ref="A161:B161"/>
    <mergeCell ref="A178:B178"/>
    <mergeCell ref="A312:B312"/>
    <mergeCell ref="A289:B28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zoomScale="80" zoomScaleNormal="80" workbookViewId="0">
      <selection activeCell="E62" sqref="E62"/>
    </sheetView>
  </sheetViews>
  <sheetFormatPr baseColWidth="10" defaultRowHeight="12.75" x14ac:dyDescent="0.2"/>
  <cols>
    <col min="1" max="1" width="12.7109375" style="154" customWidth="1"/>
    <col min="2" max="2" width="88.5703125" style="2" customWidth="1"/>
    <col min="3" max="3" width="9.42578125" style="3" customWidth="1"/>
    <col min="4" max="4" width="13.7109375" style="4" customWidth="1"/>
    <col min="5" max="5" width="13.85546875" style="736" customWidth="1"/>
    <col min="6" max="6" width="14" style="736" customWidth="1"/>
    <col min="7" max="7" width="15.28515625" style="736" customWidth="1"/>
    <col min="8" max="8" width="14.5703125" style="736" customWidth="1"/>
    <col min="9" max="9" width="14" style="737" customWidth="1"/>
    <col min="10" max="10" width="16.28515625" style="737" customWidth="1"/>
    <col min="11" max="11" width="22.140625" style="742" customWidth="1"/>
    <col min="12" max="13" width="11.42578125" style="736"/>
    <col min="14" max="16" width="14.5703125" style="736" customWidth="1"/>
    <col min="17" max="17" width="11.42578125" style="737"/>
    <col min="18" max="256" width="11.42578125" style="736"/>
    <col min="257" max="257" width="12.7109375" style="736" customWidth="1"/>
    <col min="258" max="258" width="88.5703125" style="736" customWidth="1"/>
    <col min="259" max="259" width="9.42578125" style="736" customWidth="1"/>
    <col min="260" max="260" width="13.7109375" style="736" customWidth="1"/>
    <col min="261" max="261" width="13.85546875" style="736" customWidth="1"/>
    <col min="262" max="262" width="14" style="736" customWidth="1"/>
    <col min="263" max="263" width="15.28515625" style="736" customWidth="1"/>
    <col min="264" max="264" width="14.5703125" style="736" customWidth="1"/>
    <col min="265" max="265" width="14" style="736" customWidth="1"/>
    <col min="266" max="266" width="16.28515625" style="736" customWidth="1"/>
    <col min="267" max="267" width="22.140625" style="736" customWidth="1"/>
    <col min="268" max="269" width="11.42578125" style="736"/>
    <col min="270" max="272" width="14.5703125" style="736" customWidth="1"/>
    <col min="273" max="512" width="11.42578125" style="736"/>
    <col min="513" max="513" width="12.7109375" style="736" customWidth="1"/>
    <col min="514" max="514" width="88.5703125" style="736" customWidth="1"/>
    <col min="515" max="515" width="9.42578125" style="736" customWidth="1"/>
    <col min="516" max="516" width="13.7109375" style="736" customWidth="1"/>
    <col min="517" max="517" width="13.85546875" style="736" customWidth="1"/>
    <col min="518" max="518" width="14" style="736" customWidth="1"/>
    <col min="519" max="519" width="15.28515625" style="736" customWidth="1"/>
    <col min="520" max="520" width="14.5703125" style="736" customWidth="1"/>
    <col min="521" max="521" width="14" style="736" customWidth="1"/>
    <col min="522" max="522" width="16.28515625" style="736" customWidth="1"/>
    <col min="523" max="523" width="22.140625" style="736" customWidth="1"/>
    <col min="524" max="525" width="11.42578125" style="736"/>
    <col min="526" max="528" width="14.5703125" style="736" customWidth="1"/>
    <col min="529" max="768" width="11.42578125" style="736"/>
    <col min="769" max="769" width="12.7109375" style="736" customWidth="1"/>
    <col min="770" max="770" width="88.5703125" style="736" customWidth="1"/>
    <col min="771" max="771" width="9.42578125" style="736" customWidth="1"/>
    <col min="772" max="772" width="13.7109375" style="736" customWidth="1"/>
    <col min="773" max="773" width="13.85546875" style="736" customWidth="1"/>
    <col min="774" max="774" width="14" style="736" customWidth="1"/>
    <col min="775" max="775" width="15.28515625" style="736" customWidth="1"/>
    <col min="776" max="776" width="14.5703125" style="736" customWidth="1"/>
    <col min="777" max="777" width="14" style="736" customWidth="1"/>
    <col min="778" max="778" width="16.28515625" style="736" customWidth="1"/>
    <col min="779" max="779" width="22.140625" style="736" customWidth="1"/>
    <col min="780" max="781" width="11.42578125" style="736"/>
    <col min="782" max="784" width="14.5703125" style="736" customWidth="1"/>
    <col min="785" max="1024" width="11.42578125" style="736"/>
    <col min="1025" max="1025" width="12.7109375" style="736" customWidth="1"/>
    <col min="1026" max="1026" width="88.5703125" style="736" customWidth="1"/>
    <col min="1027" max="1027" width="9.42578125" style="736" customWidth="1"/>
    <col min="1028" max="1028" width="13.7109375" style="736" customWidth="1"/>
    <col min="1029" max="1029" width="13.85546875" style="736" customWidth="1"/>
    <col min="1030" max="1030" width="14" style="736" customWidth="1"/>
    <col min="1031" max="1031" width="15.28515625" style="736" customWidth="1"/>
    <col min="1032" max="1032" width="14.5703125" style="736" customWidth="1"/>
    <col min="1033" max="1033" width="14" style="736" customWidth="1"/>
    <col min="1034" max="1034" width="16.28515625" style="736" customWidth="1"/>
    <col min="1035" max="1035" width="22.140625" style="736" customWidth="1"/>
    <col min="1036" max="1037" width="11.42578125" style="736"/>
    <col min="1038" max="1040" width="14.5703125" style="736" customWidth="1"/>
    <col min="1041" max="1280" width="11.42578125" style="736"/>
    <col min="1281" max="1281" width="12.7109375" style="736" customWidth="1"/>
    <col min="1282" max="1282" width="88.5703125" style="736" customWidth="1"/>
    <col min="1283" max="1283" width="9.42578125" style="736" customWidth="1"/>
    <col min="1284" max="1284" width="13.7109375" style="736" customWidth="1"/>
    <col min="1285" max="1285" width="13.85546875" style="736" customWidth="1"/>
    <col min="1286" max="1286" width="14" style="736" customWidth="1"/>
    <col min="1287" max="1287" width="15.28515625" style="736" customWidth="1"/>
    <col min="1288" max="1288" width="14.5703125" style="736" customWidth="1"/>
    <col min="1289" max="1289" width="14" style="736" customWidth="1"/>
    <col min="1290" max="1290" width="16.28515625" style="736" customWidth="1"/>
    <col min="1291" max="1291" width="22.140625" style="736" customWidth="1"/>
    <col min="1292" max="1293" width="11.42578125" style="736"/>
    <col min="1294" max="1296" width="14.5703125" style="736" customWidth="1"/>
    <col min="1297" max="1536" width="11.42578125" style="736"/>
    <col min="1537" max="1537" width="12.7109375" style="736" customWidth="1"/>
    <col min="1538" max="1538" width="88.5703125" style="736" customWidth="1"/>
    <col min="1539" max="1539" width="9.42578125" style="736" customWidth="1"/>
    <col min="1540" max="1540" width="13.7109375" style="736" customWidth="1"/>
    <col min="1541" max="1541" width="13.85546875" style="736" customWidth="1"/>
    <col min="1542" max="1542" width="14" style="736" customWidth="1"/>
    <col min="1543" max="1543" width="15.28515625" style="736" customWidth="1"/>
    <col min="1544" max="1544" width="14.5703125" style="736" customWidth="1"/>
    <col min="1545" max="1545" width="14" style="736" customWidth="1"/>
    <col min="1546" max="1546" width="16.28515625" style="736" customWidth="1"/>
    <col min="1547" max="1547" width="22.140625" style="736" customWidth="1"/>
    <col min="1548" max="1549" width="11.42578125" style="736"/>
    <col min="1550" max="1552" width="14.5703125" style="736" customWidth="1"/>
    <col min="1553" max="1792" width="11.42578125" style="736"/>
    <col min="1793" max="1793" width="12.7109375" style="736" customWidth="1"/>
    <col min="1794" max="1794" width="88.5703125" style="736" customWidth="1"/>
    <col min="1795" max="1795" width="9.42578125" style="736" customWidth="1"/>
    <col min="1796" max="1796" width="13.7109375" style="736" customWidth="1"/>
    <col min="1797" max="1797" width="13.85546875" style="736" customWidth="1"/>
    <col min="1798" max="1798" width="14" style="736" customWidth="1"/>
    <col min="1799" max="1799" width="15.28515625" style="736" customWidth="1"/>
    <col min="1800" max="1800" width="14.5703125" style="736" customWidth="1"/>
    <col min="1801" max="1801" width="14" style="736" customWidth="1"/>
    <col min="1802" max="1802" width="16.28515625" style="736" customWidth="1"/>
    <col min="1803" max="1803" width="22.140625" style="736" customWidth="1"/>
    <col min="1804" max="1805" width="11.42578125" style="736"/>
    <col min="1806" max="1808" width="14.5703125" style="736" customWidth="1"/>
    <col min="1809" max="2048" width="11.42578125" style="736"/>
    <col min="2049" max="2049" width="12.7109375" style="736" customWidth="1"/>
    <col min="2050" max="2050" width="88.5703125" style="736" customWidth="1"/>
    <col min="2051" max="2051" width="9.42578125" style="736" customWidth="1"/>
    <col min="2052" max="2052" width="13.7109375" style="736" customWidth="1"/>
    <col min="2053" max="2053" width="13.85546875" style="736" customWidth="1"/>
    <col min="2054" max="2054" width="14" style="736" customWidth="1"/>
    <col min="2055" max="2055" width="15.28515625" style="736" customWidth="1"/>
    <col min="2056" max="2056" width="14.5703125" style="736" customWidth="1"/>
    <col min="2057" max="2057" width="14" style="736" customWidth="1"/>
    <col min="2058" max="2058" width="16.28515625" style="736" customWidth="1"/>
    <col min="2059" max="2059" width="22.140625" style="736" customWidth="1"/>
    <col min="2060" max="2061" width="11.42578125" style="736"/>
    <col min="2062" max="2064" width="14.5703125" style="736" customWidth="1"/>
    <col min="2065" max="2304" width="11.42578125" style="736"/>
    <col min="2305" max="2305" width="12.7109375" style="736" customWidth="1"/>
    <col min="2306" max="2306" width="88.5703125" style="736" customWidth="1"/>
    <col min="2307" max="2307" width="9.42578125" style="736" customWidth="1"/>
    <col min="2308" max="2308" width="13.7109375" style="736" customWidth="1"/>
    <col min="2309" max="2309" width="13.85546875" style="736" customWidth="1"/>
    <col min="2310" max="2310" width="14" style="736" customWidth="1"/>
    <col min="2311" max="2311" width="15.28515625" style="736" customWidth="1"/>
    <col min="2312" max="2312" width="14.5703125" style="736" customWidth="1"/>
    <col min="2313" max="2313" width="14" style="736" customWidth="1"/>
    <col min="2314" max="2314" width="16.28515625" style="736" customWidth="1"/>
    <col min="2315" max="2315" width="22.140625" style="736" customWidth="1"/>
    <col min="2316" max="2317" width="11.42578125" style="736"/>
    <col min="2318" max="2320" width="14.5703125" style="736" customWidth="1"/>
    <col min="2321" max="2560" width="11.42578125" style="736"/>
    <col min="2561" max="2561" width="12.7109375" style="736" customWidth="1"/>
    <col min="2562" max="2562" width="88.5703125" style="736" customWidth="1"/>
    <col min="2563" max="2563" width="9.42578125" style="736" customWidth="1"/>
    <col min="2564" max="2564" width="13.7109375" style="736" customWidth="1"/>
    <col min="2565" max="2565" width="13.85546875" style="736" customWidth="1"/>
    <col min="2566" max="2566" width="14" style="736" customWidth="1"/>
    <col min="2567" max="2567" width="15.28515625" style="736" customWidth="1"/>
    <col min="2568" max="2568" width="14.5703125" style="736" customWidth="1"/>
    <col min="2569" max="2569" width="14" style="736" customWidth="1"/>
    <col min="2570" max="2570" width="16.28515625" style="736" customWidth="1"/>
    <col min="2571" max="2571" width="22.140625" style="736" customWidth="1"/>
    <col min="2572" max="2573" width="11.42578125" style="736"/>
    <col min="2574" max="2576" width="14.5703125" style="736" customWidth="1"/>
    <col min="2577" max="2816" width="11.42578125" style="736"/>
    <col min="2817" max="2817" width="12.7109375" style="736" customWidth="1"/>
    <col min="2818" max="2818" width="88.5703125" style="736" customWidth="1"/>
    <col min="2819" max="2819" width="9.42578125" style="736" customWidth="1"/>
    <col min="2820" max="2820" width="13.7109375" style="736" customWidth="1"/>
    <col min="2821" max="2821" width="13.85546875" style="736" customWidth="1"/>
    <col min="2822" max="2822" width="14" style="736" customWidth="1"/>
    <col min="2823" max="2823" width="15.28515625" style="736" customWidth="1"/>
    <col min="2824" max="2824" width="14.5703125" style="736" customWidth="1"/>
    <col min="2825" max="2825" width="14" style="736" customWidth="1"/>
    <col min="2826" max="2826" width="16.28515625" style="736" customWidth="1"/>
    <col min="2827" max="2827" width="22.140625" style="736" customWidth="1"/>
    <col min="2828" max="2829" width="11.42578125" style="736"/>
    <col min="2830" max="2832" width="14.5703125" style="736" customWidth="1"/>
    <col min="2833" max="3072" width="11.42578125" style="736"/>
    <col min="3073" max="3073" width="12.7109375" style="736" customWidth="1"/>
    <col min="3074" max="3074" width="88.5703125" style="736" customWidth="1"/>
    <col min="3075" max="3075" width="9.42578125" style="736" customWidth="1"/>
    <col min="3076" max="3076" width="13.7109375" style="736" customWidth="1"/>
    <col min="3077" max="3077" width="13.85546875" style="736" customWidth="1"/>
    <col min="3078" max="3078" width="14" style="736" customWidth="1"/>
    <col min="3079" max="3079" width="15.28515625" style="736" customWidth="1"/>
    <col min="3080" max="3080" width="14.5703125" style="736" customWidth="1"/>
    <col min="3081" max="3081" width="14" style="736" customWidth="1"/>
    <col min="3082" max="3082" width="16.28515625" style="736" customWidth="1"/>
    <col min="3083" max="3083" width="22.140625" style="736" customWidth="1"/>
    <col min="3084" max="3085" width="11.42578125" style="736"/>
    <col min="3086" max="3088" width="14.5703125" style="736" customWidth="1"/>
    <col min="3089" max="3328" width="11.42578125" style="736"/>
    <col min="3329" max="3329" width="12.7109375" style="736" customWidth="1"/>
    <col min="3330" max="3330" width="88.5703125" style="736" customWidth="1"/>
    <col min="3331" max="3331" width="9.42578125" style="736" customWidth="1"/>
    <col min="3332" max="3332" width="13.7109375" style="736" customWidth="1"/>
    <col min="3333" max="3333" width="13.85546875" style="736" customWidth="1"/>
    <col min="3334" max="3334" width="14" style="736" customWidth="1"/>
    <col min="3335" max="3335" width="15.28515625" style="736" customWidth="1"/>
    <col min="3336" max="3336" width="14.5703125" style="736" customWidth="1"/>
    <col min="3337" max="3337" width="14" style="736" customWidth="1"/>
    <col min="3338" max="3338" width="16.28515625" style="736" customWidth="1"/>
    <col min="3339" max="3339" width="22.140625" style="736" customWidth="1"/>
    <col min="3340" max="3341" width="11.42578125" style="736"/>
    <col min="3342" max="3344" width="14.5703125" style="736" customWidth="1"/>
    <col min="3345" max="3584" width="11.42578125" style="736"/>
    <col min="3585" max="3585" width="12.7109375" style="736" customWidth="1"/>
    <col min="3586" max="3586" width="88.5703125" style="736" customWidth="1"/>
    <col min="3587" max="3587" width="9.42578125" style="736" customWidth="1"/>
    <col min="3588" max="3588" width="13.7109375" style="736" customWidth="1"/>
    <col min="3589" max="3589" width="13.85546875" style="736" customWidth="1"/>
    <col min="3590" max="3590" width="14" style="736" customWidth="1"/>
    <col min="3591" max="3591" width="15.28515625" style="736" customWidth="1"/>
    <col min="3592" max="3592" width="14.5703125" style="736" customWidth="1"/>
    <col min="3593" max="3593" width="14" style="736" customWidth="1"/>
    <col min="3594" max="3594" width="16.28515625" style="736" customWidth="1"/>
    <col min="3595" max="3595" width="22.140625" style="736" customWidth="1"/>
    <col min="3596" max="3597" width="11.42578125" style="736"/>
    <col min="3598" max="3600" width="14.5703125" style="736" customWidth="1"/>
    <col min="3601" max="3840" width="11.42578125" style="736"/>
    <col min="3841" max="3841" width="12.7109375" style="736" customWidth="1"/>
    <col min="3842" max="3842" width="88.5703125" style="736" customWidth="1"/>
    <col min="3843" max="3843" width="9.42578125" style="736" customWidth="1"/>
    <col min="3844" max="3844" width="13.7109375" style="736" customWidth="1"/>
    <col min="3845" max="3845" width="13.85546875" style="736" customWidth="1"/>
    <col min="3846" max="3846" width="14" style="736" customWidth="1"/>
    <col min="3847" max="3847" width="15.28515625" style="736" customWidth="1"/>
    <col min="3848" max="3848" width="14.5703125" style="736" customWidth="1"/>
    <col min="3849" max="3849" width="14" style="736" customWidth="1"/>
    <col min="3850" max="3850" width="16.28515625" style="736" customWidth="1"/>
    <col min="3851" max="3851" width="22.140625" style="736" customWidth="1"/>
    <col min="3852" max="3853" width="11.42578125" style="736"/>
    <col min="3854" max="3856" width="14.5703125" style="736" customWidth="1"/>
    <col min="3857" max="4096" width="11.42578125" style="736"/>
    <col min="4097" max="4097" width="12.7109375" style="736" customWidth="1"/>
    <col min="4098" max="4098" width="88.5703125" style="736" customWidth="1"/>
    <col min="4099" max="4099" width="9.42578125" style="736" customWidth="1"/>
    <col min="4100" max="4100" width="13.7109375" style="736" customWidth="1"/>
    <col min="4101" max="4101" width="13.85546875" style="736" customWidth="1"/>
    <col min="4102" max="4102" width="14" style="736" customWidth="1"/>
    <col min="4103" max="4103" width="15.28515625" style="736" customWidth="1"/>
    <col min="4104" max="4104" width="14.5703125" style="736" customWidth="1"/>
    <col min="4105" max="4105" width="14" style="736" customWidth="1"/>
    <col min="4106" max="4106" width="16.28515625" style="736" customWidth="1"/>
    <col min="4107" max="4107" width="22.140625" style="736" customWidth="1"/>
    <col min="4108" max="4109" width="11.42578125" style="736"/>
    <col min="4110" max="4112" width="14.5703125" style="736" customWidth="1"/>
    <col min="4113" max="4352" width="11.42578125" style="736"/>
    <col min="4353" max="4353" width="12.7109375" style="736" customWidth="1"/>
    <col min="4354" max="4354" width="88.5703125" style="736" customWidth="1"/>
    <col min="4355" max="4355" width="9.42578125" style="736" customWidth="1"/>
    <col min="4356" max="4356" width="13.7109375" style="736" customWidth="1"/>
    <col min="4357" max="4357" width="13.85546875" style="736" customWidth="1"/>
    <col min="4358" max="4358" width="14" style="736" customWidth="1"/>
    <col min="4359" max="4359" width="15.28515625" style="736" customWidth="1"/>
    <col min="4360" max="4360" width="14.5703125" style="736" customWidth="1"/>
    <col min="4361" max="4361" width="14" style="736" customWidth="1"/>
    <col min="4362" max="4362" width="16.28515625" style="736" customWidth="1"/>
    <col min="4363" max="4363" width="22.140625" style="736" customWidth="1"/>
    <col min="4364" max="4365" width="11.42578125" style="736"/>
    <col min="4366" max="4368" width="14.5703125" style="736" customWidth="1"/>
    <col min="4369" max="4608" width="11.42578125" style="736"/>
    <col min="4609" max="4609" width="12.7109375" style="736" customWidth="1"/>
    <col min="4610" max="4610" width="88.5703125" style="736" customWidth="1"/>
    <col min="4611" max="4611" width="9.42578125" style="736" customWidth="1"/>
    <col min="4612" max="4612" width="13.7109375" style="736" customWidth="1"/>
    <col min="4613" max="4613" width="13.85546875" style="736" customWidth="1"/>
    <col min="4614" max="4614" width="14" style="736" customWidth="1"/>
    <col min="4615" max="4615" width="15.28515625" style="736" customWidth="1"/>
    <col min="4616" max="4616" width="14.5703125" style="736" customWidth="1"/>
    <col min="4617" max="4617" width="14" style="736" customWidth="1"/>
    <col min="4618" max="4618" width="16.28515625" style="736" customWidth="1"/>
    <col min="4619" max="4619" width="22.140625" style="736" customWidth="1"/>
    <col min="4620" max="4621" width="11.42578125" style="736"/>
    <col min="4622" max="4624" width="14.5703125" style="736" customWidth="1"/>
    <col min="4625" max="4864" width="11.42578125" style="736"/>
    <col min="4865" max="4865" width="12.7109375" style="736" customWidth="1"/>
    <col min="4866" max="4866" width="88.5703125" style="736" customWidth="1"/>
    <col min="4867" max="4867" width="9.42578125" style="736" customWidth="1"/>
    <col min="4868" max="4868" width="13.7109375" style="736" customWidth="1"/>
    <col min="4869" max="4869" width="13.85546875" style="736" customWidth="1"/>
    <col min="4870" max="4870" width="14" style="736" customWidth="1"/>
    <col min="4871" max="4871" width="15.28515625" style="736" customWidth="1"/>
    <col min="4872" max="4872" width="14.5703125" style="736" customWidth="1"/>
    <col min="4873" max="4873" width="14" style="736" customWidth="1"/>
    <col min="4874" max="4874" width="16.28515625" style="736" customWidth="1"/>
    <col min="4875" max="4875" width="22.140625" style="736" customWidth="1"/>
    <col min="4876" max="4877" width="11.42578125" style="736"/>
    <col min="4878" max="4880" width="14.5703125" style="736" customWidth="1"/>
    <col min="4881" max="5120" width="11.42578125" style="736"/>
    <col min="5121" max="5121" width="12.7109375" style="736" customWidth="1"/>
    <col min="5122" max="5122" width="88.5703125" style="736" customWidth="1"/>
    <col min="5123" max="5123" width="9.42578125" style="736" customWidth="1"/>
    <col min="5124" max="5124" width="13.7109375" style="736" customWidth="1"/>
    <col min="5125" max="5125" width="13.85546875" style="736" customWidth="1"/>
    <col min="5126" max="5126" width="14" style="736" customWidth="1"/>
    <col min="5127" max="5127" width="15.28515625" style="736" customWidth="1"/>
    <col min="5128" max="5128" width="14.5703125" style="736" customWidth="1"/>
    <col min="5129" max="5129" width="14" style="736" customWidth="1"/>
    <col min="5130" max="5130" width="16.28515625" style="736" customWidth="1"/>
    <col min="5131" max="5131" width="22.140625" style="736" customWidth="1"/>
    <col min="5132" max="5133" width="11.42578125" style="736"/>
    <col min="5134" max="5136" width="14.5703125" style="736" customWidth="1"/>
    <col min="5137" max="5376" width="11.42578125" style="736"/>
    <col min="5377" max="5377" width="12.7109375" style="736" customWidth="1"/>
    <col min="5378" max="5378" width="88.5703125" style="736" customWidth="1"/>
    <col min="5379" max="5379" width="9.42578125" style="736" customWidth="1"/>
    <col min="5380" max="5380" width="13.7109375" style="736" customWidth="1"/>
    <col min="5381" max="5381" width="13.85546875" style="736" customWidth="1"/>
    <col min="5382" max="5382" width="14" style="736" customWidth="1"/>
    <col min="5383" max="5383" width="15.28515625" style="736" customWidth="1"/>
    <col min="5384" max="5384" width="14.5703125" style="736" customWidth="1"/>
    <col min="5385" max="5385" width="14" style="736" customWidth="1"/>
    <col min="5386" max="5386" width="16.28515625" style="736" customWidth="1"/>
    <col min="5387" max="5387" width="22.140625" style="736" customWidth="1"/>
    <col min="5388" max="5389" width="11.42578125" style="736"/>
    <col min="5390" max="5392" width="14.5703125" style="736" customWidth="1"/>
    <col min="5393" max="5632" width="11.42578125" style="736"/>
    <col min="5633" max="5633" width="12.7109375" style="736" customWidth="1"/>
    <col min="5634" max="5634" width="88.5703125" style="736" customWidth="1"/>
    <col min="5635" max="5635" width="9.42578125" style="736" customWidth="1"/>
    <col min="5636" max="5636" width="13.7109375" style="736" customWidth="1"/>
    <col min="5637" max="5637" width="13.85546875" style="736" customWidth="1"/>
    <col min="5638" max="5638" width="14" style="736" customWidth="1"/>
    <col min="5639" max="5639" width="15.28515625" style="736" customWidth="1"/>
    <col min="5640" max="5640" width="14.5703125" style="736" customWidth="1"/>
    <col min="5641" max="5641" width="14" style="736" customWidth="1"/>
    <col min="5642" max="5642" width="16.28515625" style="736" customWidth="1"/>
    <col min="5643" max="5643" width="22.140625" style="736" customWidth="1"/>
    <col min="5644" max="5645" width="11.42578125" style="736"/>
    <col min="5646" max="5648" width="14.5703125" style="736" customWidth="1"/>
    <col min="5649" max="5888" width="11.42578125" style="736"/>
    <col min="5889" max="5889" width="12.7109375" style="736" customWidth="1"/>
    <col min="5890" max="5890" width="88.5703125" style="736" customWidth="1"/>
    <col min="5891" max="5891" width="9.42578125" style="736" customWidth="1"/>
    <col min="5892" max="5892" width="13.7109375" style="736" customWidth="1"/>
    <col min="5893" max="5893" width="13.85546875" style="736" customWidth="1"/>
    <col min="5894" max="5894" width="14" style="736" customWidth="1"/>
    <col min="5895" max="5895" width="15.28515625" style="736" customWidth="1"/>
    <col min="5896" max="5896" width="14.5703125" style="736" customWidth="1"/>
    <col min="5897" max="5897" width="14" style="736" customWidth="1"/>
    <col min="5898" max="5898" width="16.28515625" style="736" customWidth="1"/>
    <col min="5899" max="5899" width="22.140625" style="736" customWidth="1"/>
    <col min="5900" max="5901" width="11.42578125" style="736"/>
    <col min="5902" max="5904" width="14.5703125" style="736" customWidth="1"/>
    <col min="5905" max="6144" width="11.42578125" style="736"/>
    <col min="6145" max="6145" width="12.7109375" style="736" customWidth="1"/>
    <col min="6146" max="6146" width="88.5703125" style="736" customWidth="1"/>
    <col min="6147" max="6147" width="9.42578125" style="736" customWidth="1"/>
    <col min="6148" max="6148" width="13.7109375" style="736" customWidth="1"/>
    <col min="6149" max="6149" width="13.85546875" style="736" customWidth="1"/>
    <col min="6150" max="6150" width="14" style="736" customWidth="1"/>
    <col min="6151" max="6151" width="15.28515625" style="736" customWidth="1"/>
    <col min="6152" max="6152" width="14.5703125" style="736" customWidth="1"/>
    <col min="6153" max="6153" width="14" style="736" customWidth="1"/>
    <col min="6154" max="6154" width="16.28515625" style="736" customWidth="1"/>
    <col min="6155" max="6155" width="22.140625" style="736" customWidth="1"/>
    <col min="6156" max="6157" width="11.42578125" style="736"/>
    <col min="6158" max="6160" width="14.5703125" style="736" customWidth="1"/>
    <col min="6161" max="6400" width="11.42578125" style="736"/>
    <col min="6401" max="6401" width="12.7109375" style="736" customWidth="1"/>
    <col min="6402" max="6402" width="88.5703125" style="736" customWidth="1"/>
    <col min="6403" max="6403" width="9.42578125" style="736" customWidth="1"/>
    <col min="6404" max="6404" width="13.7109375" style="736" customWidth="1"/>
    <col min="6405" max="6405" width="13.85546875" style="736" customWidth="1"/>
    <col min="6406" max="6406" width="14" style="736" customWidth="1"/>
    <col min="6407" max="6407" width="15.28515625" style="736" customWidth="1"/>
    <col min="6408" max="6408" width="14.5703125" style="736" customWidth="1"/>
    <col min="6409" max="6409" width="14" style="736" customWidth="1"/>
    <col min="6410" max="6410" width="16.28515625" style="736" customWidth="1"/>
    <col min="6411" max="6411" width="22.140625" style="736" customWidth="1"/>
    <col min="6412" max="6413" width="11.42578125" style="736"/>
    <col min="6414" max="6416" width="14.5703125" style="736" customWidth="1"/>
    <col min="6417" max="6656" width="11.42578125" style="736"/>
    <col min="6657" max="6657" width="12.7109375" style="736" customWidth="1"/>
    <col min="6658" max="6658" width="88.5703125" style="736" customWidth="1"/>
    <col min="6659" max="6659" width="9.42578125" style="736" customWidth="1"/>
    <col min="6660" max="6660" width="13.7109375" style="736" customWidth="1"/>
    <col min="6661" max="6661" width="13.85546875" style="736" customWidth="1"/>
    <col min="6662" max="6662" width="14" style="736" customWidth="1"/>
    <col min="6663" max="6663" width="15.28515625" style="736" customWidth="1"/>
    <col min="6664" max="6664" width="14.5703125" style="736" customWidth="1"/>
    <col min="6665" max="6665" width="14" style="736" customWidth="1"/>
    <col min="6666" max="6666" width="16.28515625" style="736" customWidth="1"/>
    <col min="6667" max="6667" width="22.140625" style="736" customWidth="1"/>
    <col min="6668" max="6669" width="11.42578125" style="736"/>
    <col min="6670" max="6672" width="14.5703125" style="736" customWidth="1"/>
    <col min="6673" max="6912" width="11.42578125" style="736"/>
    <col min="6913" max="6913" width="12.7109375" style="736" customWidth="1"/>
    <col min="6914" max="6914" width="88.5703125" style="736" customWidth="1"/>
    <col min="6915" max="6915" width="9.42578125" style="736" customWidth="1"/>
    <col min="6916" max="6916" width="13.7109375" style="736" customWidth="1"/>
    <col min="6917" max="6917" width="13.85546875" style="736" customWidth="1"/>
    <col min="6918" max="6918" width="14" style="736" customWidth="1"/>
    <col min="6919" max="6919" width="15.28515625" style="736" customWidth="1"/>
    <col min="6920" max="6920" width="14.5703125" style="736" customWidth="1"/>
    <col min="6921" max="6921" width="14" style="736" customWidth="1"/>
    <col min="6922" max="6922" width="16.28515625" style="736" customWidth="1"/>
    <col min="6923" max="6923" width="22.140625" style="736" customWidth="1"/>
    <col min="6924" max="6925" width="11.42578125" style="736"/>
    <col min="6926" max="6928" width="14.5703125" style="736" customWidth="1"/>
    <col min="6929" max="7168" width="11.42578125" style="736"/>
    <col min="7169" max="7169" width="12.7109375" style="736" customWidth="1"/>
    <col min="7170" max="7170" width="88.5703125" style="736" customWidth="1"/>
    <col min="7171" max="7171" width="9.42578125" style="736" customWidth="1"/>
    <col min="7172" max="7172" width="13.7109375" style="736" customWidth="1"/>
    <col min="7173" max="7173" width="13.85546875" style="736" customWidth="1"/>
    <col min="7174" max="7174" width="14" style="736" customWidth="1"/>
    <col min="7175" max="7175" width="15.28515625" style="736" customWidth="1"/>
    <col min="7176" max="7176" width="14.5703125" style="736" customWidth="1"/>
    <col min="7177" max="7177" width="14" style="736" customWidth="1"/>
    <col min="7178" max="7178" width="16.28515625" style="736" customWidth="1"/>
    <col min="7179" max="7179" width="22.140625" style="736" customWidth="1"/>
    <col min="7180" max="7181" width="11.42578125" style="736"/>
    <col min="7182" max="7184" width="14.5703125" style="736" customWidth="1"/>
    <col min="7185" max="7424" width="11.42578125" style="736"/>
    <col min="7425" max="7425" width="12.7109375" style="736" customWidth="1"/>
    <col min="7426" max="7426" width="88.5703125" style="736" customWidth="1"/>
    <col min="7427" max="7427" width="9.42578125" style="736" customWidth="1"/>
    <col min="7428" max="7428" width="13.7109375" style="736" customWidth="1"/>
    <col min="7429" max="7429" width="13.85546875" style="736" customWidth="1"/>
    <col min="7430" max="7430" width="14" style="736" customWidth="1"/>
    <col min="7431" max="7431" width="15.28515625" style="736" customWidth="1"/>
    <col min="7432" max="7432" width="14.5703125" style="736" customWidth="1"/>
    <col min="7433" max="7433" width="14" style="736" customWidth="1"/>
    <col min="7434" max="7434" width="16.28515625" style="736" customWidth="1"/>
    <col min="7435" max="7435" width="22.140625" style="736" customWidth="1"/>
    <col min="7436" max="7437" width="11.42578125" style="736"/>
    <col min="7438" max="7440" width="14.5703125" style="736" customWidth="1"/>
    <col min="7441" max="7680" width="11.42578125" style="736"/>
    <col min="7681" max="7681" width="12.7109375" style="736" customWidth="1"/>
    <col min="7682" max="7682" width="88.5703125" style="736" customWidth="1"/>
    <col min="7683" max="7683" width="9.42578125" style="736" customWidth="1"/>
    <col min="7684" max="7684" width="13.7109375" style="736" customWidth="1"/>
    <col min="7685" max="7685" width="13.85546875" style="736" customWidth="1"/>
    <col min="7686" max="7686" width="14" style="736" customWidth="1"/>
    <col min="7687" max="7687" width="15.28515625" style="736" customWidth="1"/>
    <col min="7688" max="7688" width="14.5703125" style="736" customWidth="1"/>
    <col min="7689" max="7689" width="14" style="736" customWidth="1"/>
    <col min="7690" max="7690" width="16.28515625" style="736" customWidth="1"/>
    <col min="7691" max="7691" width="22.140625" style="736" customWidth="1"/>
    <col min="7692" max="7693" width="11.42578125" style="736"/>
    <col min="7694" max="7696" width="14.5703125" style="736" customWidth="1"/>
    <col min="7697" max="7936" width="11.42578125" style="736"/>
    <col min="7937" max="7937" width="12.7109375" style="736" customWidth="1"/>
    <col min="7938" max="7938" width="88.5703125" style="736" customWidth="1"/>
    <col min="7939" max="7939" width="9.42578125" style="736" customWidth="1"/>
    <col min="7940" max="7940" width="13.7109375" style="736" customWidth="1"/>
    <col min="7941" max="7941" width="13.85546875" style="736" customWidth="1"/>
    <col min="7942" max="7942" width="14" style="736" customWidth="1"/>
    <col min="7943" max="7943" width="15.28515625" style="736" customWidth="1"/>
    <col min="7944" max="7944" width="14.5703125" style="736" customWidth="1"/>
    <col min="7945" max="7945" width="14" style="736" customWidth="1"/>
    <col min="7946" max="7946" width="16.28515625" style="736" customWidth="1"/>
    <col min="7947" max="7947" width="22.140625" style="736" customWidth="1"/>
    <col min="7948" max="7949" width="11.42578125" style="736"/>
    <col min="7950" max="7952" width="14.5703125" style="736" customWidth="1"/>
    <col min="7953" max="8192" width="11.42578125" style="736"/>
    <col min="8193" max="8193" width="12.7109375" style="736" customWidth="1"/>
    <col min="8194" max="8194" width="88.5703125" style="736" customWidth="1"/>
    <col min="8195" max="8195" width="9.42578125" style="736" customWidth="1"/>
    <col min="8196" max="8196" width="13.7109375" style="736" customWidth="1"/>
    <col min="8197" max="8197" width="13.85546875" style="736" customWidth="1"/>
    <col min="8198" max="8198" width="14" style="736" customWidth="1"/>
    <col min="8199" max="8199" width="15.28515625" style="736" customWidth="1"/>
    <col min="8200" max="8200" width="14.5703125" style="736" customWidth="1"/>
    <col min="8201" max="8201" width="14" style="736" customWidth="1"/>
    <col min="8202" max="8202" width="16.28515625" style="736" customWidth="1"/>
    <col min="8203" max="8203" width="22.140625" style="736" customWidth="1"/>
    <col min="8204" max="8205" width="11.42578125" style="736"/>
    <col min="8206" max="8208" width="14.5703125" style="736" customWidth="1"/>
    <col min="8209" max="8448" width="11.42578125" style="736"/>
    <col min="8449" max="8449" width="12.7109375" style="736" customWidth="1"/>
    <col min="8450" max="8450" width="88.5703125" style="736" customWidth="1"/>
    <col min="8451" max="8451" width="9.42578125" style="736" customWidth="1"/>
    <col min="8452" max="8452" width="13.7109375" style="736" customWidth="1"/>
    <col min="8453" max="8453" width="13.85546875" style="736" customWidth="1"/>
    <col min="8454" max="8454" width="14" style="736" customWidth="1"/>
    <col min="8455" max="8455" width="15.28515625" style="736" customWidth="1"/>
    <col min="8456" max="8456" width="14.5703125" style="736" customWidth="1"/>
    <col min="8457" max="8457" width="14" style="736" customWidth="1"/>
    <col min="8458" max="8458" width="16.28515625" style="736" customWidth="1"/>
    <col min="8459" max="8459" width="22.140625" style="736" customWidth="1"/>
    <col min="8460" max="8461" width="11.42578125" style="736"/>
    <col min="8462" max="8464" width="14.5703125" style="736" customWidth="1"/>
    <col min="8465" max="8704" width="11.42578125" style="736"/>
    <col min="8705" max="8705" width="12.7109375" style="736" customWidth="1"/>
    <col min="8706" max="8706" width="88.5703125" style="736" customWidth="1"/>
    <col min="8707" max="8707" width="9.42578125" style="736" customWidth="1"/>
    <col min="8708" max="8708" width="13.7109375" style="736" customWidth="1"/>
    <col min="8709" max="8709" width="13.85546875" style="736" customWidth="1"/>
    <col min="8710" max="8710" width="14" style="736" customWidth="1"/>
    <col min="8711" max="8711" width="15.28515625" style="736" customWidth="1"/>
    <col min="8712" max="8712" width="14.5703125" style="736" customWidth="1"/>
    <col min="8713" max="8713" width="14" style="736" customWidth="1"/>
    <col min="8714" max="8714" width="16.28515625" style="736" customWidth="1"/>
    <col min="8715" max="8715" width="22.140625" style="736" customWidth="1"/>
    <col min="8716" max="8717" width="11.42578125" style="736"/>
    <col min="8718" max="8720" width="14.5703125" style="736" customWidth="1"/>
    <col min="8721" max="8960" width="11.42578125" style="736"/>
    <col min="8961" max="8961" width="12.7109375" style="736" customWidth="1"/>
    <col min="8962" max="8962" width="88.5703125" style="736" customWidth="1"/>
    <col min="8963" max="8963" width="9.42578125" style="736" customWidth="1"/>
    <col min="8964" max="8964" width="13.7109375" style="736" customWidth="1"/>
    <col min="8965" max="8965" width="13.85546875" style="736" customWidth="1"/>
    <col min="8966" max="8966" width="14" style="736" customWidth="1"/>
    <col min="8967" max="8967" width="15.28515625" style="736" customWidth="1"/>
    <col min="8968" max="8968" width="14.5703125" style="736" customWidth="1"/>
    <col min="8969" max="8969" width="14" style="736" customWidth="1"/>
    <col min="8970" max="8970" width="16.28515625" style="736" customWidth="1"/>
    <col min="8971" max="8971" width="22.140625" style="736" customWidth="1"/>
    <col min="8972" max="8973" width="11.42578125" style="736"/>
    <col min="8974" max="8976" width="14.5703125" style="736" customWidth="1"/>
    <col min="8977" max="9216" width="11.42578125" style="736"/>
    <col min="9217" max="9217" width="12.7109375" style="736" customWidth="1"/>
    <col min="9218" max="9218" width="88.5703125" style="736" customWidth="1"/>
    <col min="9219" max="9219" width="9.42578125" style="736" customWidth="1"/>
    <col min="9220" max="9220" width="13.7109375" style="736" customWidth="1"/>
    <col min="9221" max="9221" width="13.85546875" style="736" customWidth="1"/>
    <col min="9222" max="9222" width="14" style="736" customWidth="1"/>
    <col min="9223" max="9223" width="15.28515625" style="736" customWidth="1"/>
    <col min="9224" max="9224" width="14.5703125" style="736" customWidth="1"/>
    <col min="9225" max="9225" width="14" style="736" customWidth="1"/>
    <col min="9226" max="9226" width="16.28515625" style="736" customWidth="1"/>
    <col min="9227" max="9227" width="22.140625" style="736" customWidth="1"/>
    <col min="9228" max="9229" width="11.42578125" style="736"/>
    <col min="9230" max="9232" width="14.5703125" style="736" customWidth="1"/>
    <col min="9233" max="9472" width="11.42578125" style="736"/>
    <col min="9473" max="9473" width="12.7109375" style="736" customWidth="1"/>
    <col min="9474" max="9474" width="88.5703125" style="736" customWidth="1"/>
    <col min="9475" max="9475" width="9.42578125" style="736" customWidth="1"/>
    <col min="9476" max="9476" width="13.7109375" style="736" customWidth="1"/>
    <col min="9477" max="9477" width="13.85546875" style="736" customWidth="1"/>
    <col min="9478" max="9478" width="14" style="736" customWidth="1"/>
    <col min="9479" max="9479" width="15.28515625" style="736" customWidth="1"/>
    <col min="9480" max="9480" width="14.5703125" style="736" customWidth="1"/>
    <col min="9481" max="9481" width="14" style="736" customWidth="1"/>
    <col min="9482" max="9482" width="16.28515625" style="736" customWidth="1"/>
    <col min="9483" max="9483" width="22.140625" style="736" customWidth="1"/>
    <col min="9484" max="9485" width="11.42578125" style="736"/>
    <col min="9486" max="9488" width="14.5703125" style="736" customWidth="1"/>
    <col min="9489" max="9728" width="11.42578125" style="736"/>
    <col min="9729" max="9729" width="12.7109375" style="736" customWidth="1"/>
    <col min="9730" max="9730" width="88.5703125" style="736" customWidth="1"/>
    <col min="9731" max="9731" width="9.42578125" style="736" customWidth="1"/>
    <col min="9732" max="9732" width="13.7109375" style="736" customWidth="1"/>
    <col min="9733" max="9733" width="13.85546875" style="736" customWidth="1"/>
    <col min="9734" max="9734" width="14" style="736" customWidth="1"/>
    <col min="9735" max="9735" width="15.28515625" style="736" customWidth="1"/>
    <col min="9736" max="9736" width="14.5703125" style="736" customWidth="1"/>
    <col min="9737" max="9737" width="14" style="736" customWidth="1"/>
    <col min="9738" max="9738" width="16.28515625" style="736" customWidth="1"/>
    <col min="9739" max="9739" width="22.140625" style="736" customWidth="1"/>
    <col min="9740" max="9741" width="11.42578125" style="736"/>
    <col min="9742" max="9744" width="14.5703125" style="736" customWidth="1"/>
    <col min="9745" max="9984" width="11.42578125" style="736"/>
    <col min="9985" max="9985" width="12.7109375" style="736" customWidth="1"/>
    <col min="9986" max="9986" width="88.5703125" style="736" customWidth="1"/>
    <col min="9987" max="9987" width="9.42578125" style="736" customWidth="1"/>
    <col min="9988" max="9988" width="13.7109375" style="736" customWidth="1"/>
    <col min="9989" max="9989" width="13.85546875" style="736" customWidth="1"/>
    <col min="9990" max="9990" width="14" style="736" customWidth="1"/>
    <col min="9991" max="9991" width="15.28515625" style="736" customWidth="1"/>
    <col min="9992" max="9992" width="14.5703125" style="736" customWidth="1"/>
    <col min="9993" max="9993" width="14" style="736" customWidth="1"/>
    <col min="9994" max="9994" width="16.28515625" style="736" customWidth="1"/>
    <col min="9995" max="9995" width="22.140625" style="736" customWidth="1"/>
    <col min="9996" max="9997" width="11.42578125" style="736"/>
    <col min="9998" max="10000" width="14.5703125" style="736" customWidth="1"/>
    <col min="10001" max="10240" width="11.42578125" style="736"/>
    <col min="10241" max="10241" width="12.7109375" style="736" customWidth="1"/>
    <col min="10242" max="10242" width="88.5703125" style="736" customWidth="1"/>
    <col min="10243" max="10243" width="9.42578125" style="736" customWidth="1"/>
    <col min="10244" max="10244" width="13.7109375" style="736" customWidth="1"/>
    <col min="10245" max="10245" width="13.85546875" style="736" customWidth="1"/>
    <col min="10246" max="10246" width="14" style="736" customWidth="1"/>
    <col min="10247" max="10247" width="15.28515625" style="736" customWidth="1"/>
    <col min="10248" max="10248" width="14.5703125" style="736" customWidth="1"/>
    <col min="10249" max="10249" width="14" style="736" customWidth="1"/>
    <col min="10250" max="10250" width="16.28515625" style="736" customWidth="1"/>
    <col min="10251" max="10251" width="22.140625" style="736" customWidth="1"/>
    <col min="10252" max="10253" width="11.42578125" style="736"/>
    <col min="10254" max="10256" width="14.5703125" style="736" customWidth="1"/>
    <col min="10257" max="10496" width="11.42578125" style="736"/>
    <col min="10497" max="10497" width="12.7109375" style="736" customWidth="1"/>
    <col min="10498" max="10498" width="88.5703125" style="736" customWidth="1"/>
    <col min="10499" max="10499" width="9.42578125" style="736" customWidth="1"/>
    <col min="10500" max="10500" width="13.7109375" style="736" customWidth="1"/>
    <col min="10501" max="10501" width="13.85546875" style="736" customWidth="1"/>
    <col min="10502" max="10502" width="14" style="736" customWidth="1"/>
    <col min="10503" max="10503" width="15.28515625" style="736" customWidth="1"/>
    <col min="10504" max="10504" width="14.5703125" style="736" customWidth="1"/>
    <col min="10505" max="10505" width="14" style="736" customWidth="1"/>
    <col min="10506" max="10506" width="16.28515625" style="736" customWidth="1"/>
    <col min="10507" max="10507" width="22.140625" style="736" customWidth="1"/>
    <col min="10508" max="10509" width="11.42578125" style="736"/>
    <col min="10510" max="10512" width="14.5703125" style="736" customWidth="1"/>
    <col min="10513" max="10752" width="11.42578125" style="736"/>
    <col min="10753" max="10753" width="12.7109375" style="736" customWidth="1"/>
    <col min="10754" max="10754" width="88.5703125" style="736" customWidth="1"/>
    <col min="10755" max="10755" width="9.42578125" style="736" customWidth="1"/>
    <col min="10756" max="10756" width="13.7109375" style="736" customWidth="1"/>
    <col min="10757" max="10757" width="13.85546875" style="736" customWidth="1"/>
    <col min="10758" max="10758" width="14" style="736" customWidth="1"/>
    <col min="10759" max="10759" width="15.28515625" style="736" customWidth="1"/>
    <col min="10760" max="10760" width="14.5703125" style="736" customWidth="1"/>
    <col min="10761" max="10761" width="14" style="736" customWidth="1"/>
    <col min="10762" max="10762" width="16.28515625" style="736" customWidth="1"/>
    <col min="10763" max="10763" width="22.140625" style="736" customWidth="1"/>
    <col min="10764" max="10765" width="11.42578125" style="736"/>
    <col min="10766" max="10768" width="14.5703125" style="736" customWidth="1"/>
    <col min="10769" max="11008" width="11.42578125" style="736"/>
    <col min="11009" max="11009" width="12.7109375" style="736" customWidth="1"/>
    <col min="11010" max="11010" width="88.5703125" style="736" customWidth="1"/>
    <col min="11011" max="11011" width="9.42578125" style="736" customWidth="1"/>
    <col min="11012" max="11012" width="13.7109375" style="736" customWidth="1"/>
    <col min="11013" max="11013" width="13.85546875" style="736" customWidth="1"/>
    <col min="11014" max="11014" width="14" style="736" customWidth="1"/>
    <col min="11015" max="11015" width="15.28515625" style="736" customWidth="1"/>
    <col min="11016" max="11016" width="14.5703125" style="736" customWidth="1"/>
    <col min="11017" max="11017" width="14" style="736" customWidth="1"/>
    <col min="11018" max="11018" width="16.28515625" style="736" customWidth="1"/>
    <col min="11019" max="11019" width="22.140625" style="736" customWidth="1"/>
    <col min="11020" max="11021" width="11.42578125" style="736"/>
    <col min="11022" max="11024" width="14.5703125" style="736" customWidth="1"/>
    <col min="11025" max="11264" width="11.42578125" style="736"/>
    <col min="11265" max="11265" width="12.7109375" style="736" customWidth="1"/>
    <col min="11266" max="11266" width="88.5703125" style="736" customWidth="1"/>
    <col min="11267" max="11267" width="9.42578125" style="736" customWidth="1"/>
    <col min="11268" max="11268" width="13.7109375" style="736" customWidth="1"/>
    <col min="11269" max="11269" width="13.85546875" style="736" customWidth="1"/>
    <col min="11270" max="11270" width="14" style="736" customWidth="1"/>
    <col min="11271" max="11271" width="15.28515625" style="736" customWidth="1"/>
    <col min="11272" max="11272" width="14.5703125" style="736" customWidth="1"/>
    <col min="11273" max="11273" width="14" style="736" customWidth="1"/>
    <col min="11274" max="11274" width="16.28515625" style="736" customWidth="1"/>
    <col min="11275" max="11275" width="22.140625" style="736" customWidth="1"/>
    <col min="11276" max="11277" width="11.42578125" style="736"/>
    <col min="11278" max="11280" width="14.5703125" style="736" customWidth="1"/>
    <col min="11281" max="11520" width="11.42578125" style="736"/>
    <col min="11521" max="11521" width="12.7109375" style="736" customWidth="1"/>
    <col min="11522" max="11522" width="88.5703125" style="736" customWidth="1"/>
    <col min="11523" max="11523" width="9.42578125" style="736" customWidth="1"/>
    <col min="11524" max="11524" width="13.7109375" style="736" customWidth="1"/>
    <col min="11525" max="11525" width="13.85546875" style="736" customWidth="1"/>
    <col min="11526" max="11526" width="14" style="736" customWidth="1"/>
    <col min="11527" max="11527" width="15.28515625" style="736" customWidth="1"/>
    <col min="11528" max="11528" width="14.5703125" style="736" customWidth="1"/>
    <col min="11529" max="11529" width="14" style="736" customWidth="1"/>
    <col min="11530" max="11530" width="16.28515625" style="736" customWidth="1"/>
    <col min="11531" max="11531" width="22.140625" style="736" customWidth="1"/>
    <col min="11532" max="11533" width="11.42578125" style="736"/>
    <col min="11534" max="11536" width="14.5703125" style="736" customWidth="1"/>
    <col min="11537" max="11776" width="11.42578125" style="736"/>
    <col min="11777" max="11777" width="12.7109375" style="736" customWidth="1"/>
    <col min="11778" max="11778" width="88.5703125" style="736" customWidth="1"/>
    <col min="11779" max="11779" width="9.42578125" style="736" customWidth="1"/>
    <col min="11780" max="11780" width="13.7109375" style="736" customWidth="1"/>
    <col min="11781" max="11781" width="13.85546875" style="736" customWidth="1"/>
    <col min="11782" max="11782" width="14" style="736" customWidth="1"/>
    <col min="11783" max="11783" width="15.28515625" style="736" customWidth="1"/>
    <col min="11784" max="11784" width="14.5703125" style="736" customWidth="1"/>
    <col min="11785" max="11785" width="14" style="736" customWidth="1"/>
    <col min="11786" max="11786" width="16.28515625" style="736" customWidth="1"/>
    <col min="11787" max="11787" width="22.140625" style="736" customWidth="1"/>
    <col min="11788" max="11789" width="11.42578125" style="736"/>
    <col min="11790" max="11792" width="14.5703125" style="736" customWidth="1"/>
    <col min="11793" max="12032" width="11.42578125" style="736"/>
    <col min="12033" max="12033" width="12.7109375" style="736" customWidth="1"/>
    <col min="12034" max="12034" width="88.5703125" style="736" customWidth="1"/>
    <col min="12035" max="12035" width="9.42578125" style="736" customWidth="1"/>
    <col min="12036" max="12036" width="13.7109375" style="736" customWidth="1"/>
    <col min="12037" max="12037" width="13.85546875" style="736" customWidth="1"/>
    <col min="12038" max="12038" width="14" style="736" customWidth="1"/>
    <col min="12039" max="12039" width="15.28515625" style="736" customWidth="1"/>
    <col min="12040" max="12040" width="14.5703125" style="736" customWidth="1"/>
    <col min="12041" max="12041" width="14" style="736" customWidth="1"/>
    <col min="12042" max="12042" width="16.28515625" style="736" customWidth="1"/>
    <col min="12043" max="12043" width="22.140625" style="736" customWidth="1"/>
    <col min="12044" max="12045" width="11.42578125" style="736"/>
    <col min="12046" max="12048" width="14.5703125" style="736" customWidth="1"/>
    <col min="12049" max="12288" width="11.42578125" style="736"/>
    <col min="12289" max="12289" width="12.7109375" style="736" customWidth="1"/>
    <col min="12290" max="12290" width="88.5703125" style="736" customWidth="1"/>
    <col min="12291" max="12291" width="9.42578125" style="736" customWidth="1"/>
    <col min="12292" max="12292" width="13.7109375" style="736" customWidth="1"/>
    <col min="12293" max="12293" width="13.85546875" style="736" customWidth="1"/>
    <col min="12294" max="12294" width="14" style="736" customWidth="1"/>
    <col min="12295" max="12295" width="15.28515625" style="736" customWidth="1"/>
    <col min="12296" max="12296" width="14.5703125" style="736" customWidth="1"/>
    <col min="12297" max="12297" width="14" style="736" customWidth="1"/>
    <col min="12298" max="12298" width="16.28515625" style="736" customWidth="1"/>
    <col min="12299" max="12299" width="22.140625" style="736" customWidth="1"/>
    <col min="12300" max="12301" width="11.42578125" style="736"/>
    <col min="12302" max="12304" width="14.5703125" style="736" customWidth="1"/>
    <col min="12305" max="12544" width="11.42578125" style="736"/>
    <col min="12545" max="12545" width="12.7109375" style="736" customWidth="1"/>
    <col min="12546" max="12546" width="88.5703125" style="736" customWidth="1"/>
    <col min="12547" max="12547" width="9.42578125" style="736" customWidth="1"/>
    <col min="12548" max="12548" width="13.7109375" style="736" customWidth="1"/>
    <col min="12549" max="12549" width="13.85546875" style="736" customWidth="1"/>
    <col min="12550" max="12550" width="14" style="736" customWidth="1"/>
    <col min="12551" max="12551" width="15.28515625" style="736" customWidth="1"/>
    <col min="12552" max="12552" width="14.5703125" style="736" customWidth="1"/>
    <col min="12553" max="12553" width="14" style="736" customWidth="1"/>
    <col min="12554" max="12554" width="16.28515625" style="736" customWidth="1"/>
    <col min="12555" max="12555" width="22.140625" style="736" customWidth="1"/>
    <col min="12556" max="12557" width="11.42578125" style="736"/>
    <col min="12558" max="12560" width="14.5703125" style="736" customWidth="1"/>
    <col min="12561" max="12800" width="11.42578125" style="736"/>
    <col min="12801" max="12801" width="12.7109375" style="736" customWidth="1"/>
    <col min="12802" max="12802" width="88.5703125" style="736" customWidth="1"/>
    <col min="12803" max="12803" width="9.42578125" style="736" customWidth="1"/>
    <col min="12804" max="12804" width="13.7109375" style="736" customWidth="1"/>
    <col min="12805" max="12805" width="13.85546875" style="736" customWidth="1"/>
    <col min="12806" max="12806" width="14" style="736" customWidth="1"/>
    <col min="12807" max="12807" width="15.28515625" style="736" customWidth="1"/>
    <col min="12808" max="12808" width="14.5703125" style="736" customWidth="1"/>
    <col min="12809" max="12809" width="14" style="736" customWidth="1"/>
    <col min="12810" max="12810" width="16.28515625" style="736" customWidth="1"/>
    <col min="12811" max="12811" width="22.140625" style="736" customWidth="1"/>
    <col min="12812" max="12813" width="11.42578125" style="736"/>
    <col min="12814" max="12816" width="14.5703125" style="736" customWidth="1"/>
    <col min="12817" max="13056" width="11.42578125" style="736"/>
    <col min="13057" max="13057" width="12.7109375" style="736" customWidth="1"/>
    <col min="13058" max="13058" width="88.5703125" style="736" customWidth="1"/>
    <col min="13059" max="13059" width="9.42578125" style="736" customWidth="1"/>
    <col min="13060" max="13060" width="13.7109375" style="736" customWidth="1"/>
    <col min="13061" max="13061" width="13.85546875" style="736" customWidth="1"/>
    <col min="13062" max="13062" width="14" style="736" customWidth="1"/>
    <col min="13063" max="13063" width="15.28515625" style="736" customWidth="1"/>
    <col min="13064" max="13064" width="14.5703125" style="736" customWidth="1"/>
    <col min="13065" max="13065" width="14" style="736" customWidth="1"/>
    <col min="13066" max="13066" width="16.28515625" style="736" customWidth="1"/>
    <col min="13067" max="13067" width="22.140625" style="736" customWidth="1"/>
    <col min="13068" max="13069" width="11.42578125" style="736"/>
    <col min="13070" max="13072" width="14.5703125" style="736" customWidth="1"/>
    <col min="13073" max="13312" width="11.42578125" style="736"/>
    <col min="13313" max="13313" width="12.7109375" style="736" customWidth="1"/>
    <col min="13314" max="13314" width="88.5703125" style="736" customWidth="1"/>
    <col min="13315" max="13315" width="9.42578125" style="736" customWidth="1"/>
    <col min="13316" max="13316" width="13.7109375" style="736" customWidth="1"/>
    <col min="13317" max="13317" width="13.85546875" style="736" customWidth="1"/>
    <col min="13318" max="13318" width="14" style="736" customWidth="1"/>
    <col min="13319" max="13319" width="15.28515625" style="736" customWidth="1"/>
    <col min="13320" max="13320" width="14.5703125" style="736" customWidth="1"/>
    <col min="13321" max="13321" width="14" style="736" customWidth="1"/>
    <col min="13322" max="13322" width="16.28515625" style="736" customWidth="1"/>
    <col min="13323" max="13323" width="22.140625" style="736" customWidth="1"/>
    <col min="13324" max="13325" width="11.42578125" style="736"/>
    <col min="13326" max="13328" width="14.5703125" style="736" customWidth="1"/>
    <col min="13329" max="13568" width="11.42578125" style="736"/>
    <col min="13569" max="13569" width="12.7109375" style="736" customWidth="1"/>
    <col min="13570" max="13570" width="88.5703125" style="736" customWidth="1"/>
    <col min="13571" max="13571" width="9.42578125" style="736" customWidth="1"/>
    <col min="13572" max="13572" width="13.7109375" style="736" customWidth="1"/>
    <col min="13573" max="13573" width="13.85546875" style="736" customWidth="1"/>
    <col min="13574" max="13574" width="14" style="736" customWidth="1"/>
    <col min="13575" max="13575" width="15.28515625" style="736" customWidth="1"/>
    <col min="13576" max="13576" width="14.5703125" style="736" customWidth="1"/>
    <col min="13577" max="13577" width="14" style="736" customWidth="1"/>
    <col min="13578" max="13578" width="16.28515625" style="736" customWidth="1"/>
    <col min="13579" max="13579" width="22.140625" style="736" customWidth="1"/>
    <col min="13580" max="13581" width="11.42578125" style="736"/>
    <col min="13582" max="13584" width="14.5703125" style="736" customWidth="1"/>
    <col min="13585" max="13824" width="11.42578125" style="736"/>
    <col min="13825" max="13825" width="12.7109375" style="736" customWidth="1"/>
    <col min="13826" max="13826" width="88.5703125" style="736" customWidth="1"/>
    <col min="13827" max="13827" width="9.42578125" style="736" customWidth="1"/>
    <col min="13828" max="13828" width="13.7109375" style="736" customWidth="1"/>
    <col min="13829" max="13829" width="13.85546875" style="736" customWidth="1"/>
    <col min="13830" max="13830" width="14" style="736" customWidth="1"/>
    <col min="13831" max="13831" width="15.28515625" style="736" customWidth="1"/>
    <col min="13832" max="13832" width="14.5703125" style="736" customWidth="1"/>
    <col min="13833" max="13833" width="14" style="736" customWidth="1"/>
    <col min="13834" max="13834" width="16.28515625" style="736" customWidth="1"/>
    <col min="13835" max="13835" width="22.140625" style="736" customWidth="1"/>
    <col min="13836" max="13837" width="11.42578125" style="736"/>
    <col min="13838" max="13840" width="14.5703125" style="736" customWidth="1"/>
    <col min="13841" max="14080" width="11.42578125" style="736"/>
    <col min="14081" max="14081" width="12.7109375" style="736" customWidth="1"/>
    <col min="14082" max="14082" width="88.5703125" style="736" customWidth="1"/>
    <col min="14083" max="14083" width="9.42578125" style="736" customWidth="1"/>
    <col min="14084" max="14084" width="13.7109375" style="736" customWidth="1"/>
    <col min="14085" max="14085" width="13.85546875" style="736" customWidth="1"/>
    <col min="14086" max="14086" width="14" style="736" customWidth="1"/>
    <col min="14087" max="14087" width="15.28515625" style="736" customWidth="1"/>
    <col min="14088" max="14088" width="14.5703125" style="736" customWidth="1"/>
    <col min="14089" max="14089" width="14" style="736" customWidth="1"/>
    <col min="14090" max="14090" width="16.28515625" style="736" customWidth="1"/>
    <col min="14091" max="14091" width="22.140625" style="736" customWidth="1"/>
    <col min="14092" max="14093" width="11.42578125" style="736"/>
    <col min="14094" max="14096" width="14.5703125" style="736" customWidth="1"/>
    <col min="14097" max="14336" width="11.42578125" style="736"/>
    <col min="14337" max="14337" width="12.7109375" style="736" customWidth="1"/>
    <col min="14338" max="14338" width="88.5703125" style="736" customWidth="1"/>
    <col min="14339" max="14339" width="9.42578125" style="736" customWidth="1"/>
    <col min="14340" max="14340" width="13.7109375" style="736" customWidth="1"/>
    <col min="14341" max="14341" width="13.85546875" style="736" customWidth="1"/>
    <col min="14342" max="14342" width="14" style="736" customWidth="1"/>
    <col min="14343" max="14343" width="15.28515625" style="736" customWidth="1"/>
    <col min="14344" max="14344" width="14.5703125" style="736" customWidth="1"/>
    <col min="14345" max="14345" width="14" style="736" customWidth="1"/>
    <col min="14346" max="14346" width="16.28515625" style="736" customWidth="1"/>
    <col min="14347" max="14347" width="22.140625" style="736" customWidth="1"/>
    <col min="14348" max="14349" width="11.42578125" style="736"/>
    <col min="14350" max="14352" width="14.5703125" style="736" customWidth="1"/>
    <col min="14353" max="14592" width="11.42578125" style="736"/>
    <col min="14593" max="14593" width="12.7109375" style="736" customWidth="1"/>
    <col min="14594" max="14594" width="88.5703125" style="736" customWidth="1"/>
    <col min="14595" max="14595" width="9.42578125" style="736" customWidth="1"/>
    <col min="14596" max="14596" width="13.7109375" style="736" customWidth="1"/>
    <col min="14597" max="14597" width="13.85546875" style="736" customWidth="1"/>
    <col min="14598" max="14598" width="14" style="736" customWidth="1"/>
    <col min="14599" max="14599" width="15.28515625" style="736" customWidth="1"/>
    <col min="14600" max="14600" width="14.5703125" style="736" customWidth="1"/>
    <col min="14601" max="14601" width="14" style="736" customWidth="1"/>
    <col min="14602" max="14602" width="16.28515625" style="736" customWidth="1"/>
    <col min="14603" max="14603" width="22.140625" style="736" customWidth="1"/>
    <col min="14604" max="14605" width="11.42578125" style="736"/>
    <col min="14606" max="14608" width="14.5703125" style="736" customWidth="1"/>
    <col min="14609" max="14848" width="11.42578125" style="736"/>
    <col min="14849" max="14849" width="12.7109375" style="736" customWidth="1"/>
    <col min="14850" max="14850" width="88.5703125" style="736" customWidth="1"/>
    <col min="14851" max="14851" width="9.42578125" style="736" customWidth="1"/>
    <col min="14852" max="14852" width="13.7109375" style="736" customWidth="1"/>
    <col min="14853" max="14853" width="13.85546875" style="736" customWidth="1"/>
    <col min="14854" max="14854" width="14" style="736" customWidth="1"/>
    <col min="14855" max="14855" width="15.28515625" style="736" customWidth="1"/>
    <col min="14856" max="14856" width="14.5703125" style="736" customWidth="1"/>
    <col min="14857" max="14857" width="14" style="736" customWidth="1"/>
    <col min="14858" max="14858" width="16.28515625" style="736" customWidth="1"/>
    <col min="14859" max="14859" width="22.140625" style="736" customWidth="1"/>
    <col min="14860" max="14861" width="11.42578125" style="736"/>
    <col min="14862" max="14864" width="14.5703125" style="736" customWidth="1"/>
    <col min="14865" max="15104" width="11.42578125" style="736"/>
    <col min="15105" max="15105" width="12.7109375" style="736" customWidth="1"/>
    <col min="15106" max="15106" width="88.5703125" style="736" customWidth="1"/>
    <col min="15107" max="15107" width="9.42578125" style="736" customWidth="1"/>
    <col min="15108" max="15108" width="13.7109375" style="736" customWidth="1"/>
    <col min="15109" max="15109" width="13.85546875" style="736" customWidth="1"/>
    <col min="15110" max="15110" width="14" style="736" customWidth="1"/>
    <col min="15111" max="15111" width="15.28515625" style="736" customWidth="1"/>
    <col min="15112" max="15112" width="14.5703125" style="736" customWidth="1"/>
    <col min="15113" max="15113" width="14" style="736" customWidth="1"/>
    <col min="15114" max="15114" width="16.28515625" style="736" customWidth="1"/>
    <col min="15115" max="15115" width="22.140625" style="736" customWidth="1"/>
    <col min="15116" max="15117" width="11.42578125" style="736"/>
    <col min="15118" max="15120" width="14.5703125" style="736" customWidth="1"/>
    <col min="15121" max="15360" width="11.42578125" style="736"/>
    <col min="15361" max="15361" width="12.7109375" style="736" customWidth="1"/>
    <col min="15362" max="15362" width="88.5703125" style="736" customWidth="1"/>
    <col min="15363" max="15363" width="9.42578125" style="736" customWidth="1"/>
    <col min="15364" max="15364" width="13.7109375" style="736" customWidth="1"/>
    <col min="15365" max="15365" width="13.85546875" style="736" customWidth="1"/>
    <col min="15366" max="15366" width="14" style="736" customWidth="1"/>
    <col min="15367" max="15367" width="15.28515625" style="736" customWidth="1"/>
    <col min="15368" max="15368" width="14.5703125" style="736" customWidth="1"/>
    <col min="15369" max="15369" width="14" style="736" customWidth="1"/>
    <col min="15370" max="15370" width="16.28515625" style="736" customWidth="1"/>
    <col min="15371" max="15371" width="22.140625" style="736" customWidth="1"/>
    <col min="15372" max="15373" width="11.42578125" style="736"/>
    <col min="15374" max="15376" width="14.5703125" style="736" customWidth="1"/>
    <col min="15377" max="15616" width="11.42578125" style="736"/>
    <col min="15617" max="15617" width="12.7109375" style="736" customWidth="1"/>
    <col min="15618" max="15618" width="88.5703125" style="736" customWidth="1"/>
    <col min="15619" max="15619" width="9.42578125" style="736" customWidth="1"/>
    <col min="15620" max="15620" width="13.7109375" style="736" customWidth="1"/>
    <col min="15621" max="15621" width="13.85546875" style="736" customWidth="1"/>
    <col min="15622" max="15622" width="14" style="736" customWidth="1"/>
    <col min="15623" max="15623" width="15.28515625" style="736" customWidth="1"/>
    <col min="15624" max="15624" width="14.5703125" style="736" customWidth="1"/>
    <col min="15625" max="15625" width="14" style="736" customWidth="1"/>
    <col min="15626" max="15626" width="16.28515625" style="736" customWidth="1"/>
    <col min="15627" max="15627" width="22.140625" style="736" customWidth="1"/>
    <col min="15628" max="15629" width="11.42578125" style="736"/>
    <col min="15630" max="15632" width="14.5703125" style="736" customWidth="1"/>
    <col min="15633" max="15872" width="11.42578125" style="736"/>
    <col min="15873" max="15873" width="12.7109375" style="736" customWidth="1"/>
    <col min="15874" max="15874" width="88.5703125" style="736" customWidth="1"/>
    <col min="15875" max="15875" width="9.42578125" style="736" customWidth="1"/>
    <col min="15876" max="15876" width="13.7109375" style="736" customWidth="1"/>
    <col min="15877" max="15877" width="13.85546875" style="736" customWidth="1"/>
    <col min="15878" max="15878" width="14" style="736" customWidth="1"/>
    <col min="15879" max="15879" width="15.28515625" style="736" customWidth="1"/>
    <col min="15880" max="15880" width="14.5703125" style="736" customWidth="1"/>
    <col min="15881" max="15881" width="14" style="736" customWidth="1"/>
    <col min="15882" max="15882" width="16.28515625" style="736" customWidth="1"/>
    <col min="15883" max="15883" width="22.140625" style="736" customWidth="1"/>
    <col min="15884" max="15885" width="11.42578125" style="736"/>
    <col min="15886" max="15888" width="14.5703125" style="736" customWidth="1"/>
    <col min="15889" max="16128" width="11.42578125" style="736"/>
    <col min="16129" max="16129" width="12.7109375" style="736" customWidth="1"/>
    <col min="16130" max="16130" width="88.5703125" style="736" customWidth="1"/>
    <col min="16131" max="16131" width="9.42578125" style="736" customWidth="1"/>
    <col min="16132" max="16132" width="13.7109375" style="736" customWidth="1"/>
    <col min="16133" max="16133" width="13.85546875" style="736" customWidth="1"/>
    <col min="16134" max="16134" width="14" style="736" customWidth="1"/>
    <col min="16135" max="16135" width="15.28515625" style="736" customWidth="1"/>
    <col min="16136" max="16136" width="14.5703125" style="736" customWidth="1"/>
    <col min="16137" max="16137" width="14" style="736" customWidth="1"/>
    <col min="16138" max="16138" width="16.28515625" style="736" customWidth="1"/>
    <col min="16139" max="16139" width="22.140625" style="736" customWidth="1"/>
    <col min="16140" max="16141" width="11.42578125" style="736"/>
    <col min="16142" max="16144" width="14.5703125" style="736" customWidth="1"/>
    <col min="16145" max="16384" width="11.42578125" style="736"/>
  </cols>
  <sheetData>
    <row r="1" spans="1:19" x14ac:dyDescent="0.2">
      <c r="A1" s="579" t="s">
        <v>0</v>
      </c>
      <c r="I1" s="736"/>
    </row>
    <row r="2" spans="1:19" x14ac:dyDescent="0.2">
      <c r="A2" s="579" t="str">
        <f>CONCATENATE("COMUNA: ",[2]NOMBRE!B2," - ","( ",[2]NOMBRE!C2,[2]NOMBRE!D2,[2]NOMBRE!E2,[2]NOMBRE!F2,[2]NOMBRE!G2," )")</f>
        <v>COMUNA: LINARES  - ( 07401 )</v>
      </c>
      <c r="I2" s="736"/>
    </row>
    <row r="3" spans="1:19" x14ac:dyDescent="0.2">
      <c r="A3" s="579" t="str">
        <f>CONCATENATE("ESTABLECIMIENTO: ",[2]NOMBRE!B3," - ","( ",[2]NOMBRE!C3,[2]NOMBRE!D3,[2]NOMBRE!E3,[2]NOMBRE!F3,[2]NOMBRE!G3," )")</f>
        <v>ESTABLECIMIENTO: HOSPITAL LINARES  - ( 16108 )</v>
      </c>
      <c r="I3" s="632"/>
    </row>
    <row r="4" spans="1:19" x14ac:dyDescent="0.2">
      <c r="A4" s="579" t="str">
        <f>CONCATENATE("MES: ",[2]NOMBRE!B6," - ","( ",[2]NOMBRE!C6,[2]NOMBRE!D6," )")</f>
        <v>MES: ABRIL - ( 04 )</v>
      </c>
      <c r="I4" s="631"/>
    </row>
    <row r="5" spans="1:19" ht="12.75" customHeight="1" x14ac:dyDescent="0.2">
      <c r="A5" s="579" t="str">
        <f>CONCATENATE("AÑO: ",[2]NOMBRE!B7)</f>
        <v>AÑO: 2013</v>
      </c>
      <c r="I5" s="736"/>
    </row>
    <row r="6" spans="1:19" ht="12.75" customHeight="1" x14ac:dyDescent="0.15">
      <c r="A6" s="888" t="s">
        <v>1</v>
      </c>
      <c r="B6" s="888"/>
      <c r="C6" s="888"/>
      <c r="D6" s="888"/>
      <c r="E6" s="888"/>
      <c r="F6" s="888"/>
      <c r="I6" s="736"/>
    </row>
    <row r="7" spans="1:19" ht="12.75" customHeight="1" x14ac:dyDescent="0.15">
      <c r="A7" s="888"/>
      <c r="B7" s="888"/>
      <c r="C7" s="888"/>
      <c r="D7" s="888"/>
      <c r="E7" s="888"/>
      <c r="F7" s="888"/>
      <c r="I7" s="736"/>
    </row>
    <row r="8" spans="1:19" ht="12.75" customHeight="1" x14ac:dyDescent="0.2">
      <c r="A8" s="882"/>
      <c r="B8" s="882"/>
      <c r="C8" s="882"/>
      <c r="D8" s="882"/>
      <c r="E8" s="882"/>
      <c r="F8" s="882"/>
      <c r="I8" s="736"/>
    </row>
    <row r="9" spans="1:19" x14ac:dyDescent="0.2">
      <c r="A9" s="11"/>
      <c r="B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2.75" customHeight="1" x14ac:dyDescent="0.2">
      <c r="A10" s="876" t="s">
        <v>2</v>
      </c>
      <c r="B10" s="877"/>
      <c r="C10" s="959" t="s">
        <v>3</v>
      </c>
      <c r="D10" s="966" t="s">
        <v>4</v>
      </c>
      <c r="E10" s="967"/>
      <c r="F10" s="968"/>
      <c r="G10" s="959" t="s">
        <v>5</v>
      </c>
      <c r="H10" s="959" t="s">
        <v>6</v>
      </c>
      <c r="I10" s="738"/>
      <c r="J10" s="736"/>
      <c r="K10" s="736"/>
      <c r="N10" s="732"/>
      <c r="O10" s="737"/>
      <c r="Q10" s="736"/>
    </row>
    <row r="11" spans="1:19" ht="13.5" customHeight="1" x14ac:dyDescent="0.2">
      <c r="A11" s="878"/>
      <c r="B11" s="879"/>
      <c r="C11" s="960"/>
      <c r="D11" s="969" t="s">
        <v>7</v>
      </c>
      <c r="E11" s="962" t="s">
        <v>8</v>
      </c>
      <c r="F11" s="964" t="s">
        <v>9</v>
      </c>
      <c r="G11" s="960"/>
      <c r="H11" s="960"/>
      <c r="I11" s="738"/>
      <c r="J11" s="736"/>
      <c r="K11" s="736"/>
      <c r="N11" s="732"/>
      <c r="O11" s="737"/>
      <c r="Q11" s="736"/>
    </row>
    <row r="12" spans="1:19" x14ac:dyDescent="0.2">
      <c r="A12" s="873" t="s">
        <v>10</v>
      </c>
      <c r="B12" s="874" t="s">
        <v>11</v>
      </c>
      <c r="C12" s="961"/>
      <c r="D12" s="970"/>
      <c r="E12" s="963"/>
      <c r="F12" s="965"/>
      <c r="G12" s="961"/>
      <c r="H12" s="961"/>
      <c r="I12" s="738"/>
      <c r="J12" s="736"/>
      <c r="K12" s="736"/>
      <c r="N12" s="732"/>
      <c r="O12" s="737"/>
      <c r="Q12" s="736"/>
    </row>
    <row r="13" spans="1:19" x14ac:dyDescent="0.2">
      <c r="A13" s="880" t="s">
        <v>12</v>
      </c>
      <c r="B13" s="881"/>
      <c r="C13" s="872">
        <f>+SUM(D13:F13)</f>
        <v>5015</v>
      </c>
      <c r="D13" s="875">
        <f>+SUM(D14:D42)</f>
        <v>2618</v>
      </c>
      <c r="E13" s="875">
        <f>+SUM(E14:E42)</f>
        <v>2397</v>
      </c>
      <c r="F13" s="875">
        <f>+SUM(F14:F42)</f>
        <v>0</v>
      </c>
      <c r="G13" s="875">
        <f>+SUM(G14:G42)</f>
        <v>0</v>
      </c>
      <c r="H13" s="875">
        <f>+SUM(H14:H42)</f>
        <v>0</v>
      </c>
      <c r="I13" s="738"/>
      <c r="J13" s="736"/>
      <c r="K13" s="736"/>
      <c r="N13" s="732"/>
      <c r="O13" s="737"/>
      <c r="Q13" s="736"/>
    </row>
    <row r="14" spans="1:19" ht="27" customHeight="1" x14ac:dyDescent="0.2">
      <c r="A14" s="862" t="s">
        <v>13</v>
      </c>
      <c r="B14" s="863" t="s">
        <v>14</v>
      </c>
      <c r="C14" s="735">
        <f>+SUM(D14:F14)</f>
        <v>1309</v>
      </c>
      <c r="D14" s="749">
        <v>700</v>
      </c>
      <c r="E14" s="739">
        <v>609</v>
      </c>
      <c r="F14" s="750"/>
      <c r="G14" s="750"/>
      <c r="H14" s="750"/>
      <c r="I14" s="828"/>
      <c r="J14" s="736"/>
      <c r="K14" s="736"/>
      <c r="N14" s="732"/>
      <c r="O14" s="737"/>
      <c r="Q14" s="736"/>
    </row>
    <row r="15" spans="1:19" x14ac:dyDescent="0.2">
      <c r="A15" s="864" t="s">
        <v>15</v>
      </c>
      <c r="B15" s="865" t="s">
        <v>16</v>
      </c>
      <c r="C15" s="735">
        <f t="shared" ref="C15:C76" si="0">+SUM(D15:F15)</f>
        <v>0</v>
      </c>
      <c r="D15" s="749"/>
      <c r="E15" s="739"/>
      <c r="F15" s="750"/>
      <c r="G15" s="750"/>
      <c r="H15" s="750"/>
      <c r="I15" s="828"/>
      <c r="J15" s="736"/>
      <c r="K15" s="736"/>
      <c r="N15" s="732"/>
      <c r="O15" s="737"/>
      <c r="Q15" s="736"/>
    </row>
    <row r="16" spans="1:19" x14ac:dyDescent="0.2">
      <c r="A16" s="864" t="s">
        <v>17</v>
      </c>
      <c r="B16" s="865" t="s">
        <v>18</v>
      </c>
      <c r="C16" s="735">
        <f t="shared" si="0"/>
        <v>0</v>
      </c>
      <c r="D16" s="749"/>
      <c r="E16" s="739"/>
      <c r="F16" s="750"/>
      <c r="G16" s="750"/>
      <c r="H16" s="750"/>
      <c r="I16" s="828"/>
      <c r="J16" s="736"/>
      <c r="K16" s="736"/>
      <c r="N16" s="732"/>
      <c r="O16" s="737"/>
      <c r="Q16" s="736"/>
    </row>
    <row r="17" spans="1:17" x14ac:dyDescent="0.2">
      <c r="A17" s="866" t="s">
        <v>19</v>
      </c>
      <c r="B17" s="867" t="s">
        <v>20</v>
      </c>
      <c r="C17" s="735">
        <f t="shared" si="0"/>
        <v>69</v>
      </c>
      <c r="D17" s="749"/>
      <c r="E17" s="739">
        <v>69</v>
      </c>
      <c r="F17" s="750"/>
      <c r="G17" s="750"/>
      <c r="H17" s="750"/>
      <c r="I17" s="828"/>
      <c r="J17" s="736"/>
      <c r="K17" s="736"/>
      <c r="N17" s="732"/>
      <c r="O17" s="737"/>
      <c r="Q17" s="736"/>
    </row>
    <row r="18" spans="1:17" x14ac:dyDescent="0.2">
      <c r="A18" s="866" t="s">
        <v>21</v>
      </c>
      <c r="B18" s="868" t="s">
        <v>22</v>
      </c>
      <c r="C18" s="735">
        <f t="shared" si="0"/>
        <v>203</v>
      </c>
      <c r="D18" s="749"/>
      <c r="E18" s="739">
        <v>203</v>
      </c>
      <c r="F18" s="750"/>
      <c r="G18" s="750"/>
      <c r="H18" s="750"/>
      <c r="I18" s="828"/>
      <c r="J18" s="736"/>
      <c r="K18" s="736"/>
      <c r="N18" s="732"/>
      <c r="O18" s="737"/>
      <c r="Q18" s="736"/>
    </row>
    <row r="19" spans="1:17" x14ac:dyDescent="0.2">
      <c r="A19" s="866" t="s">
        <v>23</v>
      </c>
      <c r="B19" s="869" t="s">
        <v>24</v>
      </c>
      <c r="C19" s="735">
        <f t="shared" si="0"/>
        <v>390</v>
      </c>
      <c r="D19" s="749"/>
      <c r="E19" s="739">
        <v>390</v>
      </c>
      <c r="F19" s="750"/>
      <c r="G19" s="750"/>
      <c r="H19" s="750"/>
      <c r="I19" s="828"/>
      <c r="J19" s="736"/>
      <c r="K19" s="736"/>
      <c r="N19" s="732"/>
      <c r="O19" s="737"/>
      <c r="Q19" s="736"/>
    </row>
    <row r="20" spans="1:17" x14ac:dyDescent="0.2">
      <c r="A20" s="866" t="s">
        <v>25</v>
      </c>
      <c r="B20" s="869" t="s">
        <v>26</v>
      </c>
      <c r="C20" s="735">
        <f t="shared" si="0"/>
        <v>44</v>
      </c>
      <c r="D20" s="749"/>
      <c r="E20" s="739">
        <v>44</v>
      </c>
      <c r="F20" s="750"/>
      <c r="G20" s="750"/>
      <c r="H20" s="750"/>
      <c r="I20" s="828"/>
      <c r="J20" s="736"/>
      <c r="K20" s="736"/>
      <c r="N20" s="732"/>
      <c r="O20" s="737"/>
      <c r="Q20" s="736"/>
    </row>
    <row r="21" spans="1:17" x14ac:dyDescent="0.2">
      <c r="A21" s="866" t="s">
        <v>27</v>
      </c>
      <c r="B21" s="869" t="s">
        <v>28</v>
      </c>
      <c r="C21" s="735">
        <f t="shared" si="0"/>
        <v>115</v>
      </c>
      <c r="D21" s="749">
        <v>56</v>
      </c>
      <c r="E21" s="739">
        <v>59</v>
      </c>
      <c r="F21" s="750"/>
      <c r="G21" s="750"/>
      <c r="H21" s="750"/>
      <c r="I21" s="828"/>
      <c r="J21" s="736"/>
      <c r="K21" s="736"/>
      <c r="N21" s="732"/>
      <c r="O21" s="737"/>
      <c r="Q21" s="736"/>
    </row>
    <row r="22" spans="1:17" ht="23.25" x14ac:dyDescent="0.2">
      <c r="A22" s="866" t="s">
        <v>29</v>
      </c>
      <c r="B22" s="870" t="s">
        <v>30</v>
      </c>
      <c r="C22" s="735">
        <f t="shared" si="0"/>
        <v>269</v>
      </c>
      <c r="D22" s="767"/>
      <c r="E22" s="768">
        <v>269</v>
      </c>
      <c r="F22" s="769"/>
      <c r="G22" s="769"/>
      <c r="H22" s="769"/>
      <c r="I22" s="828"/>
      <c r="J22" s="736"/>
      <c r="K22" s="736"/>
      <c r="N22" s="732"/>
      <c r="O22" s="737"/>
      <c r="Q22" s="736"/>
    </row>
    <row r="23" spans="1:17" x14ac:dyDescent="0.2">
      <c r="A23" s="866" t="s">
        <v>31</v>
      </c>
      <c r="B23" s="870" t="s">
        <v>32</v>
      </c>
      <c r="C23" s="735">
        <f t="shared" si="0"/>
        <v>0</v>
      </c>
      <c r="D23" s="767"/>
      <c r="E23" s="768"/>
      <c r="F23" s="769"/>
      <c r="G23" s="769"/>
      <c r="H23" s="769"/>
      <c r="I23" s="828"/>
      <c r="J23" s="736"/>
      <c r="K23" s="736"/>
      <c r="N23" s="732"/>
      <c r="O23" s="737"/>
      <c r="Q23" s="736"/>
    </row>
    <row r="24" spans="1:17" x14ac:dyDescent="0.2">
      <c r="A24" s="866" t="s">
        <v>33</v>
      </c>
      <c r="B24" s="870" t="s">
        <v>34</v>
      </c>
      <c r="C24" s="735">
        <f t="shared" si="0"/>
        <v>0</v>
      </c>
      <c r="D24" s="767"/>
      <c r="E24" s="768"/>
      <c r="F24" s="769"/>
      <c r="G24" s="769"/>
      <c r="H24" s="769"/>
      <c r="I24" s="828"/>
      <c r="J24" s="736"/>
      <c r="K24" s="736"/>
      <c r="N24" s="732"/>
      <c r="O24" s="737"/>
      <c r="Q24" s="736"/>
    </row>
    <row r="25" spans="1:17" x14ac:dyDescent="0.2">
      <c r="A25" s="866" t="s">
        <v>35</v>
      </c>
      <c r="B25" s="870" t="s">
        <v>36</v>
      </c>
      <c r="C25" s="735">
        <f t="shared" si="0"/>
        <v>0</v>
      </c>
      <c r="D25" s="767"/>
      <c r="E25" s="768"/>
      <c r="F25" s="769"/>
      <c r="G25" s="769"/>
      <c r="H25" s="769"/>
      <c r="I25" s="828"/>
      <c r="J25" s="736"/>
      <c r="K25" s="736"/>
      <c r="N25" s="732"/>
      <c r="O25" s="737"/>
      <c r="Q25" s="736"/>
    </row>
    <row r="26" spans="1:17" x14ac:dyDescent="0.2">
      <c r="A26" s="866" t="s">
        <v>37</v>
      </c>
      <c r="B26" s="870" t="s">
        <v>38</v>
      </c>
      <c r="C26" s="735">
        <f t="shared" si="0"/>
        <v>4</v>
      </c>
      <c r="D26" s="767"/>
      <c r="E26" s="768">
        <v>4</v>
      </c>
      <c r="F26" s="769"/>
      <c r="G26" s="769"/>
      <c r="H26" s="769"/>
      <c r="I26" s="828"/>
      <c r="J26" s="736"/>
      <c r="K26" s="736"/>
      <c r="N26" s="732"/>
      <c r="O26" s="737"/>
      <c r="Q26" s="736"/>
    </row>
    <row r="27" spans="1:17" x14ac:dyDescent="0.2">
      <c r="A27" s="871" t="s">
        <v>39</v>
      </c>
      <c r="B27" s="870" t="s">
        <v>40</v>
      </c>
      <c r="C27" s="735">
        <f t="shared" si="0"/>
        <v>0</v>
      </c>
      <c r="D27" s="767"/>
      <c r="E27" s="768"/>
      <c r="F27" s="769"/>
      <c r="G27" s="769"/>
      <c r="H27" s="769"/>
      <c r="I27" s="828"/>
      <c r="J27" s="736"/>
      <c r="K27" s="736"/>
      <c r="N27" s="732"/>
      <c r="O27" s="737"/>
      <c r="Q27" s="736"/>
    </row>
    <row r="28" spans="1:17" x14ac:dyDescent="0.2">
      <c r="A28" s="866" t="s">
        <v>41</v>
      </c>
      <c r="B28" s="870" t="s">
        <v>42</v>
      </c>
      <c r="C28" s="735">
        <f t="shared" si="0"/>
        <v>540</v>
      </c>
      <c r="D28" s="767">
        <v>540</v>
      </c>
      <c r="E28" s="768"/>
      <c r="F28" s="769"/>
      <c r="G28" s="769"/>
      <c r="H28" s="769"/>
      <c r="I28" s="828"/>
      <c r="J28" s="736"/>
      <c r="K28" s="736"/>
      <c r="N28" s="732"/>
      <c r="O28" s="737"/>
      <c r="Q28" s="736"/>
    </row>
    <row r="29" spans="1:17" x14ac:dyDescent="0.2">
      <c r="A29" s="866" t="s">
        <v>43</v>
      </c>
      <c r="B29" s="869" t="s">
        <v>44</v>
      </c>
      <c r="C29" s="735">
        <f t="shared" si="0"/>
        <v>0</v>
      </c>
      <c r="D29" s="767"/>
      <c r="E29" s="768"/>
      <c r="F29" s="769"/>
      <c r="G29" s="769"/>
      <c r="H29" s="769"/>
      <c r="I29" s="828"/>
      <c r="J29" s="736"/>
      <c r="K29" s="736"/>
      <c r="N29" s="732"/>
      <c r="O29" s="737"/>
      <c r="Q29" s="736"/>
    </row>
    <row r="30" spans="1:17" x14ac:dyDescent="0.2">
      <c r="A30" s="866" t="s">
        <v>45</v>
      </c>
      <c r="B30" s="870" t="s">
        <v>46</v>
      </c>
      <c r="C30" s="735">
        <f t="shared" si="0"/>
        <v>0</v>
      </c>
      <c r="D30" s="767"/>
      <c r="E30" s="768"/>
      <c r="F30" s="769"/>
      <c r="G30" s="769"/>
      <c r="H30" s="769"/>
      <c r="I30" s="828"/>
      <c r="J30" s="736"/>
      <c r="K30" s="736"/>
      <c r="N30" s="732"/>
      <c r="O30" s="737"/>
      <c r="Q30" s="736"/>
    </row>
    <row r="31" spans="1:17" x14ac:dyDescent="0.2">
      <c r="A31" s="866" t="s">
        <v>47</v>
      </c>
      <c r="B31" s="870" t="s">
        <v>48</v>
      </c>
      <c r="C31" s="735">
        <f t="shared" si="0"/>
        <v>0</v>
      </c>
      <c r="D31" s="767"/>
      <c r="E31" s="768"/>
      <c r="F31" s="769"/>
      <c r="G31" s="769"/>
      <c r="H31" s="845"/>
      <c r="I31" s="828"/>
      <c r="J31" s="736"/>
      <c r="K31" s="736"/>
      <c r="N31" s="732"/>
      <c r="O31" s="737"/>
      <c r="Q31" s="736"/>
    </row>
    <row r="32" spans="1:17" x14ac:dyDescent="0.2">
      <c r="A32" s="866" t="s">
        <v>49</v>
      </c>
      <c r="B32" s="870" t="s">
        <v>50</v>
      </c>
      <c r="C32" s="735">
        <f t="shared" si="0"/>
        <v>0</v>
      </c>
      <c r="D32" s="767"/>
      <c r="E32" s="768"/>
      <c r="F32" s="769"/>
      <c r="G32" s="769"/>
      <c r="H32" s="845"/>
      <c r="I32" s="828"/>
      <c r="J32" s="736"/>
      <c r="K32" s="736"/>
      <c r="N32" s="732"/>
      <c r="O32" s="737"/>
      <c r="Q32" s="736"/>
    </row>
    <row r="33" spans="1:17" s="737" customFormat="1" x14ac:dyDescent="0.2">
      <c r="A33" s="866" t="s">
        <v>51</v>
      </c>
      <c r="B33" s="869" t="s">
        <v>52</v>
      </c>
      <c r="C33" s="735">
        <f t="shared" si="0"/>
        <v>1</v>
      </c>
      <c r="D33" s="749"/>
      <c r="E33" s="739">
        <v>1</v>
      </c>
      <c r="F33" s="750"/>
      <c r="G33" s="750"/>
      <c r="H33" s="800"/>
      <c r="I33" s="829"/>
      <c r="N33" s="741"/>
    </row>
    <row r="34" spans="1:17" x14ac:dyDescent="0.2">
      <c r="A34" s="866" t="s">
        <v>53</v>
      </c>
      <c r="B34" s="869" t="s">
        <v>54</v>
      </c>
      <c r="C34" s="759">
        <f t="shared" si="0"/>
        <v>30</v>
      </c>
      <c r="D34" s="746">
        <v>22</v>
      </c>
      <c r="E34" s="747">
        <v>8</v>
      </c>
      <c r="F34" s="748"/>
      <c r="G34" s="748"/>
      <c r="H34" s="748"/>
      <c r="I34" s="828"/>
      <c r="J34" s="736"/>
      <c r="K34" s="736"/>
      <c r="N34" s="732"/>
      <c r="O34" s="737"/>
      <c r="Q34" s="736"/>
    </row>
    <row r="35" spans="1:17" ht="34.5" x14ac:dyDescent="0.2">
      <c r="A35" s="809" t="s">
        <v>55</v>
      </c>
      <c r="B35" s="788" t="s">
        <v>56</v>
      </c>
      <c r="C35" s="735">
        <f t="shared" si="0"/>
        <v>1239</v>
      </c>
      <c r="D35" s="749">
        <v>539</v>
      </c>
      <c r="E35" s="739">
        <v>700</v>
      </c>
      <c r="F35" s="750"/>
      <c r="G35" s="750"/>
      <c r="H35" s="750"/>
      <c r="I35" s="828"/>
      <c r="J35" s="736"/>
      <c r="K35" s="736"/>
      <c r="N35" s="732"/>
      <c r="O35" s="737"/>
      <c r="Q35" s="736"/>
    </row>
    <row r="36" spans="1:17" x14ac:dyDescent="0.2">
      <c r="A36" s="809" t="s">
        <v>57</v>
      </c>
      <c r="B36" s="788" t="s">
        <v>58</v>
      </c>
      <c r="C36" s="735">
        <f t="shared" si="0"/>
        <v>96</v>
      </c>
      <c r="D36" s="749">
        <v>55</v>
      </c>
      <c r="E36" s="739">
        <v>41</v>
      </c>
      <c r="F36" s="750"/>
      <c r="G36" s="750"/>
      <c r="H36" s="750"/>
      <c r="I36" s="828"/>
      <c r="J36" s="736"/>
      <c r="K36" s="736"/>
      <c r="N36" s="732"/>
      <c r="O36" s="737"/>
      <c r="Q36" s="736"/>
    </row>
    <row r="37" spans="1:17" x14ac:dyDescent="0.2">
      <c r="A37" s="809" t="s">
        <v>59</v>
      </c>
      <c r="B37" s="788" t="s">
        <v>60</v>
      </c>
      <c r="C37" s="735">
        <f t="shared" si="0"/>
        <v>0</v>
      </c>
      <c r="D37" s="749"/>
      <c r="E37" s="739"/>
      <c r="F37" s="750"/>
      <c r="G37" s="750"/>
      <c r="H37" s="750"/>
      <c r="I37" s="828"/>
      <c r="J37" s="736"/>
      <c r="K37" s="736"/>
      <c r="N37" s="732"/>
      <c r="O37" s="737"/>
      <c r="Q37" s="736"/>
    </row>
    <row r="38" spans="1:17" x14ac:dyDescent="0.2">
      <c r="A38" s="809" t="s">
        <v>61</v>
      </c>
      <c r="B38" s="788" t="s">
        <v>62</v>
      </c>
      <c r="C38" s="735">
        <f t="shared" si="0"/>
        <v>567</v>
      </c>
      <c r="D38" s="749">
        <v>567</v>
      </c>
      <c r="E38" s="739"/>
      <c r="F38" s="750"/>
      <c r="G38" s="750"/>
      <c r="H38" s="750"/>
      <c r="I38" s="828"/>
      <c r="J38" s="736"/>
      <c r="K38" s="736"/>
      <c r="N38" s="732"/>
      <c r="O38" s="737"/>
      <c r="Q38" s="736"/>
    </row>
    <row r="39" spans="1:17" x14ac:dyDescent="0.2">
      <c r="A39" s="809" t="s">
        <v>63</v>
      </c>
      <c r="B39" s="790" t="s">
        <v>64</v>
      </c>
      <c r="C39" s="766">
        <f t="shared" si="0"/>
        <v>139</v>
      </c>
      <c r="D39" s="767">
        <v>139</v>
      </c>
      <c r="E39" s="768"/>
      <c r="F39" s="769"/>
      <c r="G39" s="769"/>
      <c r="H39" s="769"/>
      <c r="I39" s="828"/>
      <c r="J39" s="736"/>
      <c r="K39" s="736"/>
      <c r="N39" s="732"/>
      <c r="O39" s="737"/>
      <c r="Q39" s="736"/>
    </row>
    <row r="40" spans="1:17" x14ac:dyDescent="0.2">
      <c r="A40" s="787" t="s">
        <v>65</v>
      </c>
      <c r="B40" s="790" t="s">
        <v>66</v>
      </c>
      <c r="C40" s="766">
        <f t="shared" si="0"/>
        <v>0</v>
      </c>
      <c r="D40" s="767"/>
      <c r="E40" s="768"/>
      <c r="F40" s="769"/>
      <c r="G40" s="769"/>
      <c r="H40" s="769"/>
      <c r="I40" s="828"/>
      <c r="J40" s="736"/>
      <c r="K40" s="736"/>
      <c r="N40" s="732"/>
      <c r="O40" s="737"/>
      <c r="Q40" s="736"/>
    </row>
    <row r="41" spans="1:17" x14ac:dyDescent="0.2">
      <c r="A41" s="787" t="s">
        <v>67</v>
      </c>
      <c r="B41" s="790" t="s">
        <v>68</v>
      </c>
      <c r="C41" s="766">
        <f t="shared" si="0"/>
        <v>0</v>
      </c>
      <c r="D41" s="767"/>
      <c r="E41" s="768"/>
      <c r="F41" s="769"/>
      <c r="G41" s="769"/>
      <c r="H41" s="769"/>
      <c r="I41" s="828"/>
      <c r="J41" s="736"/>
      <c r="K41" s="736"/>
      <c r="N41" s="732"/>
      <c r="O41" s="737"/>
      <c r="Q41" s="736"/>
    </row>
    <row r="42" spans="1:17" x14ac:dyDescent="0.2">
      <c r="A42" s="787" t="s">
        <v>69</v>
      </c>
      <c r="B42" s="790" t="s">
        <v>70</v>
      </c>
      <c r="C42" s="766">
        <f t="shared" si="0"/>
        <v>0</v>
      </c>
      <c r="D42" s="767"/>
      <c r="E42" s="768"/>
      <c r="F42" s="769"/>
      <c r="G42" s="769"/>
      <c r="H42" s="769"/>
      <c r="I42" s="828"/>
      <c r="J42" s="736"/>
      <c r="K42" s="736"/>
      <c r="N42" s="732"/>
      <c r="O42" s="737"/>
      <c r="Q42" s="736"/>
    </row>
    <row r="43" spans="1:17" x14ac:dyDescent="0.2">
      <c r="A43" s="951" t="s">
        <v>71</v>
      </c>
      <c r="B43" s="952"/>
      <c r="C43" s="872">
        <f t="shared" si="0"/>
        <v>1</v>
      </c>
      <c r="D43" s="744">
        <f>SUM(D44:D77)</f>
        <v>1</v>
      </c>
      <c r="E43" s="733">
        <f>SUM(E44:E77)</f>
        <v>0</v>
      </c>
      <c r="F43" s="744">
        <f>SUM(F44:F77)</f>
        <v>0</v>
      </c>
      <c r="G43" s="872">
        <f>SUM(G44:G77)</f>
        <v>0</v>
      </c>
      <c r="H43" s="872">
        <f>SUM(H44:H77)</f>
        <v>0</v>
      </c>
      <c r="I43" s="828"/>
      <c r="J43" s="736"/>
      <c r="K43" s="736"/>
      <c r="N43" s="732"/>
      <c r="O43" s="737"/>
      <c r="Q43" s="736"/>
    </row>
    <row r="44" spans="1:17" x14ac:dyDescent="0.2">
      <c r="A44" s="781" t="s">
        <v>72</v>
      </c>
      <c r="B44" s="789" t="s">
        <v>73</v>
      </c>
      <c r="C44" s="745">
        <f t="shared" si="0"/>
        <v>0</v>
      </c>
      <c r="D44" s="746"/>
      <c r="E44" s="747"/>
      <c r="F44" s="748"/>
      <c r="G44" s="748"/>
      <c r="H44" s="748"/>
      <c r="I44" s="828"/>
      <c r="J44" s="736"/>
      <c r="K44" s="736"/>
      <c r="N44" s="732"/>
      <c r="O44" s="737"/>
      <c r="Q44" s="736"/>
    </row>
    <row r="45" spans="1:17" x14ac:dyDescent="0.2">
      <c r="A45" s="782" t="s">
        <v>74</v>
      </c>
      <c r="B45" s="802" t="s">
        <v>75</v>
      </c>
      <c r="C45" s="735">
        <f t="shared" si="0"/>
        <v>0</v>
      </c>
      <c r="D45" s="749"/>
      <c r="E45" s="739"/>
      <c r="F45" s="750"/>
      <c r="G45" s="750"/>
      <c r="H45" s="750"/>
      <c r="I45" s="828"/>
      <c r="J45" s="736"/>
      <c r="K45" s="736"/>
      <c r="N45" s="732"/>
      <c r="O45" s="737"/>
      <c r="Q45" s="736"/>
    </row>
    <row r="46" spans="1:17" x14ac:dyDescent="0.2">
      <c r="A46" s="782" t="s">
        <v>76</v>
      </c>
      <c r="B46" s="802" t="s">
        <v>77</v>
      </c>
      <c r="C46" s="735">
        <f t="shared" si="0"/>
        <v>0</v>
      </c>
      <c r="D46" s="749"/>
      <c r="E46" s="739"/>
      <c r="F46" s="750"/>
      <c r="G46" s="750"/>
      <c r="H46" s="750"/>
      <c r="I46" s="828"/>
      <c r="J46" s="736"/>
      <c r="K46" s="736"/>
      <c r="N46" s="732"/>
      <c r="O46" s="737"/>
      <c r="Q46" s="736"/>
    </row>
    <row r="47" spans="1:17" x14ac:dyDescent="0.2">
      <c r="A47" s="782" t="s">
        <v>78</v>
      </c>
      <c r="B47" s="802" t="s">
        <v>79</v>
      </c>
      <c r="C47" s="735">
        <f t="shared" si="0"/>
        <v>0</v>
      </c>
      <c r="D47" s="749"/>
      <c r="E47" s="739"/>
      <c r="F47" s="750"/>
      <c r="G47" s="750"/>
      <c r="H47" s="750"/>
      <c r="I47" s="828"/>
      <c r="J47" s="736"/>
      <c r="K47" s="736"/>
      <c r="N47" s="732"/>
      <c r="O47" s="737"/>
      <c r="Q47" s="736"/>
    </row>
    <row r="48" spans="1:17" x14ac:dyDescent="0.2">
      <c r="A48" s="782" t="s">
        <v>80</v>
      </c>
      <c r="B48" s="802" t="s">
        <v>81</v>
      </c>
      <c r="C48" s="735">
        <f t="shared" si="0"/>
        <v>0</v>
      </c>
      <c r="D48" s="749"/>
      <c r="E48" s="739"/>
      <c r="F48" s="750"/>
      <c r="G48" s="750"/>
      <c r="H48" s="750"/>
      <c r="I48" s="828"/>
      <c r="J48" s="736"/>
      <c r="K48" s="736"/>
      <c r="N48" s="732"/>
      <c r="O48" s="737"/>
      <c r="Q48" s="736"/>
    </row>
    <row r="49" spans="1:17" x14ac:dyDescent="0.2">
      <c r="A49" s="782" t="s">
        <v>82</v>
      </c>
      <c r="B49" s="802" t="s">
        <v>83</v>
      </c>
      <c r="C49" s="735">
        <f t="shared" si="0"/>
        <v>0</v>
      </c>
      <c r="D49" s="749"/>
      <c r="E49" s="739"/>
      <c r="F49" s="750"/>
      <c r="G49" s="750"/>
      <c r="H49" s="750"/>
      <c r="I49" s="828"/>
      <c r="J49" s="736"/>
      <c r="K49" s="736"/>
      <c r="N49" s="732"/>
      <c r="O49" s="737"/>
      <c r="Q49" s="736"/>
    </row>
    <row r="50" spans="1:17" x14ac:dyDescent="0.2">
      <c r="A50" s="782" t="s">
        <v>84</v>
      </c>
      <c r="B50" s="802" t="s">
        <v>85</v>
      </c>
      <c r="C50" s="735">
        <f t="shared" si="0"/>
        <v>0</v>
      </c>
      <c r="D50" s="749"/>
      <c r="E50" s="739"/>
      <c r="F50" s="750"/>
      <c r="G50" s="750"/>
      <c r="H50" s="750"/>
      <c r="I50" s="828"/>
      <c r="J50" s="736"/>
      <c r="K50" s="736"/>
      <c r="N50" s="732"/>
      <c r="O50" s="737"/>
      <c r="Q50" s="736"/>
    </row>
    <row r="51" spans="1:17" x14ac:dyDescent="0.2">
      <c r="A51" s="782" t="s">
        <v>86</v>
      </c>
      <c r="B51" s="802" t="s">
        <v>87</v>
      </c>
      <c r="C51" s="735">
        <f t="shared" si="0"/>
        <v>0</v>
      </c>
      <c r="D51" s="749"/>
      <c r="E51" s="739"/>
      <c r="F51" s="750"/>
      <c r="G51" s="750"/>
      <c r="H51" s="750"/>
      <c r="I51" s="828"/>
      <c r="J51" s="736"/>
      <c r="K51" s="736"/>
      <c r="N51" s="732"/>
      <c r="O51" s="737"/>
      <c r="Q51" s="736"/>
    </row>
    <row r="52" spans="1:17" x14ac:dyDescent="0.2">
      <c r="A52" s="782" t="s">
        <v>88</v>
      </c>
      <c r="B52" s="802" t="s">
        <v>89</v>
      </c>
      <c r="C52" s="735">
        <f t="shared" si="0"/>
        <v>0</v>
      </c>
      <c r="D52" s="749"/>
      <c r="E52" s="739"/>
      <c r="F52" s="750"/>
      <c r="G52" s="750"/>
      <c r="H52" s="750"/>
      <c r="I52" s="828"/>
      <c r="J52" s="736"/>
      <c r="K52" s="736"/>
      <c r="N52" s="732"/>
      <c r="O52" s="737"/>
      <c r="Q52" s="736"/>
    </row>
    <row r="53" spans="1:17" x14ac:dyDescent="0.2">
      <c r="A53" s="782" t="s">
        <v>90</v>
      </c>
      <c r="B53" s="802" t="s">
        <v>91</v>
      </c>
      <c r="C53" s="735">
        <f t="shared" si="0"/>
        <v>0</v>
      </c>
      <c r="D53" s="749"/>
      <c r="E53" s="739"/>
      <c r="F53" s="750"/>
      <c r="G53" s="750"/>
      <c r="H53" s="750"/>
      <c r="I53" s="828"/>
      <c r="J53" s="736"/>
      <c r="K53" s="736"/>
      <c r="N53" s="732"/>
      <c r="O53" s="737"/>
      <c r="Q53" s="736"/>
    </row>
    <row r="54" spans="1:17" x14ac:dyDescent="0.2">
      <c r="A54" s="782" t="s">
        <v>92</v>
      </c>
      <c r="B54" s="802" t="s">
        <v>93</v>
      </c>
      <c r="C54" s="735">
        <f t="shared" si="0"/>
        <v>0</v>
      </c>
      <c r="D54" s="749"/>
      <c r="E54" s="739"/>
      <c r="F54" s="750"/>
      <c r="G54" s="750"/>
      <c r="H54" s="750"/>
      <c r="I54" s="828"/>
      <c r="J54" s="736"/>
      <c r="K54" s="736"/>
      <c r="N54" s="732"/>
      <c r="O54" s="737"/>
      <c r="Q54" s="736"/>
    </row>
    <row r="55" spans="1:17" x14ac:dyDescent="0.2">
      <c r="A55" s="782" t="s">
        <v>94</v>
      </c>
      <c r="B55" s="802" t="s">
        <v>95</v>
      </c>
      <c r="C55" s="735">
        <f t="shared" si="0"/>
        <v>0</v>
      </c>
      <c r="D55" s="749"/>
      <c r="E55" s="739"/>
      <c r="F55" s="750"/>
      <c r="G55" s="750"/>
      <c r="H55" s="750"/>
      <c r="I55" s="828"/>
      <c r="J55" s="736"/>
      <c r="K55" s="736"/>
      <c r="N55" s="732"/>
      <c r="O55" s="737"/>
      <c r="Q55" s="736"/>
    </row>
    <row r="56" spans="1:17" x14ac:dyDescent="0.2">
      <c r="A56" s="782" t="s">
        <v>96</v>
      </c>
      <c r="B56" s="802" t="s">
        <v>97</v>
      </c>
      <c r="C56" s="735">
        <f t="shared" si="0"/>
        <v>0</v>
      </c>
      <c r="D56" s="749"/>
      <c r="E56" s="739"/>
      <c r="F56" s="750"/>
      <c r="G56" s="750"/>
      <c r="H56" s="750"/>
      <c r="I56" s="828"/>
      <c r="J56" s="736"/>
      <c r="K56" s="736"/>
      <c r="N56" s="732"/>
      <c r="O56" s="737"/>
      <c r="Q56" s="736"/>
    </row>
    <row r="57" spans="1:17" x14ac:dyDescent="0.2">
      <c r="A57" s="782" t="s">
        <v>98</v>
      </c>
      <c r="B57" s="802" t="s">
        <v>99</v>
      </c>
      <c r="C57" s="735">
        <f t="shared" si="0"/>
        <v>0</v>
      </c>
      <c r="D57" s="749"/>
      <c r="E57" s="739"/>
      <c r="F57" s="750"/>
      <c r="G57" s="750"/>
      <c r="H57" s="750"/>
      <c r="I57" s="828"/>
      <c r="J57" s="736"/>
      <c r="K57" s="736"/>
      <c r="N57" s="732"/>
      <c r="O57" s="737"/>
      <c r="Q57" s="736"/>
    </row>
    <row r="58" spans="1:17" ht="34.5" x14ac:dyDescent="0.2">
      <c r="A58" s="782" t="s">
        <v>100</v>
      </c>
      <c r="B58" s="788" t="s">
        <v>101</v>
      </c>
      <c r="C58" s="735">
        <f t="shared" si="0"/>
        <v>0</v>
      </c>
      <c r="D58" s="749"/>
      <c r="E58" s="739"/>
      <c r="F58" s="750"/>
      <c r="G58" s="750"/>
      <c r="H58" s="750"/>
      <c r="I58" s="828"/>
      <c r="J58" s="736"/>
      <c r="K58" s="736"/>
      <c r="N58" s="732"/>
      <c r="O58" s="737"/>
      <c r="Q58" s="736"/>
    </row>
    <row r="59" spans="1:17" x14ac:dyDescent="0.2">
      <c r="A59" s="782" t="s">
        <v>102</v>
      </c>
      <c r="B59" s="802" t="s">
        <v>103</v>
      </c>
      <c r="C59" s="735">
        <f t="shared" si="0"/>
        <v>0</v>
      </c>
      <c r="D59" s="749"/>
      <c r="E59" s="739"/>
      <c r="F59" s="750"/>
      <c r="G59" s="750"/>
      <c r="H59" s="750"/>
      <c r="I59" s="828"/>
      <c r="J59" s="736"/>
      <c r="K59" s="736"/>
      <c r="N59" s="732"/>
      <c r="O59" s="737"/>
      <c r="Q59" s="736"/>
    </row>
    <row r="60" spans="1:17" x14ac:dyDescent="0.2">
      <c r="A60" s="782" t="s">
        <v>104</v>
      </c>
      <c r="B60" s="802" t="s">
        <v>105</v>
      </c>
      <c r="C60" s="735">
        <f t="shared" si="0"/>
        <v>0</v>
      </c>
      <c r="D60" s="749"/>
      <c r="E60" s="739"/>
      <c r="F60" s="750"/>
      <c r="G60" s="750"/>
      <c r="H60" s="750"/>
      <c r="I60" s="828"/>
      <c r="J60" s="736"/>
      <c r="K60" s="736"/>
      <c r="N60" s="732"/>
      <c r="O60" s="737"/>
      <c r="Q60" s="736"/>
    </row>
    <row r="61" spans="1:17" ht="23.25" x14ac:dyDescent="0.2">
      <c r="A61" s="782" t="s">
        <v>106</v>
      </c>
      <c r="B61" s="788" t="s">
        <v>107</v>
      </c>
      <c r="C61" s="735">
        <f t="shared" si="0"/>
        <v>0</v>
      </c>
      <c r="D61" s="749"/>
      <c r="E61" s="739"/>
      <c r="F61" s="750"/>
      <c r="G61" s="750"/>
      <c r="H61" s="750"/>
      <c r="I61" s="828"/>
      <c r="J61" s="736"/>
      <c r="K61" s="736"/>
      <c r="N61" s="732"/>
      <c r="O61" s="737"/>
      <c r="Q61" s="736"/>
    </row>
    <row r="62" spans="1:17" x14ac:dyDescent="0.2">
      <c r="A62" s="782" t="s">
        <v>108</v>
      </c>
      <c r="B62" s="802" t="s">
        <v>109</v>
      </c>
      <c r="C62" s="735">
        <f t="shared" si="0"/>
        <v>0</v>
      </c>
      <c r="D62" s="749"/>
      <c r="E62" s="739"/>
      <c r="F62" s="750"/>
      <c r="G62" s="750"/>
      <c r="H62" s="750"/>
      <c r="I62" s="828"/>
      <c r="J62" s="736"/>
      <c r="K62" s="736"/>
      <c r="N62" s="732"/>
      <c r="O62" s="737"/>
      <c r="Q62" s="736"/>
    </row>
    <row r="63" spans="1:17" x14ac:dyDescent="0.2">
      <c r="A63" s="782" t="s">
        <v>110</v>
      </c>
      <c r="B63" s="802" t="s">
        <v>111</v>
      </c>
      <c r="C63" s="735">
        <f t="shared" si="0"/>
        <v>0</v>
      </c>
      <c r="D63" s="749"/>
      <c r="E63" s="739"/>
      <c r="F63" s="750"/>
      <c r="G63" s="750"/>
      <c r="H63" s="750"/>
      <c r="I63" s="828"/>
      <c r="J63" s="736"/>
      <c r="K63" s="736"/>
      <c r="N63" s="732"/>
      <c r="O63" s="737"/>
      <c r="Q63" s="736"/>
    </row>
    <row r="64" spans="1:17" x14ac:dyDescent="0.2">
      <c r="A64" s="782" t="s">
        <v>112</v>
      </c>
      <c r="B64" s="802" t="s">
        <v>113</v>
      </c>
      <c r="C64" s="735">
        <f t="shared" si="0"/>
        <v>0</v>
      </c>
      <c r="D64" s="749"/>
      <c r="E64" s="739"/>
      <c r="F64" s="750"/>
      <c r="G64" s="750"/>
      <c r="H64" s="750"/>
      <c r="I64" s="828"/>
      <c r="J64" s="736"/>
      <c r="K64" s="736"/>
      <c r="N64" s="732"/>
      <c r="O64" s="737"/>
      <c r="Q64" s="736"/>
    </row>
    <row r="65" spans="1:17" x14ac:dyDescent="0.2">
      <c r="A65" s="782" t="s">
        <v>114</v>
      </c>
      <c r="B65" s="802" t="s">
        <v>115</v>
      </c>
      <c r="C65" s="735">
        <f t="shared" si="0"/>
        <v>0</v>
      </c>
      <c r="D65" s="749"/>
      <c r="E65" s="739"/>
      <c r="F65" s="750"/>
      <c r="G65" s="750"/>
      <c r="H65" s="750"/>
      <c r="I65" s="828"/>
      <c r="J65" s="736"/>
      <c r="K65" s="736"/>
      <c r="N65" s="732"/>
      <c r="O65" s="737"/>
      <c r="Q65" s="736"/>
    </row>
    <row r="66" spans="1:17" ht="25.5" customHeight="1" x14ac:dyDescent="0.2">
      <c r="A66" s="782" t="s">
        <v>116</v>
      </c>
      <c r="B66" s="788" t="s">
        <v>117</v>
      </c>
      <c r="C66" s="735">
        <f t="shared" si="0"/>
        <v>0</v>
      </c>
      <c r="D66" s="749"/>
      <c r="E66" s="739"/>
      <c r="F66" s="750"/>
      <c r="G66" s="750"/>
      <c r="H66" s="750"/>
      <c r="I66" s="828"/>
      <c r="J66" s="736"/>
      <c r="K66" s="736"/>
      <c r="N66" s="732"/>
      <c r="O66" s="737"/>
      <c r="Q66" s="736"/>
    </row>
    <row r="67" spans="1:17" x14ac:dyDescent="0.2">
      <c r="A67" s="782" t="s">
        <v>118</v>
      </c>
      <c r="B67" s="802" t="s">
        <v>119</v>
      </c>
      <c r="C67" s="735">
        <f t="shared" si="0"/>
        <v>0</v>
      </c>
      <c r="D67" s="749"/>
      <c r="E67" s="739"/>
      <c r="F67" s="750"/>
      <c r="G67" s="750"/>
      <c r="H67" s="750"/>
      <c r="I67" s="828"/>
      <c r="J67" s="736"/>
      <c r="K67" s="736"/>
      <c r="N67" s="732"/>
      <c r="O67" s="737"/>
      <c r="Q67" s="736"/>
    </row>
    <row r="68" spans="1:17" x14ac:dyDescent="0.2">
      <c r="A68" s="782" t="s">
        <v>120</v>
      </c>
      <c r="B68" s="802" t="s">
        <v>121</v>
      </c>
      <c r="C68" s="735">
        <f t="shared" si="0"/>
        <v>0</v>
      </c>
      <c r="D68" s="749"/>
      <c r="E68" s="739"/>
      <c r="F68" s="750"/>
      <c r="G68" s="750"/>
      <c r="H68" s="750"/>
      <c r="I68" s="828"/>
      <c r="J68" s="736"/>
      <c r="K68" s="736"/>
      <c r="N68" s="732"/>
      <c r="O68" s="737"/>
      <c r="Q68" s="736"/>
    </row>
    <row r="69" spans="1:17" x14ac:dyDescent="0.2">
      <c r="A69" s="782" t="s">
        <v>122</v>
      </c>
      <c r="B69" s="802" t="s">
        <v>123</v>
      </c>
      <c r="C69" s="735">
        <f t="shared" si="0"/>
        <v>0</v>
      </c>
      <c r="D69" s="749"/>
      <c r="E69" s="739"/>
      <c r="F69" s="750"/>
      <c r="G69" s="750"/>
      <c r="H69" s="750"/>
      <c r="I69" s="828"/>
      <c r="J69" s="736"/>
      <c r="K69" s="736"/>
      <c r="N69" s="732"/>
      <c r="O69" s="737"/>
      <c r="Q69" s="736"/>
    </row>
    <row r="70" spans="1:17" x14ac:dyDescent="0.2">
      <c r="A70" s="782" t="s">
        <v>124</v>
      </c>
      <c r="B70" s="802" t="s">
        <v>125</v>
      </c>
      <c r="C70" s="735">
        <f t="shared" si="0"/>
        <v>1</v>
      </c>
      <c r="D70" s="749">
        <v>1</v>
      </c>
      <c r="E70" s="739"/>
      <c r="F70" s="750"/>
      <c r="G70" s="750"/>
      <c r="H70" s="750"/>
      <c r="I70" s="828"/>
      <c r="J70" s="736"/>
      <c r="K70" s="736"/>
      <c r="N70" s="732"/>
      <c r="O70" s="737"/>
      <c r="Q70" s="736"/>
    </row>
    <row r="71" spans="1:17" x14ac:dyDescent="0.2">
      <c r="A71" s="782" t="s">
        <v>126</v>
      </c>
      <c r="B71" s="802" t="s">
        <v>127</v>
      </c>
      <c r="C71" s="735">
        <f t="shared" si="0"/>
        <v>0</v>
      </c>
      <c r="D71" s="749"/>
      <c r="E71" s="739"/>
      <c r="F71" s="750"/>
      <c r="G71" s="750"/>
      <c r="H71" s="750"/>
      <c r="I71" s="828"/>
      <c r="J71" s="736"/>
      <c r="K71" s="736"/>
      <c r="N71" s="732"/>
      <c r="O71" s="737"/>
      <c r="Q71" s="736"/>
    </row>
    <row r="72" spans="1:17" x14ac:dyDescent="0.2">
      <c r="A72" s="782" t="s">
        <v>128</v>
      </c>
      <c r="B72" s="802" t="s">
        <v>129</v>
      </c>
      <c r="C72" s="735">
        <f t="shared" si="0"/>
        <v>0</v>
      </c>
      <c r="D72" s="749"/>
      <c r="E72" s="739"/>
      <c r="F72" s="750"/>
      <c r="G72" s="750"/>
      <c r="H72" s="750"/>
      <c r="I72" s="828"/>
      <c r="J72" s="736"/>
      <c r="K72" s="736"/>
      <c r="N72" s="732"/>
      <c r="O72" s="737"/>
      <c r="Q72" s="736"/>
    </row>
    <row r="73" spans="1:17" x14ac:dyDescent="0.2">
      <c r="A73" s="782" t="s">
        <v>130</v>
      </c>
      <c r="B73" s="802" t="s">
        <v>131</v>
      </c>
      <c r="C73" s="735">
        <f t="shared" si="0"/>
        <v>0</v>
      </c>
      <c r="D73" s="749"/>
      <c r="E73" s="739"/>
      <c r="F73" s="750"/>
      <c r="G73" s="750"/>
      <c r="H73" s="750"/>
      <c r="I73" s="828"/>
      <c r="J73" s="736"/>
      <c r="K73" s="736"/>
      <c r="N73" s="732"/>
      <c r="O73" s="737"/>
      <c r="Q73" s="736"/>
    </row>
    <row r="74" spans="1:17" x14ac:dyDescent="0.2">
      <c r="A74" s="782" t="s">
        <v>132</v>
      </c>
      <c r="B74" s="802" t="s">
        <v>133</v>
      </c>
      <c r="C74" s="735">
        <f t="shared" si="0"/>
        <v>0</v>
      </c>
      <c r="D74" s="749"/>
      <c r="E74" s="739"/>
      <c r="F74" s="750"/>
      <c r="G74" s="750"/>
      <c r="H74" s="750"/>
      <c r="I74" s="828"/>
      <c r="J74" s="736"/>
      <c r="K74" s="736"/>
      <c r="N74" s="732"/>
      <c r="O74" s="737"/>
      <c r="Q74" s="736"/>
    </row>
    <row r="75" spans="1:17" x14ac:dyDescent="0.2">
      <c r="A75" s="782" t="s">
        <v>134</v>
      </c>
      <c r="B75" s="802" t="s">
        <v>135</v>
      </c>
      <c r="C75" s="735">
        <f t="shared" si="0"/>
        <v>0</v>
      </c>
      <c r="D75" s="749"/>
      <c r="E75" s="739"/>
      <c r="F75" s="750"/>
      <c r="G75" s="750"/>
      <c r="H75" s="750"/>
      <c r="I75" s="828"/>
      <c r="J75" s="736"/>
      <c r="K75" s="736"/>
      <c r="N75" s="732"/>
      <c r="O75" s="737"/>
      <c r="Q75" s="736"/>
    </row>
    <row r="76" spans="1:17" x14ac:dyDescent="0.2">
      <c r="A76" s="782" t="s">
        <v>136</v>
      </c>
      <c r="B76" s="802" t="s">
        <v>137</v>
      </c>
      <c r="C76" s="735">
        <f t="shared" si="0"/>
        <v>0</v>
      </c>
      <c r="D76" s="749"/>
      <c r="E76" s="739"/>
      <c r="F76" s="750"/>
      <c r="G76" s="750"/>
      <c r="H76" s="750"/>
      <c r="I76" s="828"/>
      <c r="J76" s="736"/>
      <c r="K76" s="736"/>
      <c r="N76" s="732"/>
      <c r="O76" s="737"/>
      <c r="Q76" s="736"/>
    </row>
    <row r="77" spans="1:17" x14ac:dyDescent="0.2">
      <c r="A77" s="803" t="s">
        <v>138</v>
      </c>
      <c r="B77" s="808" t="s">
        <v>139</v>
      </c>
      <c r="C77" s="751">
        <f>+SUM(D77:F77)</f>
        <v>0</v>
      </c>
      <c r="D77" s="752"/>
      <c r="E77" s="753"/>
      <c r="F77" s="754"/>
      <c r="G77" s="754"/>
      <c r="H77" s="754"/>
      <c r="I77" s="828"/>
      <c r="J77" s="736"/>
      <c r="K77" s="736"/>
      <c r="N77" s="732"/>
      <c r="O77" s="737"/>
      <c r="Q77" s="736"/>
    </row>
    <row r="78" spans="1:17" x14ac:dyDescent="0.2">
      <c r="A78" s="873"/>
      <c r="B78" s="755"/>
      <c r="C78" s="68"/>
      <c r="D78" s="3"/>
      <c r="E78" s="3"/>
      <c r="F78" s="3"/>
      <c r="G78" s="3"/>
      <c r="H78" s="3"/>
      <c r="I78" s="828"/>
      <c r="J78" s="736"/>
      <c r="K78" s="736"/>
      <c r="N78" s="732"/>
      <c r="O78" s="737"/>
      <c r="Q78" s="736"/>
    </row>
    <row r="79" spans="1:17" x14ac:dyDescent="0.2">
      <c r="A79" s="951" t="s">
        <v>140</v>
      </c>
      <c r="B79" s="958"/>
      <c r="C79" s="872">
        <f>+SUM(D79:F79)</f>
        <v>409</v>
      </c>
      <c r="D79" s="756">
        <f>+SUM(D80:D117)</f>
        <v>0</v>
      </c>
      <c r="E79" s="756">
        <f>+SUM(E80:E117)</f>
        <v>363</v>
      </c>
      <c r="F79" s="757">
        <f>+SUM(F80:F117)</f>
        <v>46</v>
      </c>
      <c r="G79" s="758">
        <f>+SUM(G80:G117)</f>
        <v>2</v>
      </c>
      <c r="H79" s="758">
        <f>+SUM(H80:H117)</f>
        <v>0</v>
      </c>
      <c r="I79" s="828"/>
      <c r="J79" s="736"/>
      <c r="K79" s="736"/>
      <c r="N79" s="732"/>
      <c r="O79" s="737"/>
      <c r="Q79" s="736"/>
    </row>
    <row r="80" spans="1:17" x14ac:dyDescent="0.2">
      <c r="A80" s="781" t="s">
        <v>141</v>
      </c>
      <c r="B80" s="801" t="s">
        <v>142</v>
      </c>
      <c r="C80" s="759">
        <f>+SUM(D80:F80)</f>
        <v>0</v>
      </c>
      <c r="D80" s="746"/>
      <c r="E80" s="747"/>
      <c r="F80" s="748"/>
      <c r="G80" s="748"/>
      <c r="H80" s="748"/>
      <c r="I80" s="828"/>
      <c r="J80" s="736"/>
      <c r="K80" s="736"/>
      <c r="N80" s="732"/>
      <c r="O80" s="737"/>
      <c r="Q80" s="736"/>
    </row>
    <row r="81" spans="1:17" x14ac:dyDescent="0.2">
      <c r="A81" s="782" t="s">
        <v>143</v>
      </c>
      <c r="B81" s="802" t="s">
        <v>144</v>
      </c>
      <c r="C81" s="735">
        <f t="shared" ref="C81:C117" si="1">+SUM(D81:F81)</f>
        <v>46</v>
      </c>
      <c r="D81" s="749"/>
      <c r="E81" s="739">
        <v>46</v>
      </c>
      <c r="F81" s="750"/>
      <c r="G81" s="750"/>
      <c r="H81" s="750"/>
      <c r="I81" s="828"/>
      <c r="J81" s="736"/>
      <c r="K81" s="736"/>
      <c r="N81" s="732"/>
      <c r="O81" s="737"/>
      <c r="Q81" s="736"/>
    </row>
    <row r="82" spans="1:17" x14ac:dyDescent="0.2">
      <c r="A82" s="782" t="s">
        <v>145</v>
      </c>
      <c r="B82" s="802" t="s">
        <v>146</v>
      </c>
      <c r="C82" s="735">
        <f t="shared" si="1"/>
        <v>0</v>
      </c>
      <c r="D82" s="749"/>
      <c r="E82" s="739"/>
      <c r="F82" s="750"/>
      <c r="G82" s="750"/>
      <c r="H82" s="750"/>
      <c r="I82" s="828"/>
      <c r="J82" s="736"/>
      <c r="K82" s="736"/>
      <c r="N82" s="732"/>
      <c r="O82" s="737"/>
      <c r="Q82" s="736"/>
    </row>
    <row r="83" spans="1:17" x14ac:dyDescent="0.2">
      <c r="A83" s="782" t="s">
        <v>147</v>
      </c>
      <c r="B83" s="802" t="s">
        <v>148</v>
      </c>
      <c r="C83" s="735">
        <f t="shared" si="1"/>
        <v>0</v>
      </c>
      <c r="D83" s="749"/>
      <c r="E83" s="739"/>
      <c r="F83" s="750"/>
      <c r="G83" s="750"/>
      <c r="H83" s="750"/>
      <c r="I83" s="828"/>
      <c r="J83" s="736"/>
      <c r="K83" s="736"/>
      <c r="N83" s="732"/>
      <c r="O83" s="737"/>
      <c r="Q83" s="736"/>
    </row>
    <row r="84" spans="1:17" x14ac:dyDescent="0.2">
      <c r="A84" s="782" t="s">
        <v>149</v>
      </c>
      <c r="B84" s="802" t="s">
        <v>150</v>
      </c>
      <c r="C84" s="735">
        <f t="shared" si="1"/>
        <v>49</v>
      </c>
      <c r="D84" s="749"/>
      <c r="E84" s="739">
        <v>49</v>
      </c>
      <c r="F84" s="750"/>
      <c r="G84" s="750"/>
      <c r="H84" s="750"/>
      <c r="I84" s="828"/>
      <c r="J84" s="736"/>
      <c r="K84" s="736"/>
      <c r="N84" s="732"/>
      <c r="O84" s="737"/>
      <c r="Q84" s="736"/>
    </row>
    <row r="85" spans="1:17" x14ac:dyDescent="0.2">
      <c r="A85" s="782" t="s">
        <v>151</v>
      </c>
      <c r="B85" s="802" t="s">
        <v>152</v>
      </c>
      <c r="C85" s="735">
        <f t="shared" si="1"/>
        <v>0</v>
      </c>
      <c r="D85" s="749"/>
      <c r="E85" s="739"/>
      <c r="F85" s="750"/>
      <c r="G85" s="750"/>
      <c r="H85" s="750"/>
      <c r="I85" s="828"/>
      <c r="J85" s="736"/>
      <c r="K85" s="736"/>
      <c r="N85" s="732"/>
      <c r="O85" s="737"/>
      <c r="Q85" s="736"/>
    </row>
    <row r="86" spans="1:17" x14ac:dyDescent="0.2">
      <c r="A86" s="782" t="s">
        <v>153</v>
      </c>
      <c r="B86" s="802" t="s">
        <v>154</v>
      </c>
      <c r="C86" s="735">
        <f t="shared" si="1"/>
        <v>0</v>
      </c>
      <c r="D86" s="749"/>
      <c r="E86" s="739"/>
      <c r="F86" s="750"/>
      <c r="G86" s="750"/>
      <c r="H86" s="750"/>
      <c r="I86" s="828"/>
      <c r="J86" s="736"/>
      <c r="K86" s="736"/>
      <c r="N86" s="732"/>
      <c r="O86" s="737"/>
      <c r="Q86" s="736"/>
    </row>
    <row r="87" spans="1:17" x14ac:dyDescent="0.2">
      <c r="A87" s="782" t="s">
        <v>155</v>
      </c>
      <c r="B87" s="802" t="s">
        <v>156</v>
      </c>
      <c r="C87" s="735">
        <f t="shared" si="1"/>
        <v>0</v>
      </c>
      <c r="D87" s="749"/>
      <c r="E87" s="739"/>
      <c r="F87" s="750"/>
      <c r="G87" s="750"/>
      <c r="H87" s="750"/>
      <c r="I87" s="828"/>
      <c r="J87" s="736"/>
      <c r="K87" s="736"/>
      <c r="N87" s="732"/>
      <c r="O87" s="737"/>
      <c r="Q87" s="736"/>
    </row>
    <row r="88" spans="1:17" x14ac:dyDescent="0.2">
      <c r="A88" s="782" t="s">
        <v>157</v>
      </c>
      <c r="B88" s="802" t="s">
        <v>158</v>
      </c>
      <c r="C88" s="735">
        <f t="shared" si="1"/>
        <v>0</v>
      </c>
      <c r="D88" s="749"/>
      <c r="E88" s="739"/>
      <c r="F88" s="750"/>
      <c r="G88" s="750"/>
      <c r="H88" s="750"/>
      <c r="I88" s="828"/>
      <c r="J88" s="736"/>
      <c r="K88" s="736"/>
      <c r="N88" s="732"/>
      <c r="O88" s="737"/>
      <c r="Q88" s="736"/>
    </row>
    <row r="89" spans="1:17" x14ac:dyDescent="0.2">
      <c r="A89" s="782" t="s">
        <v>159</v>
      </c>
      <c r="B89" s="802" t="s">
        <v>160</v>
      </c>
      <c r="C89" s="735">
        <f t="shared" si="1"/>
        <v>39</v>
      </c>
      <c r="D89" s="749"/>
      <c r="E89" s="739">
        <v>39</v>
      </c>
      <c r="F89" s="750"/>
      <c r="G89" s="750"/>
      <c r="H89" s="750"/>
      <c r="I89" s="828"/>
      <c r="J89" s="736"/>
      <c r="K89" s="736"/>
      <c r="N89" s="732"/>
      <c r="O89" s="737"/>
      <c r="Q89" s="736"/>
    </row>
    <row r="90" spans="1:17" x14ac:dyDescent="0.2">
      <c r="A90" s="782" t="s">
        <v>161</v>
      </c>
      <c r="B90" s="802" t="s">
        <v>162</v>
      </c>
      <c r="C90" s="735">
        <f t="shared" si="1"/>
        <v>0</v>
      </c>
      <c r="D90" s="749"/>
      <c r="E90" s="739"/>
      <c r="F90" s="750"/>
      <c r="G90" s="750"/>
      <c r="H90" s="750"/>
      <c r="I90" s="828"/>
      <c r="J90" s="736"/>
      <c r="K90" s="736"/>
      <c r="N90" s="732"/>
      <c r="O90" s="737"/>
      <c r="Q90" s="736"/>
    </row>
    <row r="91" spans="1:17" x14ac:dyDescent="0.2">
      <c r="A91" s="782" t="s">
        <v>163</v>
      </c>
      <c r="B91" s="802" t="s">
        <v>164</v>
      </c>
      <c r="C91" s="735">
        <f t="shared" si="1"/>
        <v>0</v>
      </c>
      <c r="D91" s="749"/>
      <c r="E91" s="739"/>
      <c r="F91" s="750"/>
      <c r="G91" s="750"/>
      <c r="H91" s="750"/>
      <c r="I91" s="828"/>
      <c r="J91" s="736"/>
      <c r="K91" s="736"/>
      <c r="N91" s="732"/>
      <c r="O91" s="737"/>
      <c r="Q91" s="736"/>
    </row>
    <row r="92" spans="1:17" x14ac:dyDescent="0.2">
      <c r="A92" s="782" t="s">
        <v>165</v>
      </c>
      <c r="B92" s="802" t="s">
        <v>166</v>
      </c>
      <c r="C92" s="735">
        <f t="shared" si="1"/>
        <v>0</v>
      </c>
      <c r="D92" s="749"/>
      <c r="E92" s="739"/>
      <c r="F92" s="750"/>
      <c r="G92" s="750"/>
      <c r="H92" s="750"/>
      <c r="I92" s="828"/>
      <c r="J92" s="736"/>
      <c r="K92" s="736"/>
      <c r="N92" s="732"/>
      <c r="O92" s="737"/>
      <c r="Q92" s="736"/>
    </row>
    <row r="93" spans="1:17" x14ac:dyDescent="0.2">
      <c r="A93" s="782" t="s">
        <v>167</v>
      </c>
      <c r="B93" s="802" t="s">
        <v>168</v>
      </c>
      <c r="C93" s="735">
        <f t="shared" si="1"/>
        <v>0</v>
      </c>
      <c r="D93" s="749"/>
      <c r="E93" s="739"/>
      <c r="F93" s="750"/>
      <c r="G93" s="750"/>
      <c r="H93" s="750"/>
      <c r="I93" s="828"/>
      <c r="J93" s="736"/>
      <c r="K93" s="736"/>
      <c r="N93" s="732"/>
      <c r="O93" s="737"/>
      <c r="Q93" s="736"/>
    </row>
    <row r="94" spans="1:17" x14ac:dyDescent="0.2">
      <c r="A94" s="782" t="s">
        <v>169</v>
      </c>
      <c r="B94" s="802" t="s">
        <v>170</v>
      </c>
      <c r="C94" s="735">
        <f t="shared" si="1"/>
        <v>168</v>
      </c>
      <c r="D94" s="749"/>
      <c r="E94" s="739">
        <v>168</v>
      </c>
      <c r="F94" s="750"/>
      <c r="G94" s="750"/>
      <c r="H94" s="750"/>
      <c r="I94" s="828"/>
      <c r="J94" s="736"/>
      <c r="K94" s="736"/>
      <c r="N94" s="732"/>
      <c r="O94" s="737"/>
      <c r="Q94" s="736"/>
    </row>
    <row r="95" spans="1:17" x14ac:dyDescent="0.2">
      <c r="A95" s="782" t="s">
        <v>171</v>
      </c>
      <c r="B95" s="802" t="s">
        <v>172</v>
      </c>
      <c r="C95" s="735">
        <f t="shared" si="1"/>
        <v>15</v>
      </c>
      <c r="D95" s="749"/>
      <c r="E95" s="739">
        <v>15</v>
      </c>
      <c r="F95" s="750"/>
      <c r="G95" s="750"/>
      <c r="H95" s="750"/>
      <c r="I95" s="828"/>
      <c r="J95" s="736"/>
      <c r="K95" s="736"/>
      <c r="N95" s="732"/>
      <c r="O95" s="737"/>
      <c r="Q95" s="736"/>
    </row>
    <row r="96" spans="1:17" x14ac:dyDescent="0.2">
      <c r="A96" s="782" t="s">
        <v>173</v>
      </c>
      <c r="B96" s="802" t="s">
        <v>174</v>
      </c>
      <c r="C96" s="735">
        <f t="shared" si="1"/>
        <v>0</v>
      </c>
      <c r="D96" s="749"/>
      <c r="E96" s="739"/>
      <c r="F96" s="750"/>
      <c r="G96" s="750"/>
      <c r="H96" s="750"/>
      <c r="I96" s="828"/>
      <c r="J96" s="736"/>
      <c r="K96" s="736"/>
      <c r="N96" s="732"/>
      <c r="O96" s="737"/>
      <c r="Q96" s="736"/>
    </row>
    <row r="97" spans="1:17" x14ac:dyDescent="0.2">
      <c r="A97" s="782" t="s">
        <v>175</v>
      </c>
      <c r="B97" s="802" t="s">
        <v>176</v>
      </c>
      <c r="C97" s="735">
        <f t="shared" si="1"/>
        <v>0</v>
      </c>
      <c r="D97" s="749"/>
      <c r="E97" s="739"/>
      <c r="F97" s="750"/>
      <c r="G97" s="750"/>
      <c r="H97" s="750"/>
      <c r="I97" s="828"/>
      <c r="J97" s="736"/>
      <c r="K97" s="736"/>
      <c r="N97" s="732"/>
      <c r="O97" s="737"/>
      <c r="Q97" s="736"/>
    </row>
    <row r="98" spans="1:17" x14ac:dyDescent="0.2">
      <c r="A98" s="782" t="s">
        <v>177</v>
      </c>
      <c r="B98" s="802" t="s">
        <v>178</v>
      </c>
      <c r="C98" s="735">
        <f t="shared" si="1"/>
        <v>0</v>
      </c>
      <c r="D98" s="749"/>
      <c r="E98" s="739"/>
      <c r="F98" s="750"/>
      <c r="G98" s="750"/>
      <c r="H98" s="750"/>
      <c r="I98" s="828"/>
      <c r="J98" s="736"/>
      <c r="K98" s="736"/>
      <c r="N98" s="732"/>
      <c r="O98" s="737"/>
      <c r="Q98" s="736"/>
    </row>
    <row r="99" spans="1:17" x14ac:dyDescent="0.2">
      <c r="A99" s="782" t="s">
        <v>179</v>
      </c>
      <c r="B99" s="802" t="s">
        <v>180</v>
      </c>
      <c r="C99" s="735">
        <f t="shared" si="1"/>
        <v>46</v>
      </c>
      <c r="D99" s="749"/>
      <c r="E99" s="739">
        <v>46</v>
      </c>
      <c r="F99" s="750"/>
      <c r="G99" s="750">
        <v>2</v>
      </c>
      <c r="H99" s="750"/>
      <c r="I99" s="828"/>
      <c r="J99" s="736"/>
      <c r="K99" s="736"/>
      <c r="N99" s="732"/>
      <c r="O99" s="737"/>
      <c r="Q99" s="736"/>
    </row>
    <row r="100" spans="1:17" x14ac:dyDescent="0.2">
      <c r="A100" s="782" t="s">
        <v>181</v>
      </c>
      <c r="B100" s="802" t="s">
        <v>182</v>
      </c>
      <c r="C100" s="735">
        <f t="shared" si="1"/>
        <v>0</v>
      </c>
      <c r="D100" s="749"/>
      <c r="E100" s="739"/>
      <c r="F100" s="750"/>
      <c r="G100" s="750"/>
      <c r="H100" s="750"/>
      <c r="I100" s="828"/>
      <c r="J100" s="736"/>
      <c r="K100" s="736"/>
      <c r="N100" s="732"/>
      <c r="O100" s="737"/>
      <c r="Q100" s="736"/>
    </row>
    <row r="101" spans="1:17" x14ac:dyDescent="0.2">
      <c r="A101" s="782" t="s">
        <v>183</v>
      </c>
      <c r="B101" s="802" t="s">
        <v>184</v>
      </c>
      <c r="C101" s="735">
        <f t="shared" si="1"/>
        <v>0</v>
      </c>
      <c r="D101" s="749"/>
      <c r="E101" s="739"/>
      <c r="F101" s="750"/>
      <c r="G101" s="750"/>
      <c r="H101" s="750"/>
      <c r="I101" s="828"/>
      <c r="J101" s="736"/>
      <c r="K101" s="736"/>
      <c r="N101" s="732"/>
      <c r="O101" s="737"/>
      <c r="Q101" s="736"/>
    </row>
    <row r="102" spans="1:17" x14ac:dyDescent="0.2">
      <c r="A102" s="782" t="s">
        <v>185</v>
      </c>
      <c r="B102" s="802" t="s">
        <v>186</v>
      </c>
      <c r="C102" s="735">
        <f t="shared" si="1"/>
        <v>0</v>
      </c>
      <c r="D102" s="749"/>
      <c r="E102" s="739"/>
      <c r="F102" s="750"/>
      <c r="G102" s="750"/>
      <c r="H102" s="750"/>
      <c r="I102" s="828"/>
      <c r="J102" s="736"/>
      <c r="K102" s="736"/>
      <c r="N102" s="732"/>
      <c r="O102" s="737"/>
      <c r="Q102" s="736"/>
    </row>
    <row r="103" spans="1:17" x14ac:dyDescent="0.2">
      <c r="A103" s="782" t="s">
        <v>187</v>
      </c>
      <c r="B103" s="802" t="s">
        <v>188</v>
      </c>
      <c r="C103" s="735">
        <f t="shared" si="1"/>
        <v>0</v>
      </c>
      <c r="D103" s="749"/>
      <c r="E103" s="739"/>
      <c r="F103" s="750"/>
      <c r="G103" s="750"/>
      <c r="H103" s="750"/>
      <c r="I103" s="828"/>
      <c r="J103" s="736"/>
      <c r="K103" s="736"/>
      <c r="N103" s="732"/>
      <c r="O103" s="737"/>
      <c r="Q103" s="736"/>
    </row>
    <row r="104" spans="1:17" x14ac:dyDescent="0.2">
      <c r="A104" s="782" t="s">
        <v>189</v>
      </c>
      <c r="B104" s="802" t="s">
        <v>190</v>
      </c>
      <c r="C104" s="735">
        <f t="shared" si="1"/>
        <v>0</v>
      </c>
      <c r="D104" s="749"/>
      <c r="E104" s="739"/>
      <c r="F104" s="750"/>
      <c r="G104" s="750"/>
      <c r="H104" s="750"/>
      <c r="I104" s="828"/>
      <c r="J104" s="736"/>
      <c r="K104" s="736"/>
      <c r="N104" s="732"/>
      <c r="O104" s="737"/>
      <c r="Q104" s="736"/>
    </row>
    <row r="105" spans="1:17" x14ac:dyDescent="0.2">
      <c r="A105" s="782" t="s">
        <v>191</v>
      </c>
      <c r="B105" s="802" t="s">
        <v>192</v>
      </c>
      <c r="C105" s="735">
        <f t="shared" si="1"/>
        <v>44</v>
      </c>
      <c r="D105" s="749"/>
      <c r="E105" s="739"/>
      <c r="F105" s="750">
        <v>44</v>
      </c>
      <c r="G105" s="750"/>
      <c r="H105" s="750"/>
      <c r="I105" s="828"/>
      <c r="J105" s="736"/>
      <c r="K105" s="736"/>
      <c r="N105" s="732"/>
      <c r="O105" s="737"/>
      <c r="Q105" s="736"/>
    </row>
    <row r="106" spans="1:17" x14ac:dyDescent="0.2">
      <c r="A106" s="782" t="s">
        <v>193</v>
      </c>
      <c r="B106" s="802" t="s">
        <v>194</v>
      </c>
      <c r="C106" s="735">
        <f t="shared" si="1"/>
        <v>2</v>
      </c>
      <c r="D106" s="749"/>
      <c r="E106" s="739"/>
      <c r="F106" s="750">
        <v>2</v>
      </c>
      <c r="G106" s="750"/>
      <c r="H106" s="750"/>
      <c r="I106" s="828"/>
      <c r="J106" s="736"/>
      <c r="K106" s="736"/>
      <c r="N106" s="732"/>
      <c r="O106" s="737"/>
      <c r="Q106" s="736"/>
    </row>
    <row r="107" spans="1:17" x14ac:dyDescent="0.2">
      <c r="A107" s="782" t="s">
        <v>195</v>
      </c>
      <c r="B107" s="802" t="s">
        <v>196</v>
      </c>
      <c r="C107" s="735">
        <f t="shared" si="1"/>
        <v>0</v>
      </c>
      <c r="D107" s="749"/>
      <c r="E107" s="739"/>
      <c r="F107" s="750"/>
      <c r="G107" s="750"/>
      <c r="H107" s="750"/>
      <c r="I107" s="828"/>
      <c r="J107" s="736"/>
      <c r="K107" s="736"/>
      <c r="N107" s="732"/>
      <c r="O107" s="737"/>
      <c r="Q107" s="736"/>
    </row>
    <row r="108" spans="1:17" x14ac:dyDescent="0.2">
      <c r="A108" s="782" t="s">
        <v>197</v>
      </c>
      <c r="B108" s="802" t="s">
        <v>198</v>
      </c>
      <c r="C108" s="735">
        <f t="shared" si="1"/>
        <v>0</v>
      </c>
      <c r="D108" s="749"/>
      <c r="E108" s="739"/>
      <c r="F108" s="750"/>
      <c r="G108" s="750"/>
      <c r="H108" s="750"/>
      <c r="I108" s="828"/>
      <c r="J108" s="736"/>
      <c r="K108" s="736"/>
      <c r="N108" s="732"/>
      <c r="O108" s="737"/>
      <c r="Q108" s="736"/>
    </row>
    <row r="109" spans="1:17" x14ac:dyDescent="0.2">
      <c r="A109" s="782" t="s">
        <v>199</v>
      </c>
      <c r="B109" s="802" t="s">
        <v>200</v>
      </c>
      <c r="C109" s="735">
        <f t="shared" si="1"/>
        <v>0</v>
      </c>
      <c r="D109" s="749"/>
      <c r="E109" s="739"/>
      <c r="F109" s="750"/>
      <c r="G109" s="750"/>
      <c r="H109" s="750"/>
      <c r="I109" s="828"/>
      <c r="J109" s="736"/>
      <c r="K109" s="736"/>
      <c r="N109" s="732"/>
      <c r="O109" s="737"/>
      <c r="Q109" s="736"/>
    </row>
    <row r="110" spans="1:17" x14ac:dyDescent="0.2">
      <c r="A110" s="782" t="s">
        <v>201</v>
      </c>
      <c r="B110" s="802" t="s">
        <v>202</v>
      </c>
      <c r="C110" s="735">
        <f t="shared" si="1"/>
        <v>0</v>
      </c>
      <c r="D110" s="749"/>
      <c r="E110" s="739"/>
      <c r="F110" s="750"/>
      <c r="G110" s="750"/>
      <c r="H110" s="750"/>
      <c r="I110" s="828"/>
      <c r="J110" s="736"/>
      <c r="K110" s="736"/>
      <c r="N110" s="732"/>
      <c r="O110" s="737"/>
      <c r="Q110" s="736"/>
    </row>
    <row r="111" spans="1:17" x14ac:dyDescent="0.2">
      <c r="A111" s="782" t="s">
        <v>203</v>
      </c>
      <c r="B111" s="802" t="s">
        <v>204</v>
      </c>
      <c r="C111" s="735">
        <f t="shared" si="1"/>
        <v>0</v>
      </c>
      <c r="D111" s="749"/>
      <c r="E111" s="739"/>
      <c r="F111" s="750"/>
      <c r="G111" s="750"/>
      <c r="H111" s="750"/>
      <c r="I111" s="828"/>
      <c r="J111" s="736"/>
      <c r="K111" s="736"/>
      <c r="N111" s="732"/>
      <c r="O111" s="737"/>
      <c r="Q111" s="736"/>
    </row>
    <row r="112" spans="1:17" x14ac:dyDescent="0.2">
      <c r="A112" s="782" t="s">
        <v>205</v>
      </c>
      <c r="B112" s="802" t="s">
        <v>206</v>
      </c>
      <c r="C112" s="735">
        <f t="shared" si="1"/>
        <v>0</v>
      </c>
      <c r="D112" s="749"/>
      <c r="E112" s="739"/>
      <c r="F112" s="750"/>
      <c r="G112" s="750"/>
      <c r="H112" s="750"/>
      <c r="I112" s="828"/>
      <c r="J112" s="736"/>
      <c r="K112" s="736"/>
      <c r="N112" s="732"/>
      <c r="O112" s="737"/>
      <c r="Q112" s="736"/>
    </row>
    <row r="113" spans="1:17" x14ac:dyDescent="0.2">
      <c r="A113" s="782" t="s">
        <v>207</v>
      </c>
      <c r="B113" s="802" t="s">
        <v>208</v>
      </c>
      <c r="C113" s="735">
        <f t="shared" si="1"/>
        <v>0</v>
      </c>
      <c r="D113" s="749"/>
      <c r="E113" s="739"/>
      <c r="F113" s="750"/>
      <c r="G113" s="750"/>
      <c r="H113" s="750"/>
      <c r="I113" s="828"/>
      <c r="J113" s="736"/>
      <c r="K113" s="736"/>
      <c r="N113" s="732"/>
      <c r="O113" s="737"/>
      <c r="Q113" s="736"/>
    </row>
    <row r="114" spans="1:17" x14ac:dyDescent="0.2">
      <c r="A114" s="782" t="s">
        <v>209</v>
      </c>
      <c r="B114" s="802" t="s">
        <v>210</v>
      </c>
      <c r="C114" s="735">
        <f t="shared" si="1"/>
        <v>0</v>
      </c>
      <c r="D114" s="749"/>
      <c r="E114" s="739"/>
      <c r="F114" s="750"/>
      <c r="G114" s="750"/>
      <c r="H114" s="750"/>
      <c r="I114" s="828"/>
      <c r="J114" s="736"/>
      <c r="K114" s="736"/>
      <c r="N114" s="732"/>
      <c r="O114" s="737"/>
      <c r="Q114" s="736"/>
    </row>
    <row r="115" spans="1:17" x14ac:dyDescent="0.2">
      <c r="A115" s="782" t="s">
        <v>211</v>
      </c>
      <c r="B115" s="802" t="s">
        <v>212</v>
      </c>
      <c r="C115" s="735">
        <f t="shared" si="1"/>
        <v>0</v>
      </c>
      <c r="D115" s="749"/>
      <c r="E115" s="739"/>
      <c r="F115" s="750"/>
      <c r="G115" s="750"/>
      <c r="H115" s="750"/>
      <c r="I115" s="828"/>
      <c r="J115" s="736"/>
      <c r="K115" s="736"/>
      <c r="N115" s="732"/>
      <c r="O115" s="737"/>
      <c r="Q115" s="736"/>
    </row>
    <row r="116" spans="1:17" x14ac:dyDescent="0.2">
      <c r="A116" s="782" t="s">
        <v>213</v>
      </c>
      <c r="B116" s="802" t="s">
        <v>214</v>
      </c>
      <c r="C116" s="735">
        <f t="shared" si="1"/>
        <v>0</v>
      </c>
      <c r="D116" s="749"/>
      <c r="E116" s="739"/>
      <c r="F116" s="750"/>
      <c r="G116" s="750"/>
      <c r="H116" s="750"/>
      <c r="I116" s="828"/>
      <c r="J116" s="736"/>
      <c r="K116" s="736"/>
      <c r="N116" s="732"/>
      <c r="O116" s="737"/>
      <c r="Q116" s="736"/>
    </row>
    <row r="117" spans="1:17" x14ac:dyDescent="0.2">
      <c r="A117" s="803" t="s">
        <v>215</v>
      </c>
      <c r="B117" s="808" t="s">
        <v>216</v>
      </c>
      <c r="C117" s="751">
        <f t="shared" si="1"/>
        <v>0</v>
      </c>
      <c r="D117" s="752"/>
      <c r="E117" s="753"/>
      <c r="F117" s="754"/>
      <c r="G117" s="754"/>
      <c r="H117" s="754"/>
      <c r="I117" s="828"/>
      <c r="J117" s="736"/>
      <c r="K117" s="736"/>
      <c r="N117" s="732"/>
      <c r="O117" s="737"/>
      <c r="Q117" s="736"/>
    </row>
    <row r="118" spans="1:17" x14ac:dyDescent="0.2">
      <c r="A118" s="873"/>
      <c r="B118" s="755"/>
      <c r="C118" s="68"/>
      <c r="D118" s="3"/>
      <c r="E118" s="3"/>
      <c r="F118" s="3"/>
      <c r="G118" s="3"/>
      <c r="H118" s="3"/>
      <c r="I118" s="828"/>
      <c r="J118" s="736"/>
      <c r="K118" s="736"/>
      <c r="N118" s="732"/>
      <c r="O118" s="737"/>
      <c r="Q118" s="736"/>
    </row>
    <row r="119" spans="1:17" x14ac:dyDescent="0.2">
      <c r="A119" s="951" t="s">
        <v>217</v>
      </c>
      <c r="B119" s="958"/>
      <c r="C119" s="872">
        <f>+SUM(D119:F119)</f>
        <v>150</v>
      </c>
      <c r="D119" s="756">
        <f>+SUM(D120:D159)</f>
        <v>4</v>
      </c>
      <c r="E119" s="760">
        <f>+SUM(E120:E159)</f>
        <v>135</v>
      </c>
      <c r="F119" s="761">
        <f>+SUM(F120:F159)</f>
        <v>11</v>
      </c>
      <c r="G119" s="761">
        <f>+SUM(G120:G159)</f>
        <v>0</v>
      </c>
      <c r="H119" s="761">
        <f>+SUM(H120:H159)</f>
        <v>0</v>
      </c>
      <c r="I119" s="828"/>
      <c r="J119" s="736"/>
      <c r="K119" s="736"/>
      <c r="N119" s="732"/>
      <c r="O119" s="737"/>
      <c r="Q119" s="736"/>
    </row>
    <row r="120" spans="1:17" x14ac:dyDescent="0.2">
      <c r="A120" s="781" t="s">
        <v>218</v>
      </c>
      <c r="B120" s="801" t="s">
        <v>219</v>
      </c>
      <c r="C120" s="759">
        <f>+SUM(D120:F120)</f>
        <v>0</v>
      </c>
      <c r="D120" s="746"/>
      <c r="E120" s="747"/>
      <c r="F120" s="748"/>
      <c r="G120" s="748"/>
      <c r="H120" s="748"/>
      <c r="I120" s="828"/>
      <c r="J120" s="736"/>
      <c r="K120" s="736"/>
      <c r="N120" s="732"/>
      <c r="O120" s="737"/>
      <c r="Q120" s="736"/>
    </row>
    <row r="121" spans="1:17" x14ac:dyDescent="0.2">
      <c r="A121" s="782" t="s">
        <v>220</v>
      </c>
      <c r="B121" s="802" t="s">
        <v>221</v>
      </c>
      <c r="C121" s="735">
        <f t="shared" ref="C121:C159" si="2">+SUM(D121:F121)</f>
        <v>0</v>
      </c>
      <c r="D121" s="749"/>
      <c r="E121" s="739"/>
      <c r="F121" s="750"/>
      <c r="G121" s="750"/>
      <c r="H121" s="750"/>
      <c r="I121" s="828"/>
      <c r="J121" s="736"/>
      <c r="K121" s="736"/>
      <c r="N121" s="732"/>
      <c r="O121" s="737"/>
      <c r="Q121" s="736"/>
    </row>
    <row r="122" spans="1:17" x14ac:dyDescent="0.2">
      <c r="A122" s="782" t="s">
        <v>222</v>
      </c>
      <c r="B122" s="802" t="s">
        <v>223</v>
      </c>
      <c r="C122" s="735">
        <f t="shared" si="2"/>
        <v>0</v>
      </c>
      <c r="D122" s="749"/>
      <c r="E122" s="739"/>
      <c r="F122" s="750"/>
      <c r="G122" s="750"/>
      <c r="H122" s="750"/>
      <c r="I122" s="828"/>
      <c r="J122" s="736"/>
      <c r="K122" s="736"/>
      <c r="N122" s="732"/>
      <c r="O122" s="737"/>
      <c r="Q122" s="736"/>
    </row>
    <row r="123" spans="1:17" x14ac:dyDescent="0.2">
      <c r="A123" s="782" t="s">
        <v>224</v>
      </c>
      <c r="B123" s="802" t="s">
        <v>225</v>
      </c>
      <c r="C123" s="735">
        <f t="shared" si="2"/>
        <v>0</v>
      </c>
      <c r="D123" s="749"/>
      <c r="E123" s="739"/>
      <c r="F123" s="750"/>
      <c r="G123" s="750"/>
      <c r="H123" s="750"/>
      <c r="I123" s="828"/>
      <c r="J123" s="736"/>
      <c r="K123" s="736"/>
      <c r="N123" s="732"/>
      <c r="O123" s="737"/>
      <c r="Q123" s="736"/>
    </row>
    <row r="124" spans="1:17" x14ac:dyDescent="0.2">
      <c r="A124" s="782" t="s">
        <v>226</v>
      </c>
      <c r="B124" s="802" t="s">
        <v>227</v>
      </c>
      <c r="C124" s="735">
        <f t="shared" si="2"/>
        <v>0</v>
      </c>
      <c r="D124" s="749"/>
      <c r="E124" s="739"/>
      <c r="F124" s="750"/>
      <c r="G124" s="750"/>
      <c r="H124" s="750"/>
      <c r="I124" s="828"/>
      <c r="J124" s="736"/>
      <c r="K124" s="736"/>
      <c r="N124" s="732"/>
      <c r="O124" s="737"/>
      <c r="Q124" s="736"/>
    </row>
    <row r="125" spans="1:17" x14ac:dyDescent="0.2">
      <c r="A125" s="782" t="s">
        <v>228</v>
      </c>
      <c r="B125" s="802" t="s">
        <v>229</v>
      </c>
      <c r="C125" s="735">
        <f t="shared" si="2"/>
        <v>0</v>
      </c>
      <c r="D125" s="749"/>
      <c r="E125" s="739"/>
      <c r="F125" s="750"/>
      <c r="G125" s="750"/>
      <c r="H125" s="750"/>
      <c r="I125" s="828"/>
      <c r="J125" s="736"/>
      <c r="K125" s="736"/>
      <c r="N125" s="732"/>
      <c r="O125" s="737"/>
      <c r="Q125" s="736"/>
    </row>
    <row r="126" spans="1:17" x14ac:dyDescent="0.2">
      <c r="A126" s="782" t="s">
        <v>230</v>
      </c>
      <c r="B126" s="802" t="s">
        <v>231</v>
      </c>
      <c r="C126" s="735">
        <f t="shared" si="2"/>
        <v>1</v>
      </c>
      <c r="D126" s="749">
        <v>1</v>
      </c>
      <c r="E126" s="739"/>
      <c r="F126" s="750"/>
      <c r="G126" s="750"/>
      <c r="H126" s="750"/>
      <c r="I126" s="828"/>
      <c r="J126" s="736"/>
      <c r="K126" s="736"/>
      <c r="N126" s="732"/>
      <c r="O126" s="737"/>
      <c r="Q126" s="736"/>
    </row>
    <row r="127" spans="1:17" x14ac:dyDescent="0.2">
      <c r="A127" s="782" t="s">
        <v>232</v>
      </c>
      <c r="B127" s="802" t="s">
        <v>233</v>
      </c>
      <c r="C127" s="735">
        <f t="shared" si="2"/>
        <v>0</v>
      </c>
      <c r="D127" s="749"/>
      <c r="E127" s="739"/>
      <c r="F127" s="750"/>
      <c r="G127" s="750"/>
      <c r="H127" s="750"/>
      <c r="I127" s="828"/>
      <c r="J127" s="736"/>
      <c r="K127" s="736"/>
      <c r="N127" s="732"/>
      <c r="O127" s="737"/>
      <c r="Q127" s="736"/>
    </row>
    <row r="128" spans="1:17" x14ac:dyDescent="0.2">
      <c r="A128" s="782" t="s">
        <v>234</v>
      </c>
      <c r="B128" s="802" t="s">
        <v>235</v>
      </c>
      <c r="C128" s="735">
        <f t="shared" si="2"/>
        <v>96</v>
      </c>
      <c r="D128" s="749"/>
      <c r="E128" s="739">
        <v>96</v>
      </c>
      <c r="F128" s="750"/>
      <c r="G128" s="750"/>
      <c r="H128" s="750"/>
      <c r="I128" s="828"/>
      <c r="J128" s="736"/>
      <c r="K128" s="736"/>
      <c r="N128" s="732"/>
      <c r="O128" s="737"/>
      <c r="Q128" s="736"/>
    </row>
    <row r="129" spans="1:17" x14ac:dyDescent="0.2">
      <c r="A129" s="782" t="s">
        <v>236</v>
      </c>
      <c r="B129" s="802" t="s">
        <v>237</v>
      </c>
      <c r="C129" s="735">
        <f t="shared" si="2"/>
        <v>4</v>
      </c>
      <c r="D129" s="749"/>
      <c r="E129" s="739">
        <v>4</v>
      </c>
      <c r="F129" s="750"/>
      <c r="G129" s="750"/>
      <c r="H129" s="750"/>
      <c r="I129" s="828"/>
      <c r="J129" s="736"/>
      <c r="K129" s="736"/>
      <c r="N129" s="732"/>
      <c r="O129" s="737"/>
      <c r="Q129" s="736"/>
    </row>
    <row r="130" spans="1:17" x14ac:dyDescent="0.2">
      <c r="A130" s="782" t="s">
        <v>238</v>
      </c>
      <c r="B130" s="802" t="s">
        <v>239</v>
      </c>
      <c r="C130" s="735">
        <f t="shared" si="2"/>
        <v>0</v>
      </c>
      <c r="D130" s="749"/>
      <c r="E130" s="739"/>
      <c r="F130" s="750"/>
      <c r="G130" s="750"/>
      <c r="H130" s="750"/>
      <c r="I130" s="828"/>
      <c r="J130" s="736"/>
      <c r="K130" s="736"/>
      <c r="N130" s="732"/>
      <c r="O130" s="737"/>
      <c r="Q130" s="736"/>
    </row>
    <row r="131" spans="1:17" x14ac:dyDescent="0.2">
      <c r="A131" s="782" t="s">
        <v>240</v>
      </c>
      <c r="B131" s="802" t="s">
        <v>241</v>
      </c>
      <c r="C131" s="735">
        <f t="shared" si="2"/>
        <v>23</v>
      </c>
      <c r="D131" s="749"/>
      <c r="E131" s="739">
        <v>23</v>
      </c>
      <c r="F131" s="750"/>
      <c r="G131" s="750"/>
      <c r="H131" s="750"/>
      <c r="I131" s="828"/>
      <c r="J131" s="736"/>
      <c r="K131" s="736"/>
      <c r="N131" s="732"/>
      <c r="O131" s="737"/>
      <c r="Q131" s="736"/>
    </row>
    <row r="132" spans="1:17" x14ac:dyDescent="0.2">
      <c r="A132" s="782" t="s">
        <v>242</v>
      </c>
      <c r="B132" s="802" t="s">
        <v>243</v>
      </c>
      <c r="C132" s="735">
        <f t="shared" si="2"/>
        <v>0</v>
      </c>
      <c r="D132" s="749"/>
      <c r="E132" s="739"/>
      <c r="F132" s="750"/>
      <c r="G132" s="750"/>
      <c r="H132" s="750"/>
      <c r="I132" s="828"/>
      <c r="J132" s="736"/>
      <c r="K132" s="736"/>
      <c r="N132" s="732"/>
      <c r="O132" s="737"/>
      <c r="Q132" s="736"/>
    </row>
    <row r="133" spans="1:17" x14ac:dyDescent="0.2">
      <c r="A133" s="782" t="s">
        <v>244</v>
      </c>
      <c r="B133" s="802" t="s">
        <v>245</v>
      </c>
      <c r="C133" s="735">
        <f t="shared" si="2"/>
        <v>0</v>
      </c>
      <c r="D133" s="749"/>
      <c r="E133" s="739"/>
      <c r="F133" s="750"/>
      <c r="G133" s="750"/>
      <c r="H133" s="750"/>
      <c r="I133" s="828"/>
      <c r="J133" s="736"/>
      <c r="K133" s="736"/>
      <c r="N133" s="732"/>
      <c r="O133" s="737"/>
      <c r="Q133" s="736"/>
    </row>
    <row r="134" spans="1:17" x14ac:dyDescent="0.2">
      <c r="A134" s="782" t="s">
        <v>246</v>
      </c>
      <c r="B134" s="802" t="s">
        <v>247</v>
      </c>
      <c r="C134" s="735">
        <f t="shared" si="2"/>
        <v>0</v>
      </c>
      <c r="D134" s="749"/>
      <c r="E134" s="739"/>
      <c r="F134" s="750"/>
      <c r="G134" s="750"/>
      <c r="H134" s="750"/>
      <c r="I134" s="828"/>
      <c r="J134" s="736"/>
      <c r="K134" s="736"/>
      <c r="N134" s="732"/>
      <c r="O134" s="737"/>
      <c r="Q134" s="736"/>
    </row>
    <row r="135" spans="1:17" x14ac:dyDescent="0.2">
      <c r="A135" s="782" t="s">
        <v>248</v>
      </c>
      <c r="B135" s="802" t="s">
        <v>249</v>
      </c>
      <c r="C135" s="735">
        <f t="shared" si="2"/>
        <v>0</v>
      </c>
      <c r="D135" s="749"/>
      <c r="E135" s="739"/>
      <c r="F135" s="750"/>
      <c r="G135" s="750"/>
      <c r="H135" s="750"/>
      <c r="I135" s="828"/>
      <c r="J135" s="736"/>
      <c r="K135" s="736"/>
      <c r="N135" s="732"/>
      <c r="O135" s="737"/>
      <c r="Q135" s="736"/>
    </row>
    <row r="136" spans="1:17" x14ac:dyDescent="0.2">
      <c r="A136" s="782" t="s">
        <v>250</v>
      </c>
      <c r="B136" s="802" t="s">
        <v>251</v>
      </c>
      <c r="C136" s="735">
        <f t="shared" si="2"/>
        <v>0</v>
      </c>
      <c r="D136" s="749"/>
      <c r="E136" s="739"/>
      <c r="F136" s="750"/>
      <c r="G136" s="750"/>
      <c r="H136" s="750"/>
      <c r="I136" s="828"/>
      <c r="J136" s="736"/>
      <c r="K136" s="736"/>
      <c r="N136" s="732"/>
      <c r="O136" s="737"/>
      <c r="Q136" s="736"/>
    </row>
    <row r="137" spans="1:17" x14ac:dyDescent="0.2">
      <c r="A137" s="782" t="s">
        <v>252</v>
      </c>
      <c r="B137" s="802" t="s">
        <v>253</v>
      </c>
      <c r="C137" s="735">
        <f t="shared" si="2"/>
        <v>4</v>
      </c>
      <c r="D137" s="749"/>
      <c r="E137" s="739">
        <v>4</v>
      </c>
      <c r="F137" s="750"/>
      <c r="G137" s="750"/>
      <c r="H137" s="750"/>
      <c r="I137" s="828"/>
      <c r="J137" s="736"/>
      <c r="K137" s="736"/>
      <c r="N137" s="732"/>
      <c r="O137" s="737"/>
      <c r="Q137" s="736"/>
    </row>
    <row r="138" spans="1:17" x14ac:dyDescent="0.2">
      <c r="A138" s="782" t="s">
        <v>254</v>
      </c>
      <c r="B138" s="802" t="s">
        <v>255</v>
      </c>
      <c r="C138" s="735">
        <f t="shared" si="2"/>
        <v>0</v>
      </c>
      <c r="D138" s="749"/>
      <c r="E138" s="739"/>
      <c r="F138" s="750"/>
      <c r="G138" s="750"/>
      <c r="H138" s="750"/>
      <c r="I138" s="828"/>
      <c r="J138" s="736"/>
      <c r="K138" s="736"/>
      <c r="N138" s="732"/>
      <c r="O138" s="737"/>
      <c r="Q138" s="736"/>
    </row>
    <row r="139" spans="1:17" x14ac:dyDescent="0.2">
      <c r="A139" s="782" t="s">
        <v>256</v>
      </c>
      <c r="B139" s="802" t="s">
        <v>257</v>
      </c>
      <c r="C139" s="735">
        <f t="shared" si="2"/>
        <v>4</v>
      </c>
      <c r="D139" s="749"/>
      <c r="E139" s="739"/>
      <c r="F139" s="750">
        <v>4</v>
      </c>
      <c r="G139" s="750"/>
      <c r="H139" s="750"/>
      <c r="I139" s="828"/>
      <c r="J139" s="736"/>
      <c r="K139" s="736"/>
      <c r="N139" s="732"/>
      <c r="O139" s="737"/>
      <c r="Q139" s="736"/>
    </row>
    <row r="140" spans="1:17" x14ac:dyDescent="0.2">
      <c r="A140" s="782" t="s">
        <v>258</v>
      </c>
      <c r="B140" s="802" t="s">
        <v>259</v>
      </c>
      <c r="C140" s="735">
        <f t="shared" si="2"/>
        <v>1</v>
      </c>
      <c r="D140" s="749">
        <v>1</v>
      </c>
      <c r="E140" s="739"/>
      <c r="F140" s="750"/>
      <c r="G140" s="750"/>
      <c r="H140" s="750"/>
      <c r="I140" s="828"/>
      <c r="J140" s="736"/>
      <c r="K140" s="736"/>
      <c r="N140" s="732"/>
      <c r="O140" s="737"/>
      <c r="Q140" s="736"/>
    </row>
    <row r="141" spans="1:17" x14ac:dyDescent="0.2">
      <c r="A141" s="782" t="s">
        <v>260</v>
      </c>
      <c r="B141" s="802" t="s">
        <v>261</v>
      </c>
      <c r="C141" s="735">
        <f t="shared" si="2"/>
        <v>0</v>
      </c>
      <c r="D141" s="749"/>
      <c r="E141" s="739"/>
      <c r="F141" s="750"/>
      <c r="G141" s="750"/>
      <c r="H141" s="750"/>
      <c r="I141" s="828"/>
      <c r="J141" s="736"/>
      <c r="K141" s="736"/>
      <c r="N141" s="732"/>
      <c r="O141" s="737"/>
      <c r="Q141" s="736"/>
    </row>
    <row r="142" spans="1:17" x14ac:dyDescent="0.2">
      <c r="A142" s="782" t="s">
        <v>262</v>
      </c>
      <c r="B142" s="802" t="s">
        <v>263</v>
      </c>
      <c r="C142" s="735">
        <f t="shared" si="2"/>
        <v>0</v>
      </c>
      <c r="D142" s="749"/>
      <c r="E142" s="739"/>
      <c r="F142" s="750"/>
      <c r="G142" s="750"/>
      <c r="H142" s="750"/>
      <c r="I142" s="828"/>
      <c r="J142" s="736"/>
      <c r="K142" s="736"/>
      <c r="N142" s="732"/>
      <c r="O142" s="737"/>
      <c r="Q142" s="736"/>
    </row>
    <row r="143" spans="1:17" x14ac:dyDescent="0.2">
      <c r="A143" s="782" t="s">
        <v>264</v>
      </c>
      <c r="B143" s="802" t="s">
        <v>265</v>
      </c>
      <c r="C143" s="735">
        <f t="shared" si="2"/>
        <v>1</v>
      </c>
      <c r="D143" s="749"/>
      <c r="E143" s="739"/>
      <c r="F143" s="750">
        <v>1</v>
      </c>
      <c r="G143" s="750"/>
      <c r="H143" s="750"/>
      <c r="I143" s="828"/>
      <c r="J143" s="736"/>
      <c r="K143" s="736"/>
      <c r="N143" s="732"/>
      <c r="O143" s="737"/>
      <c r="Q143" s="736"/>
    </row>
    <row r="144" spans="1:17" x14ac:dyDescent="0.2">
      <c r="A144" s="782" t="s">
        <v>266</v>
      </c>
      <c r="B144" s="802" t="s">
        <v>267</v>
      </c>
      <c r="C144" s="735">
        <f t="shared" si="2"/>
        <v>6</v>
      </c>
      <c r="D144" s="749">
        <v>2</v>
      </c>
      <c r="E144" s="739"/>
      <c r="F144" s="750">
        <v>4</v>
      </c>
      <c r="G144" s="750"/>
      <c r="H144" s="750"/>
      <c r="I144" s="828"/>
      <c r="J144" s="736"/>
      <c r="K144" s="736"/>
      <c r="N144" s="732"/>
      <c r="O144" s="737"/>
      <c r="Q144" s="736"/>
    </row>
    <row r="145" spans="1:17" x14ac:dyDescent="0.2">
      <c r="A145" s="782" t="s">
        <v>268</v>
      </c>
      <c r="B145" s="802" t="s">
        <v>265</v>
      </c>
      <c r="C145" s="735">
        <f t="shared" si="2"/>
        <v>0</v>
      </c>
      <c r="D145" s="749"/>
      <c r="E145" s="739"/>
      <c r="F145" s="750"/>
      <c r="G145" s="750"/>
      <c r="H145" s="750"/>
      <c r="I145" s="828"/>
      <c r="J145" s="736"/>
      <c r="K145" s="736"/>
      <c r="N145" s="732"/>
      <c r="O145" s="737"/>
      <c r="Q145" s="736"/>
    </row>
    <row r="146" spans="1:17" x14ac:dyDescent="0.2">
      <c r="A146" s="782" t="s">
        <v>269</v>
      </c>
      <c r="B146" s="802" t="s">
        <v>267</v>
      </c>
      <c r="C146" s="735">
        <f t="shared" si="2"/>
        <v>0</v>
      </c>
      <c r="D146" s="749"/>
      <c r="E146" s="739"/>
      <c r="F146" s="750"/>
      <c r="G146" s="750"/>
      <c r="H146" s="750"/>
      <c r="I146" s="828"/>
      <c r="J146" s="736"/>
      <c r="K146" s="736"/>
      <c r="N146" s="732"/>
      <c r="O146" s="737"/>
      <c r="Q146" s="736"/>
    </row>
    <row r="147" spans="1:17" x14ac:dyDescent="0.2">
      <c r="A147" s="782" t="s">
        <v>270</v>
      </c>
      <c r="B147" s="802" t="s">
        <v>271</v>
      </c>
      <c r="C147" s="735">
        <f t="shared" si="2"/>
        <v>0</v>
      </c>
      <c r="D147" s="749"/>
      <c r="E147" s="739"/>
      <c r="F147" s="750"/>
      <c r="G147" s="750"/>
      <c r="H147" s="750"/>
      <c r="I147" s="828"/>
      <c r="J147" s="736"/>
      <c r="K147" s="736"/>
      <c r="N147" s="732"/>
      <c r="O147" s="737"/>
      <c r="Q147" s="736"/>
    </row>
    <row r="148" spans="1:17" x14ac:dyDescent="0.2">
      <c r="A148" s="782" t="s">
        <v>272</v>
      </c>
      <c r="B148" s="802" t="s">
        <v>267</v>
      </c>
      <c r="C148" s="735">
        <f t="shared" si="2"/>
        <v>0</v>
      </c>
      <c r="D148" s="749"/>
      <c r="E148" s="739"/>
      <c r="F148" s="750"/>
      <c r="G148" s="750"/>
      <c r="H148" s="750"/>
      <c r="I148" s="828"/>
      <c r="J148" s="736"/>
      <c r="K148" s="736"/>
      <c r="N148" s="732"/>
      <c r="O148" s="737"/>
      <c r="Q148" s="736"/>
    </row>
    <row r="149" spans="1:17" x14ac:dyDescent="0.2">
      <c r="A149" s="782" t="s">
        <v>273</v>
      </c>
      <c r="B149" s="802" t="s">
        <v>265</v>
      </c>
      <c r="C149" s="735">
        <f t="shared" si="2"/>
        <v>0</v>
      </c>
      <c r="D149" s="749"/>
      <c r="E149" s="739"/>
      <c r="F149" s="750"/>
      <c r="G149" s="750"/>
      <c r="H149" s="750"/>
      <c r="I149" s="828"/>
      <c r="J149" s="736"/>
      <c r="K149" s="736"/>
      <c r="N149" s="732"/>
      <c r="O149" s="737"/>
      <c r="Q149" s="736"/>
    </row>
    <row r="150" spans="1:17" x14ac:dyDescent="0.2">
      <c r="A150" s="782" t="s">
        <v>274</v>
      </c>
      <c r="B150" s="802" t="s">
        <v>275</v>
      </c>
      <c r="C150" s="735">
        <f t="shared" si="2"/>
        <v>0</v>
      </c>
      <c r="D150" s="749"/>
      <c r="E150" s="739"/>
      <c r="F150" s="750"/>
      <c r="G150" s="750"/>
      <c r="H150" s="750"/>
      <c r="I150" s="828"/>
      <c r="J150" s="736"/>
      <c r="K150" s="736"/>
      <c r="N150" s="732"/>
      <c r="O150" s="737"/>
      <c r="Q150" s="736"/>
    </row>
    <row r="151" spans="1:17" x14ac:dyDescent="0.2">
      <c r="A151" s="782" t="s">
        <v>276</v>
      </c>
      <c r="B151" s="802" t="s">
        <v>277</v>
      </c>
      <c r="C151" s="735">
        <f t="shared" si="2"/>
        <v>0</v>
      </c>
      <c r="D151" s="749"/>
      <c r="E151" s="739"/>
      <c r="F151" s="750"/>
      <c r="G151" s="750"/>
      <c r="H151" s="750"/>
      <c r="I151" s="828"/>
      <c r="J151" s="736"/>
      <c r="K151" s="736"/>
      <c r="N151" s="732"/>
      <c r="O151" s="737"/>
      <c r="Q151" s="736"/>
    </row>
    <row r="152" spans="1:17" x14ac:dyDescent="0.2">
      <c r="A152" s="782" t="s">
        <v>278</v>
      </c>
      <c r="B152" s="802" t="s">
        <v>265</v>
      </c>
      <c r="C152" s="735">
        <f t="shared" si="2"/>
        <v>7</v>
      </c>
      <c r="D152" s="749"/>
      <c r="E152" s="739">
        <v>6</v>
      </c>
      <c r="F152" s="750">
        <v>1</v>
      </c>
      <c r="G152" s="750"/>
      <c r="H152" s="750"/>
      <c r="I152" s="828"/>
      <c r="J152" s="736"/>
      <c r="K152" s="736"/>
      <c r="N152" s="732"/>
      <c r="O152" s="737"/>
      <c r="Q152" s="736"/>
    </row>
    <row r="153" spans="1:17" x14ac:dyDescent="0.2">
      <c r="A153" s="782" t="s">
        <v>279</v>
      </c>
      <c r="B153" s="802" t="s">
        <v>267</v>
      </c>
      <c r="C153" s="735">
        <f t="shared" si="2"/>
        <v>3</v>
      </c>
      <c r="D153" s="749"/>
      <c r="E153" s="739">
        <v>2</v>
      </c>
      <c r="F153" s="750">
        <v>1</v>
      </c>
      <c r="G153" s="750"/>
      <c r="H153" s="750"/>
      <c r="I153" s="828"/>
      <c r="J153" s="736"/>
      <c r="K153" s="736"/>
      <c r="N153" s="732"/>
      <c r="O153" s="737"/>
      <c r="Q153" s="736"/>
    </row>
    <row r="154" spans="1:17" x14ac:dyDescent="0.2">
      <c r="A154" s="782" t="s">
        <v>280</v>
      </c>
      <c r="B154" s="802" t="s">
        <v>281</v>
      </c>
      <c r="C154" s="735">
        <f t="shared" si="2"/>
        <v>0</v>
      </c>
      <c r="D154" s="749"/>
      <c r="E154" s="739"/>
      <c r="F154" s="750"/>
      <c r="G154" s="750"/>
      <c r="H154" s="750"/>
      <c r="I154" s="828"/>
      <c r="J154" s="736"/>
      <c r="K154" s="736"/>
      <c r="N154" s="732"/>
      <c r="O154" s="737"/>
      <c r="Q154" s="736"/>
    </row>
    <row r="155" spans="1:17" x14ac:dyDescent="0.2">
      <c r="A155" s="782" t="s">
        <v>282</v>
      </c>
      <c r="B155" s="802" t="s">
        <v>283</v>
      </c>
      <c r="C155" s="735">
        <f t="shared" si="2"/>
        <v>0</v>
      </c>
      <c r="D155" s="749"/>
      <c r="E155" s="739"/>
      <c r="F155" s="750"/>
      <c r="G155" s="750"/>
      <c r="H155" s="750"/>
      <c r="I155" s="828"/>
      <c r="J155" s="736"/>
      <c r="K155" s="736"/>
      <c r="N155" s="732"/>
      <c r="O155" s="737"/>
      <c r="Q155" s="736"/>
    </row>
    <row r="156" spans="1:17" x14ac:dyDescent="0.2">
      <c r="A156" s="782" t="s">
        <v>284</v>
      </c>
      <c r="B156" s="802" t="s">
        <v>285</v>
      </c>
      <c r="C156" s="735">
        <f t="shared" si="2"/>
        <v>0</v>
      </c>
      <c r="D156" s="749"/>
      <c r="E156" s="739"/>
      <c r="F156" s="750"/>
      <c r="G156" s="750"/>
      <c r="H156" s="750"/>
      <c r="I156" s="828"/>
      <c r="J156" s="736"/>
      <c r="K156" s="736"/>
      <c r="N156" s="732"/>
      <c r="O156" s="737"/>
      <c r="Q156" s="736"/>
    </row>
    <row r="157" spans="1:17" x14ac:dyDescent="0.2">
      <c r="A157" s="782" t="s">
        <v>286</v>
      </c>
      <c r="B157" s="802" t="s">
        <v>287</v>
      </c>
      <c r="C157" s="735">
        <f t="shared" si="2"/>
        <v>0</v>
      </c>
      <c r="D157" s="749"/>
      <c r="E157" s="739"/>
      <c r="F157" s="750"/>
      <c r="G157" s="750"/>
      <c r="H157" s="750"/>
      <c r="I157" s="828"/>
      <c r="J157" s="736"/>
      <c r="K157" s="736"/>
      <c r="N157" s="732"/>
      <c r="O157" s="737"/>
      <c r="Q157" s="736"/>
    </row>
    <row r="158" spans="1:17" x14ac:dyDescent="0.2">
      <c r="A158" s="782" t="s">
        <v>288</v>
      </c>
      <c r="B158" s="788" t="s">
        <v>289</v>
      </c>
      <c r="C158" s="735">
        <f t="shared" si="2"/>
        <v>0</v>
      </c>
      <c r="D158" s="749"/>
      <c r="E158" s="739"/>
      <c r="F158" s="769"/>
      <c r="G158" s="750"/>
      <c r="H158" s="750"/>
      <c r="I158" s="828"/>
      <c r="J158" s="736"/>
      <c r="K158" s="736"/>
      <c r="N158" s="732"/>
      <c r="O158" s="737"/>
      <c r="Q158" s="736"/>
    </row>
    <row r="159" spans="1:17" ht="23.25" x14ac:dyDescent="0.2">
      <c r="A159" s="803" t="s">
        <v>290</v>
      </c>
      <c r="B159" s="804" t="s">
        <v>291</v>
      </c>
      <c r="C159" s="751">
        <f t="shared" si="2"/>
        <v>0</v>
      </c>
      <c r="D159" s="752"/>
      <c r="E159" s="753"/>
      <c r="F159" s="754"/>
      <c r="G159" s="754"/>
      <c r="H159" s="754"/>
      <c r="I159" s="828"/>
      <c r="J159" s="736"/>
      <c r="K159" s="736"/>
      <c r="N159" s="732"/>
      <c r="O159" s="737"/>
      <c r="Q159" s="736"/>
    </row>
    <row r="160" spans="1:17" x14ac:dyDescent="0.2">
      <c r="A160" s="762"/>
      <c r="B160" s="763"/>
      <c r="C160" s="68"/>
      <c r="D160" s="3"/>
      <c r="E160" s="3"/>
      <c r="F160" s="3"/>
      <c r="G160" s="3"/>
      <c r="H160" s="3"/>
      <c r="I160" s="828"/>
      <c r="J160" s="736"/>
      <c r="K160" s="736"/>
      <c r="N160" s="732"/>
      <c r="O160" s="737"/>
      <c r="Q160" s="736"/>
    </row>
    <row r="161" spans="1:17" ht="15" customHeight="1" x14ac:dyDescent="0.2">
      <c r="A161" s="956" t="s">
        <v>292</v>
      </c>
      <c r="B161" s="957"/>
      <c r="C161" s="872">
        <f t="shared" ref="C161:C176" si="3">+SUM(D161:F161)</f>
        <v>1</v>
      </c>
      <c r="D161" s="756">
        <f>+SUM(D162:D176)</f>
        <v>1</v>
      </c>
      <c r="E161" s="760">
        <f>+SUM(E162:E176)</f>
        <v>0</v>
      </c>
      <c r="F161" s="761">
        <f>+SUM(F162:F176)</f>
        <v>0</v>
      </c>
      <c r="G161" s="761">
        <f>+SUM(G162:G176)</f>
        <v>0</v>
      </c>
      <c r="H161" s="761">
        <f>+SUM(H162:H176)</f>
        <v>0</v>
      </c>
      <c r="I161" s="828"/>
      <c r="J161" s="736"/>
      <c r="K161" s="736"/>
      <c r="N161" s="732"/>
      <c r="O161" s="737"/>
      <c r="Q161" s="736"/>
    </row>
    <row r="162" spans="1:17" x14ac:dyDescent="0.2">
      <c r="A162" s="781" t="s">
        <v>293</v>
      </c>
      <c r="B162" s="801" t="s">
        <v>294</v>
      </c>
      <c r="C162" s="759">
        <f t="shared" si="3"/>
        <v>0</v>
      </c>
      <c r="D162" s="746"/>
      <c r="E162" s="747"/>
      <c r="F162" s="748"/>
      <c r="G162" s="748"/>
      <c r="H162" s="748"/>
      <c r="I162" s="828"/>
      <c r="J162" s="736"/>
      <c r="K162" s="736"/>
      <c r="N162" s="732"/>
      <c r="O162" s="737"/>
      <c r="Q162" s="736"/>
    </row>
    <row r="163" spans="1:17" x14ac:dyDescent="0.2">
      <c r="A163" s="782" t="s">
        <v>295</v>
      </c>
      <c r="B163" s="805" t="s">
        <v>296</v>
      </c>
      <c r="C163" s="735">
        <f t="shared" si="3"/>
        <v>0</v>
      </c>
      <c r="D163" s="749"/>
      <c r="E163" s="739"/>
      <c r="F163" s="750"/>
      <c r="G163" s="750"/>
      <c r="H163" s="750"/>
      <c r="I163" s="828"/>
      <c r="J163" s="736"/>
      <c r="K163" s="736"/>
      <c r="N163" s="732"/>
      <c r="O163" s="737"/>
      <c r="Q163" s="736"/>
    </row>
    <row r="164" spans="1:17" x14ac:dyDescent="0.2">
      <c r="A164" s="782" t="s">
        <v>297</v>
      </c>
      <c r="B164" s="788" t="s">
        <v>298</v>
      </c>
      <c r="C164" s="735">
        <f t="shared" si="3"/>
        <v>0</v>
      </c>
      <c r="D164" s="749"/>
      <c r="E164" s="739"/>
      <c r="F164" s="750"/>
      <c r="G164" s="750"/>
      <c r="H164" s="750"/>
      <c r="I164" s="828"/>
      <c r="J164" s="736"/>
      <c r="K164" s="736"/>
      <c r="N164" s="732"/>
      <c r="O164" s="737"/>
      <c r="Q164" s="736"/>
    </row>
    <row r="165" spans="1:17" x14ac:dyDescent="0.2">
      <c r="A165" s="806" t="s">
        <v>299</v>
      </c>
      <c r="B165" s="788" t="s">
        <v>300</v>
      </c>
      <c r="C165" s="735">
        <f t="shared" si="3"/>
        <v>0</v>
      </c>
      <c r="D165" s="749"/>
      <c r="E165" s="739"/>
      <c r="F165" s="750"/>
      <c r="G165" s="750"/>
      <c r="H165" s="750"/>
      <c r="I165" s="828"/>
      <c r="J165" s="736"/>
      <c r="K165" s="736"/>
      <c r="N165" s="732"/>
      <c r="O165" s="737"/>
      <c r="Q165" s="736"/>
    </row>
    <row r="166" spans="1:17" x14ac:dyDescent="0.2">
      <c r="A166" s="782" t="s">
        <v>301</v>
      </c>
      <c r="B166" s="802" t="s">
        <v>302</v>
      </c>
      <c r="C166" s="735">
        <f t="shared" si="3"/>
        <v>1</v>
      </c>
      <c r="D166" s="749">
        <v>1</v>
      </c>
      <c r="E166" s="739"/>
      <c r="F166" s="750"/>
      <c r="G166" s="750"/>
      <c r="H166" s="750"/>
      <c r="I166" s="828"/>
      <c r="J166" s="736"/>
      <c r="K166" s="736"/>
      <c r="N166" s="732"/>
      <c r="O166" s="737"/>
      <c r="Q166" s="736"/>
    </row>
    <row r="167" spans="1:17" x14ac:dyDescent="0.2">
      <c r="A167" s="782" t="s">
        <v>303</v>
      </c>
      <c r="B167" s="802" t="s">
        <v>304</v>
      </c>
      <c r="C167" s="735">
        <f t="shared" si="3"/>
        <v>0</v>
      </c>
      <c r="D167" s="749"/>
      <c r="E167" s="739"/>
      <c r="F167" s="750"/>
      <c r="G167" s="750"/>
      <c r="H167" s="750"/>
      <c r="I167" s="828"/>
      <c r="J167" s="736"/>
      <c r="K167" s="736"/>
      <c r="N167" s="732"/>
      <c r="O167" s="737"/>
      <c r="Q167" s="736"/>
    </row>
    <row r="168" spans="1:17" x14ac:dyDescent="0.2">
      <c r="A168" s="782" t="s">
        <v>305</v>
      </c>
      <c r="B168" s="802" t="s">
        <v>306</v>
      </c>
      <c r="C168" s="735">
        <f t="shared" si="3"/>
        <v>0</v>
      </c>
      <c r="D168" s="749"/>
      <c r="E168" s="739"/>
      <c r="F168" s="750"/>
      <c r="G168" s="750"/>
      <c r="H168" s="750"/>
      <c r="I168" s="828"/>
      <c r="J168" s="736"/>
      <c r="K168" s="736"/>
      <c r="N168" s="732"/>
      <c r="O168" s="737"/>
      <c r="Q168" s="736"/>
    </row>
    <row r="169" spans="1:17" x14ac:dyDescent="0.2">
      <c r="A169" s="782" t="s">
        <v>307</v>
      </c>
      <c r="B169" s="802" t="s">
        <v>308</v>
      </c>
      <c r="C169" s="735">
        <f t="shared" si="3"/>
        <v>0</v>
      </c>
      <c r="D169" s="749"/>
      <c r="E169" s="739"/>
      <c r="F169" s="750"/>
      <c r="G169" s="750"/>
      <c r="H169" s="750"/>
      <c r="I169" s="828"/>
      <c r="J169" s="736"/>
      <c r="K169" s="736"/>
      <c r="N169" s="732"/>
      <c r="O169" s="737"/>
      <c r="Q169" s="736"/>
    </row>
    <row r="170" spans="1:17" x14ac:dyDescent="0.2">
      <c r="A170" s="782" t="s">
        <v>309</v>
      </c>
      <c r="B170" s="802" t="s">
        <v>310</v>
      </c>
      <c r="C170" s="735">
        <f t="shared" si="3"/>
        <v>0</v>
      </c>
      <c r="D170" s="749"/>
      <c r="E170" s="739"/>
      <c r="F170" s="750"/>
      <c r="G170" s="750"/>
      <c r="H170" s="750"/>
      <c r="I170" s="828"/>
      <c r="J170" s="736"/>
      <c r="K170" s="736"/>
      <c r="N170" s="732"/>
      <c r="O170" s="737"/>
      <c r="Q170" s="736"/>
    </row>
    <row r="171" spans="1:17" x14ac:dyDescent="0.2">
      <c r="A171" s="782" t="s">
        <v>311</v>
      </c>
      <c r="B171" s="802" t="s">
        <v>312</v>
      </c>
      <c r="C171" s="735">
        <f t="shared" si="3"/>
        <v>0</v>
      </c>
      <c r="D171" s="749"/>
      <c r="E171" s="739"/>
      <c r="F171" s="750"/>
      <c r="G171" s="750"/>
      <c r="H171" s="750"/>
      <c r="I171" s="828"/>
      <c r="J171" s="736"/>
      <c r="K171" s="736"/>
      <c r="N171" s="732"/>
      <c r="O171" s="737"/>
      <c r="Q171" s="736"/>
    </row>
    <row r="172" spans="1:17" x14ac:dyDescent="0.2">
      <c r="A172" s="782" t="s">
        <v>313</v>
      </c>
      <c r="B172" s="802" t="s">
        <v>314</v>
      </c>
      <c r="C172" s="735">
        <f t="shared" si="3"/>
        <v>0</v>
      </c>
      <c r="D172" s="749"/>
      <c r="E172" s="739"/>
      <c r="F172" s="750"/>
      <c r="G172" s="750"/>
      <c r="H172" s="750"/>
      <c r="I172" s="828"/>
      <c r="J172" s="736"/>
      <c r="K172" s="736"/>
      <c r="N172" s="732"/>
      <c r="O172" s="737"/>
      <c r="Q172" s="736"/>
    </row>
    <row r="173" spans="1:17" x14ac:dyDescent="0.2">
      <c r="A173" s="782" t="s">
        <v>315</v>
      </c>
      <c r="B173" s="802" t="s">
        <v>316</v>
      </c>
      <c r="C173" s="735">
        <f t="shared" si="3"/>
        <v>0</v>
      </c>
      <c r="D173" s="749"/>
      <c r="E173" s="739"/>
      <c r="F173" s="750"/>
      <c r="G173" s="750"/>
      <c r="H173" s="750"/>
      <c r="I173" s="828"/>
      <c r="J173" s="736"/>
      <c r="K173" s="736"/>
      <c r="N173" s="732"/>
      <c r="O173" s="737"/>
      <c r="Q173" s="736"/>
    </row>
    <row r="174" spans="1:17" x14ac:dyDescent="0.2">
      <c r="A174" s="782" t="s">
        <v>317</v>
      </c>
      <c r="B174" s="802" t="s">
        <v>318</v>
      </c>
      <c r="C174" s="735">
        <f t="shared" si="3"/>
        <v>0</v>
      </c>
      <c r="D174" s="749"/>
      <c r="E174" s="739"/>
      <c r="F174" s="750"/>
      <c r="G174" s="750"/>
      <c r="H174" s="750"/>
      <c r="I174" s="828"/>
      <c r="J174" s="736"/>
      <c r="K174" s="736"/>
      <c r="N174" s="732"/>
      <c r="O174" s="737"/>
      <c r="Q174" s="736"/>
    </row>
    <row r="175" spans="1:17" x14ac:dyDescent="0.2">
      <c r="A175" s="782" t="s">
        <v>319</v>
      </c>
      <c r="B175" s="802" t="s">
        <v>320</v>
      </c>
      <c r="C175" s="735">
        <f t="shared" si="3"/>
        <v>0</v>
      </c>
      <c r="D175" s="749"/>
      <c r="E175" s="739"/>
      <c r="F175" s="750"/>
      <c r="G175" s="750"/>
      <c r="H175" s="750"/>
      <c r="I175" s="828"/>
      <c r="J175" s="736"/>
      <c r="K175" s="736"/>
      <c r="N175" s="732"/>
      <c r="O175" s="737"/>
      <c r="Q175" s="736"/>
    </row>
    <row r="176" spans="1:17" x14ac:dyDescent="0.2">
      <c r="A176" s="783" t="s">
        <v>321</v>
      </c>
      <c r="B176" s="807" t="s">
        <v>322</v>
      </c>
      <c r="C176" s="751">
        <f t="shared" si="3"/>
        <v>0</v>
      </c>
      <c r="D176" s="752"/>
      <c r="E176" s="753"/>
      <c r="F176" s="754"/>
      <c r="G176" s="754"/>
      <c r="H176" s="754"/>
      <c r="I176" s="828"/>
      <c r="J176" s="736"/>
      <c r="K176" s="736"/>
      <c r="N176" s="732"/>
      <c r="O176" s="737"/>
      <c r="Q176" s="736"/>
    </row>
    <row r="177" spans="1:17" x14ac:dyDescent="0.2">
      <c r="A177" s="873"/>
      <c r="B177" s="755"/>
      <c r="C177" s="68"/>
      <c r="D177" s="3"/>
      <c r="E177" s="3"/>
      <c r="F177" s="3"/>
      <c r="G177" s="3"/>
      <c r="H177" s="3"/>
      <c r="I177" s="828"/>
      <c r="J177" s="736"/>
      <c r="K177" s="736"/>
      <c r="N177" s="732"/>
      <c r="O177" s="737"/>
      <c r="Q177" s="736"/>
    </row>
    <row r="178" spans="1:17" x14ac:dyDescent="0.2">
      <c r="A178" s="951" t="s">
        <v>323</v>
      </c>
      <c r="B178" s="958"/>
      <c r="C178" s="872">
        <f>+SUM(D178:F178)</f>
        <v>682</v>
      </c>
      <c r="D178" s="875">
        <f>+SUM(D179:D247)</f>
        <v>38</v>
      </c>
      <c r="E178" s="733">
        <f>+SUM(E179:E247)</f>
        <v>31</v>
      </c>
      <c r="F178" s="765">
        <f>+SUM(F179:F247)</f>
        <v>613</v>
      </c>
      <c r="G178" s="872">
        <f>+SUM(G179:G247)</f>
        <v>0</v>
      </c>
      <c r="H178" s="872">
        <f>+SUM(H179:H247)</f>
        <v>0</v>
      </c>
      <c r="I178" s="828"/>
      <c r="J178" s="736"/>
      <c r="K178" s="736"/>
      <c r="N178" s="732"/>
      <c r="O178" s="737"/>
      <c r="Q178" s="736"/>
    </row>
    <row r="179" spans="1:17" x14ac:dyDescent="0.2">
      <c r="A179" s="782" t="s">
        <v>324</v>
      </c>
      <c r="B179" s="846" t="s">
        <v>325</v>
      </c>
      <c r="C179" s="735">
        <f>+SUM(D179:F179)</f>
        <v>0</v>
      </c>
      <c r="D179" s="749"/>
      <c r="E179" s="739"/>
      <c r="F179" s="750"/>
      <c r="G179" s="750"/>
      <c r="H179" s="750"/>
      <c r="I179" s="828"/>
      <c r="J179" s="736"/>
      <c r="K179" s="736"/>
      <c r="N179" s="732"/>
      <c r="O179" s="737"/>
      <c r="Q179" s="736"/>
    </row>
    <row r="180" spans="1:17" x14ac:dyDescent="0.2">
      <c r="A180" s="782" t="s">
        <v>326</v>
      </c>
      <c r="B180" s="847" t="s">
        <v>327</v>
      </c>
      <c r="C180" s="735">
        <f>+SUM(D180:F180)</f>
        <v>0</v>
      </c>
      <c r="D180" s="749"/>
      <c r="E180" s="739"/>
      <c r="F180" s="750"/>
      <c r="G180" s="750"/>
      <c r="H180" s="750"/>
      <c r="I180" s="828"/>
      <c r="J180" s="736"/>
      <c r="K180" s="736"/>
      <c r="N180" s="732"/>
      <c r="O180" s="737"/>
      <c r="Q180" s="736"/>
    </row>
    <row r="181" spans="1:17" x14ac:dyDescent="0.2">
      <c r="A181" s="782" t="s">
        <v>328</v>
      </c>
      <c r="B181" s="847" t="s">
        <v>329</v>
      </c>
      <c r="C181" s="735">
        <f>+SUM(D181:F181)</f>
        <v>0</v>
      </c>
      <c r="D181" s="749"/>
      <c r="E181" s="739"/>
      <c r="F181" s="750"/>
      <c r="G181" s="750"/>
      <c r="H181" s="750"/>
      <c r="I181" s="828"/>
      <c r="J181" s="736"/>
      <c r="K181" s="736"/>
      <c r="N181" s="732"/>
      <c r="O181" s="737"/>
      <c r="Q181" s="736"/>
    </row>
    <row r="182" spans="1:17" ht="13.5" customHeight="1" x14ac:dyDescent="0.2">
      <c r="A182" s="782" t="s">
        <v>330</v>
      </c>
      <c r="B182" s="847" t="s">
        <v>331</v>
      </c>
      <c r="C182" s="735">
        <f t="shared" ref="C182:C243" si="4">+SUM(D182:F182)</f>
        <v>0</v>
      </c>
      <c r="D182" s="749"/>
      <c r="E182" s="739"/>
      <c r="F182" s="750"/>
      <c r="G182" s="750"/>
      <c r="H182" s="750"/>
      <c r="I182" s="828"/>
      <c r="J182" s="736"/>
      <c r="K182" s="736"/>
      <c r="N182" s="732"/>
      <c r="O182" s="737"/>
      <c r="Q182" s="736"/>
    </row>
    <row r="183" spans="1:17" x14ac:dyDescent="0.2">
      <c r="A183" s="782" t="s">
        <v>332</v>
      </c>
      <c r="B183" s="802" t="s">
        <v>333</v>
      </c>
      <c r="C183" s="735">
        <f t="shared" si="4"/>
        <v>0</v>
      </c>
      <c r="D183" s="749"/>
      <c r="E183" s="739"/>
      <c r="F183" s="750"/>
      <c r="G183" s="750"/>
      <c r="H183" s="750"/>
      <c r="I183" s="828"/>
      <c r="J183" s="736"/>
      <c r="K183" s="736"/>
      <c r="N183" s="732"/>
      <c r="O183" s="737"/>
      <c r="Q183" s="736"/>
    </row>
    <row r="184" spans="1:17" x14ac:dyDescent="0.2">
      <c r="A184" s="782" t="s">
        <v>334</v>
      </c>
      <c r="B184" s="802" t="s">
        <v>335</v>
      </c>
      <c r="C184" s="735">
        <f t="shared" si="4"/>
        <v>0</v>
      </c>
      <c r="D184" s="749"/>
      <c r="E184" s="739"/>
      <c r="F184" s="750"/>
      <c r="G184" s="750"/>
      <c r="H184" s="750"/>
      <c r="I184" s="828"/>
      <c r="J184" s="736"/>
      <c r="K184" s="736"/>
      <c r="N184" s="732"/>
      <c r="O184" s="737"/>
      <c r="Q184" s="736"/>
    </row>
    <row r="185" spans="1:17" x14ac:dyDescent="0.2">
      <c r="A185" s="782" t="s">
        <v>336</v>
      </c>
      <c r="B185" s="802" t="s">
        <v>337</v>
      </c>
      <c r="C185" s="735">
        <f t="shared" si="4"/>
        <v>0</v>
      </c>
      <c r="D185" s="749"/>
      <c r="E185" s="739"/>
      <c r="F185" s="750"/>
      <c r="G185" s="750"/>
      <c r="H185" s="750"/>
      <c r="I185" s="828"/>
      <c r="J185" s="736"/>
      <c r="K185" s="736"/>
      <c r="N185" s="732"/>
      <c r="O185" s="737"/>
      <c r="Q185" s="736"/>
    </row>
    <row r="186" spans="1:17" x14ac:dyDescent="0.2">
      <c r="A186" s="782" t="s">
        <v>338</v>
      </c>
      <c r="B186" s="802" t="s">
        <v>339</v>
      </c>
      <c r="C186" s="735">
        <f t="shared" si="4"/>
        <v>0</v>
      </c>
      <c r="D186" s="749"/>
      <c r="E186" s="739"/>
      <c r="F186" s="750"/>
      <c r="G186" s="750"/>
      <c r="H186" s="750"/>
      <c r="I186" s="828"/>
      <c r="J186" s="736"/>
      <c r="K186" s="736"/>
      <c r="N186" s="732"/>
      <c r="O186" s="737"/>
      <c r="Q186" s="736"/>
    </row>
    <row r="187" spans="1:17" x14ac:dyDescent="0.2">
      <c r="A187" s="782" t="s">
        <v>340</v>
      </c>
      <c r="B187" s="802" t="s">
        <v>341</v>
      </c>
      <c r="C187" s="735">
        <f t="shared" si="4"/>
        <v>0</v>
      </c>
      <c r="D187" s="749"/>
      <c r="E187" s="739"/>
      <c r="F187" s="750"/>
      <c r="G187" s="750"/>
      <c r="H187" s="750"/>
      <c r="I187" s="828"/>
      <c r="J187" s="736"/>
      <c r="K187" s="736"/>
      <c r="N187" s="732"/>
      <c r="O187" s="737"/>
      <c r="Q187" s="736"/>
    </row>
    <row r="188" spans="1:17" x14ac:dyDescent="0.2">
      <c r="A188" s="782" t="s">
        <v>342</v>
      </c>
      <c r="B188" s="802" t="s">
        <v>343</v>
      </c>
      <c r="C188" s="735">
        <f t="shared" si="4"/>
        <v>0</v>
      </c>
      <c r="D188" s="749"/>
      <c r="E188" s="739"/>
      <c r="F188" s="750"/>
      <c r="G188" s="750"/>
      <c r="H188" s="750"/>
      <c r="I188" s="828"/>
      <c r="J188" s="736"/>
      <c r="K188" s="736"/>
      <c r="N188" s="732"/>
      <c r="O188" s="737"/>
      <c r="Q188" s="736"/>
    </row>
    <row r="189" spans="1:17" x14ac:dyDescent="0.2">
      <c r="A189" s="782" t="s">
        <v>344</v>
      </c>
      <c r="B189" s="802" t="s">
        <v>345</v>
      </c>
      <c r="C189" s="735">
        <f t="shared" si="4"/>
        <v>18</v>
      </c>
      <c r="D189" s="749">
        <v>18</v>
      </c>
      <c r="E189" s="739"/>
      <c r="F189" s="750"/>
      <c r="G189" s="750"/>
      <c r="H189" s="750"/>
      <c r="I189" s="828"/>
      <c r="J189" s="736"/>
      <c r="K189" s="736"/>
      <c r="N189" s="732"/>
      <c r="O189" s="737"/>
      <c r="Q189" s="736"/>
    </row>
    <row r="190" spans="1:17" x14ac:dyDescent="0.2">
      <c r="A190" s="782" t="s">
        <v>346</v>
      </c>
      <c r="B190" s="802" t="s">
        <v>347</v>
      </c>
      <c r="C190" s="735">
        <f t="shared" si="4"/>
        <v>0</v>
      </c>
      <c r="D190" s="749"/>
      <c r="E190" s="739"/>
      <c r="F190" s="750"/>
      <c r="G190" s="750"/>
      <c r="H190" s="750"/>
      <c r="I190" s="828"/>
      <c r="J190" s="736"/>
      <c r="K190" s="736"/>
      <c r="N190" s="732"/>
      <c r="O190" s="737"/>
      <c r="Q190" s="736"/>
    </row>
    <row r="191" spans="1:17" x14ac:dyDescent="0.2">
      <c r="A191" s="782" t="s">
        <v>348</v>
      </c>
      <c r="B191" s="802" t="s">
        <v>349</v>
      </c>
      <c r="C191" s="735">
        <f t="shared" si="4"/>
        <v>0</v>
      </c>
      <c r="D191" s="749"/>
      <c r="E191" s="739"/>
      <c r="F191" s="750"/>
      <c r="G191" s="750"/>
      <c r="H191" s="750"/>
      <c r="I191" s="828"/>
      <c r="J191" s="736"/>
      <c r="K191" s="736"/>
      <c r="N191" s="732"/>
      <c r="O191" s="737"/>
      <c r="Q191" s="736"/>
    </row>
    <row r="192" spans="1:17" ht="23.25" x14ac:dyDescent="0.2">
      <c r="A192" s="782" t="s">
        <v>350</v>
      </c>
      <c r="B192" s="788" t="s">
        <v>351</v>
      </c>
      <c r="C192" s="735">
        <f t="shared" si="4"/>
        <v>0</v>
      </c>
      <c r="D192" s="749"/>
      <c r="E192" s="739"/>
      <c r="F192" s="750"/>
      <c r="G192" s="750"/>
      <c r="H192" s="750"/>
      <c r="I192" s="828"/>
      <c r="J192" s="736"/>
      <c r="K192" s="736"/>
      <c r="N192" s="732"/>
      <c r="O192" s="737"/>
      <c r="Q192" s="736"/>
    </row>
    <row r="193" spans="1:17" x14ac:dyDescent="0.2">
      <c r="A193" s="782" t="s">
        <v>352</v>
      </c>
      <c r="B193" s="788" t="s">
        <v>353</v>
      </c>
      <c r="C193" s="735">
        <f t="shared" si="4"/>
        <v>0</v>
      </c>
      <c r="D193" s="749"/>
      <c r="E193" s="739"/>
      <c r="F193" s="750"/>
      <c r="G193" s="750"/>
      <c r="H193" s="750"/>
      <c r="I193" s="828"/>
      <c r="J193" s="736"/>
      <c r="K193" s="736"/>
      <c r="N193" s="732"/>
      <c r="O193" s="737"/>
      <c r="Q193" s="736"/>
    </row>
    <row r="194" spans="1:17" x14ac:dyDescent="0.2">
      <c r="A194" s="782" t="s">
        <v>354</v>
      </c>
      <c r="B194" s="802" t="s">
        <v>355</v>
      </c>
      <c r="C194" s="735">
        <f t="shared" si="4"/>
        <v>0</v>
      </c>
      <c r="D194" s="749"/>
      <c r="E194" s="739"/>
      <c r="F194" s="750"/>
      <c r="G194" s="750"/>
      <c r="H194" s="750"/>
      <c r="I194" s="828"/>
      <c r="J194" s="736"/>
      <c r="K194" s="736"/>
      <c r="N194" s="732"/>
      <c r="O194" s="737"/>
      <c r="Q194" s="736"/>
    </row>
    <row r="195" spans="1:17" x14ac:dyDescent="0.2">
      <c r="A195" s="782" t="s">
        <v>356</v>
      </c>
      <c r="B195" s="802" t="s">
        <v>357</v>
      </c>
      <c r="C195" s="735">
        <f t="shared" si="4"/>
        <v>0</v>
      </c>
      <c r="D195" s="749"/>
      <c r="E195" s="739"/>
      <c r="F195" s="750"/>
      <c r="G195" s="750"/>
      <c r="H195" s="750"/>
      <c r="I195" s="828"/>
      <c r="J195" s="736"/>
      <c r="K195" s="736"/>
      <c r="N195" s="732"/>
      <c r="O195" s="737"/>
      <c r="Q195" s="736"/>
    </row>
    <row r="196" spans="1:17" x14ac:dyDescent="0.2">
      <c r="A196" s="782" t="s">
        <v>358</v>
      </c>
      <c r="B196" s="802" t="s">
        <v>359</v>
      </c>
      <c r="C196" s="735">
        <f t="shared" si="4"/>
        <v>0</v>
      </c>
      <c r="D196" s="749"/>
      <c r="E196" s="739"/>
      <c r="F196" s="750"/>
      <c r="G196" s="750"/>
      <c r="H196" s="750"/>
      <c r="I196" s="828"/>
      <c r="J196" s="736"/>
      <c r="K196" s="736"/>
      <c r="N196" s="732"/>
      <c r="O196" s="737"/>
      <c r="Q196" s="736"/>
    </row>
    <row r="197" spans="1:17" x14ac:dyDescent="0.2">
      <c r="A197" s="782" t="s">
        <v>360</v>
      </c>
      <c r="B197" s="802" t="s">
        <v>361</v>
      </c>
      <c r="C197" s="735">
        <f t="shared" si="4"/>
        <v>4</v>
      </c>
      <c r="D197" s="749">
        <v>2</v>
      </c>
      <c r="E197" s="739"/>
      <c r="F197" s="750">
        <v>2</v>
      </c>
      <c r="G197" s="750"/>
      <c r="H197" s="750"/>
      <c r="I197" s="828"/>
      <c r="J197" s="736"/>
      <c r="K197" s="736"/>
      <c r="N197" s="732"/>
      <c r="O197" s="737"/>
      <c r="Q197" s="736"/>
    </row>
    <row r="198" spans="1:17" x14ac:dyDescent="0.2">
      <c r="A198" s="782" t="s">
        <v>362</v>
      </c>
      <c r="B198" s="802" t="s">
        <v>363</v>
      </c>
      <c r="C198" s="735">
        <f t="shared" si="4"/>
        <v>13</v>
      </c>
      <c r="D198" s="749">
        <v>12</v>
      </c>
      <c r="E198" s="739"/>
      <c r="F198" s="750">
        <v>1</v>
      </c>
      <c r="G198" s="750"/>
      <c r="H198" s="750"/>
      <c r="I198" s="828"/>
      <c r="J198" s="736"/>
      <c r="K198" s="736"/>
      <c r="N198" s="732"/>
      <c r="O198" s="737"/>
      <c r="Q198" s="736"/>
    </row>
    <row r="199" spans="1:17" x14ac:dyDescent="0.2">
      <c r="A199" s="782" t="s">
        <v>364</v>
      </c>
      <c r="B199" s="802" t="s">
        <v>365</v>
      </c>
      <c r="C199" s="735">
        <f t="shared" si="4"/>
        <v>0</v>
      </c>
      <c r="D199" s="749"/>
      <c r="E199" s="739"/>
      <c r="F199" s="750"/>
      <c r="G199" s="750"/>
      <c r="H199" s="750"/>
      <c r="I199" s="828"/>
      <c r="J199" s="736"/>
      <c r="K199" s="736"/>
      <c r="N199" s="732"/>
      <c r="O199" s="737"/>
      <c r="Q199" s="736"/>
    </row>
    <row r="200" spans="1:17" x14ac:dyDescent="0.2">
      <c r="A200" s="782" t="s">
        <v>366</v>
      </c>
      <c r="B200" s="802" t="s">
        <v>367</v>
      </c>
      <c r="C200" s="735">
        <f t="shared" si="4"/>
        <v>0</v>
      </c>
      <c r="D200" s="749"/>
      <c r="E200" s="739"/>
      <c r="F200" s="750"/>
      <c r="G200" s="750"/>
      <c r="H200" s="750"/>
      <c r="I200" s="828"/>
      <c r="J200" s="736"/>
      <c r="K200" s="736"/>
      <c r="N200" s="732"/>
      <c r="O200" s="737"/>
      <c r="Q200" s="736"/>
    </row>
    <row r="201" spans="1:17" x14ac:dyDescent="0.2">
      <c r="A201" s="782" t="s">
        <v>368</v>
      </c>
      <c r="B201" s="802" t="s">
        <v>369</v>
      </c>
      <c r="C201" s="735">
        <f t="shared" si="4"/>
        <v>0</v>
      </c>
      <c r="D201" s="749"/>
      <c r="E201" s="739"/>
      <c r="F201" s="750"/>
      <c r="G201" s="750"/>
      <c r="H201" s="750"/>
      <c r="I201" s="828"/>
      <c r="J201" s="736"/>
      <c r="K201" s="736"/>
      <c r="N201" s="732"/>
      <c r="O201" s="737"/>
      <c r="Q201" s="736"/>
    </row>
    <row r="202" spans="1:17" x14ac:dyDescent="0.2">
      <c r="A202" s="782" t="s">
        <v>370</v>
      </c>
      <c r="B202" s="802" t="s">
        <v>371</v>
      </c>
      <c r="C202" s="735">
        <f t="shared" si="4"/>
        <v>0</v>
      </c>
      <c r="D202" s="749"/>
      <c r="E202" s="739"/>
      <c r="F202" s="750"/>
      <c r="G202" s="750"/>
      <c r="H202" s="750"/>
      <c r="I202" s="828"/>
      <c r="J202" s="736"/>
      <c r="K202" s="736"/>
      <c r="N202" s="732"/>
      <c r="O202" s="737"/>
      <c r="Q202" s="736"/>
    </row>
    <row r="203" spans="1:17" x14ac:dyDescent="0.2">
      <c r="A203" s="782" t="s">
        <v>372</v>
      </c>
      <c r="B203" s="802" t="s">
        <v>373</v>
      </c>
      <c r="C203" s="735">
        <f t="shared" si="4"/>
        <v>0</v>
      </c>
      <c r="D203" s="749"/>
      <c r="E203" s="739"/>
      <c r="F203" s="750"/>
      <c r="G203" s="750"/>
      <c r="H203" s="750"/>
      <c r="I203" s="828"/>
      <c r="J203" s="736"/>
      <c r="K203" s="736"/>
      <c r="N203" s="732"/>
      <c r="O203" s="737"/>
      <c r="Q203" s="736"/>
    </row>
    <row r="204" spans="1:17" x14ac:dyDescent="0.2">
      <c r="A204" s="782" t="s">
        <v>374</v>
      </c>
      <c r="B204" s="802" t="s">
        <v>375</v>
      </c>
      <c r="C204" s="735">
        <f t="shared" si="4"/>
        <v>0</v>
      </c>
      <c r="D204" s="749"/>
      <c r="E204" s="739"/>
      <c r="F204" s="750"/>
      <c r="G204" s="750"/>
      <c r="H204" s="750"/>
      <c r="I204" s="828"/>
      <c r="J204" s="736"/>
      <c r="K204" s="736"/>
      <c r="N204" s="732"/>
      <c r="O204" s="737"/>
      <c r="Q204" s="736"/>
    </row>
    <row r="205" spans="1:17" x14ac:dyDescent="0.2">
      <c r="A205" s="782" t="s">
        <v>376</v>
      </c>
      <c r="B205" s="788" t="s">
        <v>377</v>
      </c>
      <c r="C205" s="735">
        <f t="shared" si="4"/>
        <v>0</v>
      </c>
      <c r="D205" s="749"/>
      <c r="E205" s="739"/>
      <c r="F205" s="750"/>
      <c r="G205" s="750"/>
      <c r="H205" s="750"/>
      <c r="I205" s="828"/>
      <c r="J205" s="736"/>
      <c r="K205" s="736"/>
      <c r="N205" s="732"/>
      <c r="O205" s="737"/>
      <c r="Q205" s="736"/>
    </row>
    <row r="206" spans="1:17" x14ac:dyDescent="0.2">
      <c r="A206" s="782" t="s">
        <v>378</v>
      </c>
      <c r="B206" s="802" t="s">
        <v>379</v>
      </c>
      <c r="C206" s="735">
        <f t="shared" si="4"/>
        <v>31</v>
      </c>
      <c r="D206" s="749"/>
      <c r="E206" s="739">
        <v>31</v>
      </c>
      <c r="F206" s="750"/>
      <c r="G206" s="750"/>
      <c r="H206" s="750"/>
      <c r="I206" s="828"/>
      <c r="J206" s="736"/>
      <c r="K206" s="736"/>
      <c r="N206" s="732"/>
      <c r="O206" s="737"/>
      <c r="Q206" s="736"/>
    </row>
    <row r="207" spans="1:17" x14ac:dyDescent="0.2">
      <c r="A207" s="782" t="s">
        <v>380</v>
      </c>
      <c r="B207" s="802" t="s">
        <v>381</v>
      </c>
      <c r="C207" s="735">
        <f t="shared" si="4"/>
        <v>0</v>
      </c>
      <c r="D207" s="749"/>
      <c r="E207" s="739"/>
      <c r="F207" s="750"/>
      <c r="G207" s="750"/>
      <c r="H207" s="750"/>
      <c r="I207" s="828"/>
      <c r="J207" s="736"/>
      <c r="K207" s="736"/>
      <c r="N207" s="732"/>
      <c r="O207" s="737"/>
      <c r="Q207" s="736"/>
    </row>
    <row r="208" spans="1:17" x14ac:dyDescent="0.2">
      <c r="A208" s="782" t="s">
        <v>382</v>
      </c>
      <c r="B208" s="802" t="s">
        <v>383</v>
      </c>
      <c r="C208" s="735">
        <f t="shared" si="4"/>
        <v>0</v>
      </c>
      <c r="D208" s="749"/>
      <c r="E208" s="739"/>
      <c r="F208" s="750"/>
      <c r="G208" s="750"/>
      <c r="H208" s="750"/>
      <c r="I208" s="828"/>
      <c r="J208" s="736"/>
      <c r="K208" s="736"/>
      <c r="N208" s="732"/>
      <c r="O208" s="737"/>
      <c r="Q208" s="736"/>
    </row>
    <row r="209" spans="1:17" x14ac:dyDescent="0.2">
      <c r="A209" s="782" t="s">
        <v>384</v>
      </c>
      <c r="B209" s="802" t="s">
        <v>385</v>
      </c>
      <c r="C209" s="735">
        <f t="shared" si="4"/>
        <v>0</v>
      </c>
      <c r="D209" s="749"/>
      <c r="E209" s="739"/>
      <c r="F209" s="750"/>
      <c r="G209" s="750"/>
      <c r="H209" s="750"/>
      <c r="I209" s="828"/>
      <c r="J209" s="736"/>
      <c r="K209" s="736"/>
      <c r="N209" s="732"/>
      <c r="O209" s="737"/>
      <c r="Q209" s="736"/>
    </row>
    <row r="210" spans="1:17" ht="23.25" x14ac:dyDescent="0.2">
      <c r="A210" s="782" t="s">
        <v>386</v>
      </c>
      <c r="B210" s="788" t="s">
        <v>387</v>
      </c>
      <c r="C210" s="735">
        <f t="shared" si="4"/>
        <v>0</v>
      </c>
      <c r="D210" s="749"/>
      <c r="E210" s="739"/>
      <c r="F210" s="750"/>
      <c r="G210" s="750"/>
      <c r="H210" s="750"/>
      <c r="I210" s="828"/>
      <c r="J210" s="736"/>
      <c r="K210" s="736"/>
      <c r="N210" s="732"/>
      <c r="O210" s="737"/>
      <c r="Q210" s="736"/>
    </row>
    <row r="211" spans="1:17" x14ac:dyDescent="0.2">
      <c r="A211" s="782" t="s">
        <v>388</v>
      </c>
      <c r="B211" s="802" t="s">
        <v>389</v>
      </c>
      <c r="C211" s="735">
        <f t="shared" si="4"/>
        <v>0</v>
      </c>
      <c r="D211" s="749"/>
      <c r="E211" s="739"/>
      <c r="F211" s="750"/>
      <c r="G211" s="750"/>
      <c r="H211" s="750"/>
      <c r="I211" s="828"/>
      <c r="J211" s="736"/>
      <c r="K211" s="736"/>
      <c r="N211" s="732"/>
      <c r="O211" s="737"/>
      <c r="Q211" s="736"/>
    </row>
    <row r="212" spans="1:17" x14ac:dyDescent="0.2">
      <c r="A212" s="782" t="s">
        <v>390</v>
      </c>
      <c r="B212" s="802" t="s">
        <v>391</v>
      </c>
      <c r="C212" s="735">
        <f t="shared" si="4"/>
        <v>0</v>
      </c>
      <c r="D212" s="749"/>
      <c r="E212" s="739"/>
      <c r="F212" s="750"/>
      <c r="G212" s="750"/>
      <c r="H212" s="750"/>
      <c r="I212" s="828"/>
      <c r="J212" s="736"/>
      <c r="K212" s="736"/>
      <c r="N212" s="732"/>
      <c r="O212" s="737"/>
      <c r="Q212" s="736"/>
    </row>
    <row r="213" spans="1:17" x14ac:dyDescent="0.2">
      <c r="A213" s="782" t="s">
        <v>392</v>
      </c>
      <c r="B213" s="802" t="s">
        <v>393</v>
      </c>
      <c r="C213" s="735">
        <f t="shared" si="4"/>
        <v>0</v>
      </c>
      <c r="D213" s="749"/>
      <c r="E213" s="739"/>
      <c r="F213" s="750"/>
      <c r="G213" s="750"/>
      <c r="H213" s="750"/>
      <c r="I213" s="828"/>
      <c r="J213" s="736"/>
      <c r="K213" s="736"/>
      <c r="N213" s="732"/>
      <c r="O213" s="737"/>
      <c r="Q213" s="736"/>
    </row>
    <row r="214" spans="1:17" x14ac:dyDescent="0.2">
      <c r="A214" s="782" t="s">
        <v>394</v>
      </c>
      <c r="B214" s="802" t="s">
        <v>395</v>
      </c>
      <c r="C214" s="735">
        <f t="shared" si="4"/>
        <v>0</v>
      </c>
      <c r="D214" s="749"/>
      <c r="E214" s="739"/>
      <c r="F214" s="750"/>
      <c r="G214" s="750"/>
      <c r="H214" s="750"/>
      <c r="I214" s="828"/>
      <c r="J214" s="736"/>
      <c r="K214" s="736"/>
      <c r="N214" s="732"/>
      <c r="O214" s="737"/>
      <c r="Q214" s="736"/>
    </row>
    <row r="215" spans="1:17" x14ac:dyDescent="0.2">
      <c r="A215" s="782" t="s">
        <v>396</v>
      </c>
      <c r="B215" s="802" t="s">
        <v>397</v>
      </c>
      <c r="C215" s="735">
        <f t="shared" si="4"/>
        <v>0</v>
      </c>
      <c r="D215" s="749"/>
      <c r="E215" s="739"/>
      <c r="F215" s="750"/>
      <c r="G215" s="750"/>
      <c r="H215" s="750"/>
      <c r="I215" s="828"/>
      <c r="J215" s="736"/>
      <c r="K215" s="736"/>
      <c r="N215" s="732"/>
      <c r="O215" s="737"/>
      <c r="Q215" s="736"/>
    </row>
    <row r="216" spans="1:17" x14ac:dyDescent="0.2">
      <c r="A216" s="782" t="s">
        <v>398</v>
      </c>
      <c r="B216" s="802" t="s">
        <v>399</v>
      </c>
      <c r="C216" s="735">
        <f t="shared" si="4"/>
        <v>0</v>
      </c>
      <c r="D216" s="749"/>
      <c r="E216" s="739"/>
      <c r="F216" s="750"/>
      <c r="G216" s="750"/>
      <c r="H216" s="750"/>
      <c r="I216" s="828"/>
      <c r="J216" s="736"/>
      <c r="K216" s="736"/>
      <c r="N216" s="732"/>
      <c r="O216" s="737"/>
      <c r="Q216" s="736"/>
    </row>
    <row r="217" spans="1:17" x14ac:dyDescent="0.2">
      <c r="A217" s="782" t="s">
        <v>400</v>
      </c>
      <c r="B217" s="802" t="s">
        <v>401</v>
      </c>
      <c r="C217" s="735">
        <f t="shared" si="4"/>
        <v>0</v>
      </c>
      <c r="D217" s="749"/>
      <c r="E217" s="739"/>
      <c r="F217" s="750"/>
      <c r="G217" s="750"/>
      <c r="H217" s="750"/>
      <c r="I217" s="828"/>
      <c r="J217" s="736"/>
      <c r="K217" s="736"/>
      <c r="N217" s="732"/>
      <c r="O217" s="737"/>
      <c r="Q217" s="736"/>
    </row>
    <row r="218" spans="1:17" x14ac:dyDescent="0.2">
      <c r="A218" s="782" t="s">
        <v>402</v>
      </c>
      <c r="B218" s="802" t="s">
        <v>403</v>
      </c>
      <c r="C218" s="735">
        <f t="shared" si="4"/>
        <v>0</v>
      </c>
      <c r="D218" s="749"/>
      <c r="E218" s="739"/>
      <c r="F218" s="750"/>
      <c r="G218" s="750"/>
      <c r="H218" s="750"/>
      <c r="I218" s="828"/>
      <c r="J218" s="736"/>
      <c r="K218" s="736"/>
      <c r="N218" s="732"/>
      <c r="O218" s="737"/>
      <c r="Q218" s="736"/>
    </row>
    <row r="219" spans="1:17" x14ac:dyDescent="0.2">
      <c r="A219" s="782" t="s">
        <v>404</v>
      </c>
      <c r="B219" s="802" t="s">
        <v>405</v>
      </c>
      <c r="C219" s="735">
        <f t="shared" si="4"/>
        <v>0</v>
      </c>
      <c r="D219" s="749"/>
      <c r="E219" s="739"/>
      <c r="F219" s="750"/>
      <c r="G219" s="750"/>
      <c r="H219" s="750"/>
      <c r="I219" s="828"/>
      <c r="J219" s="736"/>
      <c r="K219" s="736"/>
      <c r="N219" s="732"/>
      <c r="O219" s="737"/>
      <c r="Q219" s="736"/>
    </row>
    <row r="220" spans="1:17" x14ac:dyDescent="0.2">
      <c r="A220" s="782" t="s">
        <v>406</v>
      </c>
      <c r="B220" s="802" t="s">
        <v>407</v>
      </c>
      <c r="C220" s="735">
        <f t="shared" si="4"/>
        <v>0</v>
      </c>
      <c r="D220" s="749"/>
      <c r="E220" s="739"/>
      <c r="F220" s="750"/>
      <c r="G220" s="750"/>
      <c r="H220" s="750"/>
      <c r="I220" s="828"/>
      <c r="J220" s="736"/>
      <c r="K220" s="736"/>
      <c r="N220" s="732"/>
      <c r="O220" s="737"/>
      <c r="Q220" s="736"/>
    </row>
    <row r="221" spans="1:17" x14ac:dyDescent="0.2">
      <c r="A221" s="782" t="s">
        <v>408</v>
      </c>
      <c r="B221" s="802" t="s">
        <v>409</v>
      </c>
      <c r="C221" s="735">
        <f t="shared" si="4"/>
        <v>0</v>
      </c>
      <c r="D221" s="749"/>
      <c r="E221" s="739"/>
      <c r="F221" s="750"/>
      <c r="G221" s="750"/>
      <c r="H221" s="750"/>
      <c r="I221" s="828"/>
      <c r="J221" s="736"/>
      <c r="K221" s="736"/>
      <c r="N221" s="732"/>
      <c r="O221" s="737"/>
      <c r="Q221" s="736"/>
    </row>
    <row r="222" spans="1:17" x14ac:dyDescent="0.2">
      <c r="A222" s="782" t="s">
        <v>410</v>
      </c>
      <c r="B222" s="802" t="s">
        <v>411</v>
      </c>
      <c r="C222" s="735">
        <f t="shared" si="4"/>
        <v>0</v>
      </c>
      <c r="D222" s="749"/>
      <c r="E222" s="739"/>
      <c r="F222" s="750"/>
      <c r="G222" s="750"/>
      <c r="H222" s="750"/>
      <c r="I222" s="828"/>
      <c r="J222" s="736"/>
      <c r="K222" s="736"/>
      <c r="N222" s="732"/>
      <c r="O222" s="737"/>
      <c r="Q222" s="736"/>
    </row>
    <row r="223" spans="1:17" x14ac:dyDescent="0.2">
      <c r="A223" s="782" t="s">
        <v>412</v>
      </c>
      <c r="B223" s="802" t="s">
        <v>413</v>
      </c>
      <c r="C223" s="735">
        <f t="shared" si="4"/>
        <v>0</v>
      </c>
      <c r="D223" s="749"/>
      <c r="E223" s="739"/>
      <c r="F223" s="750"/>
      <c r="G223" s="750"/>
      <c r="H223" s="750"/>
      <c r="I223" s="828"/>
      <c r="J223" s="736"/>
      <c r="K223" s="736"/>
      <c r="N223" s="732"/>
      <c r="O223" s="737"/>
      <c r="Q223" s="736"/>
    </row>
    <row r="224" spans="1:17" x14ac:dyDescent="0.2">
      <c r="A224" s="782" t="s">
        <v>414</v>
      </c>
      <c r="B224" s="802" t="s">
        <v>415</v>
      </c>
      <c r="C224" s="735">
        <f t="shared" si="4"/>
        <v>0</v>
      </c>
      <c r="D224" s="749"/>
      <c r="E224" s="739"/>
      <c r="F224" s="750"/>
      <c r="G224" s="750"/>
      <c r="H224" s="750"/>
      <c r="I224" s="828"/>
      <c r="J224" s="736"/>
      <c r="K224" s="736"/>
      <c r="N224" s="732"/>
      <c r="O224" s="737"/>
      <c r="Q224" s="736"/>
    </row>
    <row r="225" spans="1:17" x14ac:dyDescent="0.2">
      <c r="A225" s="782" t="s">
        <v>416</v>
      </c>
      <c r="B225" s="802" t="s">
        <v>417</v>
      </c>
      <c r="C225" s="735">
        <f t="shared" si="4"/>
        <v>0</v>
      </c>
      <c r="D225" s="749"/>
      <c r="E225" s="739"/>
      <c r="F225" s="750"/>
      <c r="G225" s="750"/>
      <c r="H225" s="750"/>
      <c r="I225" s="828"/>
      <c r="J225" s="736"/>
      <c r="K225" s="736"/>
      <c r="N225" s="732"/>
      <c r="O225" s="737"/>
      <c r="Q225" s="736"/>
    </row>
    <row r="226" spans="1:17" x14ac:dyDescent="0.2">
      <c r="A226" s="782" t="s">
        <v>418</v>
      </c>
      <c r="B226" s="802" t="s">
        <v>419</v>
      </c>
      <c r="C226" s="735">
        <f t="shared" si="4"/>
        <v>0</v>
      </c>
      <c r="D226" s="749"/>
      <c r="E226" s="739"/>
      <c r="F226" s="750"/>
      <c r="G226" s="750"/>
      <c r="H226" s="750"/>
      <c r="I226" s="828"/>
      <c r="J226" s="736"/>
      <c r="K226" s="736"/>
      <c r="N226" s="732"/>
      <c r="O226" s="737"/>
      <c r="Q226" s="736"/>
    </row>
    <row r="227" spans="1:17" ht="23.25" x14ac:dyDescent="0.2">
      <c r="A227" s="782" t="s">
        <v>420</v>
      </c>
      <c r="B227" s="788" t="s">
        <v>421</v>
      </c>
      <c r="C227" s="735">
        <f t="shared" si="4"/>
        <v>0</v>
      </c>
      <c r="D227" s="749"/>
      <c r="E227" s="739"/>
      <c r="F227" s="750"/>
      <c r="G227" s="750"/>
      <c r="H227" s="750"/>
      <c r="I227" s="828"/>
      <c r="J227" s="736"/>
      <c r="K227" s="736"/>
      <c r="N227" s="732"/>
      <c r="O227" s="737"/>
      <c r="Q227" s="736"/>
    </row>
    <row r="228" spans="1:17" x14ac:dyDescent="0.2">
      <c r="A228" s="782" t="s">
        <v>422</v>
      </c>
      <c r="B228" s="802" t="s">
        <v>423</v>
      </c>
      <c r="C228" s="735">
        <f t="shared" si="4"/>
        <v>0</v>
      </c>
      <c r="D228" s="749"/>
      <c r="E228" s="739"/>
      <c r="F228" s="750"/>
      <c r="G228" s="750"/>
      <c r="H228" s="750"/>
      <c r="I228" s="828"/>
      <c r="J228" s="736"/>
      <c r="K228" s="736"/>
      <c r="N228" s="732"/>
      <c r="O228" s="737"/>
      <c r="Q228" s="736"/>
    </row>
    <row r="229" spans="1:17" x14ac:dyDescent="0.2">
      <c r="A229" s="782" t="s">
        <v>424</v>
      </c>
      <c r="B229" s="802" t="s">
        <v>425</v>
      </c>
      <c r="C229" s="735">
        <f t="shared" si="4"/>
        <v>0</v>
      </c>
      <c r="D229" s="749"/>
      <c r="E229" s="739"/>
      <c r="F229" s="750"/>
      <c r="G229" s="750"/>
      <c r="H229" s="750"/>
      <c r="I229" s="828"/>
      <c r="J229" s="736"/>
      <c r="K229" s="736"/>
      <c r="N229" s="732"/>
      <c r="O229" s="737"/>
      <c r="Q229" s="736"/>
    </row>
    <row r="230" spans="1:17" x14ac:dyDescent="0.2">
      <c r="A230" s="782" t="s">
        <v>426</v>
      </c>
      <c r="B230" s="802" t="s">
        <v>427</v>
      </c>
      <c r="C230" s="735">
        <f t="shared" si="4"/>
        <v>0</v>
      </c>
      <c r="D230" s="749"/>
      <c r="E230" s="739"/>
      <c r="F230" s="750"/>
      <c r="G230" s="750"/>
      <c r="H230" s="750"/>
      <c r="I230" s="828"/>
      <c r="J230" s="736"/>
      <c r="K230" s="736"/>
      <c r="N230" s="732"/>
      <c r="O230" s="737"/>
      <c r="Q230" s="736"/>
    </row>
    <row r="231" spans="1:17" x14ac:dyDescent="0.2">
      <c r="A231" s="782" t="s">
        <v>428</v>
      </c>
      <c r="B231" s="802" t="s">
        <v>429</v>
      </c>
      <c r="C231" s="735">
        <f t="shared" si="4"/>
        <v>0</v>
      </c>
      <c r="D231" s="749"/>
      <c r="E231" s="739"/>
      <c r="F231" s="750"/>
      <c r="G231" s="750"/>
      <c r="H231" s="750"/>
      <c r="I231" s="828"/>
      <c r="J231" s="736"/>
      <c r="K231" s="736"/>
      <c r="N231" s="732"/>
      <c r="O231" s="737"/>
      <c r="Q231" s="736"/>
    </row>
    <row r="232" spans="1:17" x14ac:dyDescent="0.2">
      <c r="A232" s="782" t="s">
        <v>430</v>
      </c>
      <c r="B232" s="802" t="s">
        <v>431</v>
      </c>
      <c r="C232" s="735">
        <f t="shared" si="4"/>
        <v>0</v>
      </c>
      <c r="D232" s="749"/>
      <c r="E232" s="739"/>
      <c r="F232" s="750"/>
      <c r="G232" s="750"/>
      <c r="H232" s="750"/>
      <c r="I232" s="828"/>
      <c r="J232" s="736"/>
      <c r="K232" s="736"/>
      <c r="N232" s="732"/>
      <c r="O232" s="737"/>
      <c r="Q232" s="736"/>
    </row>
    <row r="233" spans="1:17" x14ac:dyDescent="0.2">
      <c r="A233" s="782" t="s">
        <v>432</v>
      </c>
      <c r="B233" s="802" t="s">
        <v>433</v>
      </c>
      <c r="C233" s="735">
        <f t="shared" si="4"/>
        <v>0</v>
      </c>
      <c r="D233" s="749"/>
      <c r="E233" s="739"/>
      <c r="F233" s="750"/>
      <c r="G233" s="750"/>
      <c r="H233" s="750"/>
      <c r="I233" s="828"/>
      <c r="J233" s="736"/>
      <c r="K233" s="736"/>
      <c r="N233" s="732"/>
      <c r="O233" s="737"/>
      <c r="Q233" s="736"/>
    </row>
    <row r="234" spans="1:17" x14ac:dyDescent="0.2">
      <c r="A234" s="782" t="s">
        <v>434</v>
      </c>
      <c r="B234" s="802" t="s">
        <v>435</v>
      </c>
      <c r="C234" s="735">
        <f t="shared" si="4"/>
        <v>212</v>
      </c>
      <c r="D234" s="749"/>
      <c r="E234" s="739"/>
      <c r="F234" s="750">
        <v>212</v>
      </c>
      <c r="G234" s="750"/>
      <c r="H234" s="750"/>
      <c r="I234" s="828"/>
      <c r="J234" s="736"/>
      <c r="K234" s="736"/>
      <c r="N234" s="732"/>
      <c r="O234" s="737"/>
      <c r="Q234" s="736"/>
    </row>
    <row r="235" spans="1:17" x14ac:dyDescent="0.2">
      <c r="A235" s="782" t="s">
        <v>436</v>
      </c>
      <c r="B235" s="802" t="s">
        <v>437</v>
      </c>
      <c r="C235" s="735">
        <f t="shared" si="4"/>
        <v>0</v>
      </c>
      <c r="D235" s="749"/>
      <c r="E235" s="739"/>
      <c r="F235" s="750"/>
      <c r="G235" s="750"/>
      <c r="H235" s="750"/>
      <c r="I235" s="828"/>
      <c r="J235" s="736"/>
      <c r="K235" s="736"/>
      <c r="N235" s="732"/>
      <c r="O235" s="737"/>
      <c r="Q235" s="736"/>
    </row>
    <row r="236" spans="1:17" ht="23.25" x14ac:dyDescent="0.2">
      <c r="A236" s="782" t="s">
        <v>438</v>
      </c>
      <c r="B236" s="788" t="s">
        <v>439</v>
      </c>
      <c r="C236" s="735">
        <f t="shared" si="4"/>
        <v>1</v>
      </c>
      <c r="D236" s="749"/>
      <c r="E236" s="739"/>
      <c r="F236" s="750">
        <v>1</v>
      </c>
      <c r="G236" s="750"/>
      <c r="H236" s="750"/>
      <c r="I236" s="828"/>
      <c r="J236" s="736"/>
      <c r="K236" s="736"/>
      <c r="N236" s="732"/>
      <c r="O236" s="737"/>
      <c r="Q236" s="736"/>
    </row>
    <row r="237" spans="1:17" x14ac:dyDescent="0.2">
      <c r="A237" s="782" t="s">
        <v>440</v>
      </c>
      <c r="B237" s="802" t="s">
        <v>441</v>
      </c>
      <c r="C237" s="735">
        <f t="shared" si="4"/>
        <v>1</v>
      </c>
      <c r="D237" s="749">
        <v>1</v>
      </c>
      <c r="E237" s="739"/>
      <c r="F237" s="750"/>
      <c r="G237" s="750"/>
      <c r="H237" s="750"/>
      <c r="I237" s="828"/>
      <c r="J237" s="736"/>
      <c r="K237" s="736"/>
      <c r="N237" s="732"/>
      <c r="O237" s="737"/>
      <c r="Q237" s="736"/>
    </row>
    <row r="238" spans="1:17" ht="23.25" x14ac:dyDescent="0.2">
      <c r="A238" s="782" t="s">
        <v>442</v>
      </c>
      <c r="B238" s="788" t="s">
        <v>443</v>
      </c>
      <c r="C238" s="735">
        <f t="shared" si="4"/>
        <v>388</v>
      </c>
      <c r="D238" s="749"/>
      <c r="E238" s="739"/>
      <c r="F238" s="750">
        <v>388</v>
      </c>
      <c r="G238" s="750"/>
      <c r="H238" s="750"/>
      <c r="I238" s="828"/>
      <c r="J238" s="736"/>
      <c r="K238" s="736"/>
      <c r="N238" s="732"/>
      <c r="O238" s="737"/>
      <c r="Q238" s="736"/>
    </row>
    <row r="239" spans="1:17" x14ac:dyDescent="0.2">
      <c r="A239" s="782" t="s">
        <v>444</v>
      </c>
      <c r="B239" s="802" t="s">
        <v>445</v>
      </c>
      <c r="C239" s="735">
        <f t="shared" si="4"/>
        <v>0</v>
      </c>
      <c r="D239" s="749"/>
      <c r="E239" s="739"/>
      <c r="F239" s="750"/>
      <c r="G239" s="750"/>
      <c r="H239" s="750"/>
      <c r="I239" s="828"/>
      <c r="J239" s="736"/>
      <c r="K239" s="736"/>
      <c r="N239" s="732"/>
      <c r="O239" s="737"/>
      <c r="Q239" s="736"/>
    </row>
    <row r="240" spans="1:17" x14ac:dyDescent="0.2">
      <c r="A240" s="782" t="s">
        <v>446</v>
      </c>
      <c r="B240" s="802" t="s">
        <v>447</v>
      </c>
      <c r="C240" s="735">
        <f t="shared" si="4"/>
        <v>0</v>
      </c>
      <c r="D240" s="749"/>
      <c r="E240" s="739"/>
      <c r="F240" s="750"/>
      <c r="G240" s="750"/>
      <c r="H240" s="750"/>
      <c r="I240" s="828"/>
      <c r="J240" s="736"/>
      <c r="K240" s="736"/>
      <c r="N240" s="732"/>
      <c r="O240" s="737"/>
      <c r="Q240" s="736"/>
    </row>
    <row r="241" spans="1:17" x14ac:dyDescent="0.2">
      <c r="A241" s="782" t="s">
        <v>448</v>
      </c>
      <c r="B241" s="802" t="s">
        <v>449</v>
      </c>
      <c r="C241" s="735">
        <f t="shared" si="4"/>
        <v>0</v>
      </c>
      <c r="D241" s="749"/>
      <c r="E241" s="739"/>
      <c r="F241" s="750"/>
      <c r="G241" s="750"/>
      <c r="H241" s="750"/>
      <c r="I241" s="828"/>
      <c r="J241" s="736"/>
      <c r="K241" s="736"/>
      <c r="N241" s="732"/>
      <c r="O241" s="737"/>
      <c r="Q241" s="736"/>
    </row>
    <row r="242" spans="1:17" x14ac:dyDescent="0.2">
      <c r="A242" s="782" t="s">
        <v>450</v>
      </c>
      <c r="B242" s="802" t="s">
        <v>451</v>
      </c>
      <c r="C242" s="735">
        <f t="shared" si="4"/>
        <v>0</v>
      </c>
      <c r="D242" s="749"/>
      <c r="E242" s="739"/>
      <c r="F242" s="750"/>
      <c r="G242" s="750"/>
      <c r="H242" s="750"/>
      <c r="I242" s="828"/>
      <c r="J242" s="736"/>
      <c r="K242" s="736"/>
      <c r="N242" s="732"/>
      <c r="O242" s="737"/>
      <c r="Q242" s="736"/>
    </row>
    <row r="243" spans="1:17" x14ac:dyDescent="0.2">
      <c r="A243" s="782" t="s">
        <v>452</v>
      </c>
      <c r="B243" s="802" t="s">
        <v>453</v>
      </c>
      <c r="C243" s="735">
        <f t="shared" si="4"/>
        <v>0</v>
      </c>
      <c r="D243" s="749"/>
      <c r="E243" s="739"/>
      <c r="F243" s="750"/>
      <c r="G243" s="750"/>
      <c r="H243" s="750"/>
      <c r="I243" s="828"/>
      <c r="J243" s="736"/>
      <c r="K243" s="736"/>
      <c r="N243" s="732"/>
      <c r="O243" s="737"/>
      <c r="Q243" s="736"/>
    </row>
    <row r="244" spans="1:17" x14ac:dyDescent="0.2">
      <c r="A244" s="782" t="s">
        <v>454</v>
      </c>
      <c r="B244" s="802" t="s">
        <v>455</v>
      </c>
      <c r="C244" s="735">
        <f>+SUM(D244:F244)</f>
        <v>14</v>
      </c>
      <c r="D244" s="749">
        <v>5</v>
      </c>
      <c r="E244" s="739"/>
      <c r="F244" s="750">
        <v>9</v>
      </c>
      <c r="G244" s="750"/>
      <c r="H244" s="750"/>
      <c r="I244" s="828"/>
      <c r="J244" s="736"/>
      <c r="K244" s="736"/>
      <c r="N244" s="732"/>
      <c r="O244" s="737"/>
      <c r="Q244" s="736"/>
    </row>
    <row r="245" spans="1:17" x14ac:dyDescent="0.2">
      <c r="A245" s="782" t="s">
        <v>456</v>
      </c>
      <c r="B245" s="802" t="s">
        <v>457</v>
      </c>
      <c r="C245" s="735">
        <f>+SUM(D245:F245)</f>
        <v>0</v>
      </c>
      <c r="D245" s="749"/>
      <c r="E245" s="739"/>
      <c r="F245" s="750"/>
      <c r="G245" s="750"/>
      <c r="H245" s="750"/>
      <c r="I245" s="828"/>
      <c r="J245" s="736"/>
      <c r="K245" s="736"/>
      <c r="N245" s="732"/>
      <c r="O245" s="737"/>
      <c r="Q245" s="736"/>
    </row>
    <row r="246" spans="1:17" x14ac:dyDescent="0.2">
      <c r="A246" s="782" t="s">
        <v>458</v>
      </c>
      <c r="B246" s="802" t="s">
        <v>459</v>
      </c>
      <c r="C246" s="735">
        <f>+SUM(D246:F246)</f>
        <v>0</v>
      </c>
      <c r="D246" s="749"/>
      <c r="E246" s="739"/>
      <c r="F246" s="750"/>
      <c r="G246" s="750"/>
      <c r="H246" s="750"/>
      <c r="I246" s="828"/>
      <c r="J246" s="736"/>
      <c r="K246" s="736"/>
      <c r="N246" s="732"/>
      <c r="O246" s="737"/>
      <c r="Q246" s="736"/>
    </row>
    <row r="247" spans="1:17" x14ac:dyDescent="0.2">
      <c r="A247" s="803" t="s">
        <v>460</v>
      </c>
      <c r="B247" s="804" t="s">
        <v>461</v>
      </c>
      <c r="C247" s="751">
        <f>+SUM(D247:F247)</f>
        <v>0</v>
      </c>
      <c r="D247" s="752"/>
      <c r="E247" s="753"/>
      <c r="F247" s="754"/>
      <c r="G247" s="754"/>
      <c r="H247" s="754"/>
      <c r="I247" s="828"/>
      <c r="J247" s="736"/>
      <c r="K247" s="736"/>
      <c r="N247" s="732"/>
      <c r="O247" s="737"/>
      <c r="Q247" s="736"/>
    </row>
    <row r="248" spans="1:17" x14ac:dyDescent="0.2">
      <c r="A248" s="850"/>
      <c r="B248" s="851"/>
      <c r="C248" s="741"/>
      <c r="D248" s="741"/>
      <c r="E248" s="741"/>
      <c r="F248" s="741"/>
      <c r="G248" s="741"/>
      <c r="H248" s="741"/>
      <c r="I248" s="828"/>
      <c r="J248" s="736"/>
      <c r="K248" s="736"/>
      <c r="N248" s="732"/>
      <c r="O248" s="737"/>
      <c r="Q248" s="736"/>
    </row>
    <row r="249" spans="1:17" x14ac:dyDescent="0.2">
      <c r="A249" s="954" t="s">
        <v>462</v>
      </c>
      <c r="B249" s="955"/>
      <c r="C249" s="872">
        <f t="shared" ref="C249:C287" si="5">+SUM(D249:F249)</f>
        <v>55</v>
      </c>
      <c r="D249" s="875">
        <f>+SUM(D250:D287)</f>
        <v>0</v>
      </c>
      <c r="E249" s="733">
        <f>+SUM(E250:E287)</f>
        <v>26</v>
      </c>
      <c r="F249" s="765">
        <f>+SUM(F250:F287)</f>
        <v>29</v>
      </c>
      <c r="G249" s="872">
        <f>+SUM(G250:G287)</f>
        <v>0</v>
      </c>
      <c r="H249" s="872">
        <f>+SUM(H250:H287)</f>
        <v>0</v>
      </c>
      <c r="I249" s="828"/>
      <c r="J249" s="736"/>
      <c r="K249" s="736"/>
      <c r="N249" s="732"/>
      <c r="O249" s="737"/>
      <c r="Q249" s="736"/>
    </row>
    <row r="250" spans="1:17" x14ac:dyDescent="0.2">
      <c r="A250" s="781" t="s">
        <v>463</v>
      </c>
      <c r="B250" s="801" t="s">
        <v>464</v>
      </c>
      <c r="C250" s="735">
        <f t="shared" si="5"/>
        <v>0</v>
      </c>
      <c r="D250" s="749"/>
      <c r="E250" s="739"/>
      <c r="F250" s="750"/>
      <c r="G250" s="750"/>
      <c r="H250" s="750"/>
      <c r="I250" s="828"/>
      <c r="J250" s="736"/>
      <c r="K250" s="736"/>
      <c r="N250" s="732"/>
      <c r="O250" s="737"/>
      <c r="Q250" s="736"/>
    </row>
    <row r="251" spans="1:17" x14ac:dyDescent="0.2">
      <c r="A251" s="782" t="s">
        <v>465</v>
      </c>
      <c r="B251" s="802" t="s">
        <v>466</v>
      </c>
      <c r="C251" s="735">
        <f t="shared" si="5"/>
        <v>0</v>
      </c>
      <c r="D251" s="749"/>
      <c r="E251" s="739"/>
      <c r="F251" s="750"/>
      <c r="G251" s="750"/>
      <c r="H251" s="750"/>
      <c r="I251" s="828"/>
      <c r="J251" s="736"/>
      <c r="K251" s="736"/>
      <c r="N251" s="732"/>
      <c r="O251" s="737"/>
      <c r="Q251" s="736"/>
    </row>
    <row r="252" spans="1:17" x14ac:dyDescent="0.2">
      <c r="A252" s="782" t="s">
        <v>467</v>
      </c>
      <c r="B252" s="802" t="s">
        <v>468</v>
      </c>
      <c r="C252" s="735">
        <f t="shared" si="5"/>
        <v>23</v>
      </c>
      <c r="D252" s="749"/>
      <c r="E252" s="739">
        <v>23</v>
      </c>
      <c r="F252" s="750"/>
      <c r="G252" s="750"/>
      <c r="H252" s="750"/>
      <c r="I252" s="828"/>
      <c r="J252" s="736"/>
      <c r="K252" s="736"/>
      <c r="N252" s="732"/>
      <c r="O252" s="737"/>
      <c r="Q252" s="736"/>
    </row>
    <row r="253" spans="1:17" x14ac:dyDescent="0.2">
      <c r="A253" s="782" t="s">
        <v>469</v>
      </c>
      <c r="B253" s="802" t="s">
        <v>470</v>
      </c>
      <c r="C253" s="735">
        <f t="shared" si="5"/>
        <v>0</v>
      </c>
      <c r="D253" s="749"/>
      <c r="E253" s="739"/>
      <c r="F253" s="750"/>
      <c r="G253" s="750"/>
      <c r="H253" s="750"/>
      <c r="I253" s="828"/>
      <c r="J253" s="736"/>
      <c r="K253" s="736"/>
      <c r="N253" s="732"/>
      <c r="O253" s="737"/>
      <c r="Q253" s="736"/>
    </row>
    <row r="254" spans="1:17" x14ac:dyDescent="0.2">
      <c r="A254" s="782" t="s">
        <v>471</v>
      </c>
      <c r="B254" s="802" t="s">
        <v>472</v>
      </c>
      <c r="C254" s="735">
        <f t="shared" si="5"/>
        <v>0</v>
      </c>
      <c r="D254" s="749"/>
      <c r="E254" s="739"/>
      <c r="F254" s="750"/>
      <c r="G254" s="750"/>
      <c r="H254" s="750"/>
      <c r="I254" s="828"/>
      <c r="J254" s="736"/>
      <c r="K254" s="736"/>
      <c r="N254" s="732"/>
      <c r="O254" s="737"/>
      <c r="Q254" s="736"/>
    </row>
    <row r="255" spans="1:17" x14ac:dyDescent="0.2">
      <c r="A255" s="782" t="s">
        <v>473</v>
      </c>
      <c r="B255" s="802" t="s">
        <v>474</v>
      </c>
      <c r="C255" s="735">
        <f t="shared" si="5"/>
        <v>0</v>
      </c>
      <c r="D255" s="749"/>
      <c r="E255" s="739"/>
      <c r="F255" s="750"/>
      <c r="G255" s="750"/>
      <c r="H255" s="750"/>
      <c r="I255" s="828"/>
      <c r="J255" s="736"/>
      <c r="K255" s="736"/>
      <c r="N255" s="732"/>
      <c r="O255" s="737"/>
      <c r="Q255" s="736"/>
    </row>
    <row r="256" spans="1:17" x14ac:dyDescent="0.2">
      <c r="A256" s="782" t="s">
        <v>475</v>
      </c>
      <c r="B256" s="802" t="s">
        <v>476</v>
      </c>
      <c r="C256" s="735">
        <f t="shared" si="5"/>
        <v>0</v>
      </c>
      <c r="D256" s="749"/>
      <c r="E256" s="739"/>
      <c r="F256" s="750"/>
      <c r="G256" s="750"/>
      <c r="H256" s="750"/>
      <c r="I256" s="828"/>
      <c r="J256" s="736"/>
      <c r="K256" s="736"/>
      <c r="N256" s="732"/>
      <c r="O256" s="737"/>
      <c r="Q256" s="736"/>
    </row>
    <row r="257" spans="1:17" x14ac:dyDescent="0.2">
      <c r="A257" s="782" t="s">
        <v>477</v>
      </c>
      <c r="B257" s="802" t="s">
        <v>478</v>
      </c>
      <c r="C257" s="735">
        <f t="shared" si="5"/>
        <v>0</v>
      </c>
      <c r="D257" s="749"/>
      <c r="E257" s="739"/>
      <c r="F257" s="750"/>
      <c r="G257" s="750"/>
      <c r="H257" s="750"/>
      <c r="I257" s="828"/>
      <c r="J257" s="736"/>
      <c r="K257" s="736"/>
      <c r="N257" s="732"/>
      <c r="O257" s="737"/>
      <c r="Q257" s="736"/>
    </row>
    <row r="258" spans="1:17" x14ac:dyDescent="0.2">
      <c r="A258" s="782" t="s">
        <v>479</v>
      </c>
      <c r="B258" s="802" t="s">
        <v>480</v>
      </c>
      <c r="C258" s="735">
        <f t="shared" si="5"/>
        <v>0</v>
      </c>
      <c r="D258" s="749"/>
      <c r="E258" s="739"/>
      <c r="F258" s="750"/>
      <c r="G258" s="750"/>
      <c r="H258" s="750"/>
      <c r="I258" s="828"/>
      <c r="J258" s="736"/>
      <c r="K258" s="736"/>
      <c r="N258" s="732"/>
      <c r="O258" s="737"/>
      <c r="Q258" s="736"/>
    </row>
    <row r="259" spans="1:17" x14ac:dyDescent="0.2">
      <c r="A259" s="782" t="s">
        <v>481</v>
      </c>
      <c r="B259" s="802" t="s">
        <v>482</v>
      </c>
      <c r="C259" s="735">
        <f t="shared" si="5"/>
        <v>0</v>
      </c>
      <c r="D259" s="749"/>
      <c r="E259" s="739"/>
      <c r="F259" s="750"/>
      <c r="G259" s="750"/>
      <c r="H259" s="750"/>
      <c r="I259" s="828"/>
      <c r="J259" s="736"/>
      <c r="K259" s="736"/>
      <c r="N259" s="732"/>
      <c r="O259" s="737"/>
      <c r="Q259" s="736"/>
    </row>
    <row r="260" spans="1:17" x14ac:dyDescent="0.2">
      <c r="A260" s="782" t="s">
        <v>483</v>
      </c>
      <c r="B260" s="802" t="s">
        <v>484</v>
      </c>
      <c r="C260" s="735">
        <f t="shared" si="5"/>
        <v>0</v>
      </c>
      <c r="D260" s="749"/>
      <c r="E260" s="739"/>
      <c r="F260" s="750"/>
      <c r="G260" s="750"/>
      <c r="H260" s="750"/>
      <c r="I260" s="828"/>
      <c r="J260" s="736"/>
      <c r="K260" s="736"/>
      <c r="N260" s="732"/>
      <c r="O260" s="737"/>
      <c r="Q260" s="736"/>
    </row>
    <row r="261" spans="1:17" x14ac:dyDescent="0.2">
      <c r="A261" s="782" t="s">
        <v>485</v>
      </c>
      <c r="B261" s="802" t="s">
        <v>486</v>
      </c>
      <c r="C261" s="735">
        <f t="shared" si="5"/>
        <v>0</v>
      </c>
      <c r="D261" s="749"/>
      <c r="E261" s="739"/>
      <c r="F261" s="750"/>
      <c r="G261" s="750"/>
      <c r="H261" s="750"/>
      <c r="I261" s="828"/>
      <c r="J261" s="736"/>
      <c r="K261" s="736"/>
      <c r="N261" s="732"/>
      <c r="O261" s="737"/>
      <c r="Q261" s="736"/>
    </row>
    <row r="262" spans="1:17" x14ac:dyDescent="0.2">
      <c r="A262" s="782" t="s">
        <v>487</v>
      </c>
      <c r="B262" s="802" t="s">
        <v>488</v>
      </c>
      <c r="C262" s="735">
        <f t="shared" si="5"/>
        <v>3</v>
      </c>
      <c r="D262" s="749"/>
      <c r="E262" s="739">
        <v>3</v>
      </c>
      <c r="F262" s="750"/>
      <c r="G262" s="750"/>
      <c r="H262" s="750"/>
      <c r="I262" s="828"/>
      <c r="J262" s="736"/>
      <c r="K262" s="736"/>
      <c r="N262" s="732"/>
      <c r="O262" s="737"/>
      <c r="Q262" s="736"/>
    </row>
    <row r="263" spans="1:17" x14ac:dyDescent="0.2">
      <c r="A263" s="782" t="s">
        <v>489</v>
      </c>
      <c r="B263" s="802" t="s">
        <v>490</v>
      </c>
      <c r="C263" s="735">
        <f t="shared" si="5"/>
        <v>0</v>
      </c>
      <c r="D263" s="749"/>
      <c r="E263" s="739"/>
      <c r="F263" s="750"/>
      <c r="G263" s="750"/>
      <c r="H263" s="750"/>
      <c r="I263" s="828"/>
      <c r="J263" s="736"/>
      <c r="K263" s="736"/>
      <c r="N263" s="732"/>
      <c r="O263" s="737"/>
      <c r="Q263" s="736"/>
    </row>
    <row r="264" spans="1:17" ht="23.25" x14ac:dyDescent="0.2">
      <c r="A264" s="782" t="s">
        <v>491</v>
      </c>
      <c r="B264" s="788" t="s">
        <v>492</v>
      </c>
      <c r="C264" s="735">
        <f t="shared" si="5"/>
        <v>0</v>
      </c>
      <c r="D264" s="749"/>
      <c r="E264" s="739"/>
      <c r="F264" s="750"/>
      <c r="G264" s="750"/>
      <c r="H264" s="750"/>
      <c r="I264" s="828"/>
      <c r="J264" s="736"/>
      <c r="K264" s="736"/>
      <c r="N264" s="732"/>
      <c r="O264" s="737"/>
      <c r="Q264" s="736"/>
    </row>
    <row r="265" spans="1:17" x14ac:dyDescent="0.2">
      <c r="A265" s="782" t="s">
        <v>493</v>
      </c>
      <c r="B265" s="802" t="s">
        <v>494</v>
      </c>
      <c r="C265" s="735">
        <f t="shared" si="5"/>
        <v>0</v>
      </c>
      <c r="D265" s="749"/>
      <c r="E265" s="739"/>
      <c r="F265" s="750"/>
      <c r="G265" s="750"/>
      <c r="H265" s="750"/>
      <c r="I265" s="828"/>
      <c r="J265" s="736"/>
      <c r="K265" s="736"/>
      <c r="N265" s="732"/>
      <c r="O265" s="737"/>
      <c r="Q265" s="736"/>
    </row>
    <row r="266" spans="1:17" x14ac:dyDescent="0.2">
      <c r="A266" s="782" t="s">
        <v>495</v>
      </c>
      <c r="B266" s="802" t="s">
        <v>496</v>
      </c>
      <c r="C266" s="735">
        <f t="shared" si="5"/>
        <v>0</v>
      </c>
      <c r="D266" s="749"/>
      <c r="E266" s="739"/>
      <c r="F266" s="750"/>
      <c r="G266" s="750"/>
      <c r="H266" s="750"/>
      <c r="I266" s="828"/>
      <c r="J266" s="736"/>
      <c r="K266" s="736"/>
      <c r="N266" s="732"/>
      <c r="O266" s="737"/>
      <c r="Q266" s="736"/>
    </row>
    <row r="267" spans="1:17" x14ac:dyDescent="0.2">
      <c r="A267" s="782" t="s">
        <v>497</v>
      </c>
      <c r="B267" s="802" t="s">
        <v>498</v>
      </c>
      <c r="C267" s="735">
        <f t="shared" si="5"/>
        <v>0</v>
      </c>
      <c r="D267" s="749"/>
      <c r="E267" s="739"/>
      <c r="F267" s="750"/>
      <c r="G267" s="750"/>
      <c r="H267" s="750"/>
      <c r="I267" s="828"/>
      <c r="J267" s="736"/>
      <c r="K267" s="736"/>
      <c r="N267" s="732"/>
      <c r="O267" s="737"/>
      <c r="Q267" s="736"/>
    </row>
    <row r="268" spans="1:17" x14ac:dyDescent="0.2">
      <c r="A268" s="782" t="s">
        <v>499</v>
      </c>
      <c r="B268" s="802" t="s">
        <v>500</v>
      </c>
      <c r="C268" s="735">
        <f t="shared" si="5"/>
        <v>0</v>
      </c>
      <c r="D268" s="749"/>
      <c r="E268" s="739"/>
      <c r="F268" s="750"/>
      <c r="G268" s="750"/>
      <c r="H268" s="750"/>
      <c r="I268" s="828"/>
      <c r="J268" s="736"/>
      <c r="K268" s="736"/>
      <c r="N268" s="732"/>
      <c r="O268" s="737"/>
      <c r="Q268" s="736"/>
    </row>
    <row r="269" spans="1:17" x14ac:dyDescent="0.2">
      <c r="A269" s="782" t="s">
        <v>501</v>
      </c>
      <c r="B269" s="802" t="s">
        <v>502</v>
      </c>
      <c r="C269" s="735">
        <f t="shared" si="5"/>
        <v>28</v>
      </c>
      <c r="D269" s="749"/>
      <c r="E269" s="739"/>
      <c r="F269" s="750">
        <v>28</v>
      </c>
      <c r="G269" s="750"/>
      <c r="H269" s="750"/>
      <c r="I269" s="828"/>
      <c r="J269" s="736"/>
      <c r="K269" s="736"/>
      <c r="N269" s="732"/>
      <c r="O269" s="737"/>
      <c r="Q269" s="736"/>
    </row>
    <row r="270" spans="1:17" x14ac:dyDescent="0.2">
      <c r="A270" s="782" t="s">
        <v>503</v>
      </c>
      <c r="B270" s="802" t="s">
        <v>504</v>
      </c>
      <c r="C270" s="735">
        <f t="shared" si="5"/>
        <v>0</v>
      </c>
      <c r="D270" s="749"/>
      <c r="E270" s="739"/>
      <c r="F270" s="750"/>
      <c r="G270" s="750"/>
      <c r="H270" s="750"/>
      <c r="I270" s="828"/>
      <c r="J270" s="736"/>
      <c r="K270" s="736"/>
      <c r="N270" s="732"/>
      <c r="O270" s="737"/>
      <c r="Q270" s="736"/>
    </row>
    <row r="271" spans="1:17" x14ac:dyDescent="0.2">
      <c r="A271" s="782" t="s">
        <v>505</v>
      </c>
      <c r="B271" s="802" t="s">
        <v>506</v>
      </c>
      <c r="C271" s="735">
        <f t="shared" si="5"/>
        <v>0</v>
      </c>
      <c r="D271" s="749"/>
      <c r="E271" s="739"/>
      <c r="F271" s="750"/>
      <c r="G271" s="750"/>
      <c r="H271" s="750"/>
      <c r="I271" s="828"/>
      <c r="J271" s="736"/>
      <c r="K271" s="736"/>
      <c r="N271" s="732"/>
      <c r="O271" s="737"/>
      <c r="Q271" s="736"/>
    </row>
    <row r="272" spans="1:17" x14ac:dyDescent="0.2">
      <c r="A272" s="782" t="s">
        <v>507</v>
      </c>
      <c r="B272" s="802" t="s">
        <v>508</v>
      </c>
      <c r="C272" s="735">
        <f t="shared" si="5"/>
        <v>0</v>
      </c>
      <c r="D272" s="749"/>
      <c r="E272" s="739"/>
      <c r="F272" s="750"/>
      <c r="G272" s="750"/>
      <c r="H272" s="750"/>
      <c r="I272" s="828"/>
      <c r="J272" s="736"/>
      <c r="K272" s="736"/>
      <c r="N272" s="732"/>
      <c r="O272" s="737"/>
      <c r="Q272" s="736"/>
    </row>
    <row r="273" spans="1:17" x14ac:dyDescent="0.2">
      <c r="A273" s="782" t="s">
        <v>509</v>
      </c>
      <c r="B273" s="802" t="s">
        <v>510</v>
      </c>
      <c r="C273" s="735">
        <f t="shared" si="5"/>
        <v>0</v>
      </c>
      <c r="D273" s="749"/>
      <c r="E273" s="739"/>
      <c r="F273" s="750"/>
      <c r="G273" s="750"/>
      <c r="H273" s="750"/>
      <c r="I273" s="828"/>
      <c r="J273" s="736"/>
      <c r="K273" s="736"/>
      <c r="N273" s="732"/>
      <c r="O273" s="737"/>
      <c r="Q273" s="736"/>
    </row>
    <row r="274" spans="1:17" x14ac:dyDescent="0.2">
      <c r="A274" s="782" t="s">
        <v>511</v>
      </c>
      <c r="B274" s="802" t="s">
        <v>512</v>
      </c>
      <c r="C274" s="735">
        <f t="shared" si="5"/>
        <v>0</v>
      </c>
      <c r="D274" s="749"/>
      <c r="E274" s="739"/>
      <c r="F274" s="750"/>
      <c r="G274" s="750"/>
      <c r="H274" s="750"/>
      <c r="I274" s="828"/>
      <c r="J274" s="736"/>
      <c r="K274" s="736"/>
      <c r="N274" s="732"/>
      <c r="O274" s="737"/>
      <c r="Q274" s="736"/>
    </row>
    <row r="275" spans="1:17" x14ac:dyDescent="0.2">
      <c r="A275" s="782" t="s">
        <v>513</v>
      </c>
      <c r="B275" s="788" t="s">
        <v>514</v>
      </c>
      <c r="C275" s="735">
        <f t="shared" si="5"/>
        <v>0</v>
      </c>
      <c r="D275" s="749"/>
      <c r="E275" s="739"/>
      <c r="F275" s="750"/>
      <c r="G275" s="750"/>
      <c r="H275" s="750"/>
      <c r="I275" s="828"/>
      <c r="J275" s="736"/>
      <c r="K275" s="736"/>
      <c r="N275" s="732"/>
      <c r="O275" s="737"/>
      <c r="Q275" s="736"/>
    </row>
    <row r="276" spans="1:17" x14ac:dyDescent="0.2">
      <c r="A276" s="782" t="s">
        <v>515</v>
      </c>
      <c r="B276" s="802" t="s">
        <v>516</v>
      </c>
      <c r="C276" s="735">
        <f t="shared" si="5"/>
        <v>0</v>
      </c>
      <c r="D276" s="749"/>
      <c r="E276" s="739"/>
      <c r="F276" s="750"/>
      <c r="G276" s="750"/>
      <c r="H276" s="750"/>
      <c r="I276" s="828"/>
      <c r="J276" s="736"/>
      <c r="K276" s="736"/>
      <c r="N276" s="732"/>
      <c r="O276" s="737"/>
      <c r="Q276" s="736"/>
    </row>
    <row r="277" spans="1:17" x14ac:dyDescent="0.2">
      <c r="A277" s="782" t="s">
        <v>517</v>
      </c>
      <c r="B277" s="802" t="s">
        <v>518</v>
      </c>
      <c r="C277" s="735">
        <f t="shared" si="5"/>
        <v>0</v>
      </c>
      <c r="D277" s="749"/>
      <c r="E277" s="739"/>
      <c r="F277" s="750"/>
      <c r="G277" s="750"/>
      <c r="H277" s="750"/>
      <c r="I277" s="828"/>
      <c r="J277" s="736"/>
      <c r="K277" s="736"/>
      <c r="N277" s="732"/>
      <c r="O277" s="737"/>
      <c r="Q277" s="736"/>
    </row>
    <row r="278" spans="1:17" x14ac:dyDescent="0.2">
      <c r="A278" s="782" t="s">
        <v>519</v>
      </c>
      <c r="B278" s="802" t="s">
        <v>520</v>
      </c>
      <c r="C278" s="735">
        <f t="shared" si="5"/>
        <v>0</v>
      </c>
      <c r="D278" s="749"/>
      <c r="E278" s="739"/>
      <c r="F278" s="750"/>
      <c r="G278" s="750"/>
      <c r="H278" s="750"/>
      <c r="I278" s="828"/>
      <c r="J278" s="736"/>
      <c r="K278" s="736"/>
      <c r="N278" s="732"/>
      <c r="O278" s="737"/>
      <c r="Q278" s="736"/>
    </row>
    <row r="279" spans="1:17" ht="23.25" x14ac:dyDescent="0.2">
      <c r="A279" s="782" t="s">
        <v>521</v>
      </c>
      <c r="B279" s="788" t="s">
        <v>522</v>
      </c>
      <c r="C279" s="735">
        <f t="shared" si="5"/>
        <v>0</v>
      </c>
      <c r="D279" s="749"/>
      <c r="E279" s="739"/>
      <c r="F279" s="750"/>
      <c r="G279" s="750"/>
      <c r="H279" s="750"/>
      <c r="I279" s="828"/>
      <c r="J279" s="736"/>
      <c r="K279" s="736"/>
      <c r="N279" s="732"/>
      <c r="O279" s="737"/>
      <c r="Q279" s="736"/>
    </row>
    <row r="280" spans="1:17" x14ac:dyDescent="0.2">
      <c r="A280" s="782" t="s">
        <v>523</v>
      </c>
      <c r="B280" s="802" t="s">
        <v>524</v>
      </c>
      <c r="C280" s="735">
        <f t="shared" si="5"/>
        <v>0</v>
      </c>
      <c r="D280" s="749"/>
      <c r="E280" s="739"/>
      <c r="F280" s="750"/>
      <c r="G280" s="750"/>
      <c r="H280" s="750"/>
      <c r="I280" s="828"/>
      <c r="J280" s="736"/>
      <c r="K280" s="736"/>
      <c r="N280" s="732"/>
      <c r="O280" s="737"/>
      <c r="Q280" s="736"/>
    </row>
    <row r="281" spans="1:17" x14ac:dyDescent="0.2">
      <c r="A281" s="782" t="s">
        <v>525</v>
      </c>
      <c r="B281" s="802" t="s">
        <v>526</v>
      </c>
      <c r="C281" s="735">
        <f t="shared" si="5"/>
        <v>0</v>
      </c>
      <c r="D281" s="749"/>
      <c r="E281" s="739"/>
      <c r="F281" s="750"/>
      <c r="G281" s="750"/>
      <c r="H281" s="750"/>
      <c r="I281" s="828"/>
      <c r="J281" s="736"/>
      <c r="K281" s="736"/>
      <c r="N281" s="732"/>
      <c r="O281" s="737"/>
      <c r="Q281" s="736"/>
    </row>
    <row r="282" spans="1:17" x14ac:dyDescent="0.2">
      <c r="A282" s="782" t="s">
        <v>527</v>
      </c>
      <c r="B282" s="802" t="s">
        <v>528</v>
      </c>
      <c r="C282" s="735">
        <f t="shared" si="5"/>
        <v>0</v>
      </c>
      <c r="D282" s="749"/>
      <c r="E282" s="739"/>
      <c r="F282" s="750"/>
      <c r="G282" s="750"/>
      <c r="H282" s="750"/>
      <c r="I282" s="828"/>
      <c r="J282" s="736"/>
      <c r="K282" s="736"/>
      <c r="N282" s="732"/>
      <c r="O282" s="737"/>
      <c r="Q282" s="736"/>
    </row>
    <row r="283" spans="1:17" x14ac:dyDescent="0.2">
      <c r="A283" s="782" t="s">
        <v>529</v>
      </c>
      <c r="B283" s="802" t="s">
        <v>530</v>
      </c>
      <c r="C283" s="735">
        <f t="shared" si="5"/>
        <v>0</v>
      </c>
      <c r="D283" s="749"/>
      <c r="E283" s="739"/>
      <c r="F283" s="750"/>
      <c r="G283" s="750"/>
      <c r="H283" s="750"/>
      <c r="I283" s="828"/>
      <c r="J283" s="736"/>
      <c r="K283" s="736"/>
      <c r="N283" s="732"/>
      <c r="O283" s="737"/>
      <c r="Q283" s="736"/>
    </row>
    <row r="284" spans="1:17" ht="23.25" x14ac:dyDescent="0.2">
      <c r="A284" s="782" t="s">
        <v>531</v>
      </c>
      <c r="B284" s="788" t="s">
        <v>532</v>
      </c>
      <c r="C284" s="735">
        <f t="shared" si="5"/>
        <v>0</v>
      </c>
      <c r="D284" s="749"/>
      <c r="E284" s="739"/>
      <c r="F284" s="750"/>
      <c r="G284" s="750"/>
      <c r="H284" s="750"/>
      <c r="I284" s="828"/>
      <c r="J284" s="736"/>
      <c r="K284" s="736"/>
      <c r="N284" s="732"/>
      <c r="O284" s="737"/>
      <c r="Q284" s="736"/>
    </row>
    <row r="285" spans="1:17" ht="34.5" x14ac:dyDescent="0.2">
      <c r="A285" s="782" t="s">
        <v>533</v>
      </c>
      <c r="B285" s="788" t="s">
        <v>534</v>
      </c>
      <c r="C285" s="735">
        <f t="shared" si="5"/>
        <v>0</v>
      </c>
      <c r="D285" s="749"/>
      <c r="E285" s="739"/>
      <c r="F285" s="750"/>
      <c r="G285" s="750"/>
      <c r="H285" s="750"/>
      <c r="I285" s="828"/>
      <c r="J285" s="736"/>
      <c r="K285" s="736"/>
      <c r="N285" s="732"/>
      <c r="O285" s="737"/>
      <c r="Q285" s="736"/>
    </row>
    <row r="286" spans="1:17" x14ac:dyDescent="0.2">
      <c r="A286" s="782" t="s">
        <v>535</v>
      </c>
      <c r="B286" s="802" t="s">
        <v>536</v>
      </c>
      <c r="C286" s="735">
        <f t="shared" si="5"/>
        <v>1</v>
      </c>
      <c r="D286" s="749"/>
      <c r="E286" s="739"/>
      <c r="F286" s="769">
        <v>1</v>
      </c>
      <c r="G286" s="750"/>
      <c r="H286" s="750"/>
      <c r="I286" s="828"/>
      <c r="J286" s="736"/>
      <c r="K286" s="736"/>
      <c r="N286" s="732"/>
      <c r="O286" s="737"/>
      <c r="Q286" s="736"/>
    </row>
    <row r="287" spans="1:17" x14ac:dyDescent="0.2">
      <c r="A287" s="803" t="s">
        <v>537</v>
      </c>
      <c r="B287" s="808" t="s">
        <v>538</v>
      </c>
      <c r="C287" s="751">
        <f t="shared" si="5"/>
        <v>0</v>
      </c>
      <c r="D287" s="767"/>
      <c r="E287" s="768"/>
      <c r="F287" s="769"/>
      <c r="G287" s="769"/>
      <c r="H287" s="769"/>
      <c r="I287" s="828"/>
      <c r="J287" s="736"/>
      <c r="K287" s="736"/>
      <c r="N287" s="732"/>
      <c r="O287" s="737"/>
      <c r="Q287" s="736"/>
    </row>
    <row r="288" spans="1:17" x14ac:dyDescent="0.2">
      <c r="A288" s="873"/>
      <c r="B288" s="755"/>
      <c r="C288" s="87"/>
      <c r="D288" s="88"/>
      <c r="E288" s="88"/>
      <c r="F288" s="88"/>
      <c r="G288" s="88"/>
      <c r="H288" s="88"/>
      <c r="I288" s="828"/>
      <c r="J288" s="736"/>
      <c r="K288" s="736"/>
      <c r="N288" s="732"/>
      <c r="O288" s="737"/>
      <c r="Q288" s="736"/>
    </row>
    <row r="289" spans="1:17" x14ac:dyDescent="0.2">
      <c r="A289" s="951" t="s">
        <v>539</v>
      </c>
      <c r="B289" s="958"/>
      <c r="C289" s="872">
        <f>+SUM(D289:F289)</f>
        <v>75</v>
      </c>
      <c r="D289" s="758">
        <f>+SUM(D290:D310)</f>
        <v>8</v>
      </c>
      <c r="E289" s="758">
        <f>+SUM(E290:E310)</f>
        <v>20</v>
      </c>
      <c r="F289" s="758">
        <f>+SUM(F290:F310)</f>
        <v>47</v>
      </c>
      <c r="G289" s="758">
        <f>+SUM(G290:G310)</f>
        <v>0</v>
      </c>
      <c r="H289" s="758">
        <f>+SUM(H290:H310)</f>
        <v>0</v>
      </c>
      <c r="I289" s="828"/>
      <c r="J289" s="736"/>
      <c r="K289" s="736"/>
      <c r="N289" s="732"/>
      <c r="O289" s="737"/>
      <c r="Q289" s="736"/>
    </row>
    <row r="290" spans="1:17" x14ac:dyDescent="0.2">
      <c r="A290" s="781" t="s">
        <v>540</v>
      </c>
      <c r="B290" s="801" t="s">
        <v>541</v>
      </c>
      <c r="C290" s="759">
        <f>+SUM(D290:F290)</f>
        <v>6</v>
      </c>
      <c r="D290" s="746"/>
      <c r="E290" s="747">
        <v>6</v>
      </c>
      <c r="F290" s="748"/>
      <c r="G290" s="748"/>
      <c r="H290" s="748"/>
      <c r="I290" s="828"/>
      <c r="J290" s="736"/>
      <c r="K290" s="736"/>
      <c r="N290" s="732"/>
      <c r="O290" s="737"/>
      <c r="Q290" s="736"/>
    </row>
    <row r="291" spans="1:17" x14ac:dyDescent="0.2">
      <c r="A291" s="782" t="s">
        <v>542</v>
      </c>
      <c r="B291" s="802" t="s">
        <v>543</v>
      </c>
      <c r="C291" s="735">
        <f>+SUM(D291:F291)</f>
        <v>0</v>
      </c>
      <c r="D291" s="749"/>
      <c r="E291" s="739"/>
      <c r="F291" s="750"/>
      <c r="G291" s="750"/>
      <c r="H291" s="750"/>
      <c r="I291" s="828"/>
      <c r="J291" s="736"/>
      <c r="K291" s="736"/>
      <c r="N291" s="732"/>
      <c r="O291" s="737"/>
      <c r="Q291" s="736"/>
    </row>
    <row r="292" spans="1:17" x14ac:dyDescent="0.2">
      <c r="A292" s="782" t="s">
        <v>544</v>
      </c>
      <c r="B292" s="802" t="s">
        <v>545</v>
      </c>
      <c r="C292" s="735">
        <f t="shared" ref="C292:C310" si="6">+SUM(D292:F292)</f>
        <v>12</v>
      </c>
      <c r="D292" s="749">
        <v>1</v>
      </c>
      <c r="E292" s="739">
        <v>11</v>
      </c>
      <c r="F292" s="750"/>
      <c r="G292" s="750"/>
      <c r="H292" s="750"/>
      <c r="I292" s="828"/>
      <c r="J292" s="736"/>
      <c r="K292" s="736"/>
      <c r="N292" s="732"/>
      <c r="O292" s="737"/>
      <c r="Q292" s="736"/>
    </row>
    <row r="293" spans="1:17" x14ac:dyDescent="0.2">
      <c r="A293" s="782" t="s">
        <v>546</v>
      </c>
      <c r="B293" s="802" t="s">
        <v>547</v>
      </c>
      <c r="C293" s="735">
        <f t="shared" si="6"/>
        <v>0</v>
      </c>
      <c r="D293" s="749"/>
      <c r="E293" s="739"/>
      <c r="F293" s="750"/>
      <c r="G293" s="750"/>
      <c r="H293" s="750"/>
      <c r="I293" s="828"/>
      <c r="J293" s="736"/>
      <c r="K293" s="736"/>
      <c r="N293" s="732"/>
      <c r="O293" s="737"/>
      <c r="Q293" s="736"/>
    </row>
    <row r="294" spans="1:17" x14ac:dyDescent="0.2">
      <c r="A294" s="782" t="s">
        <v>548</v>
      </c>
      <c r="B294" s="802" t="s">
        <v>549</v>
      </c>
      <c r="C294" s="735">
        <f t="shared" si="6"/>
        <v>3</v>
      </c>
      <c r="D294" s="749"/>
      <c r="E294" s="739">
        <v>3</v>
      </c>
      <c r="F294" s="750"/>
      <c r="G294" s="750"/>
      <c r="H294" s="750"/>
      <c r="I294" s="828"/>
      <c r="J294" s="736"/>
      <c r="K294" s="736"/>
      <c r="N294" s="732"/>
      <c r="O294" s="737"/>
      <c r="Q294" s="736"/>
    </row>
    <row r="295" spans="1:17" x14ac:dyDescent="0.2">
      <c r="A295" s="782" t="s">
        <v>550</v>
      </c>
      <c r="B295" s="802" t="s">
        <v>551</v>
      </c>
      <c r="C295" s="735">
        <f t="shared" si="6"/>
        <v>0</v>
      </c>
      <c r="D295" s="749"/>
      <c r="E295" s="739"/>
      <c r="F295" s="750"/>
      <c r="G295" s="750"/>
      <c r="H295" s="750"/>
      <c r="I295" s="828"/>
      <c r="J295" s="736"/>
      <c r="K295" s="736"/>
      <c r="N295" s="732"/>
      <c r="O295" s="737"/>
      <c r="Q295" s="736"/>
    </row>
    <row r="296" spans="1:17" x14ac:dyDescent="0.2">
      <c r="A296" s="782" t="s">
        <v>552</v>
      </c>
      <c r="B296" s="802" t="s">
        <v>553</v>
      </c>
      <c r="C296" s="735">
        <f t="shared" si="6"/>
        <v>0</v>
      </c>
      <c r="D296" s="749"/>
      <c r="E296" s="739"/>
      <c r="F296" s="750"/>
      <c r="G296" s="750"/>
      <c r="H296" s="750"/>
      <c r="I296" s="828"/>
      <c r="J296" s="736"/>
      <c r="K296" s="736"/>
      <c r="N296" s="732"/>
      <c r="O296" s="737"/>
      <c r="Q296" s="736"/>
    </row>
    <row r="297" spans="1:17" x14ac:dyDescent="0.2">
      <c r="A297" s="782" t="s">
        <v>554</v>
      </c>
      <c r="B297" s="802" t="s">
        <v>555</v>
      </c>
      <c r="C297" s="735">
        <f t="shared" si="6"/>
        <v>0</v>
      </c>
      <c r="D297" s="749"/>
      <c r="E297" s="739"/>
      <c r="F297" s="750"/>
      <c r="G297" s="750"/>
      <c r="H297" s="750"/>
      <c r="I297" s="828"/>
      <c r="J297" s="736"/>
      <c r="K297" s="736"/>
      <c r="N297" s="732"/>
      <c r="O297" s="737"/>
      <c r="Q297" s="736"/>
    </row>
    <row r="298" spans="1:17" x14ac:dyDescent="0.2">
      <c r="A298" s="782" t="s">
        <v>556</v>
      </c>
      <c r="B298" s="802" t="s">
        <v>557</v>
      </c>
      <c r="C298" s="735">
        <f t="shared" si="6"/>
        <v>0</v>
      </c>
      <c r="D298" s="749"/>
      <c r="E298" s="739"/>
      <c r="F298" s="750"/>
      <c r="G298" s="750"/>
      <c r="H298" s="750"/>
      <c r="I298" s="828"/>
      <c r="J298" s="736"/>
      <c r="K298" s="736"/>
      <c r="N298" s="732"/>
      <c r="O298" s="737"/>
      <c r="Q298" s="736"/>
    </row>
    <row r="299" spans="1:17" x14ac:dyDescent="0.2">
      <c r="A299" s="782" t="s">
        <v>558</v>
      </c>
      <c r="B299" s="802" t="s">
        <v>559</v>
      </c>
      <c r="C299" s="735">
        <f t="shared" si="6"/>
        <v>0</v>
      </c>
      <c r="D299" s="749"/>
      <c r="E299" s="739"/>
      <c r="F299" s="750"/>
      <c r="G299" s="750"/>
      <c r="H299" s="750"/>
      <c r="I299" s="828"/>
      <c r="J299" s="736"/>
      <c r="K299" s="736"/>
      <c r="N299" s="732"/>
      <c r="O299" s="737"/>
      <c r="Q299" s="736"/>
    </row>
    <row r="300" spans="1:17" x14ac:dyDescent="0.2">
      <c r="A300" s="782" t="s">
        <v>560</v>
      </c>
      <c r="B300" s="802" t="s">
        <v>561</v>
      </c>
      <c r="C300" s="735">
        <f t="shared" si="6"/>
        <v>0</v>
      </c>
      <c r="D300" s="749"/>
      <c r="E300" s="739"/>
      <c r="F300" s="750"/>
      <c r="G300" s="750"/>
      <c r="H300" s="750"/>
      <c r="I300" s="828"/>
      <c r="J300" s="736"/>
      <c r="K300" s="736"/>
      <c r="N300" s="732"/>
      <c r="O300" s="737"/>
      <c r="Q300" s="736"/>
    </row>
    <row r="301" spans="1:17" x14ac:dyDescent="0.2">
      <c r="A301" s="782" t="s">
        <v>562</v>
      </c>
      <c r="B301" s="802" t="s">
        <v>563</v>
      </c>
      <c r="C301" s="735">
        <f t="shared" si="6"/>
        <v>0</v>
      </c>
      <c r="D301" s="749"/>
      <c r="E301" s="739"/>
      <c r="F301" s="750"/>
      <c r="G301" s="750"/>
      <c r="H301" s="750"/>
      <c r="I301" s="828"/>
      <c r="J301" s="736"/>
      <c r="K301" s="736"/>
      <c r="N301" s="732"/>
      <c r="O301" s="737"/>
      <c r="Q301" s="736"/>
    </row>
    <row r="302" spans="1:17" x14ac:dyDescent="0.2">
      <c r="A302" s="782" t="s">
        <v>564</v>
      </c>
      <c r="B302" s="802" t="s">
        <v>565</v>
      </c>
      <c r="C302" s="735">
        <f t="shared" si="6"/>
        <v>0</v>
      </c>
      <c r="D302" s="749"/>
      <c r="E302" s="739"/>
      <c r="F302" s="750"/>
      <c r="G302" s="750"/>
      <c r="H302" s="750"/>
      <c r="I302" s="828"/>
      <c r="J302" s="736"/>
      <c r="K302" s="736"/>
      <c r="N302" s="732"/>
      <c r="O302" s="737"/>
      <c r="Q302" s="736"/>
    </row>
    <row r="303" spans="1:17" x14ac:dyDescent="0.2">
      <c r="A303" s="782" t="s">
        <v>566</v>
      </c>
      <c r="B303" s="802" t="s">
        <v>567</v>
      </c>
      <c r="C303" s="735">
        <f t="shared" si="6"/>
        <v>0</v>
      </c>
      <c r="D303" s="749"/>
      <c r="E303" s="739"/>
      <c r="F303" s="750"/>
      <c r="G303" s="750"/>
      <c r="H303" s="750"/>
      <c r="I303" s="828"/>
      <c r="J303" s="736"/>
      <c r="K303" s="736"/>
      <c r="N303" s="732"/>
      <c r="O303" s="737"/>
      <c r="Q303" s="736"/>
    </row>
    <row r="304" spans="1:17" x14ac:dyDescent="0.2">
      <c r="A304" s="782" t="s">
        <v>568</v>
      </c>
      <c r="B304" s="802" t="s">
        <v>569</v>
      </c>
      <c r="C304" s="735">
        <f t="shared" si="6"/>
        <v>0</v>
      </c>
      <c r="D304" s="749"/>
      <c r="E304" s="739"/>
      <c r="F304" s="750"/>
      <c r="G304" s="750"/>
      <c r="H304" s="750"/>
      <c r="I304" s="828"/>
      <c r="J304" s="736"/>
      <c r="K304" s="736"/>
      <c r="N304" s="732"/>
      <c r="O304" s="737"/>
      <c r="Q304" s="736"/>
    </row>
    <row r="305" spans="1:17" x14ac:dyDescent="0.2">
      <c r="A305" s="782" t="s">
        <v>570</v>
      </c>
      <c r="B305" s="802" t="s">
        <v>571</v>
      </c>
      <c r="C305" s="735">
        <f t="shared" si="6"/>
        <v>0</v>
      </c>
      <c r="D305" s="749"/>
      <c r="E305" s="739"/>
      <c r="F305" s="750"/>
      <c r="G305" s="750"/>
      <c r="H305" s="750"/>
      <c r="I305" s="828"/>
      <c r="J305" s="736"/>
      <c r="K305" s="736"/>
      <c r="N305" s="732"/>
      <c r="O305" s="737"/>
      <c r="Q305" s="736"/>
    </row>
    <row r="306" spans="1:17" x14ac:dyDescent="0.2">
      <c r="A306" s="782" t="s">
        <v>572</v>
      </c>
      <c r="B306" s="802" t="s">
        <v>573</v>
      </c>
      <c r="C306" s="735">
        <f t="shared" si="6"/>
        <v>0</v>
      </c>
      <c r="D306" s="749"/>
      <c r="E306" s="739"/>
      <c r="F306" s="750"/>
      <c r="G306" s="750"/>
      <c r="H306" s="750"/>
      <c r="I306" s="828"/>
      <c r="J306" s="736"/>
      <c r="K306" s="736"/>
      <c r="N306" s="732"/>
      <c r="O306" s="737"/>
      <c r="Q306" s="736"/>
    </row>
    <row r="307" spans="1:17" x14ac:dyDescent="0.2">
      <c r="A307" s="782" t="s">
        <v>574</v>
      </c>
      <c r="B307" s="802" t="s">
        <v>575</v>
      </c>
      <c r="C307" s="735">
        <f t="shared" si="6"/>
        <v>6</v>
      </c>
      <c r="D307" s="749">
        <v>6</v>
      </c>
      <c r="E307" s="739"/>
      <c r="F307" s="750"/>
      <c r="G307" s="750"/>
      <c r="H307" s="750"/>
      <c r="I307" s="828"/>
      <c r="J307" s="736"/>
      <c r="K307" s="736"/>
      <c r="N307" s="732"/>
      <c r="O307" s="737"/>
      <c r="Q307" s="736"/>
    </row>
    <row r="308" spans="1:17" x14ac:dyDescent="0.2">
      <c r="A308" s="782" t="s">
        <v>576</v>
      </c>
      <c r="B308" s="802" t="s">
        <v>577</v>
      </c>
      <c r="C308" s="735">
        <f t="shared" si="6"/>
        <v>0</v>
      </c>
      <c r="D308" s="749"/>
      <c r="E308" s="739"/>
      <c r="F308" s="750"/>
      <c r="G308" s="750"/>
      <c r="H308" s="750"/>
      <c r="I308" s="828"/>
      <c r="J308" s="736"/>
      <c r="K308" s="736"/>
      <c r="N308" s="732"/>
      <c r="O308" s="737"/>
      <c r="Q308" s="736"/>
    </row>
    <row r="309" spans="1:17" x14ac:dyDescent="0.2">
      <c r="A309" s="782" t="s">
        <v>578</v>
      </c>
      <c r="B309" s="802" t="s">
        <v>579</v>
      </c>
      <c r="C309" s="735">
        <f t="shared" si="6"/>
        <v>5</v>
      </c>
      <c r="D309" s="749">
        <v>1</v>
      </c>
      <c r="E309" s="739"/>
      <c r="F309" s="750">
        <v>4</v>
      </c>
      <c r="G309" s="750"/>
      <c r="H309" s="750"/>
      <c r="I309" s="828"/>
      <c r="J309" s="736"/>
      <c r="K309" s="736"/>
      <c r="N309" s="732"/>
      <c r="O309" s="737"/>
      <c r="Q309" s="736"/>
    </row>
    <row r="310" spans="1:17" x14ac:dyDescent="0.2">
      <c r="A310" s="803" t="s">
        <v>580</v>
      </c>
      <c r="B310" s="808" t="s">
        <v>581</v>
      </c>
      <c r="C310" s="751">
        <f t="shared" si="6"/>
        <v>43</v>
      </c>
      <c r="D310" s="752"/>
      <c r="E310" s="753"/>
      <c r="F310" s="754">
        <v>43</v>
      </c>
      <c r="G310" s="754"/>
      <c r="H310" s="754"/>
      <c r="I310" s="828"/>
      <c r="J310" s="736"/>
      <c r="K310" s="736"/>
      <c r="N310" s="732"/>
      <c r="O310" s="737"/>
      <c r="Q310" s="736"/>
    </row>
    <row r="311" spans="1:17" x14ac:dyDescent="0.2">
      <c r="A311" s="770"/>
      <c r="B311" s="755"/>
      <c r="C311" s="810"/>
      <c r="D311" s="3"/>
      <c r="E311" s="3"/>
      <c r="F311" s="3"/>
      <c r="G311" s="3"/>
      <c r="H311" s="3"/>
      <c r="I311" s="828"/>
      <c r="J311" s="736"/>
      <c r="K311" s="736"/>
      <c r="N311" s="732"/>
      <c r="O311" s="737"/>
      <c r="Q311" s="736"/>
    </row>
    <row r="312" spans="1:17" x14ac:dyDescent="0.2">
      <c r="A312" s="951" t="s">
        <v>582</v>
      </c>
      <c r="B312" s="958"/>
      <c r="C312" s="872">
        <f t="shared" ref="C312:C328" si="7">+SUM(D312:F312)</f>
        <v>88</v>
      </c>
      <c r="D312" s="875">
        <f>+SUM(D313:D328)</f>
        <v>0</v>
      </c>
      <c r="E312" s="733">
        <f>+SUM(E313:E328)</f>
        <v>88</v>
      </c>
      <c r="F312" s="765">
        <f>+SUM(F313:F328)</f>
        <v>0</v>
      </c>
      <c r="G312" s="872">
        <f>+SUM(G313:G328)</f>
        <v>0</v>
      </c>
      <c r="H312" s="872">
        <f>+SUM(H313:H328)</f>
        <v>0</v>
      </c>
      <c r="I312" s="828"/>
      <c r="J312" s="736"/>
      <c r="K312" s="736"/>
      <c r="N312" s="732"/>
      <c r="O312" s="737"/>
      <c r="Q312" s="736"/>
    </row>
    <row r="313" spans="1:17" x14ac:dyDescent="0.2">
      <c r="A313" s="811" t="s">
        <v>583</v>
      </c>
      <c r="B313" s="812" t="s">
        <v>584</v>
      </c>
      <c r="C313" s="759">
        <f t="shared" si="7"/>
        <v>1</v>
      </c>
      <c r="D313" s="749"/>
      <c r="E313" s="739">
        <v>1</v>
      </c>
      <c r="F313" s="750"/>
      <c r="G313" s="750"/>
      <c r="H313" s="750"/>
      <c r="I313" s="828"/>
      <c r="J313" s="736"/>
      <c r="K313" s="736"/>
      <c r="N313" s="732"/>
      <c r="O313" s="737"/>
      <c r="Q313" s="736"/>
    </row>
    <row r="314" spans="1:17" ht="23.25" x14ac:dyDescent="0.2">
      <c r="A314" s="782" t="s">
        <v>585</v>
      </c>
      <c r="B314" s="788" t="s">
        <v>586</v>
      </c>
      <c r="C314" s="735">
        <f t="shared" si="7"/>
        <v>0</v>
      </c>
      <c r="D314" s="749"/>
      <c r="E314" s="739"/>
      <c r="F314" s="750"/>
      <c r="G314" s="750"/>
      <c r="H314" s="750"/>
      <c r="I314" s="828"/>
      <c r="J314" s="736"/>
      <c r="K314" s="736"/>
      <c r="N314" s="732"/>
      <c r="O314" s="737"/>
      <c r="Q314" s="736"/>
    </row>
    <row r="315" spans="1:17" x14ac:dyDescent="0.2">
      <c r="A315" s="782" t="s">
        <v>587</v>
      </c>
      <c r="B315" s="802" t="s">
        <v>588</v>
      </c>
      <c r="C315" s="735">
        <f t="shared" si="7"/>
        <v>0</v>
      </c>
      <c r="D315" s="749"/>
      <c r="E315" s="739"/>
      <c r="F315" s="750"/>
      <c r="G315" s="750"/>
      <c r="H315" s="750"/>
      <c r="I315" s="828"/>
      <c r="J315" s="736"/>
      <c r="K315" s="736"/>
      <c r="N315" s="732"/>
      <c r="O315" s="737"/>
      <c r="Q315" s="736"/>
    </row>
    <row r="316" spans="1:17" x14ac:dyDescent="0.2">
      <c r="A316" s="782" t="s">
        <v>589</v>
      </c>
      <c r="B316" s="802" t="s">
        <v>590</v>
      </c>
      <c r="C316" s="735">
        <f t="shared" si="7"/>
        <v>0</v>
      </c>
      <c r="D316" s="749"/>
      <c r="E316" s="739"/>
      <c r="F316" s="750"/>
      <c r="G316" s="750"/>
      <c r="H316" s="750"/>
      <c r="I316" s="828"/>
      <c r="J316" s="736"/>
      <c r="K316" s="736"/>
      <c r="N316" s="732"/>
      <c r="O316" s="737"/>
      <c r="Q316" s="736"/>
    </row>
    <row r="317" spans="1:17" x14ac:dyDescent="0.2">
      <c r="A317" s="782" t="s">
        <v>591</v>
      </c>
      <c r="B317" s="802" t="s">
        <v>592</v>
      </c>
      <c r="C317" s="735">
        <f t="shared" si="7"/>
        <v>0</v>
      </c>
      <c r="D317" s="749"/>
      <c r="E317" s="739"/>
      <c r="F317" s="750"/>
      <c r="G317" s="750"/>
      <c r="H317" s="750"/>
      <c r="I317" s="828"/>
      <c r="J317" s="736"/>
      <c r="K317" s="736"/>
      <c r="N317" s="732"/>
      <c r="O317" s="737"/>
      <c r="Q317" s="736"/>
    </row>
    <row r="318" spans="1:17" x14ac:dyDescent="0.2">
      <c r="A318" s="782" t="s">
        <v>593</v>
      </c>
      <c r="B318" s="802" t="s">
        <v>594</v>
      </c>
      <c r="C318" s="735">
        <f t="shared" si="7"/>
        <v>0</v>
      </c>
      <c r="D318" s="749"/>
      <c r="E318" s="739"/>
      <c r="F318" s="750"/>
      <c r="G318" s="750"/>
      <c r="H318" s="750"/>
      <c r="I318" s="828"/>
      <c r="J318" s="736"/>
      <c r="K318" s="736"/>
      <c r="N318" s="732"/>
      <c r="O318" s="737"/>
      <c r="Q318" s="736"/>
    </row>
    <row r="319" spans="1:17" x14ac:dyDescent="0.2">
      <c r="A319" s="782" t="s">
        <v>595</v>
      </c>
      <c r="B319" s="802" t="s">
        <v>596</v>
      </c>
      <c r="C319" s="735">
        <f t="shared" si="7"/>
        <v>32</v>
      </c>
      <c r="D319" s="749"/>
      <c r="E319" s="739">
        <v>32</v>
      </c>
      <c r="F319" s="750"/>
      <c r="G319" s="750"/>
      <c r="H319" s="750"/>
      <c r="I319" s="828"/>
      <c r="J319" s="736"/>
      <c r="K319" s="736"/>
      <c r="N319" s="732"/>
      <c r="O319" s="737"/>
      <c r="Q319" s="736"/>
    </row>
    <row r="320" spans="1:17" x14ac:dyDescent="0.2">
      <c r="A320" s="782" t="s">
        <v>597</v>
      </c>
      <c r="B320" s="802" t="s">
        <v>598</v>
      </c>
      <c r="C320" s="735">
        <f t="shared" si="7"/>
        <v>2</v>
      </c>
      <c r="D320" s="749"/>
      <c r="E320" s="739">
        <v>2</v>
      </c>
      <c r="F320" s="750"/>
      <c r="G320" s="750"/>
      <c r="H320" s="750"/>
      <c r="I320" s="828"/>
      <c r="J320" s="736"/>
      <c r="K320" s="736"/>
      <c r="N320" s="732"/>
      <c r="O320" s="737"/>
      <c r="Q320" s="736"/>
    </row>
    <row r="321" spans="1:17" x14ac:dyDescent="0.2">
      <c r="A321" s="782" t="s">
        <v>599</v>
      </c>
      <c r="B321" s="802" t="s">
        <v>600</v>
      </c>
      <c r="C321" s="735">
        <f t="shared" si="7"/>
        <v>30</v>
      </c>
      <c r="D321" s="749"/>
      <c r="E321" s="739">
        <v>30</v>
      </c>
      <c r="F321" s="750"/>
      <c r="G321" s="750"/>
      <c r="H321" s="750"/>
      <c r="I321" s="828"/>
      <c r="J321" s="736"/>
      <c r="K321" s="736"/>
      <c r="N321" s="732"/>
      <c r="O321" s="737"/>
      <c r="Q321" s="736"/>
    </row>
    <row r="322" spans="1:17" x14ac:dyDescent="0.2">
      <c r="A322" s="782" t="s">
        <v>601</v>
      </c>
      <c r="B322" s="802" t="s">
        <v>602</v>
      </c>
      <c r="C322" s="735">
        <f t="shared" si="7"/>
        <v>23</v>
      </c>
      <c r="D322" s="749"/>
      <c r="E322" s="739">
        <v>23</v>
      </c>
      <c r="F322" s="750"/>
      <c r="G322" s="750"/>
      <c r="H322" s="750"/>
      <c r="I322" s="828"/>
      <c r="J322" s="736"/>
      <c r="K322" s="736"/>
      <c r="N322" s="732"/>
      <c r="O322" s="737"/>
      <c r="Q322" s="736"/>
    </row>
    <row r="323" spans="1:17" x14ac:dyDescent="0.2">
      <c r="A323" s="782" t="s">
        <v>603</v>
      </c>
      <c r="B323" s="802" t="s">
        <v>604</v>
      </c>
      <c r="C323" s="735">
        <f t="shared" si="7"/>
        <v>0</v>
      </c>
      <c r="D323" s="749"/>
      <c r="E323" s="739"/>
      <c r="F323" s="750"/>
      <c r="G323" s="750"/>
      <c r="H323" s="750"/>
      <c r="I323" s="828"/>
      <c r="J323" s="736"/>
      <c r="K323" s="736"/>
      <c r="N323" s="732"/>
      <c r="O323" s="737"/>
      <c r="Q323" s="736"/>
    </row>
    <row r="324" spans="1:17" x14ac:dyDescent="0.2">
      <c r="A324" s="782" t="s">
        <v>605</v>
      </c>
      <c r="B324" s="802" t="s">
        <v>606</v>
      </c>
      <c r="C324" s="735">
        <f t="shared" si="7"/>
        <v>0</v>
      </c>
      <c r="D324" s="749"/>
      <c r="E324" s="739"/>
      <c r="F324" s="750"/>
      <c r="G324" s="750"/>
      <c r="H324" s="750"/>
      <c r="I324" s="828"/>
      <c r="J324" s="736"/>
      <c r="K324" s="736"/>
      <c r="N324" s="732"/>
      <c r="O324" s="737"/>
      <c r="Q324" s="736"/>
    </row>
    <row r="325" spans="1:17" x14ac:dyDescent="0.2">
      <c r="A325" s="782" t="s">
        <v>607</v>
      </c>
      <c r="B325" s="802" t="s">
        <v>608</v>
      </c>
      <c r="C325" s="735">
        <f t="shared" si="7"/>
        <v>0</v>
      </c>
      <c r="D325" s="749"/>
      <c r="E325" s="739"/>
      <c r="F325" s="750"/>
      <c r="G325" s="750"/>
      <c r="H325" s="750"/>
      <c r="I325" s="828"/>
      <c r="J325" s="736"/>
      <c r="K325" s="736"/>
      <c r="N325" s="732"/>
      <c r="O325" s="737"/>
      <c r="Q325" s="736"/>
    </row>
    <row r="326" spans="1:17" x14ac:dyDescent="0.2">
      <c r="A326" s="782" t="s">
        <v>609</v>
      </c>
      <c r="B326" s="802" t="s">
        <v>610</v>
      </c>
      <c r="C326" s="735">
        <f t="shared" si="7"/>
        <v>0</v>
      </c>
      <c r="D326" s="749"/>
      <c r="E326" s="739"/>
      <c r="F326" s="750"/>
      <c r="G326" s="750"/>
      <c r="H326" s="750"/>
      <c r="I326" s="828"/>
      <c r="J326" s="736"/>
      <c r="K326" s="736"/>
      <c r="N326" s="732"/>
      <c r="O326" s="737"/>
      <c r="Q326" s="736"/>
    </row>
    <row r="327" spans="1:17" x14ac:dyDescent="0.2">
      <c r="A327" s="782" t="s">
        <v>611</v>
      </c>
      <c r="B327" s="802" t="s">
        <v>612</v>
      </c>
      <c r="C327" s="735">
        <f t="shared" si="7"/>
        <v>0</v>
      </c>
      <c r="D327" s="749"/>
      <c r="E327" s="739"/>
      <c r="F327" s="750"/>
      <c r="G327" s="750"/>
      <c r="H327" s="750"/>
      <c r="I327" s="828"/>
      <c r="J327" s="736"/>
      <c r="K327" s="736"/>
      <c r="N327" s="732"/>
      <c r="O327" s="737"/>
      <c r="Q327" s="736"/>
    </row>
    <row r="328" spans="1:17" x14ac:dyDescent="0.2">
      <c r="A328" s="783" t="s">
        <v>613</v>
      </c>
      <c r="B328" s="807" t="s">
        <v>614</v>
      </c>
      <c r="C328" s="751">
        <f t="shared" si="7"/>
        <v>0</v>
      </c>
      <c r="D328" s="752"/>
      <c r="E328" s="753"/>
      <c r="F328" s="754"/>
      <c r="G328" s="754"/>
      <c r="H328" s="754"/>
      <c r="I328" s="828"/>
      <c r="J328" s="736"/>
      <c r="K328" s="736"/>
      <c r="N328" s="732"/>
      <c r="O328" s="737"/>
      <c r="Q328" s="736"/>
    </row>
    <row r="329" spans="1:17" x14ac:dyDescent="0.2">
      <c r="A329" s="852"/>
      <c r="B329" s="853"/>
      <c r="C329" s="741"/>
      <c r="D329" s="741"/>
      <c r="E329" s="741"/>
      <c r="F329" s="741"/>
      <c r="G329" s="741"/>
      <c r="H329" s="741"/>
      <c r="I329" s="828"/>
      <c r="J329" s="732"/>
      <c r="K329" s="732"/>
      <c r="L329" s="732"/>
      <c r="M329" s="732"/>
      <c r="N329" s="732"/>
      <c r="O329" s="737"/>
      <c r="Q329" s="736"/>
    </row>
    <row r="330" spans="1:17" x14ac:dyDescent="0.2">
      <c r="A330" s="854" t="s">
        <v>615</v>
      </c>
      <c r="B330" s="855"/>
      <c r="C330" s="872">
        <f t="shared" ref="C330:C378" si="8">+SUM(D330:F330)</f>
        <v>1750</v>
      </c>
      <c r="D330" s="875">
        <f>+SUM(D331:D378)</f>
        <v>41</v>
      </c>
      <c r="E330" s="875">
        <f>+SUM(E331:E378)</f>
        <v>1481</v>
      </c>
      <c r="F330" s="875">
        <f>+SUM(F331:F378)</f>
        <v>228</v>
      </c>
      <c r="G330" s="875">
        <f>+SUM(G331:G378)</f>
        <v>0</v>
      </c>
      <c r="H330" s="875">
        <f>+SUM(H331:H378)</f>
        <v>0</v>
      </c>
      <c r="I330" s="828"/>
      <c r="J330" s="736"/>
      <c r="K330" s="736"/>
      <c r="N330" s="732"/>
      <c r="O330" s="737"/>
      <c r="Q330" s="736"/>
    </row>
    <row r="331" spans="1:17" x14ac:dyDescent="0.2">
      <c r="A331" s="811" t="s">
        <v>616</v>
      </c>
      <c r="B331" s="844" t="s">
        <v>617</v>
      </c>
      <c r="C331" s="735">
        <f t="shared" si="8"/>
        <v>1309</v>
      </c>
      <c r="D331" s="749">
        <v>41</v>
      </c>
      <c r="E331" s="739">
        <v>1268</v>
      </c>
      <c r="F331" s="750"/>
      <c r="G331" s="750"/>
      <c r="H331" s="750"/>
      <c r="I331" s="828"/>
      <c r="J331" s="736"/>
      <c r="K331" s="736"/>
      <c r="N331" s="732"/>
      <c r="O331" s="737"/>
      <c r="Q331" s="736"/>
    </row>
    <row r="332" spans="1:17" x14ac:dyDescent="0.2">
      <c r="A332" s="786" t="s">
        <v>618</v>
      </c>
      <c r="B332" s="844" t="s">
        <v>619</v>
      </c>
      <c r="C332" s="735">
        <f t="shared" si="8"/>
        <v>146</v>
      </c>
      <c r="D332" s="749"/>
      <c r="E332" s="739">
        <v>146</v>
      </c>
      <c r="F332" s="750"/>
      <c r="G332" s="750"/>
      <c r="H332" s="750"/>
      <c r="I332" s="828"/>
      <c r="J332" s="736"/>
      <c r="K332" s="736"/>
      <c r="N332" s="732"/>
      <c r="O332" s="737"/>
      <c r="Q332" s="736"/>
    </row>
    <row r="333" spans="1:17" x14ac:dyDescent="0.2">
      <c r="A333" s="786" t="s">
        <v>620</v>
      </c>
      <c r="B333" s="844" t="s">
        <v>621</v>
      </c>
      <c r="C333" s="735">
        <f t="shared" si="8"/>
        <v>0</v>
      </c>
      <c r="D333" s="749"/>
      <c r="E333" s="739"/>
      <c r="F333" s="750"/>
      <c r="G333" s="750"/>
      <c r="H333" s="750"/>
      <c r="I333" s="828"/>
      <c r="J333" s="736"/>
      <c r="K333" s="736"/>
      <c r="N333" s="732"/>
      <c r="O333" s="737"/>
      <c r="Q333" s="736"/>
    </row>
    <row r="334" spans="1:17" x14ac:dyDescent="0.2">
      <c r="A334" s="782" t="s">
        <v>622</v>
      </c>
      <c r="B334" s="802" t="s">
        <v>623</v>
      </c>
      <c r="C334" s="735">
        <f t="shared" si="8"/>
        <v>0</v>
      </c>
      <c r="D334" s="749"/>
      <c r="E334" s="739"/>
      <c r="F334" s="750"/>
      <c r="G334" s="750"/>
      <c r="H334" s="750"/>
      <c r="I334" s="828"/>
      <c r="J334" s="736"/>
      <c r="K334" s="736"/>
      <c r="N334" s="732"/>
      <c r="O334" s="737"/>
      <c r="Q334" s="736"/>
    </row>
    <row r="335" spans="1:17" x14ac:dyDescent="0.2">
      <c r="A335" s="782" t="s">
        <v>624</v>
      </c>
      <c r="B335" s="802" t="s">
        <v>625</v>
      </c>
      <c r="C335" s="735">
        <f t="shared" si="8"/>
        <v>0</v>
      </c>
      <c r="D335" s="749"/>
      <c r="E335" s="739"/>
      <c r="F335" s="750"/>
      <c r="G335" s="750"/>
      <c r="H335" s="750"/>
      <c r="I335" s="828"/>
      <c r="J335" s="736"/>
      <c r="K335" s="736"/>
      <c r="N335" s="732"/>
      <c r="O335" s="737"/>
      <c r="Q335" s="736"/>
    </row>
    <row r="336" spans="1:17" x14ac:dyDescent="0.2">
      <c r="A336" s="782" t="s">
        <v>626</v>
      </c>
      <c r="B336" s="802" t="s">
        <v>627</v>
      </c>
      <c r="C336" s="735">
        <f t="shared" si="8"/>
        <v>0</v>
      </c>
      <c r="D336" s="749"/>
      <c r="E336" s="739"/>
      <c r="F336" s="750"/>
      <c r="G336" s="750"/>
      <c r="H336" s="750"/>
      <c r="I336" s="828"/>
      <c r="J336" s="736"/>
      <c r="K336" s="736"/>
      <c r="N336" s="732"/>
      <c r="O336" s="737"/>
      <c r="Q336" s="736"/>
    </row>
    <row r="337" spans="1:17" x14ac:dyDescent="0.2">
      <c r="A337" s="782" t="s">
        <v>628</v>
      </c>
      <c r="B337" s="802" t="s">
        <v>629</v>
      </c>
      <c r="C337" s="735">
        <f t="shared" si="8"/>
        <v>0</v>
      </c>
      <c r="D337" s="749"/>
      <c r="E337" s="739"/>
      <c r="F337" s="750"/>
      <c r="G337" s="750"/>
      <c r="H337" s="750"/>
      <c r="I337" s="828"/>
      <c r="J337" s="736"/>
      <c r="K337" s="736"/>
      <c r="N337" s="732"/>
      <c r="O337" s="737"/>
      <c r="Q337" s="736"/>
    </row>
    <row r="338" spans="1:17" x14ac:dyDescent="0.2">
      <c r="A338" s="782" t="s">
        <v>630</v>
      </c>
      <c r="B338" s="802" t="s">
        <v>631</v>
      </c>
      <c r="C338" s="735">
        <f t="shared" si="8"/>
        <v>0</v>
      </c>
      <c r="D338" s="749"/>
      <c r="E338" s="739"/>
      <c r="F338" s="750"/>
      <c r="G338" s="750"/>
      <c r="H338" s="750"/>
      <c r="I338" s="828"/>
      <c r="J338" s="736"/>
      <c r="K338" s="736"/>
      <c r="N338" s="732"/>
      <c r="O338" s="737"/>
      <c r="Q338" s="736"/>
    </row>
    <row r="339" spans="1:17" x14ac:dyDescent="0.2">
      <c r="A339" s="787" t="s">
        <v>632</v>
      </c>
      <c r="B339" s="813" t="s">
        <v>633</v>
      </c>
      <c r="C339" s="766">
        <f t="shared" si="8"/>
        <v>0</v>
      </c>
      <c r="D339" s="767"/>
      <c r="E339" s="768"/>
      <c r="F339" s="769"/>
      <c r="G339" s="769"/>
      <c r="H339" s="769"/>
      <c r="I339" s="828"/>
      <c r="J339" s="736"/>
      <c r="K339" s="736"/>
      <c r="N339" s="732"/>
      <c r="O339" s="737"/>
      <c r="Q339" s="736"/>
    </row>
    <row r="340" spans="1:17" s="737" customFormat="1" x14ac:dyDescent="0.2">
      <c r="A340" s="782" t="s">
        <v>634</v>
      </c>
      <c r="B340" s="802" t="s">
        <v>635</v>
      </c>
      <c r="C340" s="735">
        <f t="shared" si="8"/>
        <v>0</v>
      </c>
      <c r="D340" s="749"/>
      <c r="E340" s="739"/>
      <c r="F340" s="750"/>
      <c r="G340" s="750"/>
      <c r="H340" s="800"/>
      <c r="I340" s="829"/>
      <c r="N340" s="741"/>
    </row>
    <row r="341" spans="1:17" x14ac:dyDescent="0.2">
      <c r="A341" s="787" t="s">
        <v>636</v>
      </c>
      <c r="B341" s="802" t="s">
        <v>637</v>
      </c>
      <c r="C341" s="759">
        <f t="shared" si="8"/>
        <v>0</v>
      </c>
      <c r="D341" s="746"/>
      <c r="E341" s="747"/>
      <c r="F341" s="748"/>
      <c r="G341" s="748"/>
      <c r="H341" s="748"/>
      <c r="I341" s="828"/>
      <c r="J341" s="736"/>
      <c r="K341" s="736"/>
      <c r="N341" s="732"/>
      <c r="O341" s="737"/>
      <c r="Q341" s="736"/>
    </row>
    <row r="342" spans="1:17" x14ac:dyDescent="0.2">
      <c r="A342" s="782" t="s">
        <v>638</v>
      </c>
      <c r="B342" s="802" t="s">
        <v>639</v>
      </c>
      <c r="C342" s="735">
        <f t="shared" si="8"/>
        <v>0</v>
      </c>
      <c r="D342" s="749"/>
      <c r="E342" s="739"/>
      <c r="F342" s="750"/>
      <c r="G342" s="750"/>
      <c r="H342" s="750"/>
      <c r="I342" s="828"/>
      <c r="J342" s="736"/>
      <c r="K342" s="736"/>
      <c r="N342" s="732"/>
      <c r="O342" s="737"/>
      <c r="Q342" s="736"/>
    </row>
    <row r="343" spans="1:17" x14ac:dyDescent="0.2">
      <c r="A343" s="787" t="s">
        <v>640</v>
      </c>
      <c r="B343" s="802" t="s">
        <v>641</v>
      </c>
      <c r="C343" s="735">
        <f t="shared" si="8"/>
        <v>0</v>
      </c>
      <c r="D343" s="749"/>
      <c r="E343" s="739"/>
      <c r="F343" s="750"/>
      <c r="G343" s="750"/>
      <c r="H343" s="750"/>
      <c r="I343" s="828"/>
      <c r="J343" s="736"/>
      <c r="K343" s="736"/>
      <c r="N343" s="732"/>
      <c r="O343" s="737"/>
      <c r="Q343" s="736"/>
    </row>
    <row r="344" spans="1:17" x14ac:dyDescent="0.2">
      <c r="A344" s="782" t="s">
        <v>642</v>
      </c>
      <c r="B344" s="802" t="s">
        <v>643</v>
      </c>
      <c r="C344" s="735">
        <f t="shared" si="8"/>
        <v>0</v>
      </c>
      <c r="D344" s="749"/>
      <c r="E344" s="739"/>
      <c r="F344" s="750"/>
      <c r="G344" s="750"/>
      <c r="H344" s="750"/>
      <c r="I344" s="828"/>
      <c r="J344" s="736"/>
      <c r="K344" s="736"/>
      <c r="N344" s="732"/>
      <c r="O344" s="737"/>
      <c r="Q344" s="736"/>
    </row>
    <row r="345" spans="1:17" x14ac:dyDescent="0.2">
      <c r="A345" s="787" t="s">
        <v>644</v>
      </c>
      <c r="B345" s="802" t="s">
        <v>645</v>
      </c>
      <c r="C345" s="735">
        <f t="shared" si="8"/>
        <v>0</v>
      </c>
      <c r="D345" s="749"/>
      <c r="E345" s="739"/>
      <c r="F345" s="750"/>
      <c r="G345" s="750"/>
      <c r="H345" s="750"/>
      <c r="I345" s="828"/>
      <c r="J345" s="736"/>
      <c r="K345" s="736"/>
      <c r="N345" s="732"/>
      <c r="O345" s="737"/>
      <c r="Q345" s="736"/>
    </row>
    <row r="346" spans="1:17" x14ac:dyDescent="0.2">
      <c r="A346" s="782" t="s">
        <v>646</v>
      </c>
      <c r="B346" s="802" t="s">
        <v>647</v>
      </c>
      <c r="C346" s="735">
        <f t="shared" si="8"/>
        <v>33</v>
      </c>
      <c r="D346" s="749"/>
      <c r="E346" s="739">
        <v>33</v>
      </c>
      <c r="F346" s="750"/>
      <c r="G346" s="750"/>
      <c r="H346" s="750"/>
      <c r="I346" s="828"/>
      <c r="J346" s="736"/>
      <c r="K346" s="736"/>
      <c r="N346" s="732"/>
      <c r="O346" s="737"/>
      <c r="Q346" s="736"/>
    </row>
    <row r="347" spans="1:17" x14ac:dyDescent="0.2">
      <c r="A347" s="787" t="s">
        <v>648</v>
      </c>
      <c r="B347" s="802" t="s">
        <v>649</v>
      </c>
      <c r="C347" s="766">
        <f t="shared" si="8"/>
        <v>33</v>
      </c>
      <c r="D347" s="767"/>
      <c r="E347" s="768">
        <v>33</v>
      </c>
      <c r="F347" s="769"/>
      <c r="G347" s="769"/>
      <c r="H347" s="769"/>
      <c r="I347" s="828"/>
      <c r="J347" s="736"/>
      <c r="K347" s="736"/>
      <c r="N347" s="732"/>
      <c r="O347" s="737"/>
      <c r="Q347" s="736"/>
    </row>
    <row r="348" spans="1:17" x14ac:dyDescent="0.2">
      <c r="A348" s="782" t="s">
        <v>650</v>
      </c>
      <c r="B348" s="802" t="s">
        <v>651</v>
      </c>
      <c r="C348" s="766">
        <f t="shared" si="8"/>
        <v>0</v>
      </c>
      <c r="D348" s="767"/>
      <c r="E348" s="768"/>
      <c r="F348" s="769"/>
      <c r="G348" s="769"/>
      <c r="H348" s="769"/>
      <c r="I348" s="828"/>
      <c r="J348" s="736"/>
      <c r="K348" s="736"/>
      <c r="N348" s="732"/>
      <c r="O348" s="737"/>
      <c r="Q348" s="736"/>
    </row>
    <row r="349" spans="1:17" x14ac:dyDescent="0.2">
      <c r="A349" s="787" t="s">
        <v>652</v>
      </c>
      <c r="B349" s="802" t="s">
        <v>653</v>
      </c>
      <c r="C349" s="766">
        <f t="shared" si="8"/>
        <v>0</v>
      </c>
      <c r="D349" s="767"/>
      <c r="E349" s="768"/>
      <c r="F349" s="769"/>
      <c r="G349" s="769"/>
      <c r="H349" s="769"/>
      <c r="I349" s="828"/>
      <c r="J349" s="736"/>
      <c r="K349" s="736"/>
      <c r="N349" s="732"/>
      <c r="O349" s="737"/>
      <c r="Q349" s="736"/>
    </row>
    <row r="350" spans="1:17" x14ac:dyDescent="0.2">
      <c r="A350" s="782" t="s">
        <v>654</v>
      </c>
      <c r="B350" s="813" t="s">
        <v>655</v>
      </c>
      <c r="C350" s="766">
        <f t="shared" si="8"/>
        <v>0</v>
      </c>
      <c r="D350" s="767"/>
      <c r="E350" s="768"/>
      <c r="F350" s="769"/>
      <c r="G350" s="769"/>
      <c r="H350" s="769"/>
      <c r="I350" s="828"/>
      <c r="J350" s="736"/>
      <c r="K350" s="736"/>
      <c r="N350" s="732"/>
      <c r="O350" s="737"/>
      <c r="Q350" s="736"/>
    </row>
    <row r="351" spans="1:17" x14ac:dyDescent="0.2">
      <c r="A351" s="787" t="s">
        <v>656</v>
      </c>
      <c r="B351" s="813" t="s">
        <v>657</v>
      </c>
      <c r="C351" s="766">
        <f t="shared" si="8"/>
        <v>0</v>
      </c>
      <c r="D351" s="767"/>
      <c r="E351" s="768"/>
      <c r="F351" s="769"/>
      <c r="G351" s="769"/>
      <c r="H351" s="769"/>
      <c r="I351" s="828"/>
      <c r="J351" s="736"/>
      <c r="K351" s="736"/>
      <c r="N351" s="732"/>
      <c r="O351" s="737"/>
      <c r="Q351" s="736"/>
    </row>
    <row r="352" spans="1:17" x14ac:dyDescent="0.2">
      <c r="A352" s="782" t="s">
        <v>658</v>
      </c>
      <c r="B352" s="813" t="s">
        <v>659</v>
      </c>
      <c r="C352" s="766">
        <f t="shared" si="8"/>
        <v>0</v>
      </c>
      <c r="D352" s="767"/>
      <c r="E352" s="768"/>
      <c r="F352" s="769"/>
      <c r="G352" s="769"/>
      <c r="H352" s="769"/>
      <c r="I352" s="828"/>
      <c r="J352" s="736"/>
      <c r="K352" s="736"/>
      <c r="N352" s="732"/>
      <c r="O352" s="737"/>
      <c r="Q352" s="736"/>
    </row>
    <row r="353" spans="1:17" x14ac:dyDescent="0.2">
      <c r="A353" s="787" t="s">
        <v>660</v>
      </c>
      <c r="B353" s="813" t="s">
        <v>661</v>
      </c>
      <c r="C353" s="766">
        <f t="shared" si="8"/>
        <v>0</v>
      </c>
      <c r="D353" s="767"/>
      <c r="E353" s="768"/>
      <c r="F353" s="769"/>
      <c r="G353" s="769"/>
      <c r="H353" s="769"/>
      <c r="I353" s="828"/>
      <c r="J353" s="736"/>
      <c r="K353" s="736"/>
      <c r="N353" s="732"/>
      <c r="O353" s="737"/>
      <c r="Q353" s="736"/>
    </row>
    <row r="354" spans="1:17" x14ac:dyDescent="0.2">
      <c r="A354" s="782" t="s">
        <v>662</v>
      </c>
      <c r="B354" s="813" t="s">
        <v>663</v>
      </c>
      <c r="C354" s="766">
        <f t="shared" si="8"/>
        <v>1</v>
      </c>
      <c r="D354" s="767"/>
      <c r="E354" s="768">
        <v>1</v>
      </c>
      <c r="F354" s="769"/>
      <c r="G354" s="769"/>
      <c r="H354" s="769"/>
      <c r="I354" s="828"/>
      <c r="J354" s="736"/>
      <c r="K354" s="736"/>
      <c r="N354" s="732"/>
      <c r="O354" s="737"/>
      <c r="Q354" s="736"/>
    </row>
    <row r="355" spans="1:17" x14ac:dyDescent="0.2">
      <c r="A355" s="787" t="s">
        <v>664</v>
      </c>
      <c r="B355" s="813" t="s">
        <v>665</v>
      </c>
      <c r="C355" s="766">
        <f t="shared" si="8"/>
        <v>0</v>
      </c>
      <c r="D355" s="767"/>
      <c r="E355" s="768"/>
      <c r="F355" s="769"/>
      <c r="G355" s="769"/>
      <c r="H355" s="769"/>
      <c r="I355" s="828"/>
      <c r="J355" s="736"/>
      <c r="K355" s="736"/>
      <c r="N355" s="732"/>
      <c r="O355" s="737"/>
      <c r="Q355" s="736"/>
    </row>
    <row r="356" spans="1:17" x14ac:dyDescent="0.2">
      <c r="A356" s="782" t="s">
        <v>666</v>
      </c>
      <c r="B356" s="813" t="s">
        <v>667</v>
      </c>
      <c r="C356" s="766">
        <f t="shared" si="8"/>
        <v>0</v>
      </c>
      <c r="D356" s="767"/>
      <c r="E356" s="768"/>
      <c r="F356" s="769"/>
      <c r="G356" s="769"/>
      <c r="H356" s="769"/>
      <c r="I356" s="828"/>
      <c r="J356" s="736"/>
      <c r="K356" s="736"/>
      <c r="N356" s="732"/>
      <c r="O356" s="737"/>
      <c r="Q356" s="736"/>
    </row>
    <row r="357" spans="1:17" x14ac:dyDescent="0.2">
      <c r="A357" s="787" t="s">
        <v>668</v>
      </c>
      <c r="B357" s="813" t="s">
        <v>669</v>
      </c>
      <c r="C357" s="766">
        <f t="shared" si="8"/>
        <v>0</v>
      </c>
      <c r="D357" s="767"/>
      <c r="E357" s="768"/>
      <c r="F357" s="769"/>
      <c r="G357" s="769"/>
      <c r="H357" s="769"/>
      <c r="I357" s="828"/>
      <c r="J357" s="736"/>
      <c r="K357" s="736"/>
      <c r="N357" s="732"/>
      <c r="O357" s="737"/>
      <c r="Q357" s="736"/>
    </row>
    <row r="358" spans="1:17" x14ac:dyDescent="0.2">
      <c r="A358" s="782" t="s">
        <v>670</v>
      </c>
      <c r="B358" s="813" t="s">
        <v>671</v>
      </c>
      <c r="C358" s="766">
        <f t="shared" si="8"/>
        <v>0</v>
      </c>
      <c r="D358" s="767"/>
      <c r="E358" s="768"/>
      <c r="F358" s="769"/>
      <c r="G358" s="769"/>
      <c r="H358" s="769"/>
      <c r="I358" s="828"/>
      <c r="J358" s="736"/>
      <c r="K358" s="736"/>
      <c r="N358" s="732"/>
      <c r="O358" s="737"/>
      <c r="Q358" s="736"/>
    </row>
    <row r="359" spans="1:17" x14ac:dyDescent="0.2">
      <c r="A359" s="782" t="s">
        <v>674</v>
      </c>
      <c r="B359" s="790" t="s">
        <v>675</v>
      </c>
      <c r="C359" s="766">
        <f t="shared" si="8"/>
        <v>0</v>
      </c>
      <c r="D359" s="767"/>
      <c r="E359" s="768"/>
      <c r="F359" s="769"/>
      <c r="G359" s="769"/>
      <c r="H359" s="769"/>
      <c r="I359" s="828"/>
      <c r="J359" s="736"/>
      <c r="K359" s="736"/>
      <c r="N359" s="732"/>
      <c r="O359" s="737"/>
      <c r="Q359" s="736"/>
    </row>
    <row r="360" spans="1:17" ht="17.25" customHeight="1" x14ac:dyDescent="0.2">
      <c r="A360" s="787" t="s">
        <v>676</v>
      </c>
      <c r="B360" s="790" t="s">
        <v>677</v>
      </c>
      <c r="C360" s="766">
        <f t="shared" si="8"/>
        <v>0</v>
      </c>
      <c r="D360" s="767"/>
      <c r="E360" s="768"/>
      <c r="F360" s="769"/>
      <c r="G360" s="769"/>
      <c r="H360" s="769"/>
      <c r="I360" s="828"/>
      <c r="J360" s="736"/>
      <c r="K360" s="736"/>
      <c r="N360" s="732"/>
      <c r="O360" s="737"/>
      <c r="Q360" s="736"/>
    </row>
    <row r="361" spans="1:17" x14ac:dyDescent="0.2">
      <c r="A361" s="782" t="s">
        <v>678</v>
      </c>
      <c r="B361" s="790" t="s">
        <v>679</v>
      </c>
      <c r="C361" s="766">
        <f t="shared" si="8"/>
        <v>0</v>
      </c>
      <c r="D361" s="767"/>
      <c r="E361" s="768"/>
      <c r="F361" s="769"/>
      <c r="G361" s="769"/>
      <c r="H361" s="769"/>
      <c r="I361" s="828"/>
      <c r="J361" s="736"/>
      <c r="K361" s="736"/>
      <c r="N361" s="732"/>
      <c r="O361" s="737"/>
      <c r="Q361" s="736"/>
    </row>
    <row r="362" spans="1:17" x14ac:dyDescent="0.2">
      <c r="A362" s="787" t="s">
        <v>680</v>
      </c>
      <c r="B362" s="790" t="s">
        <v>681</v>
      </c>
      <c r="C362" s="766">
        <f t="shared" si="8"/>
        <v>0</v>
      </c>
      <c r="D362" s="767"/>
      <c r="E362" s="768"/>
      <c r="F362" s="769"/>
      <c r="G362" s="769"/>
      <c r="H362" s="769"/>
      <c r="I362" s="828"/>
      <c r="J362" s="736"/>
      <c r="K362" s="736"/>
      <c r="N362" s="732"/>
      <c r="O362" s="737"/>
      <c r="Q362" s="736"/>
    </row>
    <row r="363" spans="1:17" x14ac:dyDescent="0.2">
      <c r="A363" s="782" t="s">
        <v>682</v>
      </c>
      <c r="B363" s="813" t="s">
        <v>683</v>
      </c>
      <c r="C363" s="766">
        <f t="shared" si="8"/>
        <v>0</v>
      </c>
      <c r="D363" s="767"/>
      <c r="E363" s="768"/>
      <c r="F363" s="769"/>
      <c r="G363" s="769"/>
      <c r="H363" s="769"/>
      <c r="I363" s="828"/>
      <c r="J363" s="736"/>
      <c r="K363" s="736"/>
      <c r="N363" s="732"/>
      <c r="O363" s="737"/>
      <c r="Q363" s="736"/>
    </row>
    <row r="364" spans="1:17" x14ac:dyDescent="0.2">
      <c r="A364" s="787" t="s">
        <v>684</v>
      </c>
      <c r="B364" s="813" t="s">
        <v>685</v>
      </c>
      <c r="C364" s="766">
        <f t="shared" si="8"/>
        <v>0</v>
      </c>
      <c r="D364" s="767"/>
      <c r="E364" s="768"/>
      <c r="F364" s="769"/>
      <c r="G364" s="769"/>
      <c r="H364" s="769"/>
      <c r="I364" s="828"/>
      <c r="J364" s="736"/>
      <c r="K364" s="736"/>
      <c r="N364" s="732"/>
      <c r="O364" s="737"/>
      <c r="Q364" s="736"/>
    </row>
    <row r="365" spans="1:17" x14ac:dyDescent="0.2">
      <c r="A365" s="782" t="s">
        <v>686</v>
      </c>
      <c r="B365" s="790" t="s">
        <v>687</v>
      </c>
      <c r="C365" s="766">
        <f t="shared" si="8"/>
        <v>0</v>
      </c>
      <c r="D365" s="767"/>
      <c r="E365" s="768"/>
      <c r="F365" s="769"/>
      <c r="G365" s="769"/>
      <c r="H365" s="769"/>
      <c r="I365" s="828"/>
      <c r="J365" s="736"/>
      <c r="K365" s="736"/>
      <c r="N365" s="732"/>
      <c r="O365" s="737"/>
      <c r="Q365" s="736"/>
    </row>
    <row r="366" spans="1:17" x14ac:dyDescent="0.2">
      <c r="A366" s="787" t="s">
        <v>688</v>
      </c>
      <c r="B366" s="790" t="s">
        <v>689</v>
      </c>
      <c r="C366" s="766">
        <f t="shared" si="8"/>
        <v>0</v>
      </c>
      <c r="D366" s="767"/>
      <c r="E366" s="768"/>
      <c r="F366" s="769"/>
      <c r="G366" s="769"/>
      <c r="H366" s="769"/>
      <c r="I366" s="828"/>
      <c r="J366" s="736"/>
      <c r="K366" s="736"/>
      <c r="N366" s="732"/>
      <c r="O366" s="737"/>
      <c r="Q366" s="736"/>
    </row>
    <row r="367" spans="1:17" x14ac:dyDescent="0.2">
      <c r="A367" s="782" t="s">
        <v>690</v>
      </c>
      <c r="B367" s="790" t="s">
        <v>691</v>
      </c>
      <c r="C367" s="766">
        <f t="shared" si="8"/>
        <v>0</v>
      </c>
      <c r="D367" s="767"/>
      <c r="E367" s="768"/>
      <c r="F367" s="769"/>
      <c r="G367" s="769"/>
      <c r="H367" s="769"/>
      <c r="I367" s="828"/>
      <c r="J367" s="736"/>
      <c r="K367" s="736"/>
      <c r="N367" s="732"/>
      <c r="O367" s="737"/>
      <c r="Q367" s="736"/>
    </row>
    <row r="368" spans="1:17" x14ac:dyDescent="0.2">
      <c r="A368" s="787" t="s">
        <v>692</v>
      </c>
      <c r="B368" s="790" t="s">
        <v>693</v>
      </c>
      <c r="C368" s="766">
        <f t="shared" si="8"/>
        <v>0</v>
      </c>
      <c r="D368" s="767"/>
      <c r="E368" s="768"/>
      <c r="F368" s="769"/>
      <c r="G368" s="769"/>
      <c r="H368" s="769"/>
      <c r="I368" s="828"/>
      <c r="J368" s="736"/>
      <c r="K368" s="736"/>
      <c r="N368" s="732"/>
      <c r="O368" s="737"/>
      <c r="Q368" s="736"/>
    </row>
    <row r="369" spans="1:17" x14ac:dyDescent="0.2">
      <c r="A369" s="782" t="s">
        <v>694</v>
      </c>
      <c r="B369" s="790" t="s">
        <v>695</v>
      </c>
      <c r="C369" s="766">
        <f t="shared" si="8"/>
        <v>0</v>
      </c>
      <c r="D369" s="767"/>
      <c r="E369" s="768"/>
      <c r="F369" s="769"/>
      <c r="G369" s="769"/>
      <c r="H369" s="769"/>
      <c r="I369" s="828"/>
      <c r="J369" s="736"/>
      <c r="K369" s="736"/>
      <c r="N369" s="732"/>
      <c r="O369" s="737"/>
      <c r="Q369" s="736"/>
    </row>
    <row r="370" spans="1:17" ht="23.25" x14ac:dyDescent="0.2">
      <c r="A370" s="787" t="s">
        <v>696</v>
      </c>
      <c r="B370" s="790" t="s">
        <v>697</v>
      </c>
      <c r="C370" s="766">
        <f t="shared" si="8"/>
        <v>0</v>
      </c>
      <c r="D370" s="767"/>
      <c r="E370" s="768"/>
      <c r="F370" s="769"/>
      <c r="G370" s="769"/>
      <c r="H370" s="769"/>
      <c r="I370" s="828"/>
      <c r="J370" s="736"/>
      <c r="K370" s="736"/>
      <c r="N370" s="732"/>
      <c r="O370" s="737"/>
      <c r="Q370" s="736"/>
    </row>
    <row r="371" spans="1:17" x14ac:dyDescent="0.2">
      <c r="A371" s="787" t="s">
        <v>700</v>
      </c>
      <c r="B371" s="813" t="s">
        <v>701</v>
      </c>
      <c r="C371" s="766">
        <f t="shared" si="8"/>
        <v>0</v>
      </c>
      <c r="D371" s="767"/>
      <c r="E371" s="768"/>
      <c r="F371" s="769"/>
      <c r="G371" s="769"/>
      <c r="H371" s="769"/>
      <c r="I371" s="828"/>
      <c r="J371" s="736"/>
      <c r="K371" s="736"/>
      <c r="N371" s="732"/>
      <c r="O371" s="737"/>
      <c r="Q371" s="736"/>
    </row>
    <row r="372" spans="1:17" x14ac:dyDescent="0.2">
      <c r="A372" s="782" t="s">
        <v>702</v>
      </c>
      <c r="B372" s="813" t="s">
        <v>703</v>
      </c>
      <c r="C372" s="766">
        <f t="shared" si="8"/>
        <v>0</v>
      </c>
      <c r="D372" s="767"/>
      <c r="E372" s="768"/>
      <c r="F372" s="769"/>
      <c r="G372" s="769"/>
      <c r="H372" s="769"/>
      <c r="I372" s="828"/>
      <c r="J372" s="736"/>
      <c r="K372" s="736"/>
      <c r="N372" s="732"/>
      <c r="O372" s="737"/>
      <c r="Q372" s="736"/>
    </row>
    <row r="373" spans="1:17" x14ac:dyDescent="0.2">
      <c r="A373" s="787" t="s">
        <v>704</v>
      </c>
      <c r="B373" s="813" t="s">
        <v>705</v>
      </c>
      <c r="C373" s="766">
        <f t="shared" si="8"/>
        <v>0</v>
      </c>
      <c r="D373" s="767"/>
      <c r="E373" s="768"/>
      <c r="F373" s="769"/>
      <c r="G373" s="769"/>
      <c r="H373" s="769"/>
      <c r="I373" s="828"/>
      <c r="J373" s="736"/>
      <c r="K373" s="736"/>
      <c r="N373" s="732"/>
      <c r="O373" s="737"/>
      <c r="Q373" s="736"/>
    </row>
    <row r="374" spans="1:17" x14ac:dyDescent="0.2">
      <c r="A374" s="782" t="s">
        <v>706</v>
      </c>
      <c r="B374" s="813" t="s">
        <v>707</v>
      </c>
      <c r="C374" s="766">
        <f t="shared" si="8"/>
        <v>0</v>
      </c>
      <c r="D374" s="767"/>
      <c r="E374" s="768"/>
      <c r="F374" s="769"/>
      <c r="G374" s="769"/>
      <c r="H374" s="769"/>
      <c r="I374" s="828"/>
      <c r="J374" s="736"/>
      <c r="K374" s="736"/>
      <c r="N374" s="732"/>
      <c r="O374" s="737"/>
      <c r="Q374" s="736"/>
    </row>
    <row r="375" spans="1:17" x14ac:dyDescent="0.2">
      <c r="A375" s="787" t="s">
        <v>708</v>
      </c>
      <c r="B375" s="813" t="s">
        <v>709</v>
      </c>
      <c r="C375" s="766">
        <f t="shared" si="8"/>
        <v>0</v>
      </c>
      <c r="D375" s="767"/>
      <c r="E375" s="768"/>
      <c r="F375" s="769"/>
      <c r="G375" s="769"/>
      <c r="H375" s="769"/>
      <c r="I375" s="828"/>
      <c r="J375" s="736"/>
      <c r="K375" s="736"/>
      <c r="N375" s="732"/>
      <c r="O375" s="737"/>
      <c r="Q375" s="736"/>
    </row>
    <row r="376" spans="1:17" x14ac:dyDescent="0.2">
      <c r="A376" s="782" t="s">
        <v>710</v>
      </c>
      <c r="B376" s="813" t="s">
        <v>711</v>
      </c>
      <c r="C376" s="766">
        <f t="shared" si="8"/>
        <v>0</v>
      </c>
      <c r="D376" s="767"/>
      <c r="E376" s="768"/>
      <c r="F376" s="769"/>
      <c r="G376" s="769"/>
      <c r="H376" s="769"/>
      <c r="I376" s="828"/>
      <c r="J376" s="736"/>
      <c r="K376" s="736"/>
      <c r="N376" s="732"/>
      <c r="O376" s="737"/>
      <c r="Q376" s="736"/>
    </row>
    <row r="377" spans="1:17" x14ac:dyDescent="0.2">
      <c r="A377" s="835" t="s">
        <v>712</v>
      </c>
      <c r="B377" s="834" t="s">
        <v>713</v>
      </c>
      <c r="C377" s="766">
        <f t="shared" si="8"/>
        <v>0</v>
      </c>
      <c r="D377" s="767"/>
      <c r="E377" s="768"/>
      <c r="F377" s="769"/>
      <c r="G377" s="769"/>
      <c r="H377" s="769"/>
      <c r="I377" s="828"/>
      <c r="J377" s="736"/>
      <c r="K377" s="736"/>
      <c r="N377" s="732"/>
      <c r="O377" s="737"/>
      <c r="Q377" s="736"/>
    </row>
    <row r="378" spans="1:17" x14ac:dyDescent="0.2">
      <c r="A378" s="803" t="s">
        <v>714</v>
      </c>
      <c r="B378" s="833" t="s">
        <v>715</v>
      </c>
      <c r="C378" s="751">
        <f t="shared" si="8"/>
        <v>228</v>
      </c>
      <c r="D378" s="752"/>
      <c r="E378" s="753"/>
      <c r="F378" s="754">
        <v>228</v>
      </c>
      <c r="G378" s="754"/>
      <c r="H378" s="754"/>
      <c r="I378" s="828"/>
      <c r="J378" s="736"/>
      <c r="K378" s="736"/>
      <c r="N378" s="732"/>
      <c r="O378" s="737"/>
      <c r="Q378" s="736"/>
    </row>
    <row r="379" spans="1:17" x14ac:dyDescent="0.2">
      <c r="A379" s="852"/>
      <c r="B379" s="853"/>
      <c r="C379" s="741"/>
      <c r="D379" s="741"/>
      <c r="E379" s="741"/>
      <c r="F379" s="741"/>
      <c r="G379" s="741"/>
      <c r="H379" s="741"/>
      <c r="I379" s="738"/>
      <c r="J379" s="732"/>
      <c r="K379" s="732"/>
      <c r="L379" s="732"/>
      <c r="M379" s="732"/>
      <c r="N379" s="732"/>
      <c r="O379" s="737"/>
      <c r="Q379" s="736"/>
    </row>
    <row r="380" spans="1:17" x14ac:dyDescent="0.2">
      <c r="A380" s="972" t="s">
        <v>716</v>
      </c>
      <c r="B380" s="973"/>
      <c r="C380" s="771" t="s">
        <v>717</v>
      </c>
      <c r="D380" s="772"/>
      <c r="E380" s="773"/>
      <c r="F380" s="732"/>
      <c r="G380" s="741"/>
      <c r="H380" s="741"/>
      <c r="I380" s="738"/>
      <c r="J380" s="732"/>
      <c r="K380" s="732"/>
      <c r="L380" s="732"/>
      <c r="M380" s="732"/>
      <c r="N380" s="732"/>
      <c r="O380" s="737"/>
      <c r="Q380" s="736"/>
    </row>
    <row r="381" spans="1:17" x14ac:dyDescent="0.2">
      <c r="A381" s="974"/>
      <c r="B381" s="975"/>
      <c r="C381" s="949" t="s">
        <v>3</v>
      </c>
      <c r="D381" s="772" t="s">
        <v>718</v>
      </c>
      <c r="E381" s="773"/>
      <c r="F381" s="732"/>
      <c r="G381" s="741"/>
      <c r="H381" s="741"/>
      <c r="I381" s="738"/>
      <c r="J381" s="732"/>
      <c r="K381" s="732"/>
      <c r="L381" s="732"/>
      <c r="M381" s="732"/>
      <c r="N381" s="732"/>
      <c r="O381" s="737"/>
      <c r="Q381" s="736"/>
    </row>
    <row r="382" spans="1:17" ht="33.75" customHeight="1" x14ac:dyDescent="0.2">
      <c r="A382" s="976"/>
      <c r="B382" s="977"/>
      <c r="C382" s="947"/>
      <c r="D382" s="774" t="s">
        <v>719</v>
      </c>
      <c r="E382" s="775" t="s">
        <v>720</v>
      </c>
      <c r="F382" s="732"/>
      <c r="G382" s="741"/>
      <c r="H382" s="741"/>
      <c r="I382" s="738"/>
      <c r="J382" s="732"/>
      <c r="K382" s="732"/>
      <c r="L382" s="732"/>
      <c r="M382" s="732"/>
      <c r="N382" s="732"/>
      <c r="O382" s="737"/>
      <c r="Q382" s="736"/>
    </row>
    <row r="383" spans="1:17" x14ac:dyDescent="0.2">
      <c r="A383" s="814" t="s">
        <v>721</v>
      </c>
      <c r="B383" s="815" t="s">
        <v>722</v>
      </c>
      <c r="C383" s="766">
        <f>+SUM(D383:E383)</f>
        <v>0</v>
      </c>
      <c r="D383" s="776"/>
      <c r="E383" s="777"/>
      <c r="F383" s="732"/>
      <c r="G383" s="741"/>
      <c r="H383" s="741"/>
      <c r="I383" s="738"/>
      <c r="J383" s="732"/>
      <c r="K383" s="732"/>
      <c r="L383" s="732"/>
      <c r="M383" s="732"/>
      <c r="N383" s="732"/>
      <c r="O383" s="737"/>
      <c r="Q383" s="736"/>
    </row>
    <row r="384" spans="1:17" x14ac:dyDescent="0.2">
      <c r="A384" s="814" t="s">
        <v>723</v>
      </c>
      <c r="B384" s="815" t="s">
        <v>724</v>
      </c>
      <c r="C384" s="872">
        <f>+SUM(D384:E384)</f>
        <v>0</v>
      </c>
      <c r="D384" s="776"/>
      <c r="E384" s="777"/>
      <c r="F384" s="732"/>
      <c r="G384" s="741"/>
      <c r="H384" s="741"/>
      <c r="I384" s="738"/>
      <c r="J384" s="732"/>
      <c r="K384" s="732"/>
      <c r="L384" s="732"/>
      <c r="M384" s="732"/>
      <c r="N384" s="732"/>
      <c r="O384" s="737"/>
      <c r="Q384" s="736"/>
    </row>
    <row r="385" spans="1:17" ht="18" customHeight="1" x14ac:dyDescent="0.2">
      <c r="A385" s="784"/>
      <c r="B385" s="785"/>
      <c r="C385" s="114"/>
    </row>
    <row r="386" spans="1:17" ht="24" customHeight="1" x14ac:dyDescent="0.2">
      <c r="A386" s="889" t="s">
        <v>725</v>
      </c>
      <c r="B386" s="890"/>
      <c r="C386" s="949" t="s">
        <v>3</v>
      </c>
      <c r="D386" s="953" t="s">
        <v>726</v>
      </c>
      <c r="E386" s="953" t="s">
        <v>727</v>
      </c>
      <c r="F386" s="741"/>
      <c r="G386" s="737"/>
      <c r="H386" s="737"/>
      <c r="I386" s="742"/>
      <c r="J386" s="736"/>
      <c r="K386" s="736"/>
      <c r="O386" s="737"/>
      <c r="Q386" s="736"/>
    </row>
    <row r="387" spans="1:17" ht="19.5" customHeight="1" x14ac:dyDescent="0.2">
      <c r="A387" s="891"/>
      <c r="B387" s="892"/>
      <c r="C387" s="948"/>
      <c r="D387" s="953"/>
      <c r="E387" s="953"/>
      <c r="F387" s="741"/>
      <c r="G387" s="737"/>
      <c r="H387" s="737"/>
      <c r="I387" s="742"/>
      <c r="J387" s="736"/>
      <c r="K387" s="736"/>
      <c r="O387" s="737"/>
      <c r="Q387" s="736"/>
    </row>
    <row r="388" spans="1:17" ht="24.75" customHeight="1" x14ac:dyDescent="0.2">
      <c r="A388" s="907" t="s">
        <v>728</v>
      </c>
      <c r="B388" s="908"/>
      <c r="C388" s="849"/>
      <c r="D388" s="792"/>
      <c r="E388" s="793"/>
      <c r="F388" s="741"/>
      <c r="G388" s="737"/>
      <c r="H388" s="737"/>
      <c r="I388" s="742"/>
      <c r="J388" s="736"/>
      <c r="K388" s="736"/>
      <c r="O388" s="737"/>
      <c r="Q388" s="736"/>
    </row>
    <row r="389" spans="1:17" x14ac:dyDescent="0.2">
      <c r="A389" s="816" t="s">
        <v>729</v>
      </c>
      <c r="B389" s="817"/>
      <c r="C389" s="794">
        <f t="shared" ref="C389:C395" si="9">SUM(D389:E389)</f>
        <v>0</v>
      </c>
      <c r="D389" s="795"/>
      <c r="E389" s="796"/>
      <c r="F389" s="741"/>
      <c r="G389" s="737"/>
      <c r="H389" s="737"/>
      <c r="I389" s="742"/>
      <c r="J389" s="736"/>
      <c r="K389" s="736"/>
      <c r="O389" s="737"/>
      <c r="Q389" s="736"/>
    </row>
    <row r="390" spans="1:17" x14ac:dyDescent="0.2">
      <c r="A390" s="818" t="s">
        <v>730</v>
      </c>
      <c r="B390" s="819"/>
      <c r="C390" s="797">
        <f t="shared" si="9"/>
        <v>0</v>
      </c>
      <c r="D390" s="798"/>
      <c r="E390" s="740"/>
      <c r="F390" s="741"/>
      <c r="G390" s="737"/>
      <c r="H390" s="737"/>
      <c r="I390" s="742"/>
      <c r="J390" s="736"/>
      <c r="K390" s="736"/>
      <c r="O390" s="737"/>
      <c r="Q390" s="736"/>
    </row>
    <row r="391" spans="1:17" s="832" customFormat="1" x14ac:dyDescent="0.2">
      <c r="A391" s="818" t="s">
        <v>731</v>
      </c>
      <c r="B391" s="819"/>
      <c r="C391" s="797">
        <f t="shared" si="9"/>
        <v>0</v>
      </c>
      <c r="D391" s="836"/>
      <c r="E391" s="837"/>
      <c r="F391" s="831"/>
      <c r="G391" s="831"/>
    </row>
    <row r="392" spans="1:17" s="832" customFormat="1" x14ac:dyDescent="0.2">
      <c r="A392" s="818" t="s">
        <v>732</v>
      </c>
      <c r="B392" s="819"/>
      <c r="C392" s="797">
        <f t="shared" si="9"/>
        <v>0</v>
      </c>
      <c r="D392" s="836"/>
      <c r="E392" s="837"/>
      <c r="F392" s="831"/>
      <c r="G392" s="831"/>
    </row>
    <row r="393" spans="1:17" s="832" customFormat="1" x14ac:dyDescent="0.2">
      <c r="A393" s="818" t="s">
        <v>733</v>
      </c>
      <c r="B393" s="819"/>
      <c r="C393" s="797">
        <f t="shared" si="9"/>
        <v>0</v>
      </c>
      <c r="D393" s="836"/>
      <c r="E393" s="837"/>
      <c r="F393" s="831"/>
      <c r="G393" s="831"/>
    </row>
    <row r="394" spans="1:17" x14ac:dyDescent="0.2">
      <c r="A394" s="820" t="s">
        <v>734</v>
      </c>
      <c r="B394" s="821"/>
      <c r="C394" s="838">
        <f t="shared" si="9"/>
        <v>0</v>
      </c>
      <c r="D394" s="839"/>
      <c r="E394" s="840"/>
      <c r="H394" s="737"/>
      <c r="J394" s="742"/>
      <c r="K394" s="736"/>
      <c r="P394" s="737"/>
      <c r="Q394" s="736"/>
    </row>
    <row r="395" spans="1:17" ht="19.5" customHeight="1" x14ac:dyDescent="0.2">
      <c r="A395" s="856" t="s">
        <v>735</v>
      </c>
      <c r="B395" s="857"/>
      <c r="C395" s="841">
        <f t="shared" si="9"/>
        <v>0</v>
      </c>
      <c r="D395" s="858">
        <f>SUM(D389:D394)</f>
        <v>0</v>
      </c>
      <c r="E395" s="859">
        <f>SUM(E389:E394)</f>
        <v>0</v>
      </c>
      <c r="H395" s="737"/>
      <c r="J395" s="742"/>
      <c r="K395" s="736"/>
      <c r="P395" s="737"/>
      <c r="Q395" s="736"/>
    </row>
    <row r="396" spans="1:17" ht="24.75" customHeight="1" x14ac:dyDescent="0.2">
      <c r="A396" s="856" t="s">
        <v>736</v>
      </c>
      <c r="B396" s="860"/>
      <c r="C396" s="849"/>
      <c r="D396" s="849"/>
      <c r="E396" s="861"/>
      <c r="F396" s="741"/>
      <c r="G396" s="737"/>
      <c r="H396" s="737"/>
      <c r="I396" s="742"/>
      <c r="J396" s="736"/>
      <c r="K396" s="736"/>
      <c r="O396" s="737"/>
      <c r="Q396" s="736"/>
    </row>
    <row r="397" spans="1:17" x14ac:dyDescent="0.2">
      <c r="A397" s="822" t="s">
        <v>729</v>
      </c>
      <c r="B397" s="823"/>
      <c r="C397" s="794">
        <f t="shared" ref="C397:C403" si="10">SUM(D397:E397)</f>
        <v>0</v>
      </c>
      <c r="D397" s="795"/>
      <c r="E397" s="796"/>
      <c r="F397" s="741"/>
      <c r="G397" s="737"/>
      <c r="H397" s="737"/>
      <c r="I397" s="742"/>
      <c r="J397" s="736"/>
      <c r="K397" s="736"/>
      <c r="O397" s="737"/>
      <c r="Q397" s="736"/>
    </row>
    <row r="398" spans="1:17" x14ac:dyDescent="0.2">
      <c r="A398" s="824" t="s">
        <v>730</v>
      </c>
      <c r="B398" s="825"/>
      <c r="C398" s="797">
        <f t="shared" si="10"/>
        <v>0</v>
      </c>
      <c r="D398" s="798"/>
      <c r="E398" s="740"/>
      <c r="F398" s="741"/>
      <c r="G398" s="737"/>
      <c r="H398" s="737"/>
      <c r="I398" s="742"/>
      <c r="J398" s="736"/>
      <c r="K398" s="736"/>
      <c r="O398" s="737"/>
      <c r="Q398" s="736"/>
    </row>
    <row r="399" spans="1:17" s="832" customFormat="1" x14ac:dyDescent="0.2">
      <c r="A399" s="824" t="s">
        <v>731</v>
      </c>
      <c r="B399" s="825"/>
      <c r="C399" s="797">
        <f t="shared" si="10"/>
        <v>0</v>
      </c>
      <c r="D399" s="836"/>
      <c r="E399" s="837"/>
      <c r="F399" s="831"/>
      <c r="G399" s="831"/>
    </row>
    <row r="400" spans="1:17" s="832" customFormat="1" x14ac:dyDescent="0.2">
      <c r="A400" s="824" t="s">
        <v>732</v>
      </c>
      <c r="B400" s="825"/>
      <c r="C400" s="797">
        <f t="shared" si="10"/>
        <v>0</v>
      </c>
      <c r="D400" s="836"/>
      <c r="E400" s="837"/>
      <c r="F400" s="831"/>
      <c r="G400" s="831"/>
    </row>
    <row r="401" spans="1:17" s="832" customFormat="1" x14ac:dyDescent="0.2">
      <c r="A401" s="824" t="s">
        <v>733</v>
      </c>
      <c r="B401" s="825"/>
      <c r="C401" s="797">
        <f t="shared" si="10"/>
        <v>0</v>
      </c>
      <c r="D401" s="836"/>
      <c r="E401" s="837"/>
      <c r="F401" s="831"/>
      <c r="G401" s="831"/>
    </row>
    <row r="402" spans="1:17" x14ac:dyDescent="0.2">
      <c r="A402" s="826" t="s">
        <v>734</v>
      </c>
      <c r="B402" s="827"/>
      <c r="C402" s="838">
        <f t="shared" si="10"/>
        <v>0</v>
      </c>
      <c r="D402" s="839"/>
      <c r="E402" s="840"/>
      <c r="H402" s="737"/>
      <c r="J402" s="742"/>
      <c r="K402" s="736"/>
      <c r="P402" s="737"/>
      <c r="Q402" s="736"/>
    </row>
    <row r="403" spans="1:17" ht="19.5" customHeight="1" x14ac:dyDescent="0.2">
      <c r="A403" s="791" t="s">
        <v>737</v>
      </c>
      <c r="B403" s="799"/>
      <c r="C403" s="841">
        <f t="shared" si="10"/>
        <v>0</v>
      </c>
      <c r="D403" s="842">
        <f>SUM(D397:D402)</f>
        <v>0</v>
      </c>
      <c r="E403" s="843">
        <f>SUM(E397:E402)</f>
        <v>0</v>
      </c>
      <c r="H403" s="737"/>
      <c r="J403" s="742"/>
      <c r="K403" s="736"/>
      <c r="P403" s="737"/>
      <c r="Q403" s="736"/>
    </row>
  </sheetData>
  <mergeCells count="23">
    <mergeCell ref="A380:B382"/>
    <mergeCell ref="C381:C382"/>
    <mergeCell ref="H10:H12"/>
    <mergeCell ref="D11:D12"/>
    <mergeCell ref="G10:G12"/>
    <mergeCell ref="A43:B43"/>
    <mergeCell ref="A79:B79"/>
    <mergeCell ref="A388:B388"/>
    <mergeCell ref="A386:B387"/>
    <mergeCell ref="A6:F7"/>
    <mergeCell ref="C10:C12"/>
    <mergeCell ref="E11:E12"/>
    <mergeCell ref="F11:F12"/>
    <mergeCell ref="D10:F10"/>
    <mergeCell ref="A178:B178"/>
    <mergeCell ref="A312:B312"/>
    <mergeCell ref="A289:B289"/>
    <mergeCell ref="C386:C387"/>
    <mergeCell ref="D386:D387"/>
    <mergeCell ref="E386:E387"/>
    <mergeCell ref="A119:B119"/>
    <mergeCell ref="A249:B249"/>
    <mergeCell ref="A161:B1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workbookViewId="0">
      <selection activeCell="B35" sqref="B35"/>
    </sheetView>
  </sheetViews>
  <sheetFormatPr baseColWidth="10" defaultRowHeight="12.75" x14ac:dyDescent="0.2"/>
  <cols>
    <col min="1" max="1" width="12.7109375" style="154" customWidth="1"/>
    <col min="2" max="2" width="88.5703125" style="2" customWidth="1"/>
    <col min="3" max="3" width="9.42578125" style="3" customWidth="1"/>
    <col min="4" max="4" width="13.7109375" style="4" customWidth="1"/>
    <col min="5" max="5" width="13.85546875" style="736" customWidth="1"/>
    <col min="6" max="6" width="14" style="736" customWidth="1"/>
    <col min="7" max="7" width="15.28515625" style="736" customWidth="1"/>
    <col min="8" max="8" width="14.5703125" style="736" customWidth="1"/>
    <col min="9" max="9" width="14" style="737" customWidth="1"/>
    <col min="10" max="10" width="16.28515625" style="737" customWidth="1"/>
    <col min="11" max="11" width="22.140625" style="742" customWidth="1"/>
    <col min="12" max="13" width="11.42578125" style="736"/>
    <col min="14" max="16" width="14.5703125" style="736" customWidth="1"/>
    <col min="17" max="17" width="11.42578125" style="737"/>
    <col min="18" max="256" width="11.42578125" style="736"/>
    <col min="257" max="257" width="12.7109375" style="736" customWidth="1"/>
    <col min="258" max="258" width="88.5703125" style="736" customWidth="1"/>
    <col min="259" max="259" width="9.42578125" style="736" customWidth="1"/>
    <col min="260" max="260" width="13.7109375" style="736" customWidth="1"/>
    <col min="261" max="261" width="13.85546875" style="736" customWidth="1"/>
    <col min="262" max="262" width="14" style="736" customWidth="1"/>
    <col min="263" max="263" width="15.28515625" style="736" customWidth="1"/>
    <col min="264" max="264" width="14.5703125" style="736" customWidth="1"/>
    <col min="265" max="265" width="14" style="736" customWidth="1"/>
    <col min="266" max="266" width="16.28515625" style="736" customWidth="1"/>
    <col min="267" max="267" width="22.140625" style="736" customWidth="1"/>
    <col min="268" max="269" width="11.42578125" style="736"/>
    <col min="270" max="272" width="14.5703125" style="736" customWidth="1"/>
    <col min="273" max="512" width="11.42578125" style="736"/>
    <col min="513" max="513" width="12.7109375" style="736" customWidth="1"/>
    <col min="514" max="514" width="88.5703125" style="736" customWidth="1"/>
    <col min="515" max="515" width="9.42578125" style="736" customWidth="1"/>
    <col min="516" max="516" width="13.7109375" style="736" customWidth="1"/>
    <col min="517" max="517" width="13.85546875" style="736" customWidth="1"/>
    <col min="518" max="518" width="14" style="736" customWidth="1"/>
    <col min="519" max="519" width="15.28515625" style="736" customWidth="1"/>
    <col min="520" max="520" width="14.5703125" style="736" customWidth="1"/>
    <col min="521" max="521" width="14" style="736" customWidth="1"/>
    <col min="522" max="522" width="16.28515625" style="736" customWidth="1"/>
    <col min="523" max="523" width="22.140625" style="736" customWidth="1"/>
    <col min="524" max="525" width="11.42578125" style="736"/>
    <col min="526" max="528" width="14.5703125" style="736" customWidth="1"/>
    <col min="529" max="768" width="11.42578125" style="736"/>
    <col min="769" max="769" width="12.7109375" style="736" customWidth="1"/>
    <col min="770" max="770" width="88.5703125" style="736" customWidth="1"/>
    <col min="771" max="771" width="9.42578125" style="736" customWidth="1"/>
    <col min="772" max="772" width="13.7109375" style="736" customWidth="1"/>
    <col min="773" max="773" width="13.85546875" style="736" customWidth="1"/>
    <col min="774" max="774" width="14" style="736" customWidth="1"/>
    <col min="775" max="775" width="15.28515625" style="736" customWidth="1"/>
    <col min="776" max="776" width="14.5703125" style="736" customWidth="1"/>
    <col min="777" max="777" width="14" style="736" customWidth="1"/>
    <col min="778" max="778" width="16.28515625" style="736" customWidth="1"/>
    <col min="779" max="779" width="22.140625" style="736" customWidth="1"/>
    <col min="780" max="781" width="11.42578125" style="736"/>
    <col min="782" max="784" width="14.5703125" style="736" customWidth="1"/>
    <col min="785" max="1024" width="11.42578125" style="736"/>
    <col min="1025" max="1025" width="12.7109375" style="736" customWidth="1"/>
    <col min="1026" max="1026" width="88.5703125" style="736" customWidth="1"/>
    <col min="1027" max="1027" width="9.42578125" style="736" customWidth="1"/>
    <col min="1028" max="1028" width="13.7109375" style="736" customWidth="1"/>
    <col min="1029" max="1029" width="13.85546875" style="736" customWidth="1"/>
    <col min="1030" max="1030" width="14" style="736" customWidth="1"/>
    <col min="1031" max="1031" width="15.28515625" style="736" customWidth="1"/>
    <col min="1032" max="1032" width="14.5703125" style="736" customWidth="1"/>
    <col min="1033" max="1033" width="14" style="736" customWidth="1"/>
    <col min="1034" max="1034" width="16.28515625" style="736" customWidth="1"/>
    <col min="1035" max="1035" width="22.140625" style="736" customWidth="1"/>
    <col min="1036" max="1037" width="11.42578125" style="736"/>
    <col min="1038" max="1040" width="14.5703125" style="736" customWidth="1"/>
    <col min="1041" max="1280" width="11.42578125" style="736"/>
    <col min="1281" max="1281" width="12.7109375" style="736" customWidth="1"/>
    <col min="1282" max="1282" width="88.5703125" style="736" customWidth="1"/>
    <col min="1283" max="1283" width="9.42578125" style="736" customWidth="1"/>
    <col min="1284" max="1284" width="13.7109375" style="736" customWidth="1"/>
    <col min="1285" max="1285" width="13.85546875" style="736" customWidth="1"/>
    <col min="1286" max="1286" width="14" style="736" customWidth="1"/>
    <col min="1287" max="1287" width="15.28515625" style="736" customWidth="1"/>
    <col min="1288" max="1288" width="14.5703125" style="736" customWidth="1"/>
    <col min="1289" max="1289" width="14" style="736" customWidth="1"/>
    <col min="1290" max="1290" width="16.28515625" style="736" customWidth="1"/>
    <col min="1291" max="1291" width="22.140625" style="736" customWidth="1"/>
    <col min="1292" max="1293" width="11.42578125" style="736"/>
    <col min="1294" max="1296" width="14.5703125" style="736" customWidth="1"/>
    <col min="1297" max="1536" width="11.42578125" style="736"/>
    <col min="1537" max="1537" width="12.7109375" style="736" customWidth="1"/>
    <col min="1538" max="1538" width="88.5703125" style="736" customWidth="1"/>
    <col min="1539" max="1539" width="9.42578125" style="736" customWidth="1"/>
    <col min="1540" max="1540" width="13.7109375" style="736" customWidth="1"/>
    <col min="1541" max="1541" width="13.85546875" style="736" customWidth="1"/>
    <col min="1542" max="1542" width="14" style="736" customWidth="1"/>
    <col min="1543" max="1543" width="15.28515625" style="736" customWidth="1"/>
    <col min="1544" max="1544" width="14.5703125" style="736" customWidth="1"/>
    <col min="1545" max="1545" width="14" style="736" customWidth="1"/>
    <col min="1546" max="1546" width="16.28515625" style="736" customWidth="1"/>
    <col min="1547" max="1547" width="22.140625" style="736" customWidth="1"/>
    <col min="1548" max="1549" width="11.42578125" style="736"/>
    <col min="1550" max="1552" width="14.5703125" style="736" customWidth="1"/>
    <col min="1553" max="1792" width="11.42578125" style="736"/>
    <col min="1793" max="1793" width="12.7109375" style="736" customWidth="1"/>
    <col min="1794" max="1794" width="88.5703125" style="736" customWidth="1"/>
    <col min="1795" max="1795" width="9.42578125" style="736" customWidth="1"/>
    <col min="1796" max="1796" width="13.7109375" style="736" customWidth="1"/>
    <col min="1797" max="1797" width="13.85546875" style="736" customWidth="1"/>
    <col min="1798" max="1798" width="14" style="736" customWidth="1"/>
    <col min="1799" max="1799" width="15.28515625" style="736" customWidth="1"/>
    <col min="1800" max="1800" width="14.5703125" style="736" customWidth="1"/>
    <col min="1801" max="1801" width="14" style="736" customWidth="1"/>
    <col min="1802" max="1802" width="16.28515625" style="736" customWidth="1"/>
    <col min="1803" max="1803" width="22.140625" style="736" customWidth="1"/>
    <col min="1804" max="1805" width="11.42578125" style="736"/>
    <col min="1806" max="1808" width="14.5703125" style="736" customWidth="1"/>
    <col min="1809" max="2048" width="11.42578125" style="736"/>
    <col min="2049" max="2049" width="12.7109375" style="736" customWidth="1"/>
    <col min="2050" max="2050" width="88.5703125" style="736" customWidth="1"/>
    <col min="2051" max="2051" width="9.42578125" style="736" customWidth="1"/>
    <col min="2052" max="2052" width="13.7109375" style="736" customWidth="1"/>
    <col min="2053" max="2053" width="13.85546875" style="736" customWidth="1"/>
    <col min="2054" max="2054" width="14" style="736" customWidth="1"/>
    <col min="2055" max="2055" width="15.28515625" style="736" customWidth="1"/>
    <col min="2056" max="2056" width="14.5703125" style="736" customWidth="1"/>
    <col min="2057" max="2057" width="14" style="736" customWidth="1"/>
    <col min="2058" max="2058" width="16.28515625" style="736" customWidth="1"/>
    <col min="2059" max="2059" width="22.140625" style="736" customWidth="1"/>
    <col min="2060" max="2061" width="11.42578125" style="736"/>
    <col min="2062" max="2064" width="14.5703125" style="736" customWidth="1"/>
    <col min="2065" max="2304" width="11.42578125" style="736"/>
    <col min="2305" max="2305" width="12.7109375" style="736" customWidth="1"/>
    <col min="2306" max="2306" width="88.5703125" style="736" customWidth="1"/>
    <col min="2307" max="2307" width="9.42578125" style="736" customWidth="1"/>
    <col min="2308" max="2308" width="13.7109375" style="736" customWidth="1"/>
    <col min="2309" max="2309" width="13.85546875" style="736" customWidth="1"/>
    <col min="2310" max="2310" width="14" style="736" customWidth="1"/>
    <col min="2311" max="2311" width="15.28515625" style="736" customWidth="1"/>
    <col min="2312" max="2312" width="14.5703125" style="736" customWidth="1"/>
    <col min="2313" max="2313" width="14" style="736" customWidth="1"/>
    <col min="2314" max="2314" width="16.28515625" style="736" customWidth="1"/>
    <col min="2315" max="2315" width="22.140625" style="736" customWidth="1"/>
    <col min="2316" max="2317" width="11.42578125" style="736"/>
    <col min="2318" max="2320" width="14.5703125" style="736" customWidth="1"/>
    <col min="2321" max="2560" width="11.42578125" style="736"/>
    <col min="2561" max="2561" width="12.7109375" style="736" customWidth="1"/>
    <col min="2562" max="2562" width="88.5703125" style="736" customWidth="1"/>
    <col min="2563" max="2563" width="9.42578125" style="736" customWidth="1"/>
    <col min="2564" max="2564" width="13.7109375" style="736" customWidth="1"/>
    <col min="2565" max="2565" width="13.85546875" style="736" customWidth="1"/>
    <col min="2566" max="2566" width="14" style="736" customWidth="1"/>
    <col min="2567" max="2567" width="15.28515625" style="736" customWidth="1"/>
    <col min="2568" max="2568" width="14.5703125" style="736" customWidth="1"/>
    <col min="2569" max="2569" width="14" style="736" customWidth="1"/>
    <col min="2570" max="2570" width="16.28515625" style="736" customWidth="1"/>
    <col min="2571" max="2571" width="22.140625" style="736" customWidth="1"/>
    <col min="2572" max="2573" width="11.42578125" style="736"/>
    <col min="2574" max="2576" width="14.5703125" style="736" customWidth="1"/>
    <col min="2577" max="2816" width="11.42578125" style="736"/>
    <col min="2817" max="2817" width="12.7109375" style="736" customWidth="1"/>
    <col min="2818" max="2818" width="88.5703125" style="736" customWidth="1"/>
    <col min="2819" max="2819" width="9.42578125" style="736" customWidth="1"/>
    <col min="2820" max="2820" width="13.7109375" style="736" customWidth="1"/>
    <col min="2821" max="2821" width="13.85546875" style="736" customWidth="1"/>
    <col min="2822" max="2822" width="14" style="736" customWidth="1"/>
    <col min="2823" max="2823" width="15.28515625" style="736" customWidth="1"/>
    <col min="2824" max="2824" width="14.5703125" style="736" customWidth="1"/>
    <col min="2825" max="2825" width="14" style="736" customWidth="1"/>
    <col min="2826" max="2826" width="16.28515625" style="736" customWidth="1"/>
    <col min="2827" max="2827" width="22.140625" style="736" customWidth="1"/>
    <col min="2828" max="2829" width="11.42578125" style="736"/>
    <col min="2830" max="2832" width="14.5703125" style="736" customWidth="1"/>
    <col min="2833" max="3072" width="11.42578125" style="736"/>
    <col min="3073" max="3073" width="12.7109375" style="736" customWidth="1"/>
    <col min="3074" max="3074" width="88.5703125" style="736" customWidth="1"/>
    <col min="3075" max="3075" width="9.42578125" style="736" customWidth="1"/>
    <col min="3076" max="3076" width="13.7109375" style="736" customWidth="1"/>
    <col min="3077" max="3077" width="13.85546875" style="736" customWidth="1"/>
    <col min="3078" max="3078" width="14" style="736" customWidth="1"/>
    <col min="3079" max="3079" width="15.28515625" style="736" customWidth="1"/>
    <col min="3080" max="3080" width="14.5703125" style="736" customWidth="1"/>
    <col min="3081" max="3081" width="14" style="736" customWidth="1"/>
    <col min="3082" max="3082" width="16.28515625" style="736" customWidth="1"/>
    <col min="3083" max="3083" width="22.140625" style="736" customWidth="1"/>
    <col min="3084" max="3085" width="11.42578125" style="736"/>
    <col min="3086" max="3088" width="14.5703125" style="736" customWidth="1"/>
    <col min="3089" max="3328" width="11.42578125" style="736"/>
    <col min="3329" max="3329" width="12.7109375" style="736" customWidth="1"/>
    <col min="3330" max="3330" width="88.5703125" style="736" customWidth="1"/>
    <col min="3331" max="3331" width="9.42578125" style="736" customWidth="1"/>
    <col min="3332" max="3332" width="13.7109375" style="736" customWidth="1"/>
    <col min="3333" max="3333" width="13.85546875" style="736" customWidth="1"/>
    <col min="3334" max="3334" width="14" style="736" customWidth="1"/>
    <col min="3335" max="3335" width="15.28515625" style="736" customWidth="1"/>
    <col min="3336" max="3336" width="14.5703125" style="736" customWidth="1"/>
    <col min="3337" max="3337" width="14" style="736" customWidth="1"/>
    <col min="3338" max="3338" width="16.28515625" style="736" customWidth="1"/>
    <col min="3339" max="3339" width="22.140625" style="736" customWidth="1"/>
    <col min="3340" max="3341" width="11.42578125" style="736"/>
    <col min="3342" max="3344" width="14.5703125" style="736" customWidth="1"/>
    <col min="3345" max="3584" width="11.42578125" style="736"/>
    <col min="3585" max="3585" width="12.7109375" style="736" customWidth="1"/>
    <col min="3586" max="3586" width="88.5703125" style="736" customWidth="1"/>
    <col min="3587" max="3587" width="9.42578125" style="736" customWidth="1"/>
    <col min="3588" max="3588" width="13.7109375" style="736" customWidth="1"/>
    <col min="3589" max="3589" width="13.85546875" style="736" customWidth="1"/>
    <col min="3590" max="3590" width="14" style="736" customWidth="1"/>
    <col min="3591" max="3591" width="15.28515625" style="736" customWidth="1"/>
    <col min="3592" max="3592" width="14.5703125" style="736" customWidth="1"/>
    <col min="3593" max="3593" width="14" style="736" customWidth="1"/>
    <col min="3594" max="3594" width="16.28515625" style="736" customWidth="1"/>
    <col min="3595" max="3595" width="22.140625" style="736" customWidth="1"/>
    <col min="3596" max="3597" width="11.42578125" style="736"/>
    <col min="3598" max="3600" width="14.5703125" style="736" customWidth="1"/>
    <col min="3601" max="3840" width="11.42578125" style="736"/>
    <col min="3841" max="3841" width="12.7109375" style="736" customWidth="1"/>
    <col min="3842" max="3842" width="88.5703125" style="736" customWidth="1"/>
    <col min="3843" max="3843" width="9.42578125" style="736" customWidth="1"/>
    <col min="3844" max="3844" width="13.7109375" style="736" customWidth="1"/>
    <col min="3845" max="3845" width="13.85546875" style="736" customWidth="1"/>
    <col min="3846" max="3846" width="14" style="736" customWidth="1"/>
    <col min="3847" max="3847" width="15.28515625" style="736" customWidth="1"/>
    <col min="3848" max="3848" width="14.5703125" style="736" customWidth="1"/>
    <col min="3849" max="3849" width="14" style="736" customWidth="1"/>
    <col min="3850" max="3850" width="16.28515625" style="736" customWidth="1"/>
    <col min="3851" max="3851" width="22.140625" style="736" customWidth="1"/>
    <col min="3852" max="3853" width="11.42578125" style="736"/>
    <col min="3854" max="3856" width="14.5703125" style="736" customWidth="1"/>
    <col min="3857" max="4096" width="11.42578125" style="736"/>
    <col min="4097" max="4097" width="12.7109375" style="736" customWidth="1"/>
    <col min="4098" max="4098" width="88.5703125" style="736" customWidth="1"/>
    <col min="4099" max="4099" width="9.42578125" style="736" customWidth="1"/>
    <col min="4100" max="4100" width="13.7109375" style="736" customWidth="1"/>
    <col min="4101" max="4101" width="13.85546875" style="736" customWidth="1"/>
    <col min="4102" max="4102" width="14" style="736" customWidth="1"/>
    <col min="4103" max="4103" width="15.28515625" style="736" customWidth="1"/>
    <col min="4104" max="4104" width="14.5703125" style="736" customWidth="1"/>
    <col min="4105" max="4105" width="14" style="736" customWidth="1"/>
    <col min="4106" max="4106" width="16.28515625" style="736" customWidth="1"/>
    <col min="4107" max="4107" width="22.140625" style="736" customWidth="1"/>
    <col min="4108" max="4109" width="11.42578125" style="736"/>
    <col min="4110" max="4112" width="14.5703125" style="736" customWidth="1"/>
    <col min="4113" max="4352" width="11.42578125" style="736"/>
    <col min="4353" max="4353" width="12.7109375" style="736" customWidth="1"/>
    <col min="4354" max="4354" width="88.5703125" style="736" customWidth="1"/>
    <col min="4355" max="4355" width="9.42578125" style="736" customWidth="1"/>
    <col min="4356" max="4356" width="13.7109375" style="736" customWidth="1"/>
    <col min="4357" max="4357" width="13.85546875" style="736" customWidth="1"/>
    <col min="4358" max="4358" width="14" style="736" customWidth="1"/>
    <col min="4359" max="4359" width="15.28515625" style="736" customWidth="1"/>
    <col min="4360" max="4360" width="14.5703125" style="736" customWidth="1"/>
    <col min="4361" max="4361" width="14" style="736" customWidth="1"/>
    <col min="4362" max="4362" width="16.28515625" style="736" customWidth="1"/>
    <col min="4363" max="4363" width="22.140625" style="736" customWidth="1"/>
    <col min="4364" max="4365" width="11.42578125" style="736"/>
    <col min="4366" max="4368" width="14.5703125" style="736" customWidth="1"/>
    <col min="4369" max="4608" width="11.42578125" style="736"/>
    <col min="4609" max="4609" width="12.7109375" style="736" customWidth="1"/>
    <col min="4610" max="4610" width="88.5703125" style="736" customWidth="1"/>
    <col min="4611" max="4611" width="9.42578125" style="736" customWidth="1"/>
    <col min="4612" max="4612" width="13.7109375" style="736" customWidth="1"/>
    <col min="4613" max="4613" width="13.85546875" style="736" customWidth="1"/>
    <col min="4614" max="4614" width="14" style="736" customWidth="1"/>
    <col min="4615" max="4615" width="15.28515625" style="736" customWidth="1"/>
    <col min="4616" max="4616" width="14.5703125" style="736" customWidth="1"/>
    <col min="4617" max="4617" width="14" style="736" customWidth="1"/>
    <col min="4618" max="4618" width="16.28515625" style="736" customWidth="1"/>
    <col min="4619" max="4619" width="22.140625" style="736" customWidth="1"/>
    <col min="4620" max="4621" width="11.42578125" style="736"/>
    <col min="4622" max="4624" width="14.5703125" style="736" customWidth="1"/>
    <col min="4625" max="4864" width="11.42578125" style="736"/>
    <col min="4865" max="4865" width="12.7109375" style="736" customWidth="1"/>
    <col min="4866" max="4866" width="88.5703125" style="736" customWidth="1"/>
    <col min="4867" max="4867" width="9.42578125" style="736" customWidth="1"/>
    <col min="4868" max="4868" width="13.7109375" style="736" customWidth="1"/>
    <col min="4869" max="4869" width="13.85546875" style="736" customWidth="1"/>
    <col min="4870" max="4870" width="14" style="736" customWidth="1"/>
    <col min="4871" max="4871" width="15.28515625" style="736" customWidth="1"/>
    <col min="4872" max="4872" width="14.5703125" style="736" customWidth="1"/>
    <col min="4873" max="4873" width="14" style="736" customWidth="1"/>
    <col min="4874" max="4874" width="16.28515625" style="736" customWidth="1"/>
    <col min="4875" max="4875" width="22.140625" style="736" customWidth="1"/>
    <col min="4876" max="4877" width="11.42578125" style="736"/>
    <col min="4878" max="4880" width="14.5703125" style="736" customWidth="1"/>
    <col min="4881" max="5120" width="11.42578125" style="736"/>
    <col min="5121" max="5121" width="12.7109375" style="736" customWidth="1"/>
    <col min="5122" max="5122" width="88.5703125" style="736" customWidth="1"/>
    <col min="5123" max="5123" width="9.42578125" style="736" customWidth="1"/>
    <col min="5124" max="5124" width="13.7109375" style="736" customWidth="1"/>
    <col min="5125" max="5125" width="13.85546875" style="736" customWidth="1"/>
    <col min="5126" max="5126" width="14" style="736" customWidth="1"/>
    <col min="5127" max="5127" width="15.28515625" style="736" customWidth="1"/>
    <col min="5128" max="5128" width="14.5703125" style="736" customWidth="1"/>
    <col min="5129" max="5129" width="14" style="736" customWidth="1"/>
    <col min="5130" max="5130" width="16.28515625" style="736" customWidth="1"/>
    <col min="5131" max="5131" width="22.140625" style="736" customWidth="1"/>
    <col min="5132" max="5133" width="11.42578125" style="736"/>
    <col min="5134" max="5136" width="14.5703125" style="736" customWidth="1"/>
    <col min="5137" max="5376" width="11.42578125" style="736"/>
    <col min="5377" max="5377" width="12.7109375" style="736" customWidth="1"/>
    <col min="5378" max="5378" width="88.5703125" style="736" customWidth="1"/>
    <col min="5379" max="5379" width="9.42578125" style="736" customWidth="1"/>
    <col min="5380" max="5380" width="13.7109375" style="736" customWidth="1"/>
    <col min="5381" max="5381" width="13.85546875" style="736" customWidth="1"/>
    <col min="5382" max="5382" width="14" style="736" customWidth="1"/>
    <col min="5383" max="5383" width="15.28515625" style="736" customWidth="1"/>
    <col min="5384" max="5384" width="14.5703125" style="736" customWidth="1"/>
    <col min="5385" max="5385" width="14" style="736" customWidth="1"/>
    <col min="5386" max="5386" width="16.28515625" style="736" customWidth="1"/>
    <col min="5387" max="5387" width="22.140625" style="736" customWidth="1"/>
    <col min="5388" max="5389" width="11.42578125" style="736"/>
    <col min="5390" max="5392" width="14.5703125" style="736" customWidth="1"/>
    <col min="5393" max="5632" width="11.42578125" style="736"/>
    <col min="5633" max="5633" width="12.7109375" style="736" customWidth="1"/>
    <col min="5634" max="5634" width="88.5703125" style="736" customWidth="1"/>
    <col min="5635" max="5635" width="9.42578125" style="736" customWidth="1"/>
    <col min="5636" max="5636" width="13.7109375" style="736" customWidth="1"/>
    <col min="5637" max="5637" width="13.85546875" style="736" customWidth="1"/>
    <col min="5638" max="5638" width="14" style="736" customWidth="1"/>
    <col min="5639" max="5639" width="15.28515625" style="736" customWidth="1"/>
    <col min="5640" max="5640" width="14.5703125" style="736" customWidth="1"/>
    <col min="5641" max="5641" width="14" style="736" customWidth="1"/>
    <col min="5642" max="5642" width="16.28515625" style="736" customWidth="1"/>
    <col min="5643" max="5643" width="22.140625" style="736" customWidth="1"/>
    <col min="5644" max="5645" width="11.42578125" style="736"/>
    <col min="5646" max="5648" width="14.5703125" style="736" customWidth="1"/>
    <col min="5649" max="5888" width="11.42578125" style="736"/>
    <col min="5889" max="5889" width="12.7109375" style="736" customWidth="1"/>
    <col min="5890" max="5890" width="88.5703125" style="736" customWidth="1"/>
    <col min="5891" max="5891" width="9.42578125" style="736" customWidth="1"/>
    <col min="5892" max="5892" width="13.7109375" style="736" customWidth="1"/>
    <col min="5893" max="5893" width="13.85546875" style="736" customWidth="1"/>
    <col min="5894" max="5894" width="14" style="736" customWidth="1"/>
    <col min="5895" max="5895" width="15.28515625" style="736" customWidth="1"/>
    <col min="5896" max="5896" width="14.5703125" style="736" customWidth="1"/>
    <col min="5897" max="5897" width="14" style="736" customWidth="1"/>
    <col min="5898" max="5898" width="16.28515625" style="736" customWidth="1"/>
    <col min="5899" max="5899" width="22.140625" style="736" customWidth="1"/>
    <col min="5900" max="5901" width="11.42578125" style="736"/>
    <col min="5902" max="5904" width="14.5703125" style="736" customWidth="1"/>
    <col min="5905" max="6144" width="11.42578125" style="736"/>
    <col min="6145" max="6145" width="12.7109375" style="736" customWidth="1"/>
    <col min="6146" max="6146" width="88.5703125" style="736" customWidth="1"/>
    <col min="6147" max="6147" width="9.42578125" style="736" customWidth="1"/>
    <col min="6148" max="6148" width="13.7109375" style="736" customWidth="1"/>
    <col min="6149" max="6149" width="13.85546875" style="736" customWidth="1"/>
    <col min="6150" max="6150" width="14" style="736" customWidth="1"/>
    <col min="6151" max="6151" width="15.28515625" style="736" customWidth="1"/>
    <col min="6152" max="6152" width="14.5703125" style="736" customWidth="1"/>
    <col min="6153" max="6153" width="14" style="736" customWidth="1"/>
    <col min="6154" max="6154" width="16.28515625" style="736" customWidth="1"/>
    <col min="6155" max="6155" width="22.140625" style="736" customWidth="1"/>
    <col min="6156" max="6157" width="11.42578125" style="736"/>
    <col min="6158" max="6160" width="14.5703125" style="736" customWidth="1"/>
    <col min="6161" max="6400" width="11.42578125" style="736"/>
    <col min="6401" max="6401" width="12.7109375" style="736" customWidth="1"/>
    <col min="6402" max="6402" width="88.5703125" style="736" customWidth="1"/>
    <col min="6403" max="6403" width="9.42578125" style="736" customWidth="1"/>
    <col min="6404" max="6404" width="13.7109375" style="736" customWidth="1"/>
    <col min="6405" max="6405" width="13.85546875" style="736" customWidth="1"/>
    <col min="6406" max="6406" width="14" style="736" customWidth="1"/>
    <col min="6407" max="6407" width="15.28515625" style="736" customWidth="1"/>
    <col min="6408" max="6408" width="14.5703125" style="736" customWidth="1"/>
    <col min="6409" max="6409" width="14" style="736" customWidth="1"/>
    <col min="6410" max="6410" width="16.28515625" style="736" customWidth="1"/>
    <col min="6411" max="6411" width="22.140625" style="736" customWidth="1"/>
    <col min="6412" max="6413" width="11.42578125" style="736"/>
    <col min="6414" max="6416" width="14.5703125" style="736" customWidth="1"/>
    <col min="6417" max="6656" width="11.42578125" style="736"/>
    <col min="6657" max="6657" width="12.7109375" style="736" customWidth="1"/>
    <col min="6658" max="6658" width="88.5703125" style="736" customWidth="1"/>
    <col min="6659" max="6659" width="9.42578125" style="736" customWidth="1"/>
    <col min="6660" max="6660" width="13.7109375" style="736" customWidth="1"/>
    <col min="6661" max="6661" width="13.85546875" style="736" customWidth="1"/>
    <col min="6662" max="6662" width="14" style="736" customWidth="1"/>
    <col min="6663" max="6663" width="15.28515625" style="736" customWidth="1"/>
    <col min="6664" max="6664" width="14.5703125" style="736" customWidth="1"/>
    <col min="6665" max="6665" width="14" style="736" customWidth="1"/>
    <col min="6666" max="6666" width="16.28515625" style="736" customWidth="1"/>
    <col min="6667" max="6667" width="22.140625" style="736" customWidth="1"/>
    <col min="6668" max="6669" width="11.42578125" style="736"/>
    <col min="6670" max="6672" width="14.5703125" style="736" customWidth="1"/>
    <col min="6673" max="6912" width="11.42578125" style="736"/>
    <col min="6913" max="6913" width="12.7109375" style="736" customWidth="1"/>
    <col min="6914" max="6914" width="88.5703125" style="736" customWidth="1"/>
    <col min="6915" max="6915" width="9.42578125" style="736" customWidth="1"/>
    <col min="6916" max="6916" width="13.7109375" style="736" customWidth="1"/>
    <col min="6917" max="6917" width="13.85546875" style="736" customWidth="1"/>
    <col min="6918" max="6918" width="14" style="736" customWidth="1"/>
    <col min="6919" max="6919" width="15.28515625" style="736" customWidth="1"/>
    <col min="6920" max="6920" width="14.5703125" style="736" customWidth="1"/>
    <col min="6921" max="6921" width="14" style="736" customWidth="1"/>
    <col min="6922" max="6922" width="16.28515625" style="736" customWidth="1"/>
    <col min="6923" max="6923" width="22.140625" style="736" customWidth="1"/>
    <col min="6924" max="6925" width="11.42578125" style="736"/>
    <col min="6926" max="6928" width="14.5703125" style="736" customWidth="1"/>
    <col min="6929" max="7168" width="11.42578125" style="736"/>
    <col min="7169" max="7169" width="12.7109375" style="736" customWidth="1"/>
    <col min="7170" max="7170" width="88.5703125" style="736" customWidth="1"/>
    <col min="7171" max="7171" width="9.42578125" style="736" customWidth="1"/>
    <col min="7172" max="7172" width="13.7109375" style="736" customWidth="1"/>
    <col min="7173" max="7173" width="13.85546875" style="736" customWidth="1"/>
    <col min="7174" max="7174" width="14" style="736" customWidth="1"/>
    <col min="7175" max="7175" width="15.28515625" style="736" customWidth="1"/>
    <col min="7176" max="7176" width="14.5703125" style="736" customWidth="1"/>
    <col min="7177" max="7177" width="14" style="736" customWidth="1"/>
    <col min="7178" max="7178" width="16.28515625" style="736" customWidth="1"/>
    <col min="7179" max="7179" width="22.140625" style="736" customWidth="1"/>
    <col min="7180" max="7181" width="11.42578125" style="736"/>
    <col min="7182" max="7184" width="14.5703125" style="736" customWidth="1"/>
    <col min="7185" max="7424" width="11.42578125" style="736"/>
    <col min="7425" max="7425" width="12.7109375" style="736" customWidth="1"/>
    <col min="7426" max="7426" width="88.5703125" style="736" customWidth="1"/>
    <col min="7427" max="7427" width="9.42578125" style="736" customWidth="1"/>
    <col min="7428" max="7428" width="13.7109375" style="736" customWidth="1"/>
    <col min="7429" max="7429" width="13.85546875" style="736" customWidth="1"/>
    <col min="7430" max="7430" width="14" style="736" customWidth="1"/>
    <col min="7431" max="7431" width="15.28515625" style="736" customWidth="1"/>
    <col min="7432" max="7432" width="14.5703125" style="736" customWidth="1"/>
    <col min="7433" max="7433" width="14" style="736" customWidth="1"/>
    <col min="7434" max="7434" width="16.28515625" style="736" customWidth="1"/>
    <col min="7435" max="7435" width="22.140625" style="736" customWidth="1"/>
    <col min="7436" max="7437" width="11.42578125" style="736"/>
    <col min="7438" max="7440" width="14.5703125" style="736" customWidth="1"/>
    <col min="7441" max="7680" width="11.42578125" style="736"/>
    <col min="7681" max="7681" width="12.7109375" style="736" customWidth="1"/>
    <col min="7682" max="7682" width="88.5703125" style="736" customWidth="1"/>
    <col min="7683" max="7683" width="9.42578125" style="736" customWidth="1"/>
    <col min="7684" max="7684" width="13.7109375" style="736" customWidth="1"/>
    <col min="7685" max="7685" width="13.85546875" style="736" customWidth="1"/>
    <col min="7686" max="7686" width="14" style="736" customWidth="1"/>
    <col min="7687" max="7687" width="15.28515625" style="736" customWidth="1"/>
    <col min="7688" max="7688" width="14.5703125" style="736" customWidth="1"/>
    <col min="7689" max="7689" width="14" style="736" customWidth="1"/>
    <col min="7690" max="7690" width="16.28515625" style="736" customWidth="1"/>
    <col min="7691" max="7691" width="22.140625" style="736" customWidth="1"/>
    <col min="7692" max="7693" width="11.42578125" style="736"/>
    <col min="7694" max="7696" width="14.5703125" style="736" customWidth="1"/>
    <col min="7697" max="7936" width="11.42578125" style="736"/>
    <col min="7937" max="7937" width="12.7109375" style="736" customWidth="1"/>
    <col min="7938" max="7938" width="88.5703125" style="736" customWidth="1"/>
    <col min="7939" max="7939" width="9.42578125" style="736" customWidth="1"/>
    <col min="7940" max="7940" width="13.7109375" style="736" customWidth="1"/>
    <col min="7941" max="7941" width="13.85546875" style="736" customWidth="1"/>
    <col min="7942" max="7942" width="14" style="736" customWidth="1"/>
    <col min="7943" max="7943" width="15.28515625" style="736" customWidth="1"/>
    <col min="7944" max="7944" width="14.5703125" style="736" customWidth="1"/>
    <col min="7945" max="7945" width="14" style="736" customWidth="1"/>
    <col min="7946" max="7946" width="16.28515625" style="736" customWidth="1"/>
    <col min="7947" max="7947" width="22.140625" style="736" customWidth="1"/>
    <col min="7948" max="7949" width="11.42578125" style="736"/>
    <col min="7950" max="7952" width="14.5703125" style="736" customWidth="1"/>
    <col min="7953" max="8192" width="11.42578125" style="736"/>
    <col min="8193" max="8193" width="12.7109375" style="736" customWidth="1"/>
    <col min="8194" max="8194" width="88.5703125" style="736" customWidth="1"/>
    <col min="8195" max="8195" width="9.42578125" style="736" customWidth="1"/>
    <col min="8196" max="8196" width="13.7109375" style="736" customWidth="1"/>
    <col min="8197" max="8197" width="13.85546875" style="736" customWidth="1"/>
    <col min="8198" max="8198" width="14" style="736" customWidth="1"/>
    <col min="8199" max="8199" width="15.28515625" style="736" customWidth="1"/>
    <col min="8200" max="8200" width="14.5703125" style="736" customWidth="1"/>
    <col min="8201" max="8201" width="14" style="736" customWidth="1"/>
    <col min="8202" max="8202" width="16.28515625" style="736" customWidth="1"/>
    <col min="8203" max="8203" width="22.140625" style="736" customWidth="1"/>
    <col min="8204" max="8205" width="11.42578125" style="736"/>
    <col min="8206" max="8208" width="14.5703125" style="736" customWidth="1"/>
    <col min="8209" max="8448" width="11.42578125" style="736"/>
    <col min="8449" max="8449" width="12.7109375" style="736" customWidth="1"/>
    <col min="8450" max="8450" width="88.5703125" style="736" customWidth="1"/>
    <col min="8451" max="8451" width="9.42578125" style="736" customWidth="1"/>
    <col min="8452" max="8452" width="13.7109375" style="736" customWidth="1"/>
    <col min="8453" max="8453" width="13.85546875" style="736" customWidth="1"/>
    <col min="8454" max="8454" width="14" style="736" customWidth="1"/>
    <col min="8455" max="8455" width="15.28515625" style="736" customWidth="1"/>
    <col min="8456" max="8456" width="14.5703125" style="736" customWidth="1"/>
    <col min="8457" max="8457" width="14" style="736" customWidth="1"/>
    <col min="8458" max="8458" width="16.28515625" style="736" customWidth="1"/>
    <col min="8459" max="8459" width="22.140625" style="736" customWidth="1"/>
    <col min="8460" max="8461" width="11.42578125" style="736"/>
    <col min="8462" max="8464" width="14.5703125" style="736" customWidth="1"/>
    <col min="8465" max="8704" width="11.42578125" style="736"/>
    <col min="8705" max="8705" width="12.7109375" style="736" customWidth="1"/>
    <col min="8706" max="8706" width="88.5703125" style="736" customWidth="1"/>
    <col min="8707" max="8707" width="9.42578125" style="736" customWidth="1"/>
    <col min="8708" max="8708" width="13.7109375" style="736" customWidth="1"/>
    <col min="8709" max="8709" width="13.85546875" style="736" customWidth="1"/>
    <col min="8710" max="8710" width="14" style="736" customWidth="1"/>
    <col min="8711" max="8711" width="15.28515625" style="736" customWidth="1"/>
    <col min="8712" max="8712" width="14.5703125" style="736" customWidth="1"/>
    <col min="8713" max="8713" width="14" style="736" customWidth="1"/>
    <col min="8714" max="8714" width="16.28515625" style="736" customWidth="1"/>
    <col min="8715" max="8715" width="22.140625" style="736" customWidth="1"/>
    <col min="8716" max="8717" width="11.42578125" style="736"/>
    <col min="8718" max="8720" width="14.5703125" style="736" customWidth="1"/>
    <col min="8721" max="8960" width="11.42578125" style="736"/>
    <col min="8961" max="8961" width="12.7109375" style="736" customWidth="1"/>
    <col min="8962" max="8962" width="88.5703125" style="736" customWidth="1"/>
    <col min="8963" max="8963" width="9.42578125" style="736" customWidth="1"/>
    <col min="8964" max="8964" width="13.7109375" style="736" customWidth="1"/>
    <col min="8965" max="8965" width="13.85546875" style="736" customWidth="1"/>
    <col min="8966" max="8966" width="14" style="736" customWidth="1"/>
    <col min="8967" max="8967" width="15.28515625" style="736" customWidth="1"/>
    <col min="8968" max="8968" width="14.5703125" style="736" customWidth="1"/>
    <col min="8969" max="8969" width="14" style="736" customWidth="1"/>
    <col min="8970" max="8970" width="16.28515625" style="736" customWidth="1"/>
    <col min="8971" max="8971" width="22.140625" style="736" customWidth="1"/>
    <col min="8972" max="8973" width="11.42578125" style="736"/>
    <col min="8974" max="8976" width="14.5703125" style="736" customWidth="1"/>
    <col min="8977" max="9216" width="11.42578125" style="736"/>
    <col min="9217" max="9217" width="12.7109375" style="736" customWidth="1"/>
    <col min="9218" max="9218" width="88.5703125" style="736" customWidth="1"/>
    <col min="9219" max="9219" width="9.42578125" style="736" customWidth="1"/>
    <col min="9220" max="9220" width="13.7109375" style="736" customWidth="1"/>
    <col min="9221" max="9221" width="13.85546875" style="736" customWidth="1"/>
    <col min="9222" max="9222" width="14" style="736" customWidth="1"/>
    <col min="9223" max="9223" width="15.28515625" style="736" customWidth="1"/>
    <col min="9224" max="9224" width="14.5703125" style="736" customWidth="1"/>
    <col min="9225" max="9225" width="14" style="736" customWidth="1"/>
    <col min="9226" max="9226" width="16.28515625" style="736" customWidth="1"/>
    <col min="9227" max="9227" width="22.140625" style="736" customWidth="1"/>
    <col min="9228" max="9229" width="11.42578125" style="736"/>
    <col min="9230" max="9232" width="14.5703125" style="736" customWidth="1"/>
    <col min="9233" max="9472" width="11.42578125" style="736"/>
    <col min="9473" max="9473" width="12.7109375" style="736" customWidth="1"/>
    <col min="9474" max="9474" width="88.5703125" style="736" customWidth="1"/>
    <col min="9475" max="9475" width="9.42578125" style="736" customWidth="1"/>
    <col min="9476" max="9476" width="13.7109375" style="736" customWidth="1"/>
    <col min="9477" max="9477" width="13.85546875" style="736" customWidth="1"/>
    <col min="9478" max="9478" width="14" style="736" customWidth="1"/>
    <col min="9479" max="9479" width="15.28515625" style="736" customWidth="1"/>
    <col min="9480" max="9480" width="14.5703125" style="736" customWidth="1"/>
    <col min="9481" max="9481" width="14" style="736" customWidth="1"/>
    <col min="9482" max="9482" width="16.28515625" style="736" customWidth="1"/>
    <col min="9483" max="9483" width="22.140625" style="736" customWidth="1"/>
    <col min="9484" max="9485" width="11.42578125" style="736"/>
    <col min="9486" max="9488" width="14.5703125" style="736" customWidth="1"/>
    <col min="9489" max="9728" width="11.42578125" style="736"/>
    <col min="9729" max="9729" width="12.7109375" style="736" customWidth="1"/>
    <col min="9730" max="9730" width="88.5703125" style="736" customWidth="1"/>
    <col min="9731" max="9731" width="9.42578125" style="736" customWidth="1"/>
    <col min="9732" max="9732" width="13.7109375" style="736" customWidth="1"/>
    <col min="9733" max="9733" width="13.85546875" style="736" customWidth="1"/>
    <col min="9734" max="9734" width="14" style="736" customWidth="1"/>
    <col min="9735" max="9735" width="15.28515625" style="736" customWidth="1"/>
    <col min="9736" max="9736" width="14.5703125" style="736" customWidth="1"/>
    <col min="9737" max="9737" width="14" style="736" customWidth="1"/>
    <col min="9738" max="9738" width="16.28515625" style="736" customWidth="1"/>
    <col min="9739" max="9739" width="22.140625" style="736" customWidth="1"/>
    <col min="9740" max="9741" width="11.42578125" style="736"/>
    <col min="9742" max="9744" width="14.5703125" style="736" customWidth="1"/>
    <col min="9745" max="9984" width="11.42578125" style="736"/>
    <col min="9985" max="9985" width="12.7109375" style="736" customWidth="1"/>
    <col min="9986" max="9986" width="88.5703125" style="736" customWidth="1"/>
    <col min="9987" max="9987" width="9.42578125" style="736" customWidth="1"/>
    <col min="9988" max="9988" width="13.7109375" style="736" customWidth="1"/>
    <col min="9989" max="9989" width="13.85546875" style="736" customWidth="1"/>
    <col min="9990" max="9990" width="14" style="736" customWidth="1"/>
    <col min="9991" max="9991" width="15.28515625" style="736" customWidth="1"/>
    <col min="9992" max="9992" width="14.5703125" style="736" customWidth="1"/>
    <col min="9993" max="9993" width="14" style="736" customWidth="1"/>
    <col min="9994" max="9994" width="16.28515625" style="736" customWidth="1"/>
    <col min="9995" max="9995" width="22.140625" style="736" customWidth="1"/>
    <col min="9996" max="9997" width="11.42578125" style="736"/>
    <col min="9998" max="10000" width="14.5703125" style="736" customWidth="1"/>
    <col min="10001" max="10240" width="11.42578125" style="736"/>
    <col min="10241" max="10241" width="12.7109375" style="736" customWidth="1"/>
    <col min="10242" max="10242" width="88.5703125" style="736" customWidth="1"/>
    <col min="10243" max="10243" width="9.42578125" style="736" customWidth="1"/>
    <col min="10244" max="10244" width="13.7109375" style="736" customWidth="1"/>
    <col min="10245" max="10245" width="13.85546875" style="736" customWidth="1"/>
    <col min="10246" max="10246" width="14" style="736" customWidth="1"/>
    <col min="10247" max="10247" width="15.28515625" style="736" customWidth="1"/>
    <col min="10248" max="10248" width="14.5703125" style="736" customWidth="1"/>
    <col min="10249" max="10249" width="14" style="736" customWidth="1"/>
    <col min="10250" max="10250" width="16.28515625" style="736" customWidth="1"/>
    <col min="10251" max="10251" width="22.140625" style="736" customWidth="1"/>
    <col min="10252" max="10253" width="11.42578125" style="736"/>
    <col min="10254" max="10256" width="14.5703125" style="736" customWidth="1"/>
    <col min="10257" max="10496" width="11.42578125" style="736"/>
    <col min="10497" max="10497" width="12.7109375" style="736" customWidth="1"/>
    <col min="10498" max="10498" width="88.5703125" style="736" customWidth="1"/>
    <col min="10499" max="10499" width="9.42578125" style="736" customWidth="1"/>
    <col min="10500" max="10500" width="13.7109375" style="736" customWidth="1"/>
    <col min="10501" max="10501" width="13.85546875" style="736" customWidth="1"/>
    <col min="10502" max="10502" width="14" style="736" customWidth="1"/>
    <col min="10503" max="10503" width="15.28515625" style="736" customWidth="1"/>
    <col min="10504" max="10504" width="14.5703125" style="736" customWidth="1"/>
    <col min="10505" max="10505" width="14" style="736" customWidth="1"/>
    <col min="10506" max="10506" width="16.28515625" style="736" customWidth="1"/>
    <col min="10507" max="10507" width="22.140625" style="736" customWidth="1"/>
    <col min="10508" max="10509" width="11.42578125" style="736"/>
    <col min="10510" max="10512" width="14.5703125" style="736" customWidth="1"/>
    <col min="10513" max="10752" width="11.42578125" style="736"/>
    <col min="10753" max="10753" width="12.7109375" style="736" customWidth="1"/>
    <col min="10754" max="10754" width="88.5703125" style="736" customWidth="1"/>
    <col min="10755" max="10755" width="9.42578125" style="736" customWidth="1"/>
    <col min="10756" max="10756" width="13.7109375" style="736" customWidth="1"/>
    <col min="10757" max="10757" width="13.85546875" style="736" customWidth="1"/>
    <col min="10758" max="10758" width="14" style="736" customWidth="1"/>
    <col min="10759" max="10759" width="15.28515625" style="736" customWidth="1"/>
    <col min="10760" max="10760" width="14.5703125" style="736" customWidth="1"/>
    <col min="10761" max="10761" width="14" style="736" customWidth="1"/>
    <col min="10762" max="10762" width="16.28515625" style="736" customWidth="1"/>
    <col min="10763" max="10763" width="22.140625" style="736" customWidth="1"/>
    <col min="10764" max="10765" width="11.42578125" style="736"/>
    <col min="10766" max="10768" width="14.5703125" style="736" customWidth="1"/>
    <col min="10769" max="11008" width="11.42578125" style="736"/>
    <col min="11009" max="11009" width="12.7109375" style="736" customWidth="1"/>
    <col min="11010" max="11010" width="88.5703125" style="736" customWidth="1"/>
    <col min="11011" max="11011" width="9.42578125" style="736" customWidth="1"/>
    <col min="11012" max="11012" width="13.7109375" style="736" customWidth="1"/>
    <col min="11013" max="11013" width="13.85546875" style="736" customWidth="1"/>
    <col min="11014" max="11014" width="14" style="736" customWidth="1"/>
    <col min="11015" max="11015" width="15.28515625" style="736" customWidth="1"/>
    <col min="11016" max="11016" width="14.5703125" style="736" customWidth="1"/>
    <col min="11017" max="11017" width="14" style="736" customWidth="1"/>
    <col min="11018" max="11018" width="16.28515625" style="736" customWidth="1"/>
    <col min="11019" max="11019" width="22.140625" style="736" customWidth="1"/>
    <col min="11020" max="11021" width="11.42578125" style="736"/>
    <col min="11022" max="11024" width="14.5703125" style="736" customWidth="1"/>
    <col min="11025" max="11264" width="11.42578125" style="736"/>
    <col min="11265" max="11265" width="12.7109375" style="736" customWidth="1"/>
    <col min="11266" max="11266" width="88.5703125" style="736" customWidth="1"/>
    <col min="11267" max="11267" width="9.42578125" style="736" customWidth="1"/>
    <col min="11268" max="11268" width="13.7109375" style="736" customWidth="1"/>
    <col min="11269" max="11269" width="13.85546875" style="736" customWidth="1"/>
    <col min="11270" max="11270" width="14" style="736" customWidth="1"/>
    <col min="11271" max="11271" width="15.28515625" style="736" customWidth="1"/>
    <col min="11272" max="11272" width="14.5703125" style="736" customWidth="1"/>
    <col min="11273" max="11273" width="14" style="736" customWidth="1"/>
    <col min="11274" max="11274" width="16.28515625" style="736" customWidth="1"/>
    <col min="11275" max="11275" width="22.140625" style="736" customWidth="1"/>
    <col min="11276" max="11277" width="11.42578125" style="736"/>
    <col min="11278" max="11280" width="14.5703125" style="736" customWidth="1"/>
    <col min="11281" max="11520" width="11.42578125" style="736"/>
    <col min="11521" max="11521" width="12.7109375" style="736" customWidth="1"/>
    <col min="11522" max="11522" width="88.5703125" style="736" customWidth="1"/>
    <col min="11523" max="11523" width="9.42578125" style="736" customWidth="1"/>
    <col min="11524" max="11524" width="13.7109375" style="736" customWidth="1"/>
    <col min="11525" max="11525" width="13.85546875" style="736" customWidth="1"/>
    <col min="11526" max="11526" width="14" style="736" customWidth="1"/>
    <col min="11527" max="11527" width="15.28515625" style="736" customWidth="1"/>
    <col min="11528" max="11528" width="14.5703125" style="736" customWidth="1"/>
    <col min="11529" max="11529" width="14" style="736" customWidth="1"/>
    <col min="11530" max="11530" width="16.28515625" style="736" customWidth="1"/>
    <col min="11531" max="11531" width="22.140625" style="736" customWidth="1"/>
    <col min="11532" max="11533" width="11.42578125" style="736"/>
    <col min="11534" max="11536" width="14.5703125" style="736" customWidth="1"/>
    <col min="11537" max="11776" width="11.42578125" style="736"/>
    <col min="11777" max="11777" width="12.7109375" style="736" customWidth="1"/>
    <col min="11778" max="11778" width="88.5703125" style="736" customWidth="1"/>
    <col min="11779" max="11779" width="9.42578125" style="736" customWidth="1"/>
    <col min="11780" max="11780" width="13.7109375" style="736" customWidth="1"/>
    <col min="11781" max="11781" width="13.85546875" style="736" customWidth="1"/>
    <col min="11782" max="11782" width="14" style="736" customWidth="1"/>
    <col min="11783" max="11783" width="15.28515625" style="736" customWidth="1"/>
    <col min="11784" max="11784" width="14.5703125" style="736" customWidth="1"/>
    <col min="11785" max="11785" width="14" style="736" customWidth="1"/>
    <col min="11786" max="11786" width="16.28515625" style="736" customWidth="1"/>
    <col min="11787" max="11787" width="22.140625" style="736" customWidth="1"/>
    <col min="11788" max="11789" width="11.42578125" style="736"/>
    <col min="11790" max="11792" width="14.5703125" style="736" customWidth="1"/>
    <col min="11793" max="12032" width="11.42578125" style="736"/>
    <col min="12033" max="12033" width="12.7109375" style="736" customWidth="1"/>
    <col min="12034" max="12034" width="88.5703125" style="736" customWidth="1"/>
    <col min="12035" max="12035" width="9.42578125" style="736" customWidth="1"/>
    <col min="12036" max="12036" width="13.7109375" style="736" customWidth="1"/>
    <col min="12037" max="12037" width="13.85546875" style="736" customWidth="1"/>
    <col min="12038" max="12038" width="14" style="736" customWidth="1"/>
    <col min="12039" max="12039" width="15.28515625" style="736" customWidth="1"/>
    <col min="12040" max="12040" width="14.5703125" style="736" customWidth="1"/>
    <col min="12041" max="12041" width="14" style="736" customWidth="1"/>
    <col min="12042" max="12042" width="16.28515625" style="736" customWidth="1"/>
    <col min="12043" max="12043" width="22.140625" style="736" customWidth="1"/>
    <col min="12044" max="12045" width="11.42578125" style="736"/>
    <col min="12046" max="12048" width="14.5703125" style="736" customWidth="1"/>
    <col min="12049" max="12288" width="11.42578125" style="736"/>
    <col min="12289" max="12289" width="12.7109375" style="736" customWidth="1"/>
    <col min="12290" max="12290" width="88.5703125" style="736" customWidth="1"/>
    <col min="12291" max="12291" width="9.42578125" style="736" customWidth="1"/>
    <col min="12292" max="12292" width="13.7109375" style="736" customWidth="1"/>
    <col min="12293" max="12293" width="13.85546875" style="736" customWidth="1"/>
    <col min="12294" max="12294" width="14" style="736" customWidth="1"/>
    <col min="12295" max="12295" width="15.28515625" style="736" customWidth="1"/>
    <col min="12296" max="12296" width="14.5703125" style="736" customWidth="1"/>
    <col min="12297" max="12297" width="14" style="736" customWidth="1"/>
    <col min="12298" max="12298" width="16.28515625" style="736" customWidth="1"/>
    <col min="12299" max="12299" width="22.140625" style="736" customWidth="1"/>
    <col min="12300" max="12301" width="11.42578125" style="736"/>
    <col min="12302" max="12304" width="14.5703125" style="736" customWidth="1"/>
    <col min="12305" max="12544" width="11.42578125" style="736"/>
    <col min="12545" max="12545" width="12.7109375" style="736" customWidth="1"/>
    <col min="12546" max="12546" width="88.5703125" style="736" customWidth="1"/>
    <col min="12547" max="12547" width="9.42578125" style="736" customWidth="1"/>
    <col min="12548" max="12548" width="13.7109375" style="736" customWidth="1"/>
    <col min="12549" max="12549" width="13.85546875" style="736" customWidth="1"/>
    <col min="12550" max="12550" width="14" style="736" customWidth="1"/>
    <col min="12551" max="12551" width="15.28515625" style="736" customWidth="1"/>
    <col min="12552" max="12552" width="14.5703125" style="736" customWidth="1"/>
    <col min="12553" max="12553" width="14" style="736" customWidth="1"/>
    <col min="12554" max="12554" width="16.28515625" style="736" customWidth="1"/>
    <col min="12555" max="12555" width="22.140625" style="736" customWidth="1"/>
    <col min="12556" max="12557" width="11.42578125" style="736"/>
    <col min="12558" max="12560" width="14.5703125" style="736" customWidth="1"/>
    <col min="12561" max="12800" width="11.42578125" style="736"/>
    <col min="12801" max="12801" width="12.7109375" style="736" customWidth="1"/>
    <col min="12802" max="12802" width="88.5703125" style="736" customWidth="1"/>
    <col min="12803" max="12803" width="9.42578125" style="736" customWidth="1"/>
    <col min="12804" max="12804" width="13.7109375" style="736" customWidth="1"/>
    <col min="12805" max="12805" width="13.85546875" style="736" customWidth="1"/>
    <col min="12806" max="12806" width="14" style="736" customWidth="1"/>
    <col min="12807" max="12807" width="15.28515625" style="736" customWidth="1"/>
    <col min="12808" max="12808" width="14.5703125" style="736" customWidth="1"/>
    <col min="12809" max="12809" width="14" style="736" customWidth="1"/>
    <col min="12810" max="12810" width="16.28515625" style="736" customWidth="1"/>
    <col min="12811" max="12811" width="22.140625" style="736" customWidth="1"/>
    <col min="12812" max="12813" width="11.42578125" style="736"/>
    <col min="12814" max="12816" width="14.5703125" style="736" customWidth="1"/>
    <col min="12817" max="13056" width="11.42578125" style="736"/>
    <col min="13057" max="13057" width="12.7109375" style="736" customWidth="1"/>
    <col min="13058" max="13058" width="88.5703125" style="736" customWidth="1"/>
    <col min="13059" max="13059" width="9.42578125" style="736" customWidth="1"/>
    <col min="13060" max="13060" width="13.7109375" style="736" customWidth="1"/>
    <col min="13061" max="13061" width="13.85546875" style="736" customWidth="1"/>
    <col min="13062" max="13062" width="14" style="736" customWidth="1"/>
    <col min="13063" max="13063" width="15.28515625" style="736" customWidth="1"/>
    <col min="13064" max="13064" width="14.5703125" style="736" customWidth="1"/>
    <col min="13065" max="13065" width="14" style="736" customWidth="1"/>
    <col min="13066" max="13066" width="16.28515625" style="736" customWidth="1"/>
    <col min="13067" max="13067" width="22.140625" style="736" customWidth="1"/>
    <col min="13068" max="13069" width="11.42578125" style="736"/>
    <col min="13070" max="13072" width="14.5703125" style="736" customWidth="1"/>
    <col min="13073" max="13312" width="11.42578125" style="736"/>
    <col min="13313" max="13313" width="12.7109375" style="736" customWidth="1"/>
    <col min="13314" max="13314" width="88.5703125" style="736" customWidth="1"/>
    <col min="13315" max="13315" width="9.42578125" style="736" customWidth="1"/>
    <col min="13316" max="13316" width="13.7109375" style="736" customWidth="1"/>
    <col min="13317" max="13317" width="13.85546875" style="736" customWidth="1"/>
    <col min="13318" max="13318" width="14" style="736" customWidth="1"/>
    <col min="13319" max="13319" width="15.28515625" style="736" customWidth="1"/>
    <col min="13320" max="13320" width="14.5703125" style="736" customWidth="1"/>
    <col min="13321" max="13321" width="14" style="736" customWidth="1"/>
    <col min="13322" max="13322" width="16.28515625" style="736" customWidth="1"/>
    <col min="13323" max="13323" width="22.140625" style="736" customWidth="1"/>
    <col min="13324" max="13325" width="11.42578125" style="736"/>
    <col min="13326" max="13328" width="14.5703125" style="736" customWidth="1"/>
    <col min="13329" max="13568" width="11.42578125" style="736"/>
    <col min="13569" max="13569" width="12.7109375" style="736" customWidth="1"/>
    <col min="13570" max="13570" width="88.5703125" style="736" customWidth="1"/>
    <col min="13571" max="13571" width="9.42578125" style="736" customWidth="1"/>
    <col min="13572" max="13572" width="13.7109375" style="736" customWidth="1"/>
    <col min="13573" max="13573" width="13.85546875" style="736" customWidth="1"/>
    <col min="13574" max="13574" width="14" style="736" customWidth="1"/>
    <col min="13575" max="13575" width="15.28515625" style="736" customWidth="1"/>
    <col min="13576" max="13576" width="14.5703125" style="736" customWidth="1"/>
    <col min="13577" max="13577" width="14" style="736" customWidth="1"/>
    <col min="13578" max="13578" width="16.28515625" style="736" customWidth="1"/>
    <col min="13579" max="13579" width="22.140625" style="736" customWidth="1"/>
    <col min="13580" max="13581" width="11.42578125" style="736"/>
    <col min="13582" max="13584" width="14.5703125" style="736" customWidth="1"/>
    <col min="13585" max="13824" width="11.42578125" style="736"/>
    <col min="13825" max="13825" width="12.7109375" style="736" customWidth="1"/>
    <col min="13826" max="13826" width="88.5703125" style="736" customWidth="1"/>
    <col min="13827" max="13827" width="9.42578125" style="736" customWidth="1"/>
    <col min="13828" max="13828" width="13.7109375" style="736" customWidth="1"/>
    <col min="13829" max="13829" width="13.85546875" style="736" customWidth="1"/>
    <col min="13830" max="13830" width="14" style="736" customWidth="1"/>
    <col min="13831" max="13831" width="15.28515625" style="736" customWidth="1"/>
    <col min="13832" max="13832" width="14.5703125" style="736" customWidth="1"/>
    <col min="13833" max="13833" width="14" style="736" customWidth="1"/>
    <col min="13834" max="13834" width="16.28515625" style="736" customWidth="1"/>
    <col min="13835" max="13835" width="22.140625" style="736" customWidth="1"/>
    <col min="13836" max="13837" width="11.42578125" style="736"/>
    <col min="13838" max="13840" width="14.5703125" style="736" customWidth="1"/>
    <col min="13841" max="14080" width="11.42578125" style="736"/>
    <col min="14081" max="14081" width="12.7109375" style="736" customWidth="1"/>
    <col min="14082" max="14082" width="88.5703125" style="736" customWidth="1"/>
    <col min="14083" max="14083" width="9.42578125" style="736" customWidth="1"/>
    <col min="14084" max="14084" width="13.7109375" style="736" customWidth="1"/>
    <col min="14085" max="14085" width="13.85546875" style="736" customWidth="1"/>
    <col min="14086" max="14086" width="14" style="736" customWidth="1"/>
    <col min="14087" max="14087" width="15.28515625" style="736" customWidth="1"/>
    <col min="14088" max="14088" width="14.5703125" style="736" customWidth="1"/>
    <col min="14089" max="14089" width="14" style="736" customWidth="1"/>
    <col min="14090" max="14090" width="16.28515625" style="736" customWidth="1"/>
    <col min="14091" max="14091" width="22.140625" style="736" customWidth="1"/>
    <col min="14092" max="14093" width="11.42578125" style="736"/>
    <col min="14094" max="14096" width="14.5703125" style="736" customWidth="1"/>
    <col min="14097" max="14336" width="11.42578125" style="736"/>
    <col min="14337" max="14337" width="12.7109375" style="736" customWidth="1"/>
    <col min="14338" max="14338" width="88.5703125" style="736" customWidth="1"/>
    <col min="14339" max="14339" width="9.42578125" style="736" customWidth="1"/>
    <col min="14340" max="14340" width="13.7109375" style="736" customWidth="1"/>
    <col min="14341" max="14341" width="13.85546875" style="736" customWidth="1"/>
    <col min="14342" max="14342" width="14" style="736" customWidth="1"/>
    <col min="14343" max="14343" width="15.28515625" style="736" customWidth="1"/>
    <col min="14344" max="14344" width="14.5703125" style="736" customWidth="1"/>
    <col min="14345" max="14345" width="14" style="736" customWidth="1"/>
    <col min="14346" max="14346" width="16.28515625" style="736" customWidth="1"/>
    <col min="14347" max="14347" width="22.140625" style="736" customWidth="1"/>
    <col min="14348" max="14349" width="11.42578125" style="736"/>
    <col min="14350" max="14352" width="14.5703125" style="736" customWidth="1"/>
    <col min="14353" max="14592" width="11.42578125" style="736"/>
    <col min="14593" max="14593" width="12.7109375" style="736" customWidth="1"/>
    <col min="14594" max="14594" width="88.5703125" style="736" customWidth="1"/>
    <col min="14595" max="14595" width="9.42578125" style="736" customWidth="1"/>
    <col min="14596" max="14596" width="13.7109375" style="736" customWidth="1"/>
    <col min="14597" max="14597" width="13.85546875" style="736" customWidth="1"/>
    <col min="14598" max="14598" width="14" style="736" customWidth="1"/>
    <col min="14599" max="14599" width="15.28515625" style="736" customWidth="1"/>
    <col min="14600" max="14600" width="14.5703125" style="736" customWidth="1"/>
    <col min="14601" max="14601" width="14" style="736" customWidth="1"/>
    <col min="14602" max="14602" width="16.28515625" style="736" customWidth="1"/>
    <col min="14603" max="14603" width="22.140625" style="736" customWidth="1"/>
    <col min="14604" max="14605" width="11.42578125" style="736"/>
    <col min="14606" max="14608" width="14.5703125" style="736" customWidth="1"/>
    <col min="14609" max="14848" width="11.42578125" style="736"/>
    <col min="14849" max="14849" width="12.7109375" style="736" customWidth="1"/>
    <col min="14850" max="14850" width="88.5703125" style="736" customWidth="1"/>
    <col min="14851" max="14851" width="9.42578125" style="736" customWidth="1"/>
    <col min="14852" max="14852" width="13.7109375" style="736" customWidth="1"/>
    <col min="14853" max="14853" width="13.85546875" style="736" customWidth="1"/>
    <col min="14854" max="14854" width="14" style="736" customWidth="1"/>
    <col min="14855" max="14855" width="15.28515625" style="736" customWidth="1"/>
    <col min="14856" max="14856" width="14.5703125" style="736" customWidth="1"/>
    <col min="14857" max="14857" width="14" style="736" customWidth="1"/>
    <col min="14858" max="14858" width="16.28515625" style="736" customWidth="1"/>
    <col min="14859" max="14859" width="22.140625" style="736" customWidth="1"/>
    <col min="14860" max="14861" width="11.42578125" style="736"/>
    <col min="14862" max="14864" width="14.5703125" style="736" customWidth="1"/>
    <col min="14865" max="15104" width="11.42578125" style="736"/>
    <col min="15105" max="15105" width="12.7109375" style="736" customWidth="1"/>
    <col min="15106" max="15106" width="88.5703125" style="736" customWidth="1"/>
    <col min="15107" max="15107" width="9.42578125" style="736" customWidth="1"/>
    <col min="15108" max="15108" width="13.7109375" style="736" customWidth="1"/>
    <col min="15109" max="15109" width="13.85546875" style="736" customWidth="1"/>
    <col min="15110" max="15110" width="14" style="736" customWidth="1"/>
    <col min="15111" max="15111" width="15.28515625" style="736" customWidth="1"/>
    <col min="15112" max="15112" width="14.5703125" style="736" customWidth="1"/>
    <col min="15113" max="15113" width="14" style="736" customWidth="1"/>
    <col min="15114" max="15114" width="16.28515625" style="736" customWidth="1"/>
    <col min="15115" max="15115" width="22.140625" style="736" customWidth="1"/>
    <col min="15116" max="15117" width="11.42578125" style="736"/>
    <col min="15118" max="15120" width="14.5703125" style="736" customWidth="1"/>
    <col min="15121" max="15360" width="11.42578125" style="736"/>
    <col min="15361" max="15361" width="12.7109375" style="736" customWidth="1"/>
    <col min="15362" max="15362" width="88.5703125" style="736" customWidth="1"/>
    <col min="15363" max="15363" width="9.42578125" style="736" customWidth="1"/>
    <col min="15364" max="15364" width="13.7109375" style="736" customWidth="1"/>
    <col min="15365" max="15365" width="13.85546875" style="736" customWidth="1"/>
    <col min="15366" max="15366" width="14" style="736" customWidth="1"/>
    <col min="15367" max="15367" width="15.28515625" style="736" customWidth="1"/>
    <col min="15368" max="15368" width="14.5703125" style="736" customWidth="1"/>
    <col min="15369" max="15369" width="14" style="736" customWidth="1"/>
    <col min="15370" max="15370" width="16.28515625" style="736" customWidth="1"/>
    <col min="15371" max="15371" width="22.140625" style="736" customWidth="1"/>
    <col min="15372" max="15373" width="11.42578125" style="736"/>
    <col min="15374" max="15376" width="14.5703125" style="736" customWidth="1"/>
    <col min="15377" max="15616" width="11.42578125" style="736"/>
    <col min="15617" max="15617" width="12.7109375" style="736" customWidth="1"/>
    <col min="15618" max="15618" width="88.5703125" style="736" customWidth="1"/>
    <col min="15619" max="15619" width="9.42578125" style="736" customWidth="1"/>
    <col min="15620" max="15620" width="13.7109375" style="736" customWidth="1"/>
    <col min="15621" max="15621" width="13.85546875" style="736" customWidth="1"/>
    <col min="15622" max="15622" width="14" style="736" customWidth="1"/>
    <col min="15623" max="15623" width="15.28515625" style="736" customWidth="1"/>
    <col min="15624" max="15624" width="14.5703125" style="736" customWidth="1"/>
    <col min="15625" max="15625" width="14" style="736" customWidth="1"/>
    <col min="15626" max="15626" width="16.28515625" style="736" customWidth="1"/>
    <col min="15627" max="15627" width="22.140625" style="736" customWidth="1"/>
    <col min="15628" max="15629" width="11.42578125" style="736"/>
    <col min="15630" max="15632" width="14.5703125" style="736" customWidth="1"/>
    <col min="15633" max="15872" width="11.42578125" style="736"/>
    <col min="15873" max="15873" width="12.7109375" style="736" customWidth="1"/>
    <col min="15874" max="15874" width="88.5703125" style="736" customWidth="1"/>
    <col min="15875" max="15875" width="9.42578125" style="736" customWidth="1"/>
    <col min="15876" max="15876" width="13.7109375" style="736" customWidth="1"/>
    <col min="15877" max="15877" width="13.85546875" style="736" customWidth="1"/>
    <col min="15878" max="15878" width="14" style="736" customWidth="1"/>
    <col min="15879" max="15879" width="15.28515625" style="736" customWidth="1"/>
    <col min="15880" max="15880" width="14.5703125" style="736" customWidth="1"/>
    <col min="15881" max="15881" width="14" style="736" customWidth="1"/>
    <col min="15882" max="15882" width="16.28515625" style="736" customWidth="1"/>
    <col min="15883" max="15883" width="22.140625" style="736" customWidth="1"/>
    <col min="15884" max="15885" width="11.42578125" style="736"/>
    <col min="15886" max="15888" width="14.5703125" style="736" customWidth="1"/>
    <col min="15889" max="16128" width="11.42578125" style="736"/>
    <col min="16129" max="16129" width="12.7109375" style="736" customWidth="1"/>
    <col min="16130" max="16130" width="88.5703125" style="736" customWidth="1"/>
    <col min="16131" max="16131" width="9.42578125" style="736" customWidth="1"/>
    <col min="16132" max="16132" width="13.7109375" style="736" customWidth="1"/>
    <col min="16133" max="16133" width="13.85546875" style="736" customWidth="1"/>
    <col min="16134" max="16134" width="14" style="736" customWidth="1"/>
    <col min="16135" max="16135" width="15.28515625" style="736" customWidth="1"/>
    <col min="16136" max="16136" width="14.5703125" style="736" customWidth="1"/>
    <col min="16137" max="16137" width="14" style="736" customWidth="1"/>
    <col min="16138" max="16138" width="16.28515625" style="736" customWidth="1"/>
    <col min="16139" max="16139" width="22.140625" style="736" customWidth="1"/>
    <col min="16140" max="16141" width="11.42578125" style="736"/>
    <col min="16142" max="16144" width="14.5703125" style="736" customWidth="1"/>
    <col min="16145" max="16384" width="11.42578125" style="736"/>
  </cols>
  <sheetData>
    <row r="1" spans="1:19" x14ac:dyDescent="0.2">
      <c r="A1" s="579" t="s">
        <v>0</v>
      </c>
      <c r="I1" s="736"/>
    </row>
    <row r="2" spans="1:19" x14ac:dyDescent="0.2">
      <c r="A2" s="579" t="str">
        <f>CONCATENATE("COMUNA: ",[3]NOMBRE!B2," - ","( ",[3]NOMBRE!C2,[3]NOMBRE!D2,[3]NOMBRE!E2,[3]NOMBRE!F2,[3]NOMBRE!G2," )")</f>
        <v>COMUNA: LINARES  - ( 07401 )</v>
      </c>
      <c r="I2" s="736"/>
    </row>
    <row r="3" spans="1:19" x14ac:dyDescent="0.2">
      <c r="A3" s="579" t="str">
        <f>CONCATENATE("ESTABLECIMIENTO: ",[3]NOMBRE!B3," - ","( ",[3]NOMBRE!C3,[3]NOMBRE!D3,[3]NOMBRE!E3,[3]NOMBRE!F3,[3]NOMBRE!G3," )")</f>
        <v>ESTABLECIMIENTO: HOSPITAL LINARES  - ( 16108 )</v>
      </c>
      <c r="I3" s="632"/>
    </row>
    <row r="4" spans="1:19" x14ac:dyDescent="0.2">
      <c r="A4" s="579" t="str">
        <f>CONCATENATE("MES: ",[3]NOMBRE!B6," - ","( ",[3]NOMBRE!C6,[3]NOMBRE!D6," )")</f>
        <v>MES: MAYO - ( 05 )</v>
      </c>
      <c r="I4" s="631"/>
    </row>
    <row r="5" spans="1:19" ht="12.75" customHeight="1" x14ac:dyDescent="0.2">
      <c r="A5" s="579" t="str">
        <f>CONCATENATE("AÑO: ",[3]NOMBRE!B7)</f>
        <v>AÑO: 2013</v>
      </c>
      <c r="I5" s="736"/>
    </row>
    <row r="6" spans="1:19" ht="12.75" customHeight="1" x14ac:dyDescent="0.15">
      <c r="A6" s="888" t="s">
        <v>1</v>
      </c>
      <c r="B6" s="888"/>
      <c r="C6" s="888"/>
      <c r="D6" s="888"/>
      <c r="E6" s="888"/>
      <c r="F6" s="888"/>
      <c r="I6" s="736"/>
    </row>
    <row r="7" spans="1:19" ht="12.75" customHeight="1" x14ac:dyDescent="0.15">
      <c r="A7" s="888"/>
      <c r="B7" s="888"/>
      <c r="C7" s="888"/>
      <c r="D7" s="888"/>
      <c r="E7" s="888"/>
      <c r="F7" s="888"/>
      <c r="I7" s="736"/>
    </row>
    <row r="8" spans="1:19" ht="12.75" customHeight="1" x14ac:dyDescent="0.2">
      <c r="A8" s="883"/>
      <c r="B8" s="883"/>
      <c r="C8" s="883"/>
      <c r="D8" s="883"/>
      <c r="E8" s="883"/>
      <c r="F8" s="883"/>
      <c r="I8" s="736"/>
    </row>
    <row r="9" spans="1:19" x14ac:dyDescent="0.2">
      <c r="A9" s="11"/>
      <c r="B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2.75" customHeight="1" x14ac:dyDescent="0.2">
      <c r="A10" s="876" t="s">
        <v>2</v>
      </c>
      <c r="B10" s="877"/>
      <c r="C10" s="959" t="s">
        <v>3</v>
      </c>
      <c r="D10" s="966" t="s">
        <v>4</v>
      </c>
      <c r="E10" s="967"/>
      <c r="F10" s="968"/>
      <c r="G10" s="959" t="s">
        <v>5</v>
      </c>
      <c r="H10" s="959" t="s">
        <v>6</v>
      </c>
      <c r="I10" s="738"/>
      <c r="J10" s="736"/>
      <c r="K10" s="736"/>
      <c r="N10" s="732"/>
      <c r="O10" s="737"/>
      <c r="Q10" s="736"/>
    </row>
    <row r="11" spans="1:19" ht="13.5" customHeight="1" x14ac:dyDescent="0.2">
      <c r="A11" s="878"/>
      <c r="B11" s="879"/>
      <c r="C11" s="960"/>
      <c r="D11" s="969" t="s">
        <v>7</v>
      </c>
      <c r="E11" s="962" t="s">
        <v>8</v>
      </c>
      <c r="F11" s="964" t="s">
        <v>9</v>
      </c>
      <c r="G11" s="960"/>
      <c r="H11" s="960"/>
      <c r="I11" s="738"/>
      <c r="J11" s="736"/>
      <c r="K11" s="736"/>
      <c r="N11" s="732"/>
      <c r="O11" s="737"/>
      <c r="Q11" s="736"/>
    </row>
    <row r="12" spans="1:19" x14ac:dyDescent="0.2">
      <c r="A12" s="873" t="s">
        <v>10</v>
      </c>
      <c r="B12" s="874" t="s">
        <v>11</v>
      </c>
      <c r="C12" s="961"/>
      <c r="D12" s="970"/>
      <c r="E12" s="963"/>
      <c r="F12" s="965"/>
      <c r="G12" s="961"/>
      <c r="H12" s="961"/>
      <c r="I12" s="738"/>
      <c r="J12" s="736"/>
      <c r="K12" s="736"/>
      <c r="N12" s="732"/>
      <c r="O12" s="737"/>
      <c r="Q12" s="736"/>
    </row>
    <row r="13" spans="1:19" x14ac:dyDescent="0.2">
      <c r="A13" s="880" t="s">
        <v>12</v>
      </c>
      <c r="B13" s="881"/>
      <c r="C13" s="872">
        <f>+SUM(D13:F13)</f>
        <v>5636</v>
      </c>
      <c r="D13" s="875">
        <f>+SUM(D14:D42)</f>
        <v>3422</v>
      </c>
      <c r="E13" s="875">
        <f>+SUM(E14:E42)</f>
        <v>2214</v>
      </c>
      <c r="F13" s="875">
        <f>+SUM(F14:F42)</f>
        <v>0</v>
      </c>
      <c r="G13" s="875">
        <f>+SUM(G14:G42)</f>
        <v>0</v>
      </c>
      <c r="H13" s="875">
        <f>+SUM(H14:H42)</f>
        <v>0</v>
      </c>
      <c r="I13" s="738"/>
      <c r="J13" s="736"/>
      <c r="K13" s="736"/>
      <c r="N13" s="732"/>
      <c r="O13" s="737"/>
      <c r="Q13" s="736"/>
    </row>
    <row r="14" spans="1:19" ht="27" customHeight="1" x14ac:dyDescent="0.2">
      <c r="A14" s="862" t="s">
        <v>13</v>
      </c>
      <c r="B14" s="863" t="s">
        <v>14</v>
      </c>
      <c r="C14" s="735">
        <f>+SUM(D14:F14)</f>
        <v>1489</v>
      </c>
      <c r="D14" s="749">
        <v>876</v>
      </c>
      <c r="E14" s="739">
        <v>613</v>
      </c>
      <c r="F14" s="750"/>
      <c r="G14" s="750"/>
      <c r="H14" s="750"/>
      <c r="I14" s="828"/>
      <c r="J14" s="736"/>
      <c r="K14" s="736"/>
      <c r="N14" s="732"/>
      <c r="O14" s="737"/>
      <c r="Q14" s="736"/>
    </row>
    <row r="15" spans="1:19" x14ac:dyDescent="0.2">
      <c r="A15" s="864" t="s">
        <v>15</v>
      </c>
      <c r="B15" s="865" t="s">
        <v>16</v>
      </c>
      <c r="C15" s="735">
        <f t="shared" ref="C15:C76" si="0">+SUM(D15:F15)</f>
        <v>4</v>
      </c>
      <c r="D15" s="749"/>
      <c r="E15" s="739">
        <v>4</v>
      </c>
      <c r="F15" s="750"/>
      <c r="G15" s="750"/>
      <c r="H15" s="750"/>
      <c r="I15" s="828"/>
      <c r="J15" s="736"/>
      <c r="K15" s="736"/>
      <c r="N15" s="732"/>
      <c r="O15" s="737"/>
      <c r="Q15" s="736"/>
    </row>
    <row r="16" spans="1:19" x14ac:dyDescent="0.2">
      <c r="A16" s="864" t="s">
        <v>17</v>
      </c>
      <c r="B16" s="865" t="s">
        <v>18</v>
      </c>
      <c r="C16" s="735">
        <f t="shared" si="0"/>
        <v>0</v>
      </c>
      <c r="D16" s="749"/>
      <c r="E16" s="739"/>
      <c r="F16" s="750"/>
      <c r="G16" s="750"/>
      <c r="H16" s="750"/>
      <c r="I16" s="828"/>
      <c r="J16" s="736"/>
      <c r="K16" s="736"/>
      <c r="N16" s="732"/>
      <c r="O16" s="737"/>
      <c r="Q16" s="736"/>
    </row>
    <row r="17" spans="1:17" x14ac:dyDescent="0.2">
      <c r="A17" s="866" t="s">
        <v>19</v>
      </c>
      <c r="B17" s="867" t="s">
        <v>20</v>
      </c>
      <c r="C17" s="735">
        <f t="shared" si="0"/>
        <v>179</v>
      </c>
      <c r="D17" s="749"/>
      <c r="E17" s="739">
        <v>179</v>
      </c>
      <c r="F17" s="750"/>
      <c r="G17" s="750"/>
      <c r="H17" s="750"/>
      <c r="I17" s="828"/>
      <c r="J17" s="736"/>
      <c r="K17" s="736"/>
      <c r="N17" s="732"/>
      <c r="O17" s="737"/>
      <c r="Q17" s="736"/>
    </row>
    <row r="18" spans="1:17" x14ac:dyDescent="0.2">
      <c r="A18" s="866" t="s">
        <v>21</v>
      </c>
      <c r="B18" s="868" t="s">
        <v>22</v>
      </c>
      <c r="C18" s="735">
        <f t="shared" si="0"/>
        <v>122</v>
      </c>
      <c r="D18" s="749"/>
      <c r="E18" s="739">
        <v>122</v>
      </c>
      <c r="F18" s="750"/>
      <c r="G18" s="750"/>
      <c r="H18" s="750"/>
      <c r="I18" s="828"/>
      <c r="J18" s="736"/>
      <c r="K18" s="736"/>
      <c r="N18" s="732"/>
      <c r="O18" s="737"/>
      <c r="Q18" s="736"/>
    </row>
    <row r="19" spans="1:17" x14ac:dyDescent="0.2">
      <c r="A19" s="866" t="s">
        <v>23</v>
      </c>
      <c r="B19" s="869" t="s">
        <v>24</v>
      </c>
      <c r="C19" s="735">
        <f t="shared" si="0"/>
        <v>282</v>
      </c>
      <c r="D19" s="749"/>
      <c r="E19" s="739">
        <v>282</v>
      </c>
      <c r="F19" s="750"/>
      <c r="G19" s="750"/>
      <c r="H19" s="750"/>
      <c r="I19" s="828"/>
      <c r="J19" s="736"/>
      <c r="K19" s="736"/>
      <c r="N19" s="732"/>
      <c r="O19" s="737"/>
      <c r="Q19" s="736"/>
    </row>
    <row r="20" spans="1:17" x14ac:dyDescent="0.2">
      <c r="A20" s="866" t="s">
        <v>25</v>
      </c>
      <c r="B20" s="869" t="s">
        <v>26</v>
      </c>
      <c r="C20" s="735">
        <f t="shared" si="0"/>
        <v>52</v>
      </c>
      <c r="D20" s="749"/>
      <c r="E20" s="739">
        <v>52</v>
      </c>
      <c r="F20" s="750"/>
      <c r="G20" s="750"/>
      <c r="H20" s="750"/>
      <c r="I20" s="828"/>
      <c r="J20" s="736"/>
      <c r="K20" s="736"/>
      <c r="N20" s="732"/>
      <c r="O20" s="737"/>
      <c r="Q20" s="736"/>
    </row>
    <row r="21" spans="1:17" x14ac:dyDescent="0.2">
      <c r="A21" s="866" t="s">
        <v>27</v>
      </c>
      <c r="B21" s="869" t="s">
        <v>28</v>
      </c>
      <c r="C21" s="735">
        <f t="shared" si="0"/>
        <v>168</v>
      </c>
      <c r="D21" s="749">
        <v>30</v>
      </c>
      <c r="E21" s="739">
        <v>138</v>
      </c>
      <c r="F21" s="750"/>
      <c r="G21" s="750"/>
      <c r="H21" s="750"/>
      <c r="I21" s="828"/>
      <c r="J21" s="736"/>
      <c r="K21" s="736"/>
      <c r="N21" s="732"/>
      <c r="O21" s="737"/>
      <c r="Q21" s="736"/>
    </row>
    <row r="22" spans="1:17" ht="23.25" x14ac:dyDescent="0.2">
      <c r="A22" s="866" t="s">
        <v>29</v>
      </c>
      <c r="B22" s="870" t="s">
        <v>30</v>
      </c>
      <c r="C22" s="735">
        <f t="shared" si="0"/>
        <v>100</v>
      </c>
      <c r="D22" s="767"/>
      <c r="E22" s="768">
        <v>100</v>
      </c>
      <c r="F22" s="769"/>
      <c r="G22" s="769"/>
      <c r="H22" s="769"/>
      <c r="I22" s="828"/>
      <c r="J22" s="736"/>
      <c r="K22" s="736"/>
      <c r="N22" s="732"/>
      <c r="O22" s="737"/>
      <c r="Q22" s="736"/>
    </row>
    <row r="23" spans="1:17" x14ac:dyDescent="0.2">
      <c r="A23" s="866" t="s">
        <v>31</v>
      </c>
      <c r="B23" s="870" t="s">
        <v>32</v>
      </c>
      <c r="C23" s="735">
        <f t="shared" si="0"/>
        <v>0</v>
      </c>
      <c r="D23" s="767"/>
      <c r="E23" s="768"/>
      <c r="F23" s="769"/>
      <c r="G23" s="769"/>
      <c r="H23" s="769"/>
      <c r="I23" s="828"/>
      <c r="J23" s="736"/>
      <c r="K23" s="736"/>
      <c r="N23" s="732"/>
      <c r="O23" s="737"/>
      <c r="Q23" s="736"/>
    </row>
    <row r="24" spans="1:17" x14ac:dyDescent="0.2">
      <c r="A24" s="866" t="s">
        <v>33</v>
      </c>
      <c r="B24" s="870" t="s">
        <v>34</v>
      </c>
      <c r="C24" s="735">
        <f t="shared" si="0"/>
        <v>0</v>
      </c>
      <c r="D24" s="767"/>
      <c r="E24" s="768"/>
      <c r="F24" s="769"/>
      <c r="G24" s="769"/>
      <c r="H24" s="769"/>
      <c r="I24" s="828"/>
      <c r="J24" s="736"/>
      <c r="K24" s="736"/>
      <c r="N24" s="732"/>
      <c r="O24" s="737"/>
      <c r="Q24" s="736"/>
    </row>
    <row r="25" spans="1:17" x14ac:dyDescent="0.2">
      <c r="A25" s="866" t="s">
        <v>35</v>
      </c>
      <c r="B25" s="870" t="s">
        <v>36</v>
      </c>
      <c r="C25" s="735">
        <f t="shared" si="0"/>
        <v>0</v>
      </c>
      <c r="D25" s="767"/>
      <c r="E25" s="768"/>
      <c r="F25" s="769"/>
      <c r="G25" s="769"/>
      <c r="H25" s="769"/>
      <c r="I25" s="828"/>
      <c r="J25" s="736"/>
      <c r="K25" s="736"/>
      <c r="N25" s="732"/>
      <c r="O25" s="737"/>
      <c r="Q25" s="736"/>
    </row>
    <row r="26" spans="1:17" x14ac:dyDescent="0.2">
      <c r="A26" s="866" t="s">
        <v>37</v>
      </c>
      <c r="B26" s="870" t="s">
        <v>38</v>
      </c>
      <c r="C26" s="735">
        <f t="shared" si="0"/>
        <v>0</v>
      </c>
      <c r="D26" s="767"/>
      <c r="E26" s="768"/>
      <c r="F26" s="769"/>
      <c r="G26" s="769"/>
      <c r="H26" s="769"/>
      <c r="I26" s="828"/>
      <c r="J26" s="736"/>
      <c r="K26" s="736"/>
      <c r="N26" s="732"/>
      <c r="O26" s="737"/>
      <c r="Q26" s="736"/>
    </row>
    <row r="27" spans="1:17" x14ac:dyDescent="0.2">
      <c r="A27" s="871" t="s">
        <v>39</v>
      </c>
      <c r="B27" s="870" t="s">
        <v>40</v>
      </c>
      <c r="C27" s="735">
        <f t="shared" si="0"/>
        <v>0</v>
      </c>
      <c r="D27" s="767"/>
      <c r="E27" s="768"/>
      <c r="F27" s="769"/>
      <c r="G27" s="769"/>
      <c r="H27" s="769"/>
      <c r="I27" s="828"/>
      <c r="J27" s="736"/>
      <c r="K27" s="736"/>
      <c r="N27" s="732"/>
      <c r="O27" s="737"/>
      <c r="Q27" s="736"/>
    </row>
    <row r="28" spans="1:17" x14ac:dyDescent="0.2">
      <c r="A28" s="866" t="s">
        <v>41</v>
      </c>
      <c r="B28" s="870" t="s">
        <v>42</v>
      </c>
      <c r="C28" s="735">
        <f t="shared" si="0"/>
        <v>848</v>
      </c>
      <c r="D28" s="767">
        <v>848</v>
      </c>
      <c r="E28" s="768"/>
      <c r="F28" s="769"/>
      <c r="G28" s="769"/>
      <c r="H28" s="769"/>
      <c r="I28" s="828"/>
      <c r="J28" s="736"/>
      <c r="K28" s="736"/>
      <c r="N28" s="732"/>
      <c r="O28" s="737"/>
      <c r="Q28" s="736"/>
    </row>
    <row r="29" spans="1:17" x14ac:dyDescent="0.2">
      <c r="A29" s="866" t="s">
        <v>43</v>
      </c>
      <c r="B29" s="869" t="s">
        <v>44</v>
      </c>
      <c r="C29" s="735">
        <f t="shared" si="0"/>
        <v>42</v>
      </c>
      <c r="D29" s="767"/>
      <c r="E29" s="768">
        <v>42</v>
      </c>
      <c r="F29" s="769"/>
      <c r="G29" s="769"/>
      <c r="H29" s="769"/>
      <c r="I29" s="828"/>
      <c r="J29" s="736"/>
      <c r="K29" s="736"/>
      <c r="N29" s="732"/>
      <c r="O29" s="737"/>
      <c r="Q29" s="736"/>
    </row>
    <row r="30" spans="1:17" x14ac:dyDescent="0.2">
      <c r="A30" s="866" t="s">
        <v>45</v>
      </c>
      <c r="B30" s="870" t="s">
        <v>46</v>
      </c>
      <c r="C30" s="735">
        <f t="shared" si="0"/>
        <v>0</v>
      </c>
      <c r="D30" s="767"/>
      <c r="E30" s="768"/>
      <c r="F30" s="769"/>
      <c r="G30" s="769"/>
      <c r="H30" s="769"/>
      <c r="I30" s="828"/>
      <c r="J30" s="736"/>
      <c r="K30" s="736"/>
      <c r="N30" s="732"/>
      <c r="O30" s="737"/>
      <c r="Q30" s="736"/>
    </row>
    <row r="31" spans="1:17" x14ac:dyDescent="0.2">
      <c r="A31" s="866" t="s">
        <v>47</v>
      </c>
      <c r="B31" s="870" t="s">
        <v>48</v>
      </c>
      <c r="C31" s="735">
        <f t="shared" si="0"/>
        <v>0</v>
      </c>
      <c r="D31" s="767"/>
      <c r="E31" s="768"/>
      <c r="F31" s="769"/>
      <c r="G31" s="769"/>
      <c r="H31" s="845"/>
      <c r="I31" s="828"/>
      <c r="J31" s="736"/>
      <c r="K31" s="736"/>
      <c r="N31" s="732"/>
      <c r="O31" s="737"/>
      <c r="Q31" s="736"/>
    </row>
    <row r="32" spans="1:17" x14ac:dyDescent="0.2">
      <c r="A32" s="866" t="s">
        <v>49</v>
      </c>
      <c r="B32" s="870" t="s">
        <v>50</v>
      </c>
      <c r="C32" s="735">
        <f t="shared" si="0"/>
        <v>0</v>
      </c>
      <c r="D32" s="767"/>
      <c r="E32" s="768"/>
      <c r="F32" s="769"/>
      <c r="G32" s="769"/>
      <c r="H32" s="845"/>
      <c r="I32" s="828"/>
      <c r="J32" s="736"/>
      <c r="K32" s="736"/>
      <c r="N32" s="732"/>
      <c r="O32" s="737"/>
      <c r="Q32" s="736"/>
    </row>
    <row r="33" spans="1:17" s="737" customFormat="1" x14ac:dyDescent="0.2">
      <c r="A33" s="866" t="s">
        <v>51</v>
      </c>
      <c r="B33" s="869" t="s">
        <v>52</v>
      </c>
      <c r="C33" s="735">
        <f t="shared" si="0"/>
        <v>0</v>
      </c>
      <c r="D33" s="749"/>
      <c r="E33" s="739"/>
      <c r="F33" s="750"/>
      <c r="G33" s="750"/>
      <c r="H33" s="800"/>
      <c r="I33" s="829"/>
      <c r="N33" s="741"/>
    </row>
    <row r="34" spans="1:17" x14ac:dyDescent="0.2">
      <c r="A34" s="866" t="s">
        <v>53</v>
      </c>
      <c r="B34" s="869" t="s">
        <v>54</v>
      </c>
      <c r="C34" s="759">
        <f t="shared" si="0"/>
        <v>60</v>
      </c>
      <c r="D34" s="746">
        <v>27</v>
      </c>
      <c r="E34" s="747">
        <v>33</v>
      </c>
      <c r="F34" s="748"/>
      <c r="G34" s="748"/>
      <c r="H34" s="748"/>
      <c r="I34" s="828"/>
      <c r="J34" s="736"/>
      <c r="K34" s="736"/>
      <c r="N34" s="732"/>
      <c r="O34" s="737"/>
      <c r="Q34" s="736"/>
    </row>
    <row r="35" spans="1:17" ht="34.5" x14ac:dyDescent="0.2">
      <c r="A35" s="809" t="s">
        <v>55</v>
      </c>
      <c r="B35" s="788" t="s">
        <v>56</v>
      </c>
      <c r="C35" s="735">
        <f t="shared" si="0"/>
        <v>1364</v>
      </c>
      <c r="D35" s="749">
        <v>734</v>
      </c>
      <c r="E35" s="739">
        <v>630</v>
      </c>
      <c r="F35" s="750"/>
      <c r="G35" s="750"/>
      <c r="H35" s="750"/>
      <c r="I35" s="828"/>
      <c r="J35" s="736"/>
      <c r="K35" s="736"/>
      <c r="N35" s="732"/>
      <c r="O35" s="737"/>
      <c r="Q35" s="736"/>
    </row>
    <row r="36" spans="1:17" x14ac:dyDescent="0.2">
      <c r="A36" s="809" t="s">
        <v>57</v>
      </c>
      <c r="B36" s="788" t="s">
        <v>58</v>
      </c>
      <c r="C36" s="735">
        <f t="shared" si="0"/>
        <v>27</v>
      </c>
      <c r="D36" s="749">
        <v>13</v>
      </c>
      <c r="E36" s="739">
        <v>14</v>
      </c>
      <c r="F36" s="750"/>
      <c r="G36" s="750"/>
      <c r="H36" s="750"/>
      <c r="I36" s="828"/>
      <c r="J36" s="736"/>
      <c r="K36" s="736"/>
      <c r="N36" s="732"/>
      <c r="O36" s="737"/>
      <c r="Q36" s="736"/>
    </row>
    <row r="37" spans="1:17" x14ac:dyDescent="0.2">
      <c r="A37" s="809" t="s">
        <v>59</v>
      </c>
      <c r="B37" s="788" t="s">
        <v>60</v>
      </c>
      <c r="C37" s="735">
        <f t="shared" si="0"/>
        <v>5</v>
      </c>
      <c r="D37" s="749"/>
      <c r="E37" s="739">
        <v>5</v>
      </c>
      <c r="F37" s="750"/>
      <c r="G37" s="750"/>
      <c r="H37" s="750"/>
      <c r="I37" s="828"/>
      <c r="J37" s="736"/>
      <c r="K37" s="736"/>
      <c r="N37" s="732"/>
      <c r="O37" s="737"/>
      <c r="Q37" s="736"/>
    </row>
    <row r="38" spans="1:17" x14ac:dyDescent="0.2">
      <c r="A38" s="809" t="s">
        <v>61</v>
      </c>
      <c r="B38" s="788" t="s">
        <v>62</v>
      </c>
      <c r="C38" s="735">
        <f t="shared" si="0"/>
        <v>858</v>
      </c>
      <c r="D38" s="749">
        <v>858</v>
      </c>
      <c r="E38" s="739"/>
      <c r="F38" s="750"/>
      <c r="G38" s="750"/>
      <c r="H38" s="750"/>
      <c r="I38" s="828"/>
      <c r="J38" s="736"/>
      <c r="K38" s="736"/>
      <c r="N38" s="732"/>
      <c r="O38" s="737"/>
      <c r="Q38" s="736"/>
    </row>
    <row r="39" spans="1:17" x14ac:dyDescent="0.2">
      <c r="A39" s="809" t="s">
        <v>63</v>
      </c>
      <c r="B39" s="790" t="s">
        <v>64</v>
      </c>
      <c r="C39" s="766">
        <f t="shared" si="0"/>
        <v>36</v>
      </c>
      <c r="D39" s="767">
        <v>36</v>
      </c>
      <c r="E39" s="768"/>
      <c r="F39" s="769"/>
      <c r="G39" s="769"/>
      <c r="H39" s="769"/>
      <c r="I39" s="828"/>
      <c r="J39" s="736"/>
      <c r="K39" s="736"/>
      <c r="N39" s="732"/>
      <c r="O39" s="737"/>
      <c r="Q39" s="736"/>
    </row>
    <row r="40" spans="1:17" x14ac:dyDescent="0.2">
      <c r="A40" s="787" t="s">
        <v>65</v>
      </c>
      <c r="B40" s="790" t="s">
        <v>66</v>
      </c>
      <c r="C40" s="766">
        <f t="shared" si="0"/>
        <v>0</v>
      </c>
      <c r="D40" s="767"/>
      <c r="E40" s="768"/>
      <c r="F40" s="769"/>
      <c r="G40" s="769"/>
      <c r="H40" s="769"/>
      <c r="I40" s="828"/>
      <c r="J40" s="736"/>
      <c r="K40" s="736"/>
      <c r="N40" s="732"/>
      <c r="O40" s="737"/>
      <c r="Q40" s="736"/>
    </row>
    <row r="41" spans="1:17" x14ac:dyDescent="0.2">
      <c r="A41" s="787" t="s">
        <v>67</v>
      </c>
      <c r="B41" s="790" t="s">
        <v>68</v>
      </c>
      <c r="C41" s="766">
        <f t="shared" si="0"/>
        <v>0</v>
      </c>
      <c r="D41" s="767"/>
      <c r="E41" s="768"/>
      <c r="F41" s="769"/>
      <c r="G41" s="769"/>
      <c r="H41" s="769"/>
      <c r="I41" s="828"/>
      <c r="J41" s="736"/>
      <c r="K41" s="736"/>
      <c r="N41" s="732"/>
      <c r="O41" s="737"/>
      <c r="Q41" s="736"/>
    </row>
    <row r="42" spans="1:17" x14ac:dyDescent="0.2">
      <c r="A42" s="787" t="s">
        <v>69</v>
      </c>
      <c r="B42" s="790" t="s">
        <v>70</v>
      </c>
      <c r="C42" s="766">
        <f t="shared" si="0"/>
        <v>0</v>
      </c>
      <c r="D42" s="767"/>
      <c r="E42" s="768"/>
      <c r="F42" s="769"/>
      <c r="G42" s="769"/>
      <c r="H42" s="769"/>
      <c r="I42" s="828"/>
      <c r="J42" s="736"/>
      <c r="K42" s="736"/>
      <c r="N42" s="732"/>
      <c r="O42" s="737"/>
      <c r="Q42" s="736"/>
    </row>
    <row r="43" spans="1:17" x14ac:dyDescent="0.2">
      <c r="A43" s="951" t="s">
        <v>71</v>
      </c>
      <c r="B43" s="952"/>
      <c r="C43" s="872">
        <f t="shared" si="0"/>
        <v>0</v>
      </c>
      <c r="D43" s="744">
        <f>SUM(D44:D77)</f>
        <v>0</v>
      </c>
      <c r="E43" s="733">
        <f>SUM(E44:E77)</f>
        <v>0</v>
      </c>
      <c r="F43" s="744">
        <f>SUM(F44:F77)</f>
        <v>0</v>
      </c>
      <c r="G43" s="872">
        <f>SUM(G44:G77)</f>
        <v>0</v>
      </c>
      <c r="H43" s="872">
        <f>SUM(H44:H77)</f>
        <v>0</v>
      </c>
      <c r="I43" s="828"/>
      <c r="J43" s="736"/>
      <c r="K43" s="736"/>
      <c r="N43" s="732"/>
      <c r="O43" s="737"/>
      <c r="Q43" s="736"/>
    </row>
    <row r="44" spans="1:17" x14ac:dyDescent="0.2">
      <c r="A44" s="781" t="s">
        <v>72</v>
      </c>
      <c r="B44" s="789" t="s">
        <v>73</v>
      </c>
      <c r="C44" s="745">
        <f t="shared" si="0"/>
        <v>0</v>
      </c>
      <c r="D44" s="746"/>
      <c r="E44" s="747"/>
      <c r="F44" s="748"/>
      <c r="G44" s="748"/>
      <c r="H44" s="748"/>
      <c r="I44" s="828"/>
      <c r="J44" s="736"/>
      <c r="K44" s="736"/>
      <c r="N44" s="732"/>
      <c r="O44" s="737"/>
      <c r="Q44" s="736"/>
    </row>
    <row r="45" spans="1:17" x14ac:dyDescent="0.2">
      <c r="A45" s="782" t="s">
        <v>74</v>
      </c>
      <c r="B45" s="802" t="s">
        <v>75</v>
      </c>
      <c r="C45" s="735">
        <f t="shared" si="0"/>
        <v>0</v>
      </c>
      <c r="D45" s="749"/>
      <c r="E45" s="739"/>
      <c r="F45" s="750"/>
      <c r="G45" s="750"/>
      <c r="H45" s="750"/>
      <c r="I45" s="828"/>
      <c r="J45" s="736"/>
      <c r="K45" s="736"/>
      <c r="N45" s="732"/>
      <c r="O45" s="737"/>
      <c r="Q45" s="736"/>
    </row>
    <row r="46" spans="1:17" x14ac:dyDescent="0.2">
      <c r="A46" s="782" t="s">
        <v>76</v>
      </c>
      <c r="B46" s="802" t="s">
        <v>77</v>
      </c>
      <c r="C46" s="735">
        <f t="shared" si="0"/>
        <v>0</v>
      </c>
      <c r="D46" s="749"/>
      <c r="E46" s="739"/>
      <c r="F46" s="750"/>
      <c r="G46" s="750"/>
      <c r="H46" s="750"/>
      <c r="I46" s="828"/>
      <c r="J46" s="736"/>
      <c r="K46" s="736"/>
      <c r="N46" s="732"/>
      <c r="O46" s="737"/>
      <c r="Q46" s="736"/>
    </row>
    <row r="47" spans="1:17" x14ac:dyDescent="0.2">
      <c r="A47" s="782" t="s">
        <v>78</v>
      </c>
      <c r="B47" s="802" t="s">
        <v>79</v>
      </c>
      <c r="C47" s="735">
        <f t="shared" si="0"/>
        <v>0</v>
      </c>
      <c r="D47" s="749"/>
      <c r="E47" s="739"/>
      <c r="F47" s="750"/>
      <c r="G47" s="750"/>
      <c r="H47" s="750"/>
      <c r="I47" s="828"/>
      <c r="J47" s="736"/>
      <c r="K47" s="736"/>
      <c r="N47" s="732"/>
      <c r="O47" s="737"/>
      <c r="Q47" s="736"/>
    </row>
    <row r="48" spans="1:17" x14ac:dyDescent="0.2">
      <c r="A48" s="782" t="s">
        <v>80</v>
      </c>
      <c r="B48" s="802" t="s">
        <v>81</v>
      </c>
      <c r="C48" s="735">
        <f t="shared" si="0"/>
        <v>0</v>
      </c>
      <c r="D48" s="749"/>
      <c r="E48" s="739"/>
      <c r="F48" s="750"/>
      <c r="G48" s="750"/>
      <c r="H48" s="750"/>
      <c r="I48" s="828"/>
      <c r="J48" s="736"/>
      <c r="K48" s="736"/>
      <c r="N48" s="732"/>
      <c r="O48" s="737"/>
      <c r="Q48" s="736"/>
    </row>
    <row r="49" spans="1:17" x14ac:dyDescent="0.2">
      <c r="A49" s="782" t="s">
        <v>82</v>
      </c>
      <c r="B49" s="802" t="s">
        <v>83</v>
      </c>
      <c r="C49" s="735">
        <f t="shared" si="0"/>
        <v>0</v>
      </c>
      <c r="D49" s="749"/>
      <c r="E49" s="739"/>
      <c r="F49" s="750"/>
      <c r="G49" s="750"/>
      <c r="H49" s="750"/>
      <c r="I49" s="828"/>
      <c r="J49" s="736"/>
      <c r="K49" s="736"/>
      <c r="N49" s="732"/>
      <c r="O49" s="737"/>
      <c r="Q49" s="736"/>
    </row>
    <row r="50" spans="1:17" x14ac:dyDescent="0.2">
      <c r="A50" s="782" t="s">
        <v>84</v>
      </c>
      <c r="B50" s="802" t="s">
        <v>85</v>
      </c>
      <c r="C50" s="735">
        <f t="shared" si="0"/>
        <v>0</v>
      </c>
      <c r="D50" s="749"/>
      <c r="E50" s="739"/>
      <c r="F50" s="750"/>
      <c r="G50" s="750"/>
      <c r="H50" s="750"/>
      <c r="I50" s="828"/>
      <c r="J50" s="736"/>
      <c r="K50" s="736"/>
      <c r="N50" s="732"/>
      <c r="O50" s="737"/>
      <c r="Q50" s="736"/>
    </row>
    <row r="51" spans="1:17" x14ac:dyDescent="0.2">
      <c r="A51" s="782" t="s">
        <v>86</v>
      </c>
      <c r="B51" s="802" t="s">
        <v>87</v>
      </c>
      <c r="C51" s="735">
        <f t="shared" si="0"/>
        <v>0</v>
      </c>
      <c r="D51" s="749"/>
      <c r="E51" s="739"/>
      <c r="F51" s="750"/>
      <c r="G51" s="750"/>
      <c r="H51" s="750"/>
      <c r="I51" s="828"/>
      <c r="J51" s="736"/>
      <c r="K51" s="736"/>
      <c r="N51" s="732"/>
      <c r="O51" s="737"/>
      <c r="Q51" s="736"/>
    </row>
    <row r="52" spans="1:17" x14ac:dyDescent="0.2">
      <c r="A52" s="782" t="s">
        <v>88</v>
      </c>
      <c r="B52" s="802" t="s">
        <v>89</v>
      </c>
      <c r="C52" s="735">
        <f t="shared" si="0"/>
        <v>0</v>
      </c>
      <c r="D52" s="749"/>
      <c r="E52" s="739"/>
      <c r="F52" s="750"/>
      <c r="G52" s="750"/>
      <c r="H52" s="750"/>
      <c r="I52" s="828"/>
      <c r="J52" s="736"/>
      <c r="K52" s="736"/>
      <c r="N52" s="732"/>
      <c r="O52" s="737"/>
      <c r="Q52" s="736"/>
    </row>
    <row r="53" spans="1:17" x14ac:dyDescent="0.2">
      <c r="A53" s="782" t="s">
        <v>90</v>
      </c>
      <c r="B53" s="802" t="s">
        <v>91</v>
      </c>
      <c r="C53" s="735">
        <f t="shared" si="0"/>
        <v>0</v>
      </c>
      <c r="D53" s="749"/>
      <c r="E53" s="739"/>
      <c r="F53" s="750"/>
      <c r="G53" s="750"/>
      <c r="H53" s="750"/>
      <c r="I53" s="828"/>
      <c r="J53" s="736"/>
      <c r="K53" s="736"/>
      <c r="N53" s="732"/>
      <c r="O53" s="737"/>
      <c r="Q53" s="736"/>
    </row>
    <row r="54" spans="1:17" x14ac:dyDescent="0.2">
      <c r="A54" s="782" t="s">
        <v>92</v>
      </c>
      <c r="B54" s="802" t="s">
        <v>93</v>
      </c>
      <c r="C54" s="735">
        <f t="shared" si="0"/>
        <v>0</v>
      </c>
      <c r="D54" s="749"/>
      <c r="E54" s="739"/>
      <c r="F54" s="750"/>
      <c r="G54" s="750"/>
      <c r="H54" s="750"/>
      <c r="I54" s="828"/>
      <c r="J54" s="736"/>
      <c r="K54" s="736"/>
      <c r="N54" s="732"/>
      <c r="O54" s="737"/>
      <c r="Q54" s="736"/>
    </row>
    <row r="55" spans="1:17" x14ac:dyDescent="0.2">
      <c r="A55" s="782" t="s">
        <v>94</v>
      </c>
      <c r="B55" s="802" t="s">
        <v>95</v>
      </c>
      <c r="C55" s="735">
        <f t="shared" si="0"/>
        <v>0</v>
      </c>
      <c r="D55" s="749"/>
      <c r="E55" s="739"/>
      <c r="F55" s="750"/>
      <c r="G55" s="750"/>
      <c r="H55" s="750"/>
      <c r="I55" s="828"/>
      <c r="J55" s="736"/>
      <c r="K55" s="736"/>
      <c r="N55" s="732"/>
      <c r="O55" s="737"/>
      <c r="Q55" s="736"/>
    </row>
    <row r="56" spans="1:17" x14ac:dyDescent="0.2">
      <c r="A56" s="782" t="s">
        <v>96</v>
      </c>
      <c r="B56" s="802" t="s">
        <v>97</v>
      </c>
      <c r="C56" s="735">
        <f t="shared" si="0"/>
        <v>0</v>
      </c>
      <c r="D56" s="749"/>
      <c r="E56" s="739"/>
      <c r="F56" s="750"/>
      <c r="G56" s="750"/>
      <c r="H56" s="750"/>
      <c r="I56" s="828"/>
      <c r="J56" s="736"/>
      <c r="K56" s="736"/>
      <c r="N56" s="732"/>
      <c r="O56" s="737"/>
      <c r="Q56" s="736"/>
    </row>
    <row r="57" spans="1:17" x14ac:dyDescent="0.2">
      <c r="A57" s="782" t="s">
        <v>98</v>
      </c>
      <c r="B57" s="802" t="s">
        <v>99</v>
      </c>
      <c r="C57" s="735">
        <f t="shared" si="0"/>
        <v>0</v>
      </c>
      <c r="D57" s="749"/>
      <c r="E57" s="739"/>
      <c r="F57" s="750"/>
      <c r="G57" s="750"/>
      <c r="H57" s="750"/>
      <c r="I57" s="828"/>
      <c r="J57" s="736"/>
      <c r="K57" s="736"/>
      <c r="N57" s="732"/>
      <c r="O57" s="737"/>
      <c r="Q57" s="736"/>
    </row>
    <row r="58" spans="1:17" ht="34.5" x14ac:dyDescent="0.2">
      <c r="A58" s="782" t="s">
        <v>100</v>
      </c>
      <c r="B58" s="788" t="s">
        <v>101</v>
      </c>
      <c r="C58" s="735">
        <f t="shared" si="0"/>
        <v>0</v>
      </c>
      <c r="D58" s="749"/>
      <c r="E58" s="739"/>
      <c r="F58" s="750"/>
      <c r="G58" s="750"/>
      <c r="H58" s="750"/>
      <c r="I58" s="828"/>
      <c r="J58" s="736"/>
      <c r="K58" s="736"/>
      <c r="N58" s="732"/>
      <c r="O58" s="737"/>
      <c r="Q58" s="736"/>
    </row>
    <row r="59" spans="1:17" x14ac:dyDescent="0.2">
      <c r="A59" s="782" t="s">
        <v>102</v>
      </c>
      <c r="B59" s="802" t="s">
        <v>103</v>
      </c>
      <c r="C59" s="735">
        <f t="shared" si="0"/>
        <v>0</v>
      </c>
      <c r="D59" s="749"/>
      <c r="E59" s="739"/>
      <c r="F59" s="750"/>
      <c r="G59" s="750"/>
      <c r="H59" s="750"/>
      <c r="I59" s="828"/>
      <c r="J59" s="736"/>
      <c r="K59" s="736"/>
      <c r="N59" s="732"/>
      <c r="O59" s="737"/>
      <c r="Q59" s="736"/>
    </row>
    <row r="60" spans="1:17" x14ac:dyDescent="0.2">
      <c r="A60" s="782" t="s">
        <v>104</v>
      </c>
      <c r="B60" s="802" t="s">
        <v>105</v>
      </c>
      <c r="C60" s="735">
        <f t="shared" si="0"/>
        <v>0</v>
      </c>
      <c r="D60" s="749"/>
      <c r="E60" s="739"/>
      <c r="F60" s="750"/>
      <c r="G60" s="750"/>
      <c r="H60" s="750"/>
      <c r="I60" s="828"/>
      <c r="J60" s="736"/>
      <c r="K60" s="736"/>
      <c r="N60" s="732"/>
      <c r="O60" s="737"/>
      <c r="Q60" s="736"/>
    </row>
    <row r="61" spans="1:17" ht="23.25" x14ac:dyDescent="0.2">
      <c r="A61" s="782" t="s">
        <v>106</v>
      </c>
      <c r="B61" s="788" t="s">
        <v>107</v>
      </c>
      <c r="C61" s="735">
        <f t="shared" si="0"/>
        <v>0</v>
      </c>
      <c r="D61" s="749"/>
      <c r="E61" s="739"/>
      <c r="F61" s="750"/>
      <c r="G61" s="750"/>
      <c r="H61" s="750"/>
      <c r="I61" s="828"/>
      <c r="J61" s="736"/>
      <c r="K61" s="736"/>
      <c r="N61" s="732"/>
      <c r="O61" s="737"/>
      <c r="Q61" s="736"/>
    </row>
    <row r="62" spans="1:17" x14ac:dyDescent="0.2">
      <c r="A62" s="782" t="s">
        <v>108</v>
      </c>
      <c r="B62" s="802" t="s">
        <v>109</v>
      </c>
      <c r="C62" s="735">
        <f t="shared" si="0"/>
        <v>0</v>
      </c>
      <c r="D62" s="749"/>
      <c r="E62" s="739"/>
      <c r="F62" s="750"/>
      <c r="G62" s="750"/>
      <c r="H62" s="750"/>
      <c r="I62" s="828"/>
      <c r="J62" s="736"/>
      <c r="K62" s="736"/>
      <c r="N62" s="732"/>
      <c r="O62" s="737"/>
      <c r="Q62" s="736"/>
    </row>
    <row r="63" spans="1:17" x14ac:dyDescent="0.2">
      <c r="A63" s="782" t="s">
        <v>110</v>
      </c>
      <c r="B63" s="802" t="s">
        <v>111</v>
      </c>
      <c r="C63" s="735">
        <f t="shared" si="0"/>
        <v>0</v>
      </c>
      <c r="D63" s="749"/>
      <c r="E63" s="739"/>
      <c r="F63" s="750"/>
      <c r="G63" s="750"/>
      <c r="H63" s="750"/>
      <c r="I63" s="828"/>
      <c r="J63" s="736"/>
      <c r="K63" s="736"/>
      <c r="N63" s="732"/>
      <c r="O63" s="737"/>
      <c r="Q63" s="736"/>
    </row>
    <row r="64" spans="1:17" x14ac:dyDescent="0.2">
      <c r="A64" s="782" t="s">
        <v>112</v>
      </c>
      <c r="B64" s="802" t="s">
        <v>113</v>
      </c>
      <c r="C64" s="735">
        <f t="shared" si="0"/>
        <v>0</v>
      </c>
      <c r="D64" s="749"/>
      <c r="E64" s="739"/>
      <c r="F64" s="750"/>
      <c r="G64" s="750"/>
      <c r="H64" s="750"/>
      <c r="I64" s="828"/>
      <c r="J64" s="736"/>
      <c r="K64" s="736"/>
      <c r="N64" s="732"/>
      <c r="O64" s="737"/>
      <c r="Q64" s="736"/>
    </row>
    <row r="65" spans="1:17" x14ac:dyDescent="0.2">
      <c r="A65" s="782" t="s">
        <v>114</v>
      </c>
      <c r="B65" s="802" t="s">
        <v>115</v>
      </c>
      <c r="C65" s="735">
        <f t="shared" si="0"/>
        <v>0</v>
      </c>
      <c r="D65" s="749"/>
      <c r="E65" s="739"/>
      <c r="F65" s="750"/>
      <c r="G65" s="750"/>
      <c r="H65" s="750"/>
      <c r="I65" s="828"/>
      <c r="J65" s="736"/>
      <c r="K65" s="736"/>
      <c r="N65" s="732"/>
      <c r="O65" s="737"/>
      <c r="Q65" s="736"/>
    </row>
    <row r="66" spans="1:17" ht="25.5" customHeight="1" x14ac:dyDescent="0.2">
      <c r="A66" s="782" t="s">
        <v>116</v>
      </c>
      <c r="B66" s="788" t="s">
        <v>117</v>
      </c>
      <c r="C66" s="735">
        <f t="shared" si="0"/>
        <v>0</v>
      </c>
      <c r="D66" s="749"/>
      <c r="E66" s="739"/>
      <c r="F66" s="750"/>
      <c r="G66" s="750"/>
      <c r="H66" s="750"/>
      <c r="I66" s="828"/>
      <c r="J66" s="736"/>
      <c r="K66" s="736"/>
      <c r="N66" s="732"/>
      <c r="O66" s="737"/>
      <c r="Q66" s="736"/>
    </row>
    <row r="67" spans="1:17" x14ac:dyDescent="0.2">
      <c r="A67" s="782" t="s">
        <v>118</v>
      </c>
      <c r="B67" s="802" t="s">
        <v>119</v>
      </c>
      <c r="C67" s="735">
        <f t="shared" si="0"/>
        <v>0</v>
      </c>
      <c r="D67" s="749"/>
      <c r="E67" s="739"/>
      <c r="F67" s="750"/>
      <c r="G67" s="750"/>
      <c r="H67" s="750"/>
      <c r="I67" s="828"/>
      <c r="J67" s="736"/>
      <c r="K67" s="736"/>
      <c r="N67" s="732"/>
      <c r="O67" s="737"/>
      <c r="Q67" s="736"/>
    </row>
    <row r="68" spans="1:17" x14ac:dyDescent="0.2">
      <c r="A68" s="782" t="s">
        <v>120</v>
      </c>
      <c r="B68" s="802" t="s">
        <v>121</v>
      </c>
      <c r="C68" s="735">
        <f t="shared" si="0"/>
        <v>0</v>
      </c>
      <c r="D68" s="749"/>
      <c r="E68" s="739"/>
      <c r="F68" s="750"/>
      <c r="G68" s="750"/>
      <c r="H68" s="750"/>
      <c r="I68" s="828"/>
      <c r="J68" s="736"/>
      <c r="K68" s="736"/>
      <c r="N68" s="732"/>
      <c r="O68" s="737"/>
      <c r="Q68" s="736"/>
    </row>
    <row r="69" spans="1:17" x14ac:dyDescent="0.2">
      <c r="A69" s="782" t="s">
        <v>122</v>
      </c>
      <c r="B69" s="802" t="s">
        <v>123</v>
      </c>
      <c r="C69" s="735">
        <f t="shared" si="0"/>
        <v>0</v>
      </c>
      <c r="D69" s="749"/>
      <c r="E69" s="739"/>
      <c r="F69" s="750"/>
      <c r="G69" s="750"/>
      <c r="H69" s="750"/>
      <c r="I69" s="828"/>
      <c r="J69" s="736"/>
      <c r="K69" s="736"/>
      <c r="N69" s="732"/>
      <c r="O69" s="737"/>
      <c r="Q69" s="736"/>
    </row>
    <row r="70" spans="1:17" x14ac:dyDescent="0.2">
      <c r="A70" s="782" t="s">
        <v>124</v>
      </c>
      <c r="B70" s="802" t="s">
        <v>125</v>
      </c>
      <c r="C70" s="735">
        <f t="shared" si="0"/>
        <v>0</v>
      </c>
      <c r="D70" s="749"/>
      <c r="E70" s="739"/>
      <c r="F70" s="750"/>
      <c r="G70" s="750"/>
      <c r="H70" s="750"/>
      <c r="I70" s="828"/>
      <c r="J70" s="736"/>
      <c r="K70" s="736"/>
      <c r="N70" s="732"/>
      <c r="O70" s="737"/>
      <c r="Q70" s="736"/>
    </row>
    <row r="71" spans="1:17" x14ac:dyDescent="0.2">
      <c r="A71" s="782" t="s">
        <v>126</v>
      </c>
      <c r="B71" s="802" t="s">
        <v>127</v>
      </c>
      <c r="C71" s="735">
        <f t="shared" si="0"/>
        <v>0</v>
      </c>
      <c r="D71" s="749"/>
      <c r="E71" s="739"/>
      <c r="F71" s="750"/>
      <c r="G71" s="750"/>
      <c r="H71" s="750"/>
      <c r="I71" s="828"/>
      <c r="J71" s="736"/>
      <c r="K71" s="736"/>
      <c r="N71" s="732"/>
      <c r="O71" s="737"/>
      <c r="Q71" s="736"/>
    </row>
    <row r="72" spans="1:17" x14ac:dyDescent="0.2">
      <c r="A72" s="782" t="s">
        <v>128</v>
      </c>
      <c r="B72" s="802" t="s">
        <v>129</v>
      </c>
      <c r="C72" s="735">
        <f t="shared" si="0"/>
        <v>0</v>
      </c>
      <c r="D72" s="749"/>
      <c r="E72" s="739"/>
      <c r="F72" s="750"/>
      <c r="G72" s="750"/>
      <c r="H72" s="750"/>
      <c r="I72" s="828"/>
      <c r="J72" s="736"/>
      <c r="K72" s="736"/>
      <c r="N72" s="732"/>
      <c r="O72" s="737"/>
      <c r="Q72" s="736"/>
    </row>
    <row r="73" spans="1:17" x14ac:dyDescent="0.2">
      <c r="A73" s="782" t="s">
        <v>130</v>
      </c>
      <c r="B73" s="802" t="s">
        <v>131</v>
      </c>
      <c r="C73" s="735">
        <f t="shared" si="0"/>
        <v>0</v>
      </c>
      <c r="D73" s="749"/>
      <c r="E73" s="739"/>
      <c r="F73" s="750"/>
      <c r="G73" s="750"/>
      <c r="H73" s="750"/>
      <c r="I73" s="828"/>
      <c r="J73" s="736"/>
      <c r="K73" s="736"/>
      <c r="N73" s="732"/>
      <c r="O73" s="737"/>
      <c r="Q73" s="736"/>
    </row>
    <row r="74" spans="1:17" x14ac:dyDescent="0.2">
      <c r="A74" s="782" t="s">
        <v>132</v>
      </c>
      <c r="B74" s="802" t="s">
        <v>133</v>
      </c>
      <c r="C74" s="735">
        <f t="shared" si="0"/>
        <v>0</v>
      </c>
      <c r="D74" s="749"/>
      <c r="E74" s="739"/>
      <c r="F74" s="750"/>
      <c r="G74" s="750"/>
      <c r="H74" s="750"/>
      <c r="I74" s="828"/>
      <c r="J74" s="736"/>
      <c r="K74" s="736"/>
      <c r="N74" s="732"/>
      <c r="O74" s="737"/>
      <c r="Q74" s="736"/>
    </row>
    <row r="75" spans="1:17" x14ac:dyDescent="0.2">
      <c r="A75" s="782" t="s">
        <v>134</v>
      </c>
      <c r="B75" s="802" t="s">
        <v>135</v>
      </c>
      <c r="C75" s="735">
        <f t="shared" si="0"/>
        <v>0</v>
      </c>
      <c r="D75" s="749"/>
      <c r="E75" s="739"/>
      <c r="F75" s="750"/>
      <c r="G75" s="750"/>
      <c r="H75" s="750"/>
      <c r="I75" s="828"/>
      <c r="J75" s="736"/>
      <c r="K75" s="736"/>
      <c r="N75" s="732"/>
      <c r="O75" s="737"/>
      <c r="Q75" s="736"/>
    </row>
    <row r="76" spans="1:17" x14ac:dyDescent="0.2">
      <c r="A76" s="782" t="s">
        <v>136</v>
      </c>
      <c r="B76" s="802" t="s">
        <v>137</v>
      </c>
      <c r="C76" s="735">
        <f t="shared" si="0"/>
        <v>0</v>
      </c>
      <c r="D76" s="749"/>
      <c r="E76" s="739"/>
      <c r="F76" s="750"/>
      <c r="G76" s="750"/>
      <c r="H76" s="750"/>
      <c r="I76" s="828"/>
      <c r="J76" s="736"/>
      <c r="K76" s="736"/>
      <c r="N76" s="732"/>
      <c r="O76" s="737"/>
      <c r="Q76" s="736"/>
    </row>
    <row r="77" spans="1:17" x14ac:dyDescent="0.2">
      <c r="A77" s="803" t="s">
        <v>138</v>
      </c>
      <c r="B77" s="808" t="s">
        <v>139</v>
      </c>
      <c r="C77" s="751">
        <f>+SUM(D77:F77)</f>
        <v>0</v>
      </c>
      <c r="D77" s="752"/>
      <c r="E77" s="753"/>
      <c r="F77" s="754"/>
      <c r="G77" s="754"/>
      <c r="H77" s="754"/>
      <c r="I77" s="828"/>
      <c r="J77" s="736"/>
      <c r="K77" s="736"/>
      <c r="N77" s="732"/>
      <c r="O77" s="737"/>
      <c r="Q77" s="736"/>
    </row>
    <row r="78" spans="1:17" x14ac:dyDescent="0.2">
      <c r="A78" s="873"/>
      <c r="B78" s="755"/>
      <c r="C78" s="68"/>
      <c r="D78" s="3"/>
      <c r="E78" s="3"/>
      <c r="F78" s="3"/>
      <c r="G78" s="3"/>
      <c r="H78" s="3"/>
      <c r="I78" s="828"/>
      <c r="J78" s="736"/>
      <c r="K78" s="736"/>
      <c r="N78" s="732"/>
      <c r="O78" s="737"/>
      <c r="Q78" s="736"/>
    </row>
    <row r="79" spans="1:17" x14ac:dyDescent="0.2">
      <c r="A79" s="951" t="s">
        <v>140</v>
      </c>
      <c r="B79" s="958"/>
      <c r="C79" s="872">
        <f>+SUM(D79:F79)</f>
        <v>796</v>
      </c>
      <c r="D79" s="756">
        <f>+SUM(D80:D117)</f>
        <v>0</v>
      </c>
      <c r="E79" s="756">
        <f>+SUM(E80:E117)</f>
        <v>750</v>
      </c>
      <c r="F79" s="757">
        <f>+SUM(F80:F117)</f>
        <v>46</v>
      </c>
      <c r="G79" s="758">
        <f>+SUM(G80:G117)</f>
        <v>0</v>
      </c>
      <c r="H79" s="758">
        <f>+SUM(H80:H117)</f>
        <v>0</v>
      </c>
      <c r="I79" s="828"/>
      <c r="J79" s="736"/>
      <c r="K79" s="736"/>
      <c r="N79" s="732"/>
      <c r="O79" s="737"/>
      <c r="Q79" s="736"/>
    </row>
    <row r="80" spans="1:17" x14ac:dyDescent="0.2">
      <c r="A80" s="781" t="s">
        <v>141</v>
      </c>
      <c r="B80" s="801" t="s">
        <v>142</v>
      </c>
      <c r="C80" s="759">
        <f>+SUM(D80:F80)</f>
        <v>0</v>
      </c>
      <c r="D80" s="746"/>
      <c r="E80" s="747"/>
      <c r="F80" s="748"/>
      <c r="G80" s="748"/>
      <c r="H80" s="748"/>
      <c r="I80" s="828"/>
      <c r="J80" s="736"/>
      <c r="K80" s="736"/>
      <c r="N80" s="732"/>
      <c r="O80" s="737"/>
      <c r="Q80" s="736"/>
    </row>
    <row r="81" spans="1:17" x14ac:dyDescent="0.2">
      <c r="A81" s="782" t="s">
        <v>143</v>
      </c>
      <c r="B81" s="802" t="s">
        <v>144</v>
      </c>
      <c r="C81" s="735">
        <f t="shared" ref="C81:C117" si="1">+SUM(D81:F81)</f>
        <v>70</v>
      </c>
      <c r="D81" s="749"/>
      <c r="E81" s="739">
        <v>70</v>
      </c>
      <c r="F81" s="750"/>
      <c r="G81" s="750"/>
      <c r="H81" s="750"/>
      <c r="I81" s="828"/>
      <c r="J81" s="736"/>
      <c r="K81" s="736"/>
      <c r="N81" s="732"/>
      <c r="O81" s="737"/>
      <c r="Q81" s="736"/>
    </row>
    <row r="82" spans="1:17" x14ac:dyDescent="0.2">
      <c r="A82" s="782" t="s">
        <v>145</v>
      </c>
      <c r="B82" s="802" t="s">
        <v>146</v>
      </c>
      <c r="C82" s="735">
        <f t="shared" si="1"/>
        <v>0</v>
      </c>
      <c r="D82" s="749"/>
      <c r="E82" s="739"/>
      <c r="F82" s="750"/>
      <c r="G82" s="750"/>
      <c r="H82" s="750"/>
      <c r="I82" s="828"/>
      <c r="J82" s="736"/>
      <c r="K82" s="736"/>
      <c r="N82" s="732"/>
      <c r="O82" s="737"/>
      <c r="Q82" s="736"/>
    </row>
    <row r="83" spans="1:17" x14ac:dyDescent="0.2">
      <c r="A83" s="782" t="s">
        <v>147</v>
      </c>
      <c r="B83" s="802" t="s">
        <v>148</v>
      </c>
      <c r="C83" s="735">
        <f t="shared" si="1"/>
        <v>0</v>
      </c>
      <c r="D83" s="749"/>
      <c r="E83" s="739"/>
      <c r="F83" s="750"/>
      <c r="G83" s="750"/>
      <c r="H83" s="750"/>
      <c r="I83" s="828"/>
      <c r="J83" s="736"/>
      <c r="K83" s="736"/>
      <c r="N83" s="732"/>
      <c r="O83" s="737"/>
      <c r="Q83" s="736"/>
    </row>
    <row r="84" spans="1:17" x14ac:dyDescent="0.2">
      <c r="A84" s="782" t="s">
        <v>149</v>
      </c>
      <c r="B84" s="802" t="s">
        <v>150</v>
      </c>
      <c r="C84" s="735">
        <f t="shared" si="1"/>
        <v>85</v>
      </c>
      <c r="D84" s="749"/>
      <c r="E84" s="739">
        <v>85</v>
      </c>
      <c r="F84" s="750"/>
      <c r="G84" s="750"/>
      <c r="H84" s="750"/>
      <c r="I84" s="828"/>
      <c r="J84" s="736"/>
      <c r="K84" s="736"/>
      <c r="N84" s="732"/>
      <c r="O84" s="737"/>
      <c r="Q84" s="736"/>
    </row>
    <row r="85" spans="1:17" x14ac:dyDescent="0.2">
      <c r="A85" s="782" t="s">
        <v>151</v>
      </c>
      <c r="B85" s="802" t="s">
        <v>152</v>
      </c>
      <c r="C85" s="735">
        <f t="shared" si="1"/>
        <v>0</v>
      </c>
      <c r="D85" s="749"/>
      <c r="E85" s="739"/>
      <c r="F85" s="750"/>
      <c r="G85" s="750"/>
      <c r="H85" s="750"/>
      <c r="I85" s="828"/>
      <c r="J85" s="736"/>
      <c r="K85" s="736"/>
      <c r="N85" s="732"/>
      <c r="O85" s="737"/>
      <c r="Q85" s="736"/>
    </row>
    <row r="86" spans="1:17" x14ac:dyDescent="0.2">
      <c r="A86" s="782" t="s">
        <v>153</v>
      </c>
      <c r="B86" s="802" t="s">
        <v>154</v>
      </c>
      <c r="C86" s="735">
        <f t="shared" si="1"/>
        <v>0</v>
      </c>
      <c r="D86" s="749"/>
      <c r="E86" s="739"/>
      <c r="F86" s="750"/>
      <c r="G86" s="750"/>
      <c r="H86" s="750"/>
      <c r="I86" s="828"/>
      <c r="J86" s="736"/>
      <c r="K86" s="736"/>
      <c r="N86" s="732"/>
      <c r="O86" s="737"/>
      <c r="Q86" s="736"/>
    </row>
    <row r="87" spans="1:17" x14ac:dyDescent="0.2">
      <c r="A87" s="782" t="s">
        <v>155</v>
      </c>
      <c r="B87" s="802" t="s">
        <v>156</v>
      </c>
      <c r="C87" s="735">
        <f t="shared" si="1"/>
        <v>0</v>
      </c>
      <c r="D87" s="749"/>
      <c r="E87" s="739"/>
      <c r="F87" s="750"/>
      <c r="G87" s="750"/>
      <c r="H87" s="750"/>
      <c r="I87" s="828"/>
      <c r="J87" s="736"/>
      <c r="K87" s="736"/>
      <c r="N87" s="732"/>
      <c r="O87" s="737"/>
      <c r="Q87" s="736"/>
    </row>
    <row r="88" spans="1:17" x14ac:dyDescent="0.2">
      <c r="A88" s="782" t="s">
        <v>157</v>
      </c>
      <c r="B88" s="802" t="s">
        <v>158</v>
      </c>
      <c r="C88" s="735">
        <f t="shared" si="1"/>
        <v>0</v>
      </c>
      <c r="D88" s="749"/>
      <c r="E88" s="739"/>
      <c r="F88" s="750"/>
      <c r="G88" s="750"/>
      <c r="H88" s="750"/>
      <c r="I88" s="828"/>
      <c r="J88" s="736"/>
      <c r="K88" s="736"/>
      <c r="N88" s="732"/>
      <c r="O88" s="737"/>
      <c r="Q88" s="736"/>
    </row>
    <row r="89" spans="1:17" x14ac:dyDescent="0.2">
      <c r="A89" s="782" t="s">
        <v>159</v>
      </c>
      <c r="B89" s="802" t="s">
        <v>160</v>
      </c>
      <c r="C89" s="735">
        <f t="shared" si="1"/>
        <v>18</v>
      </c>
      <c r="D89" s="749"/>
      <c r="E89" s="739">
        <v>18</v>
      </c>
      <c r="F89" s="750"/>
      <c r="G89" s="750"/>
      <c r="H89" s="750"/>
      <c r="I89" s="828"/>
      <c r="J89" s="736"/>
      <c r="K89" s="736"/>
      <c r="N89" s="732"/>
      <c r="O89" s="737"/>
      <c r="Q89" s="736"/>
    </row>
    <row r="90" spans="1:17" x14ac:dyDescent="0.2">
      <c r="A90" s="782" t="s">
        <v>161</v>
      </c>
      <c r="B90" s="802" t="s">
        <v>162</v>
      </c>
      <c r="C90" s="735">
        <f t="shared" si="1"/>
        <v>0</v>
      </c>
      <c r="D90" s="749"/>
      <c r="E90" s="739"/>
      <c r="F90" s="750"/>
      <c r="G90" s="750"/>
      <c r="H90" s="750"/>
      <c r="I90" s="828"/>
      <c r="J90" s="736"/>
      <c r="K90" s="736"/>
      <c r="N90" s="732"/>
      <c r="O90" s="737"/>
      <c r="Q90" s="736"/>
    </row>
    <row r="91" spans="1:17" x14ac:dyDescent="0.2">
      <c r="A91" s="782" t="s">
        <v>163</v>
      </c>
      <c r="B91" s="802" t="s">
        <v>164</v>
      </c>
      <c r="C91" s="735">
        <f t="shared" si="1"/>
        <v>0</v>
      </c>
      <c r="D91" s="749"/>
      <c r="E91" s="739"/>
      <c r="F91" s="750"/>
      <c r="G91" s="750"/>
      <c r="H91" s="750"/>
      <c r="I91" s="828"/>
      <c r="J91" s="736"/>
      <c r="K91" s="736"/>
      <c r="N91" s="732"/>
      <c r="O91" s="737"/>
      <c r="Q91" s="736"/>
    </row>
    <row r="92" spans="1:17" x14ac:dyDescent="0.2">
      <c r="A92" s="782" t="s">
        <v>165</v>
      </c>
      <c r="B92" s="802" t="s">
        <v>166</v>
      </c>
      <c r="C92" s="735">
        <f t="shared" si="1"/>
        <v>0</v>
      </c>
      <c r="D92" s="749"/>
      <c r="E92" s="739"/>
      <c r="F92" s="750"/>
      <c r="G92" s="750"/>
      <c r="H92" s="750"/>
      <c r="I92" s="828"/>
      <c r="J92" s="736"/>
      <c r="K92" s="736"/>
      <c r="N92" s="732"/>
      <c r="O92" s="737"/>
      <c r="Q92" s="736"/>
    </row>
    <row r="93" spans="1:17" x14ac:dyDescent="0.2">
      <c r="A93" s="782" t="s">
        <v>167</v>
      </c>
      <c r="B93" s="802" t="s">
        <v>168</v>
      </c>
      <c r="C93" s="735">
        <f t="shared" si="1"/>
        <v>0</v>
      </c>
      <c r="D93" s="749"/>
      <c r="E93" s="739"/>
      <c r="F93" s="750"/>
      <c r="G93" s="750"/>
      <c r="H93" s="750"/>
      <c r="I93" s="828"/>
      <c r="J93" s="736"/>
      <c r="K93" s="736"/>
      <c r="N93" s="732"/>
      <c r="O93" s="737"/>
      <c r="Q93" s="736"/>
    </row>
    <row r="94" spans="1:17" x14ac:dyDescent="0.2">
      <c r="A94" s="782" t="s">
        <v>169</v>
      </c>
      <c r="B94" s="802" t="s">
        <v>170</v>
      </c>
      <c r="C94" s="735">
        <f t="shared" si="1"/>
        <v>401</v>
      </c>
      <c r="D94" s="749"/>
      <c r="E94" s="739">
        <v>401</v>
      </c>
      <c r="F94" s="750"/>
      <c r="G94" s="750"/>
      <c r="H94" s="750"/>
      <c r="I94" s="828"/>
      <c r="J94" s="736"/>
      <c r="K94" s="736"/>
      <c r="N94" s="732"/>
      <c r="O94" s="737"/>
      <c r="Q94" s="736"/>
    </row>
    <row r="95" spans="1:17" x14ac:dyDescent="0.2">
      <c r="A95" s="782" t="s">
        <v>171</v>
      </c>
      <c r="B95" s="802" t="s">
        <v>172</v>
      </c>
      <c r="C95" s="735">
        <f t="shared" si="1"/>
        <v>23</v>
      </c>
      <c r="D95" s="749"/>
      <c r="E95" s="739">
        <v>23</v>
      </c>
      <c r="F95" s="750"/>
      <c r="G95" s="750"/>
      <c r="H95" s="750"/>
      <c r="I95" s="828"/>
      <c r="J95" s="736"/>
      <c r="K95" s="736"/>
      <c r="N95" s="732"/>
      <c r="O95" s="737"/>
      <c r="Q95" s="736"/>
    </row>
    <row r="96" spans="1:17" x14ac:dyDescent="0.2">
      <c r="A96" s="782" t="s">
        <v>173</v>
      </c>
      <c r="B96" s="802" t="s">
        <v>174</v>
      </c>
      <c r="C96" s="735">
        <f t="shared" si="1"/>
        <v>0</v>
      </c>
      <c r="D96" s="749"/>
      <c r="E96" s="739"/>
      <c r="F96" s="750"/>
      <c r="G96" s="750"/>
      <c r="H96" s="750"/>
      <c r="I96" s="828"/>
      <c r="J96" s="736"/>
      <c r="K96" s="736"/>
      <c r="N96" s="732"/>
      <c r="O96" s="737"/>
      <c r="Q96" s="736"/>
    </row>
    <row r="97" spans="1:17" x14ac:dyDescent="0.2">
      <c r="A97" s="782" t="s">
        <v>175</v>
      </c>
      <c r="B97" s="802" t="s">
        <v>176</v>
      </c>
      <c r="C97" s="735">
        <f t="shared" si="1"/>
        <v>0</v>
      </c>
      <c r="D97" s="749"/>
      <c r="E97" s="739"/>
      <c r="F97" s="750"/>
      <c r="G97" s="750"/>
      <c r="H97" s="750"/>
      <c r="I97" s="828"/>
      <c r="J97" s="736"/>
      <c r="K97" s="736"/>
      <c r="N97" s="732"/>
      <c r="O97" s="737"/>
      <c r="Q97" s="736"/>
    </row>
    <row r="98" spans="1:17" x14ac:dyDescent="0.2">
      <c r="A98" s="782" t="s">
        <v>177</v>
      </c>
      <c r="B98" s="802" t="s">
        <v>178</v>
      </c>
      <c r="C98" s="735">
        <f t="shared" si="1"/>
        <v>0</v>
      </c>
      <c r="D98" s="749"/>
      <c r="E98" s="739"/>
      <c r="F98" s="750"/>
      <c r="G98" s="750"/>
      <c r="H98" s="750"/>
      <c r="I98" s="828"/>
      <c r="J98" s="736"/>
      <c r="K98" s="736"/>
      <c r="N98" s="732"/>
      <c r="O98" s="737"/>
      <c r="Q98" s="736"/>
    </row>
    <row r="99" spans="1:17" x14ac:dyDescent="0.2">
      <c r="A99" s="782" t="s">
        <v>179</v>
      </c>
      <c r="B99" s="802" t="s">
        <v>180</v>
      </c>
      <c r="C99" s="735">
        <f t="shared" si="1"/>
        <v>151</v>
      </c>
      <c r="D99" s="749"/>
      <c r="E99" s="739">
        <v>151</v>
      </c>
      <c r="F99" s="750"/>
      <c r="G99" s="750"/>
      <c r="H99" s="750"/>
      <c r="I99" s="828"/>
      <c r="J99" s="736"/>
      <c r="K99" s="736"/>
      <c r="N99" s="732"/>
      <c r="O99" s="737"/>
      <c r="Q99" s="736"/>
    </row>
    <row r="100" spans="1:17" x14ac:dyDescent="0.2">
      <c r="A100" s="782" t="s">
        <v>181</v>
      </c>
      <c r="B100" s="802" t="s">
        <v>182</v>
      </c>
      <c r="C100" s="735">
        <f t="shared" si="1"/>
        <v>1</v>
      </c>
      <c r="D100" s="749"/>
      <c r="E100" s="739">
        <v>1</v>
      </c>
      <c r="F100" s="750"/>
      <c r="G100" s="750"/>
      <c r="H100" s="750"/>
      <c r="I100" s="828"/>
      <c r="J100" s="736"/>
      <c r="K100" s="736"/>
      <c r="N100" s="732"/>
      <c r="O100" s="737"/>
      <c r="Q100" s="736"/>
    </row>
    <row r="101" spans="1:17" x14ac:dyDescent="0.2">
      <c r="A101" s="782" t="s">
        <v>183</v>
      </c>
      <c r="B101" s="802" t="s">
        <v>184</v>
      </c>
      <c r="C101" s="735">
        <f t="shared" si="1"/>
        <v>0</v>
      </c>
      <c r="D101" s="749"/>
      <c r="E101" s="739"/>
      <c r="F101" s="750"/>
      <c r="G101" s="750"/>
      <c r="H101" s="750"/>
      <c r="I101" s="828"/>
      <c r="J101" s="736"/>
      <c r="K101" s="736"/>
      <c r="N101" s="732"/>
      <c r="O101" s="737"/>
      <c r="Q101" s="736"/>
    </row>
    <row r="102" spans="1:17" x14ac:dyDescent="0.2">
      <c r="A102" s="782" t="s">
        <v>185</v>
      </c>
      <c r="B102" s="802" t="s">
        <v>186</v>
      </c>
      <c r="C102" s="735">
        <f t="shared" si="1"/>
        <v>0</v>
      </c>
      <c r="D102" s="749"/>
      <c r="E102" s="739"/>
      <c r="F102" s="750"/>
      <c r="G102" s="750"/>
      <c r="H102" s="750"/>
      <c r="I102" s="828"/>
      <c r="J102" s="736"/>
      <c r="K102" s="736"/>
      <c r="N102" s="732"/>
      <c r="O102" s="737"/>
      <c r="Q102" s="736"/>
    </row>
    <row r="103" spans="1:17" x14ac:dyDescent="0.2">
      <c r="A103" s="782" t="s">
        <v>187</v>
      </c>
      <c r="B103" s="802" t="s">
        <v>188</v>
      </c>
      <c r="C103" s="735">
        <f t="shared" si="1"/>
        <v>0</v>
      </c>
      <c r="D103" s="749"/>
      <c r="E103" s="739"/>
      <c r="F103" s="750"/>
      <c r="G103" s="750"/>
      <c r="H103" s="750"/>
      <c r="I103" s="828"/>
      <c r="J103" s="736"/>
      <c r="K103" s="736"/>
      <c r="N103" s="732"/>
      <c r="O103" s="737"/>
      <c r="Q103" s="736"/>
    </row>
    <row r="104" spans="1:17" x14ac:dyDescent="0.2">
      <c r="A104" s="782" t="s">
        <v>189</v>
      </c>
      <c r="B104" s="802" t="s">
        <v>190</v>
      </c>
      <c r="C104" s="735">
        <f t="shared" si="1"/>
        <v>0</v>
      </c>
      <c r="D104" s="749"/>
      <c r="E104" s="739"/>
      <c r="F104" s="750"/>
      <c r="G104" s="750"/>
      <c r="H104" s="750"/>
      <c r="I104" s="828"/>
      <c r="J104" s="736"/>
      <c r="K104" s="736"/>
      <c r="N104" s="732"/>
      <c r="O104" s="737"/>
      <c r="Q104" s="736"/>
    </row>
    <row r="105" spans="1:17" x14ac:dyDescent="0.2">
      <c r="A105" s="782" t="s">
        <v>191</v>
      </c>
      <c r="B105" s="802" t="s">
        <v>192</v>
      </c>
      <c r="C105" s="735">
        <f t="shared" si="1"/>
        <v>44</v>
      </c>
      <c r="D105" s="749"/>
      <c r="E105" s="739"/>
      <c r="F105" s="750">
        <v>44</v>
      </c>
      <c r="G105" s="750"/>
      <c r="H105" s="750"/>
      <c r="I105" s="828"/>
      <c r="J105" s="736"/>
      <c r="K105" s="736"/>
      <c r="N105" s="732"/>
      <c r="O105" s="737"/>
      <c r="Q105" s="736"/>
    </row>
    <row r="106" spans="1:17" x14ac:dyDescent="0.2">
      <c r="A106" s="782" t="s">
        <v>193</v>
      </c>
      <c r="B106" s="802" t="s">
        <v>194</v>
      </c>
      <c r="C106" s="735">
        <f t="shared" si="1"/>
        <v>2</v>
      </c>
      <c r="D106" s="749"/>
      <c r="E106" s="739"/>
      <c r="F106" s="750">
        <v>2</v>
      </c>
      <c r="G106" s="750"/>
      <c r="H106" s="750"/>
      <c r="I106" s="828"/>
      <c r="J106" s="736"/>
      <c r="K106" s="736"/>
      <c r="N106" s="732"/>
      <c r="O106" s="737"/>
      <c r="Q106" s="736"/>
    </row>
    <row r="107" spans="1:17" x14ac:dyDescent="0.2">
      <c r="A107" s="782" t="s">
        <v>195</v>
      </c>
      <c r="B107" s="802" t="s">
        <v>196</v>
      </c>
      <c r="C107" s="735">
        <f t="shared" si="1"/>
        <v>0</v>
      </c>
      <c r="D107" s="749"/>
      <c r="E107" s="739"/>
      <c r="F107" s="750"/>
      <c r="G107" s="750"/>
      <c r="H107" s="750"/>
      <c r="I107" s="828"/>
      <c r="J107" s="736"/>
      <c r="K107" s="736"/>
      <c r="N107" s="732"/>
      <c r="O107" s="737"/>
      <c r="Q107" s="736"/>
    </row>
    <row r="108" spans="1:17" x14ac:dyDescent="0.2">
      <c r="A108" s="782" t="s">
        <v>197</v>
      </c>
      <c r="B108" s="802" t="s">
        <v>198</v>
      </c>
      <c r="C108" s="735">
        <f t="shared" si="1"/>
        <v>0</v>
      </c>
      <c r="D108" s="749"/>
      <c r="E108" s="739"/>
      <c r="F108" s="750"/>
      <c r="G108" s="750"/>
      <c r="H108" s="750"/>
      <c r="I108" s="828"/>
      <c r="J108" s="736"/>
      <c r="K108" s="736"/>
      <c r="N108" s="732"/>
      <c r="O108" s="737"/>
      <c r="Q108" s="736"/>
    </row>
    <row r="109" spans="1:17" x14ac:dyDescent="0.2">
      <c r="A109" s="782" t="s">
        <v>199</v>
      </c>
      <c r="B109" s="802" t="s">
        <v>200</v>
      </c>
      <c r="C109" s="735">
        <f t="shared" si="1"/>
        <v>0</v>
      </c>
      <c r="D109" s="749"/>
      <c r="E109" s="739"/>
      <c r="F109" s="750"/>
      <c r="G109" s="750"/>
      <c r="H109" s="750"/>
      <c r="I109" s="828"/>
      <c r="J109" s="736"/>
      <c r="K109" s="736"/>
      <c r="N109" s="732"/>
      <c r="O109" s="737"/>
      <c r="Q109" s="736"/>
    </row>
    <row r="110" spans="1:17" x14ac:dyDescent="0.2">
      <c r="A110" s="782" t="s">
        <v>201</v>
      </c>
      <c r="B110" s="802" t="s">
        <v>202</v>
      </c>
      <c r="C110" s="735">
        <f t="shared" si="1"/>
        <v>0</v>
      </c>
      <c r="D110" s="749"/>
      <c r="E110" s="739"/>
      <c r="F110" s="750"/>
      <c r="G110" s="750"/>
      <c r="H110" s="750"/>
      <c r="I110" s="828"/>
      <c r="J110" s="736"/>
      <c r="K110" s="736"/>
      <c r="N110" s="732"/>
      <c r="O110" s="737"/>
      <c r="Q110" s="736"/>
    </row>
    <row r="111" spans="1:17" x14ac:dyDescent="0.2">
      <c r="A111" s="782" t="s">
        <v>203</v>
      </c>
      <c r="B111" s="802" t="s">
        <v>204</v>
      </c>
      <c r="C111" s="735">
        <f t="shared" si="1"/>
        <v>0</v>
      </c>
      <c r="D111" s="749"/>
      <c r="E111" s="739"/>
      <c r="F111" s="750"/>
      <c r="G111" s="750"/>
      <c r="H111" s="750"/>
      <c r="I111" s="828"/>
      <c r="J111" s="736"/>
      <c r="K111" s="736"/>
      <c r="N111" s="732"/>
      <c r="O111" s="737"/>
      <c r="Q111" s="736"/>
    </row>
    <row r="112" spans="1:17" x14ac:dyDescent="0.2">
      <c r="A112" s="782" t="s">
        <v>205</v>
      </c>
      <c r="B112" s="802" t="s">
        <v>206</v>
      </c>
      <c r="C112" s="735">
        <f t="shared" si="1"/>
        <v>0</v>
      </c>
      <c r="D112" s="749"/>
      <c r="E112" s="739"/>
      <c r="F112" s="750"/>
      <c r="G112" s="750"/>
      <c r="H112" s="750"/>
      <c r="I112" s="828"/>
      <c r="J112" s="736"/>
      <c r="K112" s="736"/>
      <c r="N112" s="732"/>
      <c r="O112" s="737"/>
      <c r="Q112" s="736"/>
    </row>
    <row r="113" spans="1:17" x14ac:dyDescent="0.2">
      <c r="A113" s="782" t="s">
        <v>207</v>
      </c>
      <c r="B113" s="802" t="s">
        <v>208</v>
      </c>
      <c r="C113" s="735">
        <f t="shared" si="1"/>
        <v>1</v>
      </c>
      <c r="D113" s="749"/>
      <c r="E113" s="739">
        <v>1</v>
      </c>
      <c r="F113" s="750"/>
      <c r="G113" s="750"/>
      <c r="H113" s="750"/>
      <c r="I113" s="828"/>
      <c r="J113" s="736"/>
      <c r="K113" s="736"/>
      <c r="N113" s="732"/>
      <c r="O113" s="737"/>
      <c r="Q113" s="736"/>
    </row>
    <row r="114" spans="1:17" x14ac:dyDescent="0.2">
      <c r="A114" s="782" t="s">
        <v>209</v>
      </c>
      <c r="B114" s="802" t="s">
        <v>210</v>
      </c>
      <c r="C114" s="735">
        <f t="shared" si="1"/>
        <v>0</v>
      </c>
      <c r="D114" s="749"/>
      <c r="E114" s="739"/>
      <c r="F114" s="750"/>
      <c r="G114" s="750"/>
      <c r="H114" s="750"/>
      <c r="I114" s="828"/>
      <c r="J114" s="736"/>
      <c r="K114" s="736"/>
      <c r="N114" s="732"/>
      <c r="O114" s="737"/>
      <c r="Q114" s="736"/>
    </row>
    <row r="115" spans="1:17" x14ac:dyDescent="0.2">
      <c r="A115" s="782" t="s">
        <v>211</v>
      </c>
      <c r="B115" s="802" t="s">
        <v>212</v>
      </c>
      <c r="C115" s="735">
        <f t="shared" si="1"/>
        <v>0</v>
      </c>
      <c r="D115" s="749"/>
      <c r="E115" s="739"/>
      <c r="F115" s="750"/>
      <c r="G115" s="750"/>
      <c r="H115" s="750"/>
      <c r="I115" s="828"/>
      <c r="J115" s="736"/>
      <c r="K115" s="736"/>
      <c r="N115" s="732"/>
      <c r="O115" s="737"/>
      <c r="Q115" s="736"/>
    </row>
    <row r="116" spans="1:17" x14ac:dyDescent="0.2">
      <c r="A116" s="782" t="s">
        <v>213</v>
      </c>
      <c r="B116" s="802" t="s">
        <v>214</v>
      </c>
      <c r="C116" s="735">
        <f t="shared" si="1"/>
        <v>0</v>
      </c>
      <c r="D116" s="749"/>
      <c r="E116" s="739"/>
      <c r="F116" s="750"/>
      <c r="G116" s="750"/>
      <c r="H116" s="750"/>
      <c r="I116" s="828"/>
      <c r="J116" s="736"/>
      <c r="K116" s="736"/>
      <c r="N116" s="732"/>
      <c r="O116" s="737"/>
      <c r="Q116" s="736"/>
    </row>
    <row r="117" spans="1:17" x14ac:dyDescent="0.2">
      <c r="A117" s="803" t="s">
        <v>215</v>
      </c>
      <c r="B117" s="808" t="s">
        <v>216</v>
      </c>
      <c r="C117" s="751">
        <f t="shared" si="1"/>
        <v>0</v>
      </c>
      <c r="D117" s="752"/>
      <c r="E117" s="753"/>
      <c r="F117" s="754"/>
      <c r="G117" s="754"/>
      <c r="H117" s="754"/>
      <c r="I117" s="828"/>
      <c r="J117" s="736"/>
      <c r="K117" s="736"/>
      <c r="N117" s="732"/>
      <c r="O117" s="737"/>
      <c r="Q117" s="736"/>
    </row>
    <row r="118" spans="1:17" x14ac:dyDescent="0.2">
      <c r="A118" s="873"/>
      <c r="B118" s="755"/>
      <c r="C118" s="68"/>
      <c r="D118" s="3"/>
      <c r="E118" s="3"/>
      <c r="F118" s="3"/>
      <c r="G118" s="3"/>
      <c r="H118" s="3"/>
      <c r="I118" s="828"/>
      <c r="J118" s="736"/>
      <c r="K118" s="736"/>
      <c r="N118" s="732"/>
      <c r="O118" s="737"/>
      <c r="Q118" s="736"/>
    </row>
    <row r="119" spans="1:17" x14ac:dyDescent="0.2">
      <c r="A119" s="951" t="s">
        <v>217</v>
      </c>
      <c r="B119" s="958"/>
      <c r="C119" s="872">
        <f>+SUM(D119:F119)</f>
        <v>299</v>
      </c>
      <c r="D119" s="756">
        <f>+SUM(D120:D159)</f>
        <v>1</v>
      </c>
      <c r="E119" s="760">
        <f>+SUM(E120:E159)</f>
        <v>288</v>
      </c>
      <c r="F119" s="761">
        <f>+SUM(F120:F159)</f>
        <v>10</v>
      </c>
      <c r="G119" s="761">
        <f>+SUM(G120:G159)</f>
        <v>0</v>
      </c>
      <c r="H119" s="761">
        <f>+SUM(H120:H159)</f>
        <v>0</v>
      </c>
      <c r="I119" s="828"/>
      <c r="J119" s="736"/>
      <c r="K119" s="736"/>
      <c r="N119" s="732"/>
      <c r="O119" s="737"/>
      <c r="Q119" s="736"/>
    </row>
    <row r="120" spans="1:17" x14ac:dyDescent="0.2">
      <c r="A120" s="781" t="s">
        <v>218</v>
      </c>
      <c r="B120" s="801" t="s">
        <v>219</v>
      </c>
      <c r="C120" s="759">
        <f>+SUM(D120:F120)</f>
        <v>0</v>
      </c>
      <c r="D120" s="746"/>
      <c r="E120" s="747"/>
      <c r="F120" s="748"/>
      <c r="G120" s="748"/>
      <c r="H120" s="748"/>
      <c r="I120" s="828"/>
      <c r="J120" s="736"/>
      <c r="K120" s="736"/>
      <c r="N120" s="732"/>
      <c r="O120" s="737"/>
      <c r="Q120" s="736"/>
    </row>
    <row r="121" spans="1:17" x14ac:dyDescent="0.2">
      <c r="A121" s="782" t="s">
        <v>220</v>
      </c>
      <c r="B121" s="802" t="s">
        <v>221</v>
      </c>
      <c r="C121" s="735">
        <f t="shared" ref="C121:C159" si="2">+SUM(D121:F121)</f>
        <v>0</v>
      </c>
      <c r="D121" s="749"/>
      <c r="E121" s="739"/>
      <c r="F121" s="750"/>
      <c r="G121" s="750"/>
      <c r="H121" s="750"/>
      <c r="I121" s="828"/>
      <c r="J121" s="736"/>
      <c r="K121" s="736"/>
      <c r="N121" s="732"/>
      <c r="O121" s="737"/>
      <c r="Q121" s="736"/>
    </row>
    <row r="122" spans="1:17" x14ac:dyDescent="0.2">
      <c r="A122" s="782" t="s">
        <v>222</v>
      </c>
      <c r="B122" s="802" t="s">
        <v>223</v>
      </c>
      <c r="C122" s="735">
        <f t="shared" si="2"/>
        <v>0</v>
      </c>
      <c r="D122" s="749"/>
      <c r="E122" s="739"/>
      <c r="F122" s="750"/>
      <c r="G122" s="750"/>
      <c r="H122" s="750"/>
      <c r="I122" s="828"/>
      <c r="J122" s="736"/>
      <c r="K122" s="736"/>
      <c r="N122" s="732"/>
      <c r="O122" s="737"/>
      <c r="Q122" s="736"/>
    </row>
    <row r="123" spans="1:17" x14ac:dyDescent="0.2">
      <c r="A123" s="782" t="s">
        <v>224</v>
      </c>
      <c r="B123" s="802" t="s">
        <v>225</v>
      </c>
      <c r="C123" s="735">
        <f t="shared" si="2"/>
        <v>0</v>
      </c>
      <c r="D123" s="749"/>
      <c r="E123" s="739"/>
      <c r="F123" s="750"/>
      <c r="G123" s="750"/>
      <c r="H123" s="750"/>
      <c r="I123" s="828"/>
      <c r="J123" s="736"/>
      <c r="K123" s="736"/>
      <c r="N123" s="732"/>
      <c r="O123" s="737"/>
      <c r="Q123" s="736"/>
    </row>
    <row r="124" spans="1:17" x14ac:dyDescent="0.2">
      <c r="A124" s="782" t="s">
        <v>226</v>
      </c>
      <c r="B124" s="802" t="s">
        <v>227</v>
      </c>
      <c r="C124" s="735">
        <f t="shared" si="2"/>
        <v>0</v>
      </c>
      <c r="D124" s="749"/>
      <c r="E124" s="739"/>
      <c r="F124" s="750"/>
      <c r="G124" s="750"/>
      <c r="H124" s="750"/>
      <c r="I124" s="828"/>
      <c r="J124" s="736"/>
      <c r="K124" s="736"/>
      <c r="N124" s="732"/>
      <c r="O124" s="737"/>
      <c r="Q124" s="736"/>
    </row>
    <row r="125" spans="1:17" x14ac:dyDescent="0.2">
      <c r="A125" s="782" t="s">
        <v>228</v>
      </c>
      <c r="B125" s="802" t="s">
        <v>229</v>
      </c>
      <c r="C125" s="735">
        <f t="shared" si="2"/>
        <v>0</v>
      </c>
      <c r="D125" s="749"/>
      <c r="E125" s="739"/>
      <c r="F125" s="750"/>
      <c r="G125" s="750"/>
      <c r="H125" s="750"/>
      <c r="I125" s="828"/>
      <c r="J125" s="736"/>
      <c r="K125" s="736"/>
      <c r="N125" s="732"/>
      <c r="O125" s="737"/>
      <c r="Q125" s="736"/>
    </row>
    <row r="126" spans="1:17" x14ac:dyDescent="0.2">
      <c r="A126" s="782" t="s">
        <v>230</v>
      </c>
      <c r="B126" s="802" t="s">
        <v>231</v>
      </c>
      <c r="C126" s="735">
        <f t="shared" si="2"/>
        <v>1</v>
      </c>
      <c r="D126" s="749">
        <v>1</v>
      </c>
      <c r="E126" s="739"/>
      <c r="F126" s="750"/>
      <c r="G126" s="750"/>
      <c r="H126" s="750"/>
      <c r="I126" s="828"/>
      <c r="J126" s="736"/>
      <c r="K126" s="736"/>
      <c r="N126" s="732"/>
      <c r="O126" s="737"/>
      <c r="Q126" s="736"/>
    </row>
    <row r="127" spans="1:17" x14ac:dyDescent="0.2">
      <c r="A127" s="782" t="s">
        <v>232</v>
      </c>
      <c r="B127" s="802" t="s">
        <v>233</v>
      </c>
      <c r="C127" s="735">
        <f t="shared" si="2"/>
        <v>0</v>
      </c>
      <c r="D127" s="749"/>
      <c r="E127" s="739"/>
      <c r="F127" s="750"/>
      <c r="G127" s="750"/>
      <c r="H127" s="750"/>
      <c r="I127" s="828"/>
      <c r="J127" s="736"/>
      <c r="K127" s="736"/>
      <c r="N127" s="732"/>
      <c r="O127" s="737"/>
      <c r="Q127" s="736"/>
    </row>
    <row r="128" spans="1:17" x14ac:dyDescent="0.2">
      <c r="A128" s="782" t="s">
        <v>234</v>
      </c>
      <c r="B128" s="802" t="s">
        <v>235</v>
      </c>
      <c r="C128" s="735">
        <f t="shared" si="2"/>
        <v>210</v>
      </c>
      <c r="D128" s="749"/>
      <c r="E128" s="739">
        <v>210</v>
      </c>
      <c r="F128" s="750"/>
      <c r="G128" s="750"/>
      <c r="H128" s="750"/>
      <c r="I128" s="828"/>
      <c r="J128" s="736"/>
      <c r="K128" s="736"/>
      <c r="N128" s="732"/>
      <c r="O128" s="737"/>
      <c r="Q128" s="736"/>
    </row>
    <row r="129" spans="1:17" x14ac:dyDescent="0.2">
      <c r="A129" s="782" t="s">
        <v>236</v>
      </c>
      <c r="B129" s="802" t="s">
        <v>237</v>
      </c>
      <c r="C129" s="735">
        <f t="shared" si="2"/>
        <v>4</v>
      </c>
      <c r="D129" s="749"/>
      <c r="E129" s="739">
        <v>4</v>
      </c>
      <c r="F129" s="750"/>
      <c r="G129" s="750"/>
      <c r="H129" s="750"/>
      <c r="I129" s="828"/>
      <c r="J129" s="736"/>
      <c r="K129" s="736"/>
      <c r="N129" s="732"/>
      <c r="O129" s="737"/>
      <c r="Q129" s="736"/>
    </row>
    <row r="130" spans="1:17" x14ac:dyDescent="0.2">
      <c r="A130" s="782" t="s">
        <v>238</v>
      </c>
      <c r="B130" s="802" t="s">
        <v>239</v>
      </c>
      <c r="C130" s="735">
        <f t="shared" si="2"/>
        <v>1</v>
      </c>
      <c r="D130" s="749"/>
      <c r="E130" s="739">
        <v>1</v>
      </c>
      <c r="F130" s="750"/>
      <c r="G130" s="750"/>
      <c r="H130" s="750"/>
      <c r="I130" s="828"/>
      <c r="J130" s="736"/>
      <c r="K130" s="736"/>
      <c r="N130" s="732"/>
      <c r="O130" s="737"/>
      <c r="Q130" s="736"/>
    </row>
    <row r="131" spans="1:17" x14ac:dyDescent="0.2">
      <c r="A131" s="782" t="s">
        <v>240</v>
      </c>
      <c r="B131" s="802" t="s">
        <v>241</v>
      </c>
      <c r="C131" s="735">
        <f t="shared" si="2"/>
        <v>44</v>
      </c>
      <c r="D131" s="749"/>
      <c r="E131" s="739">
        <v>44</v>
      </c>
      <c r="F131" s="750"/>
      <c r="G131" s="750"/>
      <c r="H131" s="750"/>
      <c r="I131" s="828"/>
      <c r="J131" s="736"/>
      <c r="K131" s="736"/>
      <c r="N131" s="732"/>
      <c r="O131" s="737"/>
      <c r="Q131" s="736"/>
    </row>
    <row r="132" spans="1:17" x14ac:dyDescent="0.2">
      <c r="A132" s="782" t="s">
        <v>242</v>
      </c>
      <c r="B132" s="802" t="s">
        <v>243</v>
      </c>
      <c r="C132" s="735">
        <f t="shared" si="2"/>
        <v>0</v>
      </c>
      <c r="D132" s="749"/>
      <c r="E132" s="739"/>
      <c r="F132" s="750"/>
      <c r="G132" s="750"/>
      <c r="H132" s="750"/>
      <c r="I132" s="828"/>
      <c r="J132" s="736"/>
      <c r="K132" s="736"/>
      <c r="N132" s="732"/>
      <c r="O132" s="737"/>
      <c r="Q132" s="736"/>
    </row>
    <row r="133" spans="1:17" x14ac:dyDescent="0.2">
      <c r="A133" s="782" t="s">
        <v>244</v>
      </c>
      <c r="B133" s="802" t="s">
        <v>245</v>
      </c>
      <c r="C133" s="735">
        <f t="shared" si="2"/>
        <v>0</v>
      </c>
      <c r="D133" s="749"/>
      <c r="E133" s="739"/>
      <c r="F133" s="750"/>
      <c r="G133" s="750"/>
      <c r="H133" s="750"/>
      <c r="I133" s="828"/>
      <c r="J133" s="736"/>
      <c r="K133" s="736"/>
      <c r="N133" s="732"/>
      <c r="O133" s="737"/>
      <c r="Q133" s="736"/>
    </row>
    <row r="134" spans="1:17" x14ac:dyDescent="0.2">
      <c r="A134" s="782" t="s">
        <v>246</v>
      </c>
      <c r="B134" s="802" t="s">
        <v>247</v>
      </c>
      <c r="C134" s="735">
        <f t="shared" si="2"/>
        <v>0</v>
      </c>
      <c r="D134" s="749"/>
      <c r="E134" s="739"/>
      <c r="F134" s="750"/>
      <c r="G134" s="750"/>
      <c r="H134" s="750"/>
      <c r="I134" s="828"/>
      <c r="J134" s="736"/>
      <c r="K134" s="736"/>
      <c r="N134" s="732"/>
      <c r="O134" s="737"/>
      <c r="Q134" s="736"/>
    </row>
    <row r="135" spans="1:17" x14ac:dyDescent="0.2">
      <c r="A135" s="782" t="s">
        <v>248</v>
      </c>
      <c r="B135" s="802" t="s">
        <v>249</v>
      </c>
      <c r="C135" s="735">
        <f t="shared" si="2"/>
        <v>0</v>
      </c>
      <c r="D135" s="749"/>
      <c r="E135" s="739"/>
      <c r="F135" s="750"/>
      <c r="G135" s="750"/>
      <c r="H135" s="750"/>
      <c r="I135" s="828"/>
      <c r="J135" s="736"/>
      <c r="K135" s="736"/>
      <c r="N135" s="732"/>
      <c r="O135" s="737"/>
      <c r="Q135" s="736"/>
    </row>
    <row r="136" spans="1:17" x14ac:dyDescent="0.2">
      <c r="A136" s="782" t="s">
        <v>250</v>
      </c>
      <c r="B136" s="802" t="s">
        <v>251</v>
      </c>
      <c r="C136" s="735">
        <f t="shared" si="2"/>
        <v>0</v>
      </c>
      <c r="D136" s="749"/>
      <c r="E136" s="739"/>
      <c r="F136" s="750"/>
      <c r="G136" s="750"/>
      <c r="H136" s="750"/>
      <c r="I136" s="828"/>
      <c r="J136" s="736"/>
      <c r="K136" s="736"/>
      <c r="N136" s="732"/>
      <c r="O136" s="737"/>
      <c r="Q136" s="736"/>
    </row>
    <row r="137" spans="1:17" x14ac:dyDescent="0.2">
      <c r="A137" s="782" t="s">
        <v>252</v>
      </c>
      <c r="B137" s="802" t="s">
        <v>253</v>
      </c>
      <c r="C137" s="735">
        <f t="shared" si="2"/>
        <v>4</v>
      </c>
      <c r="D137" s="749"/>
      <c r="E137" s="739">
        <v>4</v>
      </c>
      <c r="F137" s="750"/>
      <c r="G137" s="750"/>
      <c r="H137" s="750"/>
      <c r="I137" s="828"/>
      <c r="J137" s="736"/>
      <c r="K137" s="736"/>
      <c r="N137" s="732"/>
      <c r="O137" s="737"/>
      <c r="Q137" s="736"/>
    </row>
    <row r="138" spans="1:17" x14ac:dyDescent="0.2">
      <c r="A138" s="782" t="s">
        <v>254</v>
      </c>
      <c r="B138" s="802" t="s">
        <v>255</v>
      </c>
      <c r="C138" s="735">
        <f t="shared" si="2"/>
        <v>0</v>
      </c>
      <c r="D138" s="749"/>
      <c r="E138" s="739"/>
      <c r="F138" s="750"/>
      <c r="G138" s="750"/>
      <c r="H138" s="750"/>
      <c r="I138" s="828"/>
      <c r="J138" s="736"/>
      <c r="K138" s="736"/>
      <c r="N138" s="732"/>
      <c r="O138" s="737"/>
      <c r="Q138" s="736"/>
    </row>
    <row r="139" spans="1:17" x14ac:dyDescent="0.2">
      <c r="A139" s="782" t="s">
        <v>256</v>
      </c>
      <c r="B139" s="802" t="s">
        <v>257</v>
      </c>
      <c r="C139" s="735">
        <f t="shared" si="2"/>
        <v>5</v>
      </c>
      <c r="D139" s="749"/>
      <c r="E139" s="739"/>
      <c r="F139" s="750">
        <v>5</v>
      </c>
      <c r="G139" s="750"/>
      <c r="H139" s="750"/>
      <c r="I139" s="828"/>
      <c r="J139" s="736"/>
      <c r="K139" s="736"/>
      <c r="N139" s="732"/>
      <c r="O139" s="737"/>
      <c r="Q139" s="736"/>
    </row>
    <row r="140" spans="1:17" x14ac:dyDescent="0.2">
      <c r="A140" s="782" t="s">
        <v>258</v>
      </c>
      <c r="B140" s="802" t="s">
        <v>259</v>
      </c>
      <c r="C140" s="735">
        <f t="shared" si="2"/>
        <v>1</v>
      </c>
      <c r="D140" s="749"/>
      <c r="E140" s="739"/>
      <c r="F140" s="750">
        <v>1</v>
      </c>
      <c r="G140" s="750"/>
      <c r="H140" s="750"/>
      <c r="I140" s="828"/>
      <c r="J140" s="736"/>
      <c r="K140" s="736"/>
      <c r="N140" s="732"/>
      <c r="O140" s="737"/>
      <c r="Q140" s="736"/>
    </row>
    <row r="141" spans="1:17" x14ac:dyDescent="0.2">
      <c r="A141" s="782" t="s">
        <v>260</v>
      </c>
      <c r="B141" s="802" t="s">
        <v>261</v>
      </c>
      <c r="C141" s="735">
        <f t="shared" si="2"/>
        <v>0</v>
      </c>
      <c r="D141" s="749"/>
      <c r="E141" s="739"/>
      <c r="F141" s="750"/>
      <c r="G141" s="750"/>
      <c r="H141" s="750"/>
      <c r="I141" s="828"/>
      <c r="J141" s="736"/>
      <c r="K141" s="736"/>
      <c r="N141" s="732"/>
      <c r="O141" s="737"/>
      <c r="Q141" s="736"/>
    </row>
    <row r="142" spans="1:17" x14ac:dyDescent="0.2">
      <c r="A142" s="782" t="s">
        <v>262</v>
      </c>
      <c r="B142" s="802" t="s">
        <v>263</v>
      </c>
      <c r="C142" s="735">
        <f t="shared" si="2"/>
        <v>5</v>
      </c>
      <c r="D142" s="749"/>
      <c r="E142" s="739">
        <v>5</v>
      </c>
      <c r="F142" s="750"/>
      <c r="G142" s="750"/>
      <c r="H142" s="750"/>
      <c r="I142" s="828"/>
      <c r="J142" s="736"/>
      <c r="K142" s="736"/>
      <c r="N142" s="732"/>
      <c r="O142" s="737"/>
      <c r="Q142" s="736"/>
    </row>
    <row r="143" spans="1:17" x14ac:dyDescent="0.2">
      <c r="A143" s="782" t="s">
        <v>264</v>
      </c>
      <c r="B143" s="802" t="s">
        <v>265</v>
      </c>
      <c r="C143" s="735">
        <f t="shared" si="2"/>
        <v>0</v>
      </c>
      <c r="D143" s="749"/>
      <c r="E143" s="739"/>
      <c r="F143" s="750"/>
      <c r="G143" s="750"/>
      <c r="H143" s="750"/>
      <c r="I143" s="828"/>
      <c r="J143" s="736"/>
      <c r="K143" s="736"/>
      <c r="N143" s="732"/>
      <c r="O143" s="737"/>
      <c r="Q143" s="736"/>
    </row>
    <row r="144" spans="1:17" x14ac:dyDescent="0.2">
      <c r="A144" s="782" t="s">
        <v>266</v>
      </c>
      <c r="B144" s="802" t="s">
        <v>267</v>
      </c>
      <c r="C144" s="735">
        <f t="shared" si="2"/>
        <v>0</v>
      </c>
      <c r="D144" s="749"/>
      <c r="E144" s="739"/>
      <c r="F144" s="750"/>
      <c r="G144" s="750"/>
      <c r="H144" s="750"/>
      <c r="I144" s="828"/>
      <c r="J144" s="736"/>
      <c r="K144" s="736"/>
      <c r="N144" s="732"/>
      <c r="O144" s="737"/>
      <c r="Q144" s="736"/>
    </row>
    <row r="145" spans="1:17" x14ac:dyDescent="0.2">
      <c r="A145" s="782" t="s">
        <v>268</v>
      </c>
      <c r="B145" s="802" t="s">
        <v>265</v>
      </c>
      <c r="C145" s="735">
        <f t="shared" si="2"/>
        <v>0</v>
      </c>
      <c r="D145" s="749"/>
      <c r="E145" s="739"/>
      <c r="F145" s="750"/>
      <c r="G145" s="750"/>
      <c r="H145" s="750"/>
      <c r="I145" s="828"/>
      <c r="J145" s="736"/>
      <c r="K145" s="736"/>
      <c r="N145" s="732"/>
      <c r="O145" s="737"/>
      <c r="Q145" s="736"/>
    </row>
    <row r="146" spans="1:17" x14ac:dyDescent="0.2">
      <c r="A146" s="782" t="s">
        <v>269</v>
      </c>
      <c r="B146" s="802" t="s">
        <v>267</v>
      </c>
      <c r="C146" s="735">
        <f t="shared" si="2"/>
        <v>0</v>
      </c>
      <c r="D146" s="749"/>
      <c r="E146" s="739"/>
      <c r="F146" s="750"/>
      <c r="G146" s="750"/>
      <c r="H146" s="750"/>
      <c r="I146" s="828"/>
      <c r="J146" s="736"/>
      <c r="K146" s="736"/>
      <c r="N146" s="732"/>
      <c r="O146" s="737"/>
      <c r="Q146" s="736"/>
    </row>
    <row r="147" spans="1:17" x14ac:dyDescent="0.2">
      <c r="A147" s="782" t="s">
        <v>270</v>
      </c>
      <c r="B147" s="802" t="s">
        <v>271</v>
      </c>
      <c r="C147" s="735">
        <f t="shared" si="2"/>
        <v>0</v>
      </c>
      <c r="D147" s="749"/>
      <c r="E147" s="739"/>
      <c r="F147" s="750"/>
      <c r="G147" s="750"/>
      <c r="H147" s="750"/>
      <c r="I147" s="828"/>
      <c r="J147" s="736"/>
      <c r="K147" s="736"/>
      <c r="N147" s="732"/>
      <c r="O147" s="737"/>
      <c r="Q147" s="736"/>
    </row>
    <row r="148" spans="1:17" x14ac:dyDescent="0.2">
      <c r="A148" s="782" t="s">
        <v>272</v>
      </c>
      <c r="B148" s="802" t="s">
        <v>267</v>
      </c>
      <c r="C148" s="735">
        <f t="shared" si="2"/>
        <v>0</v>
      </c>
      <c r="D148" s="749"/>
      <c r="E148" s="739"/>
      <c r="F148" s="750"/>
      <c r="G148" s="750"/>
      <c r="H148" s="750"/>
      <c r="I148" s="828"/>
      <c r="J148" s="736"/>
      <c r="K148" s="736"/>
      <c r="N148" s="732"/>
      <c r="O148" s="737"/>
      <c r="Q148" s="736"/>
    </row>
    <row r="149" spans="1:17" x14ac:dyDescent="0.2">
      <c r="A149" s="782" t="s">
        <v>273</v>
      </c>
      <c r="B149" s="802" t="s">
        <v>265</v>
      </c>
      <c r="C149" s="735">
        <f t="shared" si="2"/>
        <v>0</v>
      </c>
      <c r="D149" s="749"/>
      <c r="E149" s="739"/>
      <c r="F149" s="750"/>
      <c r="G149" s="750"/>
      <c r="H149" s="750"/>
      <c r="I149" s="828"/>
      <c r="J149" s="736"/>
      <c r="K149" s="736"/>
      <c r="N149" s="732"/>
      <c r="O149" s="737"/>
      <c r="Q149" s="736"/>
    </row>
    <row r="150" spans="1:17" x14ac:dyDescent="0.2">
      <c r="A150" s="782" t="s">
        <v>274</v>
      </c>
      <c r="B150" s="802" t="s">
        <v>275</v>
      </c>
      <c r="C150" s="735">
        <f t="shared" si="2"/>
        <v>0</v>
      </c>
      <c r="D150" s="749"/>
      <c r="E150" s="739"/>
      <c r="F150" s="750"/>
      <c r="G150" s="750"/>
      <c r="H150" s="750"/>
      <c r="I150" s="828"/>
      <c r="J150" s="736"/>
      <c r="K150" s="736"/>
      <c r="N150" s="732"/>
      <c r="O150" s="737"/>
      <c r="Q150" s="736"/>
    </row>
    <row r="151" spans="1:17" x14ac:dyDescent="0.2">
      <c r="A151" s="782" t="s">
        <v>276</v>
      </c>
      <c r="B151" s="802" t="s">
        <v>277</v>
      </c>
      <c r="C151" s="735">
        <f t="shared" si="2"/>
        <v>0</v>
      </c>
      <c r="D151" s="749"/>
      <c r="E151" s="739"/>
      <c r="F151" s="750"/>
      <c r="G151" s="750"/>
      <c r="H151" s="750"/>
      <c r="I151" s="828"/>
      <c r="J151" s="736"/>
      <c r="K151" s="736"/>
      <c r="N151" s="732"/>
      <c r="O151" s="737"/>
      <c r="Q151" s="736"/>
    </row>
    <row r="152" spans="1:17" x14ac:dyDescent="0.2">
      <c r="A152" s="782" t="s">
        <v>278</v>
      </c>
      <c r="B152" s="802" t="s">
        <v>265</v>
      </c>
      <c r="C152" s="735">
        <f t="shared" si="2"/>
        <v>16</v>
      </c>
      <c r="D152" s="749"/>
      <c r="E152" s="739">
        <v>15</v>
      </c>
      <c r="F152" s="750">
        <v>1</v>
      </c>
      <c r="G152" s="750"/>
      <c r="H152" s="750"/>
      <c r="I152" s="828"/>
      <c r="J152" s="736"/>
      <c r="K152" s="736"/>
      <c r="N152" s="732"/>
      <c r="O152" s="737"/>
      <c r="Q152" s="736"/>
    </row>
    <row r="153" spans="1:17" x14ac:dyDescent="0.2">
      <c r="A153" s="782" t="s">
        <v>279</v>
      </c>
      <c r="B153" s="802" t="s">
        <v>267</v>
      </c>
      <c r="C153" s="735">
        <f t="shared" si="2"/>
        <v>8</v>
      </c>
      <c r="D153" s="749"/>
      <c r="E153" s="739">
        <v>5</v>
      </c>
      <c r="F153" s="750">
        <v>3</v>
      </c>
      <c r="G153" s="750"/>
      <c r="H153" s="750"/>
      <c r="I153" s="828"/>
      <c r="J153" s="736"/>
      <c r="K153" s="736"/>
      <c r="N153" s="732"/>
      <c r="O153" s="737"/>
      <c r="Q153" s="736"/>
    </row>
    <row r="154" spans="1:17" x14ac:dyDescent="0.2">
      <c r="A154" s="782" t="s">
        <v>280</v>
      </c>
      <c r="B154" s="802" t="s">
        <v>281</v>
      </c>
      <c r="C154" s="735">
        <f t="shared" si="2"/>
        <v>0</v>
      </c>
      <c r="D154" s="749"/>
      <c r="E154" s="739"/>
      <c r="F154" s="750"/>
      <c r="G154" s="750"/>
      <c r="H154" s="750"/>
      <c r="I154" s="828"/>
      <c r="J154" s="736"/>
      <c r="K154" s="736"/>
      <c r="N154" s="732"/>
      <c r="O154" s="737"/>
      <c r="Q154" s="736"/>
    </row>
    <row r="155" spans="1:17" x14ac:dyDescent="0.2">
      <c r="A155" s="782" t="s">
        <v>282</v>
      </c>
      <c r="B155" s="802" t="s">
        <v>283</v>
      </c>
      <c r="C155" s="735">
        <f t="shared" si="2"/>
        <v>0</v>
      </c>
      <c r="D155" s="749"/>
      <c r="E155" s="739"/>
      <c r="F155" s="750"/>
      <c r="G155" s="750"/>
      <c r="H155" s="750"/>
      <c r="I155" s="828"/>
      <c r="J155" s="736"/>
      <c r="K155" s="736"/>
      <c r="N155" s="732"/>
      <c r="O155" s="737"/>
      <c r="Q155" s="736"/>
    </row>
    <row r="156" spans="1:17" x14ac:dyDescent="0.2">
      <c r="A156" s="782" t="s">
        <v>284</v>
      </c>
      <c r="B156" s="802" t="s">
        <v>285</v>
      </c>
      <c r="C156" s="735">
        <f t="shared" si="2"/>
        <v>0</v>
      </c>
      <c r="D156" s="749"/>
      <c r="E156" s="739"/>
      <c r="F156" s="750"/>
      <c r="G156" s="750"/>
      <c r="H156" s="750"/>
      <c r="I156" s="828"/>
      <c r="J156" s="736"/>
      <c r="K156" s="736"/>
      <c r="N156" s="732"/>
      <c r="O156" s="737"/>
      <c r="Q156" s="736"/>
    </row>
    <row r="157" spans="1:17" x14ac:dyDescent="0.2">
      <c r="A157" s="782" t="s">
        <v>286</v>
      </c>
      <c r="B157" s="802" t="s">
        <v>287</v>
      </c>
      <c r="C157" s="735">
        <f t="shared" si="2"/>
        <v>0</v>
      </c>
      <c r="D157" s="749"/>
      <c r="E157" s="739"/>
      <c r="F157" s="750"/>
      <c r="G157" s="750"/>
      <c r="H157" s="750"/>
      <c r="I157" s="828"/>
      <c r="J157" s="736"/>
      <c r="K157" s="736"/>
      <c r="N157" s="732"/>
      <c r="O157" s="737"/>
      <c r="Q157" s="736"/>
    </row>
    <row r="158" spans="1:17" x14ac:dyDescent="0.2">
      <c r="A158" s="782" t="s">
        <v>288</v>
      </c>
      <c r="B158" s="788" t="s">
        <v>289</v>
      </c>
      <c r="C158" s="735">
        <f t="shared" si="2"/>
        <v>0</v>
      </c>
      <c r="D158" s="749"/>
      <c r="E158" s="739"/>
      <c r="F158" s="769"/>
      <c r="G158" s="750"/>
      <c r="H158" s="750"/>
      <c r="I158" s="828"/>
      <c r="J158" s="736"/>
      <c r="K158" s="736"/>
      <c r="N158" s="732"/>
      <c r="O158" s="737"/>
      <c r="Q158" s="736"/>
    </row>
    <row r="159" spans="1:17" ht="23.25" x14ac:dyDescent="0.2">
      <c r="A159" s="803" t="s">
        <v>290</v>
      </c>
      <c r="B159" s="804" t="s">
        <v>291</v>
      </c>
      <c r="C159" s="751">
        <f t="shared" si="2"/>
        <v>0</v>
      </c>
      <c r="D159" s="752"/>
      <c r="E159" s="753"/>
      <c r="F159" s="754"/>
      <c r="G159" s="754"/>
      <c r="H159" s="754"/>
      <c r="I159" s="828"/>
      <c r="J159" s="736"/>
      <c r="K159" s="736"/>
      <c r="N159" s="732"/>
      <c r="O159" s="737"/>
      <c r="Q159" s="736"/>
    </row>
    <row r="160" spans="1:17" x14ac:dyDescent="0.2">
      <c r="A160" s="762"/>
      <c r="B160" s="763"/>
      <c r="C160" s="68"/>
      <c r="D160" s="3"/>
      <c r="E160" s="3"/>
      <c r="F160" s="3"/>
      <c r="G160" s="3"/>
      <c r="H160" s="3"/>
      <c r="I160" s="828"/>
      <c r="J160" s="736"/>
      <c r="K160" s="736"/>
      <c r="N160" s="732"/>
      <c r="O160" s="737"/>
      <c r="Q160" s="736"/>
    </row>
    <row r="161" spans="1:17" ht="15" customHeight="1" x14ac:dyDescent="0.2">
      <c r="A161" s="956" t="s">
        <v>292</v>
      </c>
      <c r="B161" s="957"/>
      <c r="C161" s="872">
        <f t="shared" ref="C161:C176" si="3">+SUM(D161:F161)</f>
        <v>2</v>
      </c>
      <c r="D161" s="756">
        <f>+SUM(D162:D176)</f>
        <v>2</v>
      </c>
      <c r="E161" s="760">
        <f>+SUM(E162:E176)</f>
        <v>0</v>
      </c>
      <c r="F161" s="761">
        <f>+SUM(F162:F176)</f>
        <v>0</v>
      </c>
      <c r="G161" s="761">
        <f>+SUM(G162:G176)</f>
        <v>0</v>
      </c>
      <c r="H161" s="761">
        <f>+SUM(H162:H176)</f>
        <v>0</v>
      </c>
      <c r="I161" s="828"/>
      <c r="J161" s="736"/>
      <c r="K161" s="736"/>
      <c r="N161" s="732"/>
      <c r="O161" s="737"/>
      <c r="Q161" s="736"/>
    </row>
    <row r="162" spans="1:17" x14ac:dyDescent="0.2">
      <c r="A162" s="781" t="s">
        <v>293</v>
      </c>
      <c r="B162" s="801" t="s">
        <v>294</v>
      </c>
      <c r="C162" s="759">
        <f t="shared" si="3"/>
        <v>0</v>
      </c>
      <c r="D162" s="746"/>
      <c r="E162" s="747"/>
      <c r="F162" s="748"/>
      <c r="G162" s="748"/>
      <c r="H162" s="748"/>
      <c r="I162" s="828"/>
      <c r="J162" s="736"/>
      <c r="K162" s="736"/>
      <c r="N162" s="732"/>
      <c r="O162" s="737"/>
      <c r="Q162" s="736"/>
    </row>
    <row r="163" spans="1:17" x14ac:dyDescent="0.2">
      <c r="A163" s="782" t="s">
        <v>295</v>
      </c>
      <c r="B163" s="805" t="s">
        <v>296</v>
      </c>
      <c r="C163" s="735">
        <f t="shared" si="3"/>
        <v>0</v>
      </c>
      <c r="D163" s="749"/>
      <c r="E163" s="739"/>
      <c r="F163" s="750"/>
      <c r="G163" s="750"/>
      <c r="H163" s="750"/>
      <c r="I163" s="828"/>
      <c r="J163" s="736"/>
      <c r="K163" s="736"/>
      <c r="N163" s="732"/>
      <c r="O163" s="737"/>
      <c r="Q163" s="736"/>
    </row>
    <row r="164" spans="1:17" x14ac:dyDescent="0.2">
      <c r="A164" s="782" t="s">
        <v>297</v>
      </c>
      <c r="B164" s="788" t="s">
        <v>298</v>
      </c>
      <c r="C164" s="735">
        <f t="shared" si="3"/>
        <v>0</v>
      </c>
      <c r="D164" s="749"/>
      <c r="E164" s="739"/>
      <c r="F164" s="750"/>
      <c r="G164" s="750"/>
      <c r="H164" s="750"/>
      <c r="I164" s="828"/>
      <c r="J164" s="736"/>
      <c r="K164" s="736"/>
      <c r="N164" s="732"/>
      <c r="O164" s="737"/>
      <c r="Q164" s="736"/>
    </row>
    <row r="165" spans="1:17" x14ac:dyDescent="0.2">
      <c r="A165" s="806" t="s">
        <v>299</v>
      </c>
      <c r="B165" s="788" t="s">
        <v>300</v>
      </c>
      <c r="C165" s="735">
        <f t="shared" si="3"/>
        <v>0</v>
      </c>
      <c r="D165" s="749"/>
      <c r="E165" s="739"/>
      <c r="F165" s="750"/>
      <c r="G165" s="750"/>
      <c r="H165" s="750"/>
      <c r="I165" s="828"/>
      <c r="J165" s="736"/>
      <c r="K165" s="736"/>
      <c r="N165" s="732"/>
      <c r="O165" s="737"/>
      <c r="Q165" s="736"/>
    </row>
    <row r="166" spans="1:17" x14ac:dyDescent="0.2">
      <c r="A166" s="782" t="s">
        <v>301</v>
      </c>
      <c r="B166" s="802" t="s">
        <v>302</v>
      </c>
      <c r="C166" s="735">
        <f t="shared" si="3"/>
        <v>2</v>
      </c>
      <c r="D166" s="749">
        <v>2</v>
      </c>
      <c r="E166" s="739"/>
      <c r="F166" s="750"/>
      <c r="G166" s="750"/>
      <c r="H166" s="750"/>
      <c r="I166" s="828"/>
      <c r="J166" s="736"/>
      <c r="K166" s="736"/>
      <c r="N166" s="732"/>
      <c r="O166" s="737"/>
      <c r="Q166" s="736"/>
    </row>
    <row r="167" spans="1:17" x14ac:dyDescent="0.2">
      <c r="A167" s="782" t="s">
        <v>303</v>
      </c>
      <c r="B167" s="802" t="s">
        <v>304</v>
      </c>
      <c r="C167" s="735">
        <f t="shared" si="3"/>
        <v>0</v>
      </c>
      <c r="D167" s="749"/>
      <c r="E167" s="739"/>
      <c r="F167" s="750"/>
      <c r="G167" s="750"/>
      <c r="H167" s="750"/>
      <c r="I167" s="828"/>
      <c r="J167" s="736"/>
      <c r="K167" s="736"/>
      <c r="N167" s="732"/>
      <c r="O167" s="737"/>
      <c r="Q167" s="736"/>
    </row>
    <row r="168" spans="1:17" x14ac:dyDescent="0.2">
      <c r="A168" s="782" t="s">
        <v>305</v>
      </c>
      <c r="B168" s="802" t="s">
        <v>306</v>
      </c>
      <c r="C168" s="735">
        <f t="shared" si="3"/>
        <v>0</v>
      </c>
      <c r="D168" s="749"/>
      <c r="E168" s="739"/>
      <c r="F168" s="750"/>
      <c r="G168" s="750"/>
      <c r="H168" s="750"/>
      <c r="I168" s="828"/>
      <c r="J168" s="736"/>
      <c r="K168" s="736"/>
      <c r="N168" s="732"/>
      <c r="O168" s="737"/>
      <c r="Q168" s="736"/>
    </row>
    <row r="169" spans="1:17" x14ac:dyDescent="0.2">
      <c r="A169" s="782" t="s">
        <v>307</v>
      </c>
      <c r="B169" s="802" t="s">
        <v>308</v>
      </c>
      <c r="C169" s="735">
        <f t="shared" si="3"/>
        <v>0</v>
      </c>
      <c r="D169" s="749"/>
      <c r="E169" s="739"/>
      <c r="F169" s="750"/>
      <c r="G169" s="750"/>
      <c r="H169" s="750"/>
      <c r="I169" s="828"/>
      <c r="J169" s="736"/>
      <c r="K169" s="736"/>
      <c r="N169" s="732"/>
      <c r="O169" s="737"/>
      <c r="Q169" s="736"/>
    </row>
    <row r="170" spans="1:17" x14ac:dyDescent="0.2">
      <c r="A170" s="782" t="s">
        <v>309</v>
      </c>
      <c r="B170" s="802" t="s">
        <v>310</v>
      </c>
      <c r="C170" s="735">
        <f t="shared" si="3"/>
        <v>0</v>
      </c>
      <c r="D170" s="749"/>
      <c r="E170" s="739"/>
      <c r="F170" s="750"/>
      <c r="G170" s="750"/>
      <c r="H170" s="750"/>
      <c r="I170" s="828"/>
      <c r="J170" s="736"/>
      <c r="K170" s="736"/>
      <c r="N170" s="732"/>
      <c r="O170" s="737"/>
      <c r="Q170" s="736"/>
    </row>
    <row r="171" spans="1:17" x14ac:dyDescent="0.2">
      <c r="A171" s="782" t="s">
        <v>311</v>
      </c>
      <c r="B171" s="802" t="s">
        <v>312</v>
      </c>
      <c r="C171" s="735">
        <f t="shared" si="3"/>
        <v>0</v>
      </c>
      <c r="D171" s="749"/>
      <c r="E171" s="739"/>
      <c r="F171" s="750"/>
      <c r="G171" s="750"/>
      <c r="H171" s="750"/>
      <c r="I171" s="828"/>
      <c r="J171" s="736"/>
      <c r="K171" s="736"/>
      <c r="N171" s="732"/>
      <c r="O171" s="737"/>
      <c r="Q171" s="736"/>
    </row>
    <row r="172" spans="1:17" x14ac:dyDescent="0.2">
      <c r="A172" s="782" t="s">
        <v>313</v>
      </c>
      <c r="B172" s="802" t="s">
        <v>314</v>
      </c>
      <c r="C172" s="735">
        <f t="shared" si="3"/>
        <v>0</v>
      </c>
      <c r="D172" s="749"/>
      <c r="E172" s="739"/>
      <c r="F172" s="750"/>
      <c r="G172" s="750"/>
      <c r="H172" s="750"/>
      <c r="I172" s="828"/>
      <c r="J172" s="736"/>
      <c r="K172" s="736"/>
      <c r="N172" s="732"/>
      <c r="O172" s="737"/>
      <c r="Q172" s="736"/>
    </row>
    <row r="173" spans="1:17" x14ac:dyDescent="0.2">
      <c r="A173" s="782" t="s">
        <v>315</v>
      </c>
      <c r="B173" s="802" t="s">
        <v>316</v>
      </c>
      <c r="C173" s="735">
        <f t="shared" si="3"/>
        <v>0</v>
      </c>
      <c r="D173" s="749"/>
      <c r="E173" s="739"/>
      <c r="F173" s="750"/>
      <c r="G173" s="750"/>
      <c r="H173" s="750"/>
      <c r="I173" s="828"/>
      <c r="J173" s="736"/>
      <c r="K173" s="736"/>
      <c r="N173" s="732"/>
      <c r="O173" s="737"/>
      <c r="Q173" s="736"/>
    </row>
    <row r="174" spans="1:17" x14ac:dyDescent="0.2">
      <c r="A174" s="782" t="s">
        <v>317</v>
      </c>
      <c r="B174" s="802" t="s">
        <v>318</v>
      </c>
      <c r="C174" s="735">
        <f t="shared" si="3"/>
        <v>0</v>
      </c>
      <c r="D174" s="749"/>
      <c r="E174" s="739"/>
      <c r="F174" s="750"/>
      <c r="G174" s="750"/>
      <c r="H174" s="750"/>
      <c r="I174" s="828"/>
      <c r="J174" s="736"/>
      <c r="K174" s="736"/>
      <c r="N174" s="732"/>
      <c r="O174" s="737"/>
      <c r="Q174" s="736"/>
    </row>
    <row r="175" spans="1:17" x14ac:dyDescent="0.2">
      <c r="A175" s="782" t="s">
        <v>319</v>
      </c>
      <c r="B175" s="802" t="s">
        <v>320</v>
      </c>
      <c r="C175" s="735">
        <f t="shared" si="3"/>
        <v>0</v>
      </c>
      <c r="D175" s="749"/>
      <c r="E175" s="739"/>
      <c r="F175" s="750"/>
      <c r="G175" s="750"/>
      <c r="H175" s="750"/>
      <c r="I175" s="828"/>
      <c r="J175" s="736"/>
      <c r="K175" s="736"/>
      <c r="N175" s="732"/>
      <c r="O175" s="737"/>
      <c r="Q175" s="736"/>
    </row>
    <row r="176" spans="1:17" x14ac:dyDescent="0.2">
      <c r="A176" s="783" t="s">
        <v>321</v>
      </c>
      <c r="B176" s="807" t="s">
        <v>322</v>
      </c>
      <c r="C176" s="751">
        <f t="shared" si="3"/>
        <v>0</v>
      </c>
      <c r="D176" s="752"/>
      <c r="E176" s="753"/>
      <c r="F176" s="754"/>
      <c r="G176" s="754"/>
      <c r="H176" s="754"/>
      <c r="I176" s="828"/>
      <c r="J176" s="736"/>
      <c r="K176" s="736"/>
      <c r="N176" s="732"/>
      <c r="O176" s="737"/>
      <c r="Q176" s="736"/>
    </row>
    <row r="177" spans="1:17" x14ac:dyDescent="0.2">
      <c r="A177" s="873"/>
      <c r="B177" s="755"/>
      <c r="C177" s="68"/>
      <c r="D177" s="3"/>
      <c r="E177" s="3"/>
      <c r="F177" s="3"/>
      <c r="G177" s="3"/>
      <c r="H177" s="3"/>
      <c r="I177" s="828"/>
      <c r="J177" s="736"/>
      <c r="K177" s="736"/>
      <c r="N177" s="732"/>
      <c r="O177" s="737"/>
      <c r="Q177" s="736"/>
    </row>
    <row r="178" spans="1:17" x14ac:dyDescent="0.2">
      <c r="A178" s="951" t="s">
        <v>323</v>
      </c>
      <c r="B178" s="958"/>
      <c r="C178" s="872">
        <f>+SUM(D178:F178)</f>
        <v>1174</v>
      </c>
      <c r="D178" s="875">
        <f>+SUM(D179:D247)</f>
        <v>33</v>
      </c>
      <c r="E178" s="733">
        <f>+SUM(E179:E247)</f>
        <v>30</v>
      </c>
      <c r="F178" s="765">
        <f>+SUM(F179:F247)</f>
        <v>1111</v>
      </c>
      <c r="G178" s="872">
        <f>+SUM(G179:G247)</f>
        <v>0</v>
      </c>
      <c r="H178" s="872">
        <f>+SUM(H179:H247)</f>
        <v>0</v>
      </c>
      <c r="I178" s="828"/>
      <c r="J178" s="736"/>
      <c r="K178" s="736"/>
      <c r="N178" s="732"/>
      <c r="O178" s="737"/>
      <c r="Q178" s="736"/>
    </row>
    <row r="179" spans="1:17" x14ac:dyDescent="0.2">
      <c r="A179" s="782" t="s">
        <v>324</v>
      </c>
      <c r="B179" s="846" t="s">
        <v>325</v>
      </c>
      <c r="C179" s="735">
        <f>+SUM(D179:F179)</f>
        <v>0</v>
      </c>
      <c r="D179" s="749"/>
      <c r="E179" s="739"/>
      <c r="F179" s="750"/>
      <c r="G179" s="750"/>
      <c r="H179" s="750"/>
      <c r="I179" s="828"/>
      <c r="J179" s="736"/>
      <c r="K179" s="736"/>
      <c r="N179" s="732"/>
      <c r="O179" s="737"/>
      <c r="Q179" s="736"/>
    </row>
    <row r="180" spans="1:17" x14ac:dyDescent="0.2">
      <c r="A180" s="782" t="s">
        <v>326</v>
      </c>
      <c r="B180" s="847" t="s">
        <v>327</v>
      </c>
      <c r="C180" s="735">
        <f>+SUM(D180:F180)</f>
        <v>0</v>
      </c>
      <c r="D180" s="749"/>
      <c r="E180" s="739"/>
      <c r="F180" s="750"/>
      <c r="G180" s="750"/>
      <c r="H180" s="750"/>
      <c r="I180" s="828"/>
      <c r="J180" s="736"/>
      <c r="K180" s="736"/>
      <c r="N180" s="732"/>
      <c r="O180" s="737"/>
      <c r="Q180" s="736"/>
    </row>
    <row r="181" spans="1:17" x14ac:dyDescent="0.2">
      <c r="A181" s="782" t="s">
        <v>328</v>
      </c>
      <c r="B181" s="847" t="s">
        <v>329</v>
      </c>
      <c r="C181" s="735">
        <f>+SUM(D181:F181)</f>
        <v>0</v>
      </c>
      <c r="D181" s="749"/>
      <c r="E181" s="739"/>
      <c r="F181" s="750"/>
      <c r="G181" s="750"/>
      <c r="H181" s="750"/>
      <c r="I181" s="828"/>
      <c r="J181" s="736"/>
      <c r="K181" s="736"/>
      <c r="N181" s="732"/>
      <c r="O181" s="737"/>
      <c r="Q181" s="736"/>
    </row>
    <row r="182" spans="1:17" ht="13.5" customHeight="1" x14ac:dyDescent="0.2">
      <c r="A182" s="782" t="s">
        <v>330</v>
      </c>
      <c r="B182" s="847" t="s">
        <v>331</v>
      </c>
      <c r="C182" s="735">
        <f t="shared" ref="C182:C243" si="4">+SUM(D182:F182)</f>
        <v>2</v>
      </c>
      <c r="D182" s="749"/>
      <c r="E182" s="739">
        <v>2</v>
      </c>
      <c r="F182" s="750"/>
      <c r="G182" s="750"/>
      <c r="H182" s="750"/>
      <c r="I182" s="828"/>
      <c r="J182" s="736"/>
      <c r="K182" s="736"/>
      <c r="N182" s="732"/>
      <c r="O182" s="737"/>
      <c r="Q182" s="736"/>
    </row>
    <row r="183" spans="1:17" x14ac:dyDescent="0.2">
      <c r="A183" s="782" t="s">
        <v>332</v>
      </c>
      <c r="B183" s="802" t="s">
        <v>333</v>
      </c>
      <c r="C183" s="735">
        <f t="shared" si="4"/>
        <v>0</v>
      </c>
      <c r="D183" s="749"/>
      <c r="E183" s="739"/>
      <c r="F183" s="750"/>
      <c r="G183" s="750"/>
      <c r="H183" s="750"/>
      <c r="I183" s="828"/>
      <c r="J183" s="736"/>
      <c r="K183" s="736"/>
      <c r="N183" s="732"/>
      <c r="O183" s="737"/>
      <c r="Q183" s="736"/>
    </row>
    <row r="184" spans="1:17" x14ac:dyDescent="0.2">
      <c r="A184" s="782" t="s">
        <v>334</v>
      </c>
      <c r="B184" s="802" t="s">
        <v>335</v>
      </c>
      <c r="C184" s="735">
        <f t="shared" si="4"/>
        <v>0</v>
      </c>
      <c r="D184" s="749"/>
      <c r="E184" s="739"/>
      <c r="F184" s="750"/>
      <c r="G184" s="750"/>
      <c r="H184" s="750"/>
      <c r="I184" s="828"/>
      <c r="J184" s="736"/>
      <c r="K184" s="736"/>
      <c r="N184" s="732"/>
      <c r="O184" s="737"/>
      <c r="Q184" s="736"/>
    </row>
    <row r="185" spans="1:17" x14ac:dyDescent="0.2">
      <c r="A185" s="782" t="s">
        <v>336</v>
      </c>
      <c r="B185" s="802" t="s">
        <v>337</v>
      </c>
      <c r="C185" s="735">
        <f t="shared" si="4"/>
        <v>1</v>
      </c>
      <c r="D185" s="749">
        <v>1</v>
      </c>
      <c r="E185" s="739"/>
      <c r="F185" s="750"/>
      <c r="G185" s="750"/>
      <c r="H185" s="750"/>
      <c r="I185" s="828"/>
      <c r="J185" s="736"/>
      <c r="K185" s="736"/>
      <c r="N185" s="732"/>
      <c r="O185" s="737"/>
      <c r="Q185" s="736"/>
    </row>
    <row r="186" spans="1:17" x14ac:dyDescent="0.2">
      <c r="A186" s="782" t="s">
        <v>338</v>
      </c>
      <c r="B186" s="802" t="s">
        <v>339</v>
      </c>
      <c r="C186" s="735">
        <f t="shared" si="4"/>
        <v>0</v>
      </c>
      <c r="D186" s="749"/>
      <c r="E186" s="739"/>
      <c r="F186" s="750"/>
      <c r="G186" s="750"/>
      <c r="H186" s="750"/>
      <c r="I186" s="828"/>
      <c r="J186" s="736"/>
      <c r="K186" s="736"/>
      <c r="N186" s="732"/>
      <c r="O186" s="737"/>
      <c r="Q186" s="736"/>
    </row>
    <row r="187" spans="1:17" x14ac:dyDescent="0.2">
      <c r="A187" s="782" t="s">
        <v>340</v>
      </c>
      <c r="B187" s="802" t="s">
        <v>341</v>
      </c>
      <c r="C187" s="735">
        <f t="shared" si="4"/>
        <v>0</v>
      </c>
      <c r="D187" s="749"/>
      <c r="E187" s="739"/>
      <c r="F187" s="750"/>
      <c r="G187" s="750"/>
      <c r="H187" s="750"/>
      <c r="I187" s="828"/>
      <c r="J187" s="736"/>
      <c r="K187" s="736"/>
      <c r="N187" s="732"/>
      <c r="O187" s="737"/>
      <c r="Q187" s="736"/>
    </row>
    <row r="188" spans="1:17" x14ac:dyDescent="0.2">
      <c r="A188" s="782" t="s">
        <v>342</v>
      </c>
      <c r="B188" s="802" t="s">
        <v>343</v>
      </c>
      <c r="C188" s="735">
        <f t="shared" si="4"/>
        <v>0</v>
      </c>
      <c r="D188" s="749"/>
      <c r="E188" s="739"/>
      <c r="F188" s="750"/>
      <c r="G188" s="750"/>
      <c r="H188" s="750"/>
      <c r="I188" s="828"/>
      <c r="J188" s="736"/>
      <c r="K188" s="736"/>
      <c r="N188" s="732"/>
      <c r="O188" s="737"/>
      <c r="Q188" s="736"/>
    </row>
    <row r="189" spans="1:17" x14ac:dyDescent="0.2">
      <c r="A189" s="782" t="s">
        <v>344</v>
      </c>
      <c r="B189" s="802" t="s">
        <v>345</v>
      </c>
      <c r="C189" s="735">
        <f t="shared" si="4"/>
        <v>0</v>
      </c>
      <c r="D189" s="749"/>
      <c r="E189" s="739"/>
      <c r="F189" s="750"/>
      <c r="G189" s="750"/>
      <c r="H189" s="750"/>
      <c r="I189" s="828"/>
      <c r="J189" s="736"/>
      <c r="K189" s="736"/>
      <c r="N189" s="732"/>
      <c r="O189" s="737"/>
      <c r="Q189" s="736"/>
    </row>
    <row r="190" spans="1:17" x14ac:dyDescent="0.2">
      <c r="A190" s="782" t="s">
        <v>346</v>
      </c>
      <c r="B190" s="802" t="s">
        <v>347</v>
      </c>
      <c r="C190" s="735">
        <f t="shared" si="4"/>
        <v>0</v>
      </c>
      <c r="D190" s="749"/>
      <c r="E190" s="739"/>
      <c r="F190" s="750"/>
      <c r="G190" s="750"/>
      <c r="H190" s="750"/>
      <c r="I190" s="828"/>
      <c r="J190" s="736"/>
      <c r="K190" s="736"/>
      <c r="N190" s="732"/>
      <c r="O190" s="737"/>
      <c r="Q190" s="736"/>
    </row>
    <row r="191" spans="1:17" x14ac:dyDescent="0.2">
      <c r="A191" s="782" t="s">
        <v>348</v>
      </c>
      <c r="B191" s="802" t="s">
        <v>349</v>
      </c>
      <c r="C191" s="735">
        <f t="shared" si="4"/>
        <v>0</v>
      </c>
      <c r="D191" s="749"/>
      <c r="E191" s="739"/>
      <c r="F191" s="750"/>
      <c r="G191" s="750"/>
      <c r="H191" s="750"/>
      <c r="I191" s="828"/>
      <c r="J191" s="736"/>
      <c r="K191" s="736"/>
      <c r="N191" s="732"/>
      <c r="O191" s="737"/>
      <c r="Q191" s="736"/>
    </row>
    <row r="192" spans="1:17" ht="23.25" x14ac:dyDescent="0.2">
      <c r="A192" s="782" t="s">
        <v>350</v>
      </c>
      <c r="B192" s="788" t="s">
        <v>351</v>
      </c>
      <c r="C192" s="735">
        <f t="shared" si="4"/>
        <v>0</v>
      </c>
      <c r="D192" s="749"/>
      <c r="E192" s="739"/>
      <c r="F192" s="750"/>
      <c r="G192" s="750"/>
      <c r="H192" s="750"/>
      <c r="I192" s="828"/>
      <c r="J192" s="736"/>
      <c r="K192" s="736"/>
      <c r="N192" s="732"/>
      <c r="O192" s="737"/>
      <c r="Q192" s="736"/>
    </row>
    <row r="193" spans="1:17" x14ac:dyDescent="0.2">
      <c r="A193" s="782" t="s">
        <v>352</v>
      </c>
      <c r="B193" s="788" t="s">
        <v>353</v>
      </c>
      <c r="C193" s="735">
        <f t="shared" si="4"/>
        <v>0</v>
      </c>
      <c r="D193" s="749"/>
      <c r="E193" s="739"/>
      <c r="F193" s="750"/>
      <c r="G193" s="750"/>
      <c r="H193" s="750"/>
      <c r="I193" s="828"/>
      <c r="J193" s="736"/>
      <c r="K193" s="736"/>
      <c r="N193" s="732"/>
      <c r="O193" s="737"/>
      <c r="Q193" s="736"/>
    </row>
    <row r="194" spans="1:17" x14ac:dyDescent="0.2">
      <c r="A194" s="782" t="s">
        <v>354</v>
      </c>
      <c r="B194" s="802" t="s">
        <v>355</v>
      </c>
      <c r="C194" s="735">
        <f t="shared" si="4"/>
        <v>0</v>
      </c>
      <c r="D194" s="749"/>
      <c r="E194" s="739"/>
      <c r="F194" s="750"/>
      <c r="G194" s="750"/>
      <c r="H194" s="750"/>
      <c r="I194" s="828"/>
      <c r="J194" s="736"/>
      <c r="K194" s="736"/>
      <c r="N194" s="732"/>
      <c r="O194" s="737"/>
      <c r="Q194" s="736"/>
    </row>
    <row r="195" spans="1:17" x14ac:dyDescent="0.2">
      <c r="A195" s="782" t="s">
        <v>356</v>
      </c>
      <c r="B195" s="802" t="s">
        <v>357</v>
      </c>
      <c r="C195" s="735">
        <f t="shared" si="4"/>
        <v>0</v>
      </c>
      <c r="D195" s="749"/>
      <c r="E195" s="739"/>
      <c r="F195" s="750"/>
      <c r="G195" s="750"/>
      <c r="H195" s="750"/>
      <c r="I195" s="828"/>
      <c r="J195" s="736"/>
      <c r="K195" s="736"/>
      <c r="N195" s="732"/>
      <c r="O195" s="737"/>
      <c r="Q195" s="736"/>
    </row>
    <row r="196" spans="1:17" x14ac:dyDescent="0.2">
      <c r="A196" s="782" t="s">
        <v>358</v>
      </c>
      <c r="B196" s="802" t="s">
        <v>359</v>
      </c>
      <c r="C196" s="735">
        <f t="shared" si="4"/>
        <v>0</v>
      </c>
      <c r="D196" s="749"/>
      <c r="E196" s="739"/>
      <c r="F196" s="750"/>
      <c r="G196" s="750"/>
      <c r="H196" s="750"/>
      <c r="I196" s="828"/>
      <c r="J196" s="736"/>
      <c r="K196" s="736"/>
      <c r="N196" s="732"/>
      <c r="O196" s="737"/>
      <c r="Q196" s="736"/>
    </row>
    <row r="197" spans="1:17" x14ac:dyDescent="0.2">
      <c r="A197" s="782" t="s">
        <v>360</v>
      </c>
      <c r="B197" s="802" t="s">
        <v>361</v>
      </c>
      <c r="C197" s="735">
        <f t="shared" si="4"/>
        <v>10</v>
      </c>
      <c r="D197" s="749">
        <v>8</v>
      </c>
      <c r="E197" s="739"/>
      <c r="F197" s="750">
        <v>2</v>
      </c>
      <c r="G197" s="750"/>
      <c r="H197" s="750"/>
      <c r="I197" s="828"/>
      <c r="J197" s="736"/>
      <c r="K197" s="736"/>
      <c r="N197" s="732"/>
      <c r="O197" s="737"/>
      <c r="Q197" s="736"/>
    </row>
    <row r="198" spans="1:17" x14ac:dyDescent="0.2">
      <c r="A198" s="782" t="s">
        <v>362</v>
      </c>
      <c r="B198" s="802" t="s">
        <v>363</v>
      </c>
      <c r="C198" s="735">
        <f t="shared" si="4"/>
        <v>14</v>
      </c>
      <c r="D198" s="749">
        <v>14</v>
      </c>
      <c r="E198" s="739"/>
      <c r="F198" s="750"/>
      <c r="G198" s="750"/>
      <c r="H198" s="750"/>
      <c r="I198" s="828"/>
      <c r="J198" s="736"/>
      <c r="K198" s="736"/>
      <c r="N198" s="732"/>
      <c r="O198" s="737"/>
      <c r="Q198" s="736"/>
    </row>
    <row r="199" spans="1:17" x14ac:dyDescent="0.2">
      <c r="A199" s="782" t="s">
        <v>364</v>
      </c>
      <c r="B199" s="802" t="s">
        <v>365</v>
      </c>
      <c r="C199" s="735">
        <f t="shared" si="4"/>
        <v>0</v>
      </c>
      <c r="D199" s="749"/>
      <c r="E199" s="739"/>
      <c r="F199" s="750"/>
      <c r="G199" s="750"/>
      <c r="H199" s="750"/>
      <c r="I199" s="828"/>
      <c r="J199" s="736"/>
      <c r="K199" s="736"/>
      <c r="N199" s="732"/>
      <c r="O199" s="737"/>
      <c r="Q199" s="736"/>
    </row>
    <row r="200" spans="1:17" x14ac:dyDescent="0.2">
      <c r="A200" s="782" t="s">
        <v>366</v>
      </c>
      <c r="B200" s="802" t="s">
        <v>367</v>
      </c>
      <c r="C200" s="735">
        <f t="shared" si="4"/>
        <v>1</v>
      </c>
      <c r="D200" s="749"/>
      <c r="E200" s="739"/>
      <c r="F200" s="750">
        <v>1</v>
      </c>
      <c r="G200" s="750"/>
      <c r="H200" s="750"/>
      <c r="I200" s="828"/>
      <c r="J200" s="736"/>
      <c r="K200" s="736"/>
      <c r="N200" s="732"/>
      <c r="O200" s="737"/>
      <c r="Q200" s="736"/>
    </row>
    <row r="201" spans="1:17" x14ac:dyDescent="0.2">
      <c r="A201" s="782" t="s">
        <v>368</v>
      </c>
      <c r="B201" s="802" t="s">
        <v>369</v>
      </c>
      <c r="C201" s="735">
        <f t="shared" si="4"/>
        <v>0</v>
      </c>
      <c r="D201" s="749"/>
      <c r="E201" s="739"/>
      <c r="F201" s="750"/>
      <c r="G201" s="750"/>
      <c r="H201" s="750"/>
      <c r="I201" s="828"/>
      <c r="J201" s="736"/>
      <c r="K201" s="736"/>
      <c r="N201" s="732"/>
      <c r="O201" s="737"/>
      <c r="Q201" s="736"/>
    </row>
    <row r="202" spans="1:17" x14ac:dyDescent="0.2">
      <c r="A202" s="782" t="s">
        <v>370</v>
      </c>
      <c r="B202" s="802" t="s">
        <v>371</v>
      </c>
      <c r="C202" s="735">
        <f t="shared" si="4"/>
        <v>0</v>
      </c>
      <c r="D202" s="749"/>
      <c r="E202" s="739"/>
      <c r="F202" s="750"/>
      <c r="G202" s="750"/>
      <c r="H202" s="750"/>
      <c r="I202" s="828"/>
      <c r="J202" s="736"/>
      <c r="K202" s="736"/>
      <c r="N202" s="732"/>
      <c r="O202" s="737"/>
      <c r="Q202" s="736"/>
    </row>
    <row r="203" spans="1:17" x14ac:dyDescent="0.2">
      <c r="A203" s="782" t="s">
        <v>372</v>
      </c>
      <c r="B203" s="802" t="s">
        <v>373</v>
      </c>
      <c r="C203" s="735">
        <f t="shared" si="4"/>
        <v>0</v>
      </c>
      <c r="D203" s="749"/>
      <c r="E203" s="739"/>
      <c r="F203" s="750"/>
      <c r="G203" s="750"/>
      <c r="H203" s="750"/>
      <c r="I203" s="828"/>
      <c r="J203" s="736"/>
      <c r="K203" s="736"/>
      <c r="N203" s="732"/>
      <c r="O203" s="737"/>
      <c r="Q203" s="736"/>
    </row>
    <row r="204" spans="1:17" x14ac:dyDescent="0.2">
      <c r="A204" s="782" t="s">
        <v>374</v>
      </c>
      <c r="B204" s="802" t="s">
        <v>375</v>
      </c>
      <c r="C204" s="735">
        <f t="shared" si="4"/>
        <v>0</v>
      </c>
      <c r="D204" s="749"/>
      <c r="E204" s="739"/>
      <c r="F204" s="750"/>
      <c r="G204" s="750"/>
      <c r="H204" s="750"/>
      <c r="I204" s="828"/>
      <c r="J204" s="736"/>
      <c r="K204" s="736"/>
      <c r="N204" s="732"/>
      <c r="O204" s="737"/>
      <c r="Q204" s="736"/>
    </row>
    <row r="205" spans="1:17" x14ac:dyDescent="0.2">
      <c r="A205" s="782" t="s">
        <v>376</v>
      </c>
      <c r="B205" s="788" t="s">
        <v>377</v>
      </c>
      <c r="C205" s="735">
        <f t="shared" si="4"/>
        <v>0</v>
      </c>
      <c r="D205" s="749"/>
      <c r="E205" s="739"/>
      <c r="F205" s="750"/>
      <c r="G205" s="750"/>
      <c r="H205" s="750"/>
      <c r="I205" s="828"/>
      <c r="J205" s="736"/>
      <c r="K205" s="736"/>
      <c r="N205" s="732"/>
      <c r="O205" s="737"/>
      <c r="Q205" s="736"/>
    </row>
    <row r="206" spans="1:17" x14ac:dyDescent="0.2">
      <c r="A206" s="782" t="s">
        <v>378</v>
      </c>
      <c r="B206" s="802" t="s">
        <v>379</v>
      </c>
      <c r="C206" s="735">
        <f t="shared" si="4"/>
        <v>28</v>
      </c>
      <c r="D206" s="749"/>
      <c r="E206" s="739">
        <v>28</v>
      </c>
      <c r="F206" s="750"/>
      <c r="G206" s="750"/>
      <c r="H206" s="750"/>
      <c r="I206" s="828"/>
      <c r="J206" s="736"/>
      <c r="K206" s="736"/>
      <c r="N206" s="732"/>
      <c r="O206" s="737"/>
      <c r="Q206" s="736"/>
    </row>
    <row r="207" spans="1:17" x14ac:dyDescent="0.2">
      <c r="A207" s="782" t="s">
        <v>380</v>
      </c>
      <c r="B207" s="802" t="s">
        <v>381</v>
      </c>
      <c r="C207" s="735">
        <f t="shared" si="4"/>
        <v>0</v>
      </c>
      <c r="D207" s="749"/>
      <c r="E207" s="739"/>
      <c r="F207" s="750"/>
      <c r="G207" s="750"/>
      <c r="H207" s="750"/>
      <c r="I207" s="828"/>
      <c r="J207" s="736"/>
      <c r="K207" s="736"/>
      <c r="N207" s="732"/>
      <c r="O207" s="737"/>
      <c r="Q207" s="736"/>
    </row>
    <row r="208" spans="1:17" x14ac:dyDescent="0.2">
      <c r="A208" s="782" t="s">
        <v>382</v>
      </c>
      <c r="B208" s="802" t="s">
        <v>383</v>
      </c>
      <c r="C208" s="735">
        <f t="shared" si="4"/>
        <v>0</v>
      </c>
      <c r="D208" s="749"/>
      <c r="E208" s="739"/>
      <c r="F208" s="750"/>
      <c r="G208" s="750"/>
      <c r="H208" s="750"/>
      <c r="I208" s="828"/>
      <c r="J208" s="736"/>
      <c r="K208" s="736"/>
      <c r="N208" s="732"/>
      <c r="O208" s="737"/>
      <c r="Q208" s="736"/>
    </row>
    <row r="209" spans="1:17" x14ac:dyDescent="0.2">
      <c r="A209" s="782" t="s">
        <v>384</v>
      </c>
      <c r="B209" s="802" t="s">
        <v>385</v>
      </c>
      <c r="C209" s="735">
        <f t="shared" si="4"/>
        <v>0</v>
      </c>
      <c r="D209" s="749"/>
      <c r="E209" s="739"/>
      <c r="F209" s="750"/>
      <c r="G209" s="750"/>
      <c r="H209" s="750"/>
      <c r="I209" s="828"/>
      <c r="J209" s="736"/>
      <c r="K209" s="736"/>
      <c r="N209" s="732"/>
      <c r="O209" s="737"/>
      <c r="Q209" s="736"/>
    </row>
    <row r="210" spans="1:17" ht="23.25" x14ac:dyDescent="0.2">
      <c r="A210" s="782" t="s">
        <v>386</v>
      </c>
      <c r="B210" s="788" t="s">
        <v>387</v>
      </c>
      <c r="C210" s="735">
        <f t="shared" si="4"/>
        <v>0</v>
      </c>
      <c r="D210" s="749"/>
      <c r="E210" s="739"/>
      <c r="F210" s="750"/>
      <c r="G210" s="750"/>
      <c r="H210" s="750"/>
      <c r="I210" s="828"/>
      <c r="J210" s="736"/>
      <c r="K210" s="736"/>
      <c r="N210" s="732"/>
      <c r="O210" s="737"/>
      <c r="Q210" s="736"/>
    </row>
    <row r="211" spans="1:17" x14ac:dyDescent="0.2">
      <c r="A211" s="782" t="s">
        <v>388</v>
      </c>
      <c r="B211" s="802" t="s">
        <v>389</v>
      </c>
      <c r="C211" s="735">
        <f t="shared" si="4"/>
        <v>0</v>
      </c>
      <c r="D211" s="749"/>
      <c r="E211" s="739"/>
      <c r="F211" s="750"/>
      <c r="G211" s="750"/>
      <c r="H211" s="750"/>
      <c r="I211" s="828"/>
      <c r="J211" s="736"/>
      <c r="K211" s="736"/>
      <c r="N211" s="732"/>
      <c r="O211" s="737"/>
      <c r="Q211" s="736"/>
    </row>
    <row r="212" spans="1:17" x14ac:dyDescent="0.2">
      <c r="A212" s="782" t="s">
        <v>390</v>
      </c>
      <c r="B212" s="802" t="s">
        <v>391</v>
      </c>
      <c r="C212" s="735">
        <f t="shared" si="4"/>
        <v>0</v>
      </c>
      <c r="D212" s="749"/>
      <c r="E212" s="739"/>
      <c r="F212" s="750"/>
      <c r="G212" s="750"/>
      <c r="H212" s="750"/>
      <c r="I212" s="828"/>
      <c r="J212" s="736"/>
      <c r="K212" s="736"/>
      <c r="N212" s="732"/>
      <c r="O212" s="737"/>
      <c r="Q212" s="736"/>
    </row>
    <row r="213" spans="1:17" x14ac:dyDescent="0.2">
      <c r="A213" s="782" t="s">
        <v>392</v>
      </c>
      <c r="B213" s="802" t="s">
        <v>393</v>
      </c>
      <c r="C213" s="735">
        <f t="shared" si="4"/>
        <v>0</v>
      </c>
      <c r="D213" s="749"/>
      <c r="E213" s="739"/>
      <c r="F213" s="750"/>
      <c r="G213" s="750"/>
      <c r="H213" s="750"/>
      <c r="I213" s="828"/>
      <c r="J213" s="736"/>
      <c r="K213" s="736"/>
      <c r="N213" s="732"/>
      <c r="O213" s="737"/>
      <c r="Q213" s="736"/>
    </row>
    <row r="214" spans="1:17" x14ac:dyDescent="0.2">
      <c r="A214" s="782" t="s">
        <v>394</v>
      </c>
      <c r="B214" s="802" t="s">
        <v>395</v>
      </c>
      <c r="C214" s="735">
        <f t="shared" si="4"/>
        <v>0</v>
      </c>
      <c r="D214" s="749"/>
      <c r="E214" s="739"/>
      <c r="F214" s="750"/>
      <c r="G214" s="750"/>
      <c r="H214" s="750"/>
      <c r="I214" s="828"/>
      <c r="J214" s="736"/>
      <c r="K214" s="736"/>
      <c r="N214" s="732"/>
      <c r="O214" s="737"/>
      <c r="Q214" s="736"/>
    </row>
    <row r="215" spans="1:17" x14ac:dyDescent="0.2">
      <c r="A215" s="782" t="s">
        <v>396</v>
      </c>
      <c r="B215" s="802" t="s">
        <v>397</v>
      </c>
      <c r="C215" s="735">
        <f t="shared" si="4"/>
        <v>0</v>
      </c>
      <c r="D215" s="749"/>
      <c r="E215" s="739"/>
      <c r="F215" s="750"/>
      <c r="G215" s="750"/>
      <c r="H215" s="750"/>
      <c r="I215" s="828"/>
      <c r="J215" s="736"/>
      <c r="K215" s="736"/>
      <c r="N215" s="732"/>
      <c r="O215" s="737"/>
      <c r="Q215" s="736"/>
    </row>
    <row r="216" spans="1:17" x14ac:dyDescent="0.2">
      <c r="A216" s="782" t="s">
        <v>398</v>
      </c>
      <c r="B216" s="802" t="s">
        <v>399</v>
      </c>
      <c r="C216" s="735">
        <f t="shared" si="4"/>
        <v>0</v>
      </c>
      <c r="D216" s="749"/>
      <c r="E216" s="739"/>
      <c r="F216" s="750"/>
      <c r="G216" s="750"/>
      <c r="H216" s="750"/>
      <c r="I216" s="828"/>
      <c r="J216" s="736"/>
      <c r="K216" s="736"/>
      <c r="N216" s="732"/>
      <c r="O216" s="737"/>
      <c r="Q216" s="736"/>
    </row>
    <row r="217" spans="1:17" x14ac:dyDescent="0.2">
      <c r="A217" s="782" t="s">
        <v>400</v>
      </c>
      <c r="B217" s="802" t="s">
        <v>401</v>
      </c>
      <c r="C217" s="735">
        <f t="shared" si="4"/>
        <v>0</v>
      </c>
      <c r="D217" s="749"/>
      <c r="E217" s="739"/>
      <c r="F217" s="750"/>
      <c r="G217" s="750"/>
      <c r="H217" s="750"/>
      <c r="I217" s="828"/>
      <c r="J217" s="736"/>
      <c r="K217" s="736"/>
      <c r="N217" s="732"/>
      <c r="O217" s="737"/>
      <c r="Q217" s="736"/>
    </row>
    <row r="218" spans="1:17" x14ac:dyDescent="0.2">
      <c r="A218" s="782" t="s">
        <v>402</v>
      </c>
      <c r="B218" s="802" t="s">
        <v>403</v>
      </c>
      <c r="C218" s="735">
        <f t="shared" si="4"/>
        <v>0</v>
      </c>
      <c r="D218" s="749"/>
      <c r="E218" s="739"/>
      <c r="F218" s="750"/>
      <c r="G218" s="750"/>
      <c r="H218" s="750"/>
      <c r="I218" s="828"/>
      <c r="J218" s="736"/>
      <c r="K218" s="736"/>
      <c r="N218" s="732"/>
      <c r="O218" s="737"/>
      <c r="Q218" s="736"/>
    </row>
    <row r="219" spans="1:17" x14ac:dyDescent="0.2">
      <c r="A219" s="782" t="s">
        <v>404</v>
      </c>
      <c r="B219" s="802" t="s">
        <v>405</v>
      </c>
      <c r="C219" s="735">
        <f t="shared" si="4"/>
        <v>0</v>
      </c>
      <c r="D219" s="749"/>
      <c r="E219" s="739"/>
      <c r="F219" s="750"/>
      <c r="G219" s="750"/>
      <c r="H219" s="750"/>
      <c r="I219" s="828"/>
      <c r="J219" s="736"/>
      <c r="K219" s="736"/>
      <c r="N219" s="732"/>
      <c r="O219" s="737"/>
      <c r="Q219" s="736"/>
    </row>
    <row r="220" spans="1:17" x14ac:dyDescent="0.2">
      <c r="A220" s="782" t="s">
        <v>406</v>
      </c>
      <c r="B220" s="802" t="s">
        <v>407</v>
      </c>
      <c r="C220" s="735">
        <f t="shared" si="4"/>
        <v>0</v>
      </c>
      <c r="D220" s="749"/>
      <c r="E220" s="739"/>
      <c r="F220" s="750"/>
      <c r="G220" s="750"/>
      <c r="H220" s="750"/>
      <c r="I220" s="828"/>
      <c r="J220" s="736"/>
      <c r="K220" s="736"/>
      <c r="N220" s="732"/>
      <c r="O220" s="737"/>
      <c r="Q220" s="736"/>
    </row>
    <row r="221" spans="1:17" x14ac:dyDescent="0.2">
      <c r="A221" s="782" t="s">
        <v>408</v>
      </c>
      <c r="B221" s="802" t="s">
        <v>409</v>
      </c>
      <c r="C221" s="735">
        <f t="shared" si="4"/>
        <v>0</v>
      </c>
      <c r="D221" s="749"/>
      <c r="E221" s="739"/>
      <c r="F221" s="750"/>
      <c r="G221" s="750"/>
      <c r="H221" s="750"/>
      <c r="I221" s="828"/>
      <c r="J221" s="736"/>
      <c r="K221" s="736"/>
      <c r="N221" s="732"/>
      <c r="O221" s="737"/>
      <c r="Q221" s="736"/>
    </row>
    <row r="222" spans="1:17" x14ac:dyDescent="0.2">
      <c r="A222" s="782" t="s">
        <v>410</v>
      </c>
      <c r="B222" s="802" t="s">
        <v>411</v>
      </c>
      <c r="C222" s="735">
        <f t="shared" si="4"/>
        <v>0</v>
      </c>
      <c r="D222" s="749"/>
      <c r="E222" s="739"/>
      <c r="F222" s="750"/>
      <c r="G222" s="750"/>
      <c r="H222" s="750"/>
      <c r="I222" s="828"/>
      <c r="J222" s="736"/>
      <c r="K222" s="736"/>
      <c r="N222" s="732"/>
      <c r="O222" s="737"/>
      <c r="Q222" s="736"/>
    </row>
    <row r="223" spans="1:17" x14ac:dyDescent="0.2">
      <c r="A223" s="782" t="s">
        <v>412</v>
      </c>
      <c r="B223" s="802" t="s">
        <v>413</v>
      </c>
      <c r="C223" s="735">
        <f t="shared" si="4"/>
        <v>0</v>
      </c>
      <c r="D223" s="749"/>
      <c r="E223" s="739"/>
      <c r="F223" s="750"/>
      <c r="G223" s="750"/>
      <c r="H223" s="750"/>
      <c r="I223" s="828"/>
      <c r="J223" s="736"/>
      <c r="K223" s="736"/>
      <c r="N223" s="732"/>
      <c r="O223" s="737"/>
      <c r="Q223" s="736"/>
    </row>
    <row r="224" spans="1:17" x14ac:dyDescent="0.2">
      <c r="A224" s="782" t="s">
        <v>414</v>
      </c>
      <c r="B224" s="802" t="s">
        <v>415</v>
      </c>
      <c r="C224" s="735">
        <f t="shared" si="4"/>
        <v>0</v>
      </c>
      <c r="D224" s="749"/>
      <c r="E224" s="739"/>
      <c r="F224" s="750"/>
      <c r="G224" s="750"/>
      <c r="H224" s="750"/>
      <c r="I224" s="828"/>
      <c r="J224" s="736"/>
      <c r="K224" s="736"/>
      <c r="N224" s="732"/>
      <c r="O224" s="737"/>
      <c r="Q224" s="736"/>
    </row>
    <row r="225" spans="1:17" x14ac:dyDescent="0.2">
      <c r="A225" s="782" t="s">
        <v>416</v>
      </c>
      <c r="B225" s="802" t="s">
        <v>417</v>
      </c>
      <c r="C225" s="735">
        <f t="shared" si="4"/>
        <v>0</v>
      </c>
      <c r="D225" s="749"/>
      <c r="E225" s="739"/>
      <c r="F225" s="750"/>
      <c r="G225" s="750"/>
      <c r="H225" s="750"/>
      <c r="I225" s="828"/>
      <c r="J225" s="736"/>
      <c r="K225" s="736"/>
      <c r="N225" s="732"/>
      <c r="O225" s="737"/>
      <c r="Q225" s="736"/>
    </row>
    <row r="226" spans="1:17" x14ac:dyDescent="0.2">
      <c r="A226" s="782" t="s">
        <v>418</v>
      </c>
      <c r="B226" s="802" t="s">
        <v>419</v>
      </c>
      <c r="C226" s="735">
        <f t="shared" si="4"/>
        <v>0</v>
      </c>
      <c r="D226" s="749"/>
      <c r="E226" s="739"/>
      <c r="F226" s="750"/>
      <c r="G226" s="750"/>
      <c r="H226" s="750"/>
      <c r="I226" s="828"/>
      <c r="J226" s="736"/>
      <c r="K226" s="736"/>
      <c r="N226" s="732"/>
      <c r="O226" s="737"/>
      <c r="Q226" s="736"/>
    </row>
    <row r="227" spans="1:17" ht="23.25" x14ac:dyDescent="0.2">
      <c r="A227" s="782" t="s">
        <v>420</v>
      </c>
      <c r="B227" s="788" t="s">
        <v>421</v>
      </c>
      <c r="C227" s="735">
        <f t="shared" si="4"/>
        <v>0</v>
      </c>
      <c r="D227" s="749"/>
      <c r="E227" s="739"/>
      <c r="F227" s="750"/>
      <c r="G227" s="750"/>
      <c r="H227" s="750"/>
      <c r="I227" s="828"/>
      <c r="J227" s="736"/>
      <c r="K227" s="736"/>
      <c r="N227" s="732"/>
      <c r="O227" s="737"/>
      <c r="Q227" s="736"/>
    </row>
    <row r="228" spans="1:17" x14ac:dyDescent="0.2">
      <c r="A228" s="782" t="s">
        <v>422</v>
      </c>
      <c r="B228" s="802" t="s">
        <v>423</v>
      </c>
      <c r="C228" s="735">
        <f t="shared" si="4"/>
        <v>0</v>
      </c>
      <c r="D228" s="749"/>
      <c r="E228" s="739"/>
      <c r="F228" s="750"/>
      <c r="G228" s="750"/>
      <c r="H228" s="750"/>
      <c r="I228" s="828"/>
      <c r="J228" s="736"/>
      <c r="K228" s="736"/>
      <c r="N228" s="732"/>
      <c r="O228" s="737"/>
      <c r="Q228" s="736"/>
    </row>
    <row r="229" spans="1:17" x14ac:dyDescent="0.2">
      <c r="A229" s="782" t="s">
        <v>424</v>
      </c>
      <c r="B229" s="802" t="s">
        <v>425</v>
      </c>
      <c r="C229" s="735">
        <f t="shared" si="4"/>
        <v>0</v>
      </c>
      <c r="D229" s="749"/>
      <c r="E229" s="739"/>
      <c r="F229" s="750"/>
      <c r="G229" s="750"/>
      <c r="H229" s="750"/>
      <c r="I229" s="828"/>
      <c r="J229" s="736"/>
      <c r="K229" s="736"/>
      <c r="N229" s="732"/>
      <c r="O229" s="737"/>
      <c r="Q229" s="736"/>
    </row>
    <row r="230" spans="1:17" x14ac:dyDescent="0.2">
      <c r="A230" s="782" t="s">
        <v>426</v>
      </c>
      <c r="B230" s="802" t="s">
        <v>427</v>
      </c>
      <c r="C230" s="735">
        <f t="shared" si="4"/>
        <v>0</v>
      </c>
      <c r="D230" s="749"/>
      <c r="E230" s="739"/>
      <c r="F230" s="750"/>
      <c r="G230" s="750"/>
      <c r="H230" s="750"/>
      <c r="I230" s="828"/>
      <c r="J230" s="736"/>
      <c r="K230" s="736"/>
      <c r="N230" s="732"/>
      <c r="O230" s="737"/>
      <c r="Q230" s="736"/>
    </row>
    <row r="231" spans="1:17" x14ac:dyDescent="0.2">
      <c r="A231" s="782" t="s">
        <v>428</v>
      </c>
      <c r="B231" s="802" t="s">
        <v>429</v>
      </c>
      <c r="C231" s="735">
        <f t="shared" si="4"/>
        <v>0</v>
      </c>
      <c r="D231" s="749"/>
      <c r="E231" s="739"/>
      <c r="F231" s="750"/>
      <c r="G231" s="750"/>
      <c r="H231" s="750"/>
      <c r="I231" s="828"/>
      <c r="J231" s="736"/>
      <c r="K231" s="736"/>
      <c r="N231" s="732"/>
      <c r="O231" s="737"/>
      <c r="Q231" s="736"/>
    </row>
    <row r="232" spans="1:17" x14ac:dyDescent="0.2">
      <c r="A232" s="782" t="s">
        <v>430</v>
      </c>
      <c r="B232" s="802" t="s">
        <v>431</v>
      </c>
      <c r="C232" s="735">
        <f t="shared" si="4"/>
        <v>0</v>
      </c>
      <c r="D232" s="749"/>
      <c r="E232" s="739"/>
      <c r="F232" s="750"/>
      <c r="G232" s="750"/>
      <c r="H232" s="750"/>
      <c r="I232" s="828"/>
      <c r="J232" s="736"/>
      <c r="K232" s="736"/>
      <c r="N232" s="732"/>
      <c r="O232" s="737"/>
      <c r="Q232" s="736"/>
    </row>
    <row r="233" spans="1:17" x14ac:dyDescent="0.2">
      <c r="A233" s="782" t="s">
        <v>432</v>
      </c>
      <c r="B233" s="802" t="s">
        <v>433</v>
      </c>
      <c r="C233" s="735">
        <f t="shared" si="4"/>
        <v>0</v>
      </c>
      <c r="D233" s="749"/>
      <c r="E233" s="739"/>
      <c r="F233" s="750"/>
      <c r="G233" s="750"/>
      <c r="H233" s="750"/>
      <c r="I233" s="828"/>
      <c r="J233" s="736"/>
      <c r="K233" s="736"/>
      <c r="N233" s="732"/>
      <c r="O233" s="737"/>
      <c r="Q233" s="736"/>
    </row>
    <row r="234" spans="1:17" x14ac:dyDescent="0.2">
      <c r="A234" s="782" t="s">
        <v>434</v>
      </c>
      <c r="B234" s="802" t="s">
        <v>435</v>
      </c>
      <c r="C234" s="735">
        <f t="shared" si="4"/>
        <v>488</v>
      </c>
      <c r="D234" s="749"/>
      <c r="E234" s="739"/>
      <c r="F234" s="750">
        <v>488</v>
      </c>
      <c r="G234" s="750"/>
      <c r="H234" s="750"/>
      <c r="I234" s="828"/>
      <c r="J234" s="736"/>
      <c r="K234" s="736"/>
      <c r="N234" s="732"/>
      <c r="O234" s="737"/>
      <c r="Q234" s="736"/>
    </row>
    <row r="235" spans="1:17" x14ac:dyDescent="0.2">
      <c r="A235" s="782" t="s">
        <v>436</v>
      </c>
      <c r="B235" s="802" t="s">
        <v>437</v>
      </c>
      <c r="C235" s="735">
        <f t="shared" si="4"/>
        <v>2</v>
      </c>
      <c r="D235" s="749">
        <v>2</v>
      </c>
      <c r="E235" s="739"/>
      <c r="F235" s="750"/>
      <c r="G235" s="750"/>
      <c r="H235" s="750"/>
      <c r="I235" s="828"/>
      <c r="J235" s="736"/>
      <c r="K235" s="736"/>
      <c r="N235" s="732"/>
      <c r="O235" s="737"/>
      <c r="Q235" s="736"/>
    </row>
    <row r="236" spans="1:17" ht="23.25" x14ac:dyDescent="0.2">
      <c r="A236" s="782" t="s">
        <v>438</v>
      </c>
      <c r="B236" s="788" t="s">
        <v>439</v>
      </c>
      <c r="C236" s="735">
        <f t="shared" si="4"/>
        <v>0</v>
      </c>
      <c r="D236" s="749"/>
      <c r="E236" s="739"/>
      <c r="F236" s="750"/>
      <c r="G236" s="750"/>
      <c r="H236" s="750"/>
      <c r="I236" s="828"/>
      <c r="J236" s="736"/>
      <c r="K236" s="736"/>
      <c r="N236" s="732"/>
      <c r="O236" s="737"/>
      <c r="Q236" s="736"/>
    </row>
    <row r="237" spans="1:17" x14ac:dyDescent="0.2">
      <c r="A237" s="782" t="s">
        <v>440</v>
      </c>
      <c r="B237" s="802" t="s">
        <v>441</v>
      </c>
      <c r="C237" s="735">
        <f t="shared" si="4"/>
        <v>8</v>
      </c>
      <c r="D237" s="749">
        <v>8</v>
      </c>
      <c r="E237" s="739"/>
      <c r="F237" s="750"/>
      <c r="G237" s="750"/>
      <c r="H237" s="750"/>
      <c r="I237" s="828"/>
      <c r="J237" s="736"/>
      <c r="K237" s="736"/>
      <c r="N237" s="732"/>
      <c r="O237" s="737"/>
      <c r="Q237" s="736"/>
    </row>
    <row r="238" spans="1:17" ht="23.25" x14ac:dyDescent="0.2">
      <c r="A238" s="782" t="s">
        <v>442</v>
      </c>
      <c r="B238" s="788" t="s">
        <v>443</v>
      </c>
      <c r="C238" s="735">
        <f t="shared" si="4"/>
        <v>618</v>
      </c>
      <c r="D238" s="749"/>
      <c r="E238" s="739"/>
      <c r="F238" s="750">
        <v>618</v>
      </c>
      <c r="G238" s="750"/>
      <c r="H238" s="750"/>
      <c r="I238" s="828"/>
      <c r="J238" s="736"/>
      <c r="K238" s="736"/>
      <c r="N238" s="732"/>
      <c r="O238" s="737"/>
      <c r="Q238" s="736"/>
    </row>
    <row r="239" spans="1:17" x14ac:dyDescent="0.2">
      <c r="A239" s="782" t="s">
        <v>444</v>
      </c>
      <c r="B239" s="802" t="s">
        <v>445</v>
      </c>
      <c r="C239" s="735">
        <f t="shared" si="4"/>
        <v>0</v>
      </c>
      <c r="D239" s="749"/>
      <c r="E239" s="739"/>
      <c r="F239" s="750"/>
      <c r="G239" s="750"/>
      <c r="H239" s="750"/>
      <c r="I239" s="828"/>
      <c r="J239" s="736"/>
      <c r="K239" s="736"/>
      <c r="N239" s="732"/>
      <c r="O239" s="737"/>
      <c r="Q239" s="736"/>
    </row>
    <row r="240" spans="1:17" x14ac:dyDescent="0.2">
      <c r="A240" s="782" t="s">
        <v>446</v>
      </c>
      <c r="B240" s="802" t="s">
        <v>447</v>
      </c>
      <c r="C240" s="735">
        <f t="shared" si="4"/>
        <v>0</v>
      </c>
      <c r="D240" s="749"/>
      <c r="E240" s="739"/>
      <c r="F240" s="750"/>
      <c r="G240" s="750"/>
      <c r="H240" s="750"/>
      <c r="I240" s="828"/>
      <c r="J240" s="736"/>
      <c r="K240" s="736"/>
      <c r="N240" s="732"/>
      <c r="O240" s="737"/>
      <c r="Q240" s="736"/>
    </row>
    <row r="241" spans="1:17" x14ac:dyDescent="0.2">
      <c r="A241" s="782" t="s">
        <v>448</v>
      </c>
      <c r="B241" s="802" t="s">
        <v>449</v>
      </c>
      <c r="C241" s="735">
        <f t="shared" si="4"/>
        <v>0</v>
      </c>
      <c r="D241" s="749"/>
      <c r="E241" s="739"/>
      <c r="F241" s="750"/>
      <c r="G241" s="750"/>
      <c r="H241" s="750"/>
      <c r="I241" s="828"/>
      <c r="J241" s="736"/>
      <c r="K241" s="736"/>
      <c r="N241" s="732"/>
      <c r="O241" s="737"/>
      <c r="Q241" s="736"/>
    </row>
    <row r="242" spans="1:17" x14ac:dyDescent="0.2">
      <c r="A242" s="782" t="s">
        <v>450</v>
      </c>
      <c r="B242" s="802" t="s">
        <v>451</v>
      </c>
      <c r="C242" s="735">
        <f t="shared" si="4"/>
        <v>0</v>
      </c>
      <c r="D242" s="749"/>
      <c r="E242" s="739"/>
      <c r="F242" s="750"/>
      <c r="G242" s="750"/>
      <c r="H242" s="750"/>
      <c r="I242" s="828"/>
      <c r="J242" s="736"/>
      <c r="K242" s="736"/>
      <c r="N242" s="732"/>
      <c r="O242" s="737"/>
      <c r="Q242" s="736"/>
    </row>
    <row r="243" spans="1:17" x14ac:dyDescent="0.2">
      <c r="A243" s="782" t="s">
        <v>452</v>
      </c>
      <c r="B243" s="802" t="s">
        <v>453</v>
      </c>
      <c r="C243" s="735">
        <f t="shared" si="4"/>
        <v>0</v>
      </c>
      <c r="D243" s="749"/>
      <c r="E243" s="739"/>
      <c r="F243" s="750"/>
      <c r="G243" s="750"/>
      <c r="H243" s="750"/>
      <c r="I243" s="828"/>
      <c r="J243" s="736"/>
      <c r="K243" s="736"/>
      <c r="N243" s="732"/>
      <c r="O243" s="737"/>
      <c r="Q243" s="736"/>
    </row>
    <row r="244" spans="1:17" x14ac:dyDescent="0.2">
      <c r="A244" s="782" t="s">
        <v>454</v>
      </c>
      <c r="B244" s="802" t="s">
        <v>455</v>
      </c>
      <c r="C244" s="735">
        <f>+SUM(D244:F244)</f>
        <v>2</v>
      </c>
      <c r="D244" s="749"/>
      <c r="E244" s="739"/>
      <c r="F244" s="750">
        <v>2</v>
      </c>
      <c r="G244" s="750"/>
      <c r="H244" s="750"/>
      <c r="I244" s="828"/>
      <c r="J244" s="736"/>
      <c r="K244" s="736"/>
      <c r="N244" s="732"/>
      <c r="O244" s="737"/>
      <c r="Q244" s="736"/>
    </row>
    <row r="245" spans="1:17" x14ac:dyDescent="0.2">
      <c r="A245" s="782" t="s">
        <v>456</v>
      </c>
      <c r="B245" s="802" t="s">
        <v>457</v>
      </c>
      <c r="C245" s="735">
        <f>+SUM(D245:F245)</f>
        <v>0</v>
      </c>
      <c r="D245" s="749"/>
      <c r="E245" s="739"/>
      <c r="F245" s="750"/>
      <c r="G245" s="750"/>
      <c r="H245" s="750"/>
      <c r="I245" s="828"/>
      <c r="J245" s="736"/>
      <c r="K245" s="736"/>
      <c r="N245" s="732"/>
      <c r="O245" s="737"/>
      <c r="Q245" s="736"/>
    </row>
    <row r="246" spans="1:17" x14ac:dyDescent="0.2">
      <c r="A246" s="782" t="s">
        <v>458</v>
      </c>
      <c r="B246" s="802" t="s">
        <v>459</v>
      </c>
      <c r="C246" s="735">
        <f>+SUM(D246:F246)</f>
        <v>0</v>
      </c>
      <c r="D246" s="749"/>
      <c r="E246" s="739"/>
      <c r="F246" s="750"/>
      <c r="G246" s="750"/>
      <c r="H246" s="750"/>
      <c r="I246" s="828"/>
      <c r="J246" s="736"/>
      <c r="K246" s="736"/>
      <c r="N246" s="732"/>
      <c r="O246" s="737"/>
      <c r="Q246" s="736"/>
    </row>
    <row r="247" spans="1:17" x14ac:dyDescent="0.2">
      <c r="A247" s="803" t="s">
        <v>460</v>
      </c>
      <c r="B247" s="804" t="s">
        <v>461</v>
      </c>
      <c r="C247" s="751">
        <f>+SUM(D247:F247)</f>
        <v>0</v>
      </c>
      <c r="D247" s="752"/>
      <c r="E247" s="753"/>
      <c r="F247" s="754"/>
      <c r="G247" s="754"/>
      <c r="H247" s="754"/>
      <c r="I247" s="828"/>
      <c r="J247" s="736"/>
      <c r="K247" s="736"/>
      <c r="N247" s="732"/>
      <c r="O247" s="737"/>
      <c r="Q247" s="736"/>
    </row>
    <row r="248" spans="1:17" x14ac:dyDescent="0.2">
      <c r="A248" s="850"/>
      <c r="B248" s="851"/>
      <c r="C248" s="741"/>
      <c r="D248" s="741"/>
      <c r="E248" s="741"/>
      <c r="F248" s="741"/>
      <c r="G248" s="741"/>
      <c r="H248" s="741"/>
      <c r="I248" s="828"/>
      <c r="J248" s="736"/>
      <c r="K248" s="736"/>
      <c r="N248" s="732"/>
      <c r="O248" s="737"/>
      <c r="Q248" s="736"/>
    </row>
    <row r="249" spans="1:17" x14ac:dyDescent="0.2">
      <c r="A249" s="954" t="s">
        <v>462</v>
      </c>
      <c r="B249" s="955"/>
      <c r="C249" s="872">
        <f t="shared" ref="C249:C287" si="5">+SUM(D249:F249)</f>
        <v>51</v>
      </c>
      <c r="D249" s="875">
        <f>+SUM(D250:D287)</f>
        <v>3</v>
      </c>
      <c r="E249" s="733">
        <f>+SUM(E250:E287)</f>
        <v>25</v>
      </c>
      <c r="F249" s="765">
        <f>+SUM(F250:F287)</f>
        <v>23</v>
      </c>
      <c r="G249" s="872">
        <f>+SUM(G250:G287)</f>
        <v>0</v>
      </c>
      <c r="H249" s="872">
        <f>+SUM(H250:H287)</f>
        <v>0</v>
      </c>
      <c r="I249" s="828"/>
      <c r="J249" s="736"/>
      <c r="K249" s="736"/>
      <c r="N249" s="732"/>
      <c r="O249" s="737"/>
      <c r="Q249" s="736"/>
    </row>
    <row r="250" spans="1:17" x14ac:dyDescent="0.2">
      <c r="A250" s="781" t="s">
        <v>463</v>
      </c>
      <c r="B250" s="801" t="s">
        <v>464</v>
      </c>
      <c r="C250" s="735">
        <f t="shared" si="5"/>
        <v>0</v>
      </c>
      <c r="D250" s="749"/>
      <c r="E250" s="739"/>
      <c r="F250" s="750"/>
      <c r="G250" s="750"/>
      <c r="H250" s="750"/>
      <c r="I250" s="828"/>
      <c r="J250" s="736"/>
      <c r="K250" s="736"/>
      <c r="N250" s="732"/>
      <c r="O250" s="737"/>
      <c r="Q250" s="736"/>
    </row>
    <row r="251" spans="1:17" x14ac:dyDescent="0.2">
      <c r="A251" s="782" t="s">
        <v>465</v>
      </c>
      <c r="B251" s="802" t="s">
        <v>466</v>
      </c>
      <c r="C251" s="735">
        <f t="shared" si="5"/>
        <v>0</v>
      </c>
      <c r="D251" s="749"/>
      <c r="E251" s="739"/>
      <c r="F251" s="750"/>
      <c r="G251" s="750"/>
      <c r="H251" s="750"/>
      <c r="I251" s="828"/>
      <c r="J251" s="736"/>
      <c r="K251" s="736"/>
      <c r="N251" s="732"/>
      <c r="O251" s="737"/>
      <c r="Q251" s="736"/>
    </row>
    <row r="252" spans="1:17" x14ac:dyDescent="0.2">
      <c r="A252" s="782" t="s">
        <v>467</v>
      </c>
      <c r="B252" s="802" t="s">
        <v>468</v>
      </c>
      <c r="C252" s="735">
        <f t="shared" si="5"/>
        <v>17</v>
      </c>
      <c r="D252" s="749">
        <v>1</v>
      </c>
      <c r="E252" s="739">
        <v>15</v>
      </c>
      <c r="F252" s="750">
        <v>1</v>
      </c>
      <c r="G252" s="750"/>
      <c r="H252" s="750"/>
      <c r="I252" s="828"/>
      <c r="J252" s="736"/>
      <c r="K252" s="736"/>
      <c r="N252" s="732"/>
      <c r="O252" s="737"/>
      <c r="Q252" s="736"/>
    </row>
    <row r="253" spans="1:17" x14ac:dyDescent="0.2">
      <c r="A253" s="782" t="s">
        <v>469</v>
      </c>
      <c r="B253" s="802" t="s">
        <v>470</v>
      </c>
      <c r="C253" s="735">
        <f t="shared" si="5"/>
        <v>0</v>
      </c>
      <c r="D253" s="749"/>
      <c r="E253" s="739"/>
      <c r="F253" s="750"/>
      <c r="G253" s="750"/>
      <c r="H253" s="750"/>
      <c r="I253" s="828"/>
      <c r="J253" s="736"/>
      <c r="K253" s="736"/>
      <c r="N253" s="732"/>
      <c r="O253" s="737"/>
      <c r="Q253" s="736"/>
    </row>
    <row r="254" spans="1:17" x14ac:dyDescent="0.2">
      <c r="A254" s="782" t="s">
        <v>471</v>
      </c>
      <c r="B254" s="802" t="s">
        <v>472</v>
      </c>
      <c r="C254" s="735">
        <f t="shared" si="5"/>
        <v>0</v>
      </c>
      <c r="D254" s="749"/>
      <c r="E254" s="739"/>
      <c r="F254" s="750"/>
      <c r="G254" s="750"/>
      <c r="H254" s="750"/>
      <c r="I254" s="828"/>
      <c r="J254" s="736"/>
      <c r="K254" s="736"/>
      <c r="N254" s="732"/>
      <c r="O254" s="737"/>
      <c r="Q254" s="736"/>
    </row>
    <row r="255" spans="1:17" x14ac:dyDescent="0.2">
      <c r="A255" s="782" t="s">
        <v>473</v>
      </c>
      <c r="B255" s="802" t="s">
        <v>474</v>
      </c>
      <c r="C255" s="735">
        <f t="shared" si="5"/>
        <v>0</v>
      </c>
      <c r="D255" s="749"/>
      <c r="E255" s="739"/>
      <c r="F255" s="750"/>
      <c r="G255" s="750"/>
      <c r="H255" s="750"/>
      <c r="I255" s="828"/>
      <c r="J255" s="736"/>
      <c r="K255" s="736"/>
      <c r="N255" s="732"/>
      <c r="O255" s="737"/>
      <c r="Q255" s="736"/>
    </row>
    <row r="256" spans="1:17" x14ac:dyDescent="0.2">
      <c r="A256" s="782" t="s">
        <v>475</v>
      </c>
      <c r="B256" s="802" t="s">
        <v>476</v>
      </c>
      <c r="C256" s="735">
        <f t="shared" si="5"/>
        <v>0</v>
      </c>
      <c r="D256" s="749"/>
      <c r="E256" s="739"/>
      <c r="F256" s="750"/>
      <c r="G256" s="750"/>
      <c r="H256" s="750"/>
      <c r="I256" s="828"/>
      <c r="J256" s="736"/>
      <c r="K256" s="736"/>
      <c r="N256" s="732"/>
      <c r="O256" s="737"/>
      <c r="Q256" s="736"/>
    </row>
    <row r="257" spans="1:17" x14ac:dyDescent="0.2">
      <c r="A257" s="782" t="s">
        <v>477</v>
      </c>
      <c r="B257" s="802" t="s">
        <v>478</v>
      </c>
      <c r="C257" s="735">
        <f t="shared" si="5"/>
        <v>0</v>
      </c>
      <c r="D257" s="749"/>
      <c r="E257" s="739"/>
      <c r="F257" s="750"/>
      <c r="G257" s="750"/>
      <c r="H257" s="750"/>
      <c r="I257" s="828"/>
      <c r="J257" s="736"/>
      <c r="K257" s="736"/>
      <c r="N257" s="732"/>
      <c r="O257" s="737"/>
      <c r="Q257" s="736"/>
    </row>
    <row r="258" spans="1:17" x14ac:dyDescent="0.2">
      <c r="A258" s="782" t="s">
        <v>479</v>
      </c>
      <c r="B258" s="802" t="s">
        <v>480</v>
      </c>
      <c r="C258" s="735">
        <f t="shared" si="5"/>
        <v>0</v>
      </c>
      <c r="D258" s="749"/>
      <c r="E258" s="739"/>
      <c r="F258" s="750"/>
      <c r="G258" s="750"/>
      <c r="H258" s="750"/>
      <c r="I258" s="828"/>
      <c r="J258" s="736"/>
      <c r="K258" s="736"/>
      <c r="N258" s="732"/>
      <c r="O258" s="737"/>
      <c r="Q258" s="736"/>
    </row>
    <row r="259" spans="1:17" x14ac:dyDescent="0.2">
      <c r="A259" s="782" t="s">
        <v>481</v>
      </c>
      <c r="B259" s="802" t="s">
        <v>482</v>
      </c>
      <c r="C259" s="735">
        <f t="shared" si="5"/>
        <v>0</v>
      </c>
      <c r="D259" s="749"/>
      <c r="E259" s="739"/>
      <c r="F259" s="750"/>
      <c r="G259" s="750"/>
      <c r="H259" s="750"/>
      <c r="I259" s="828"/>
      <c r="J259" s="736"/>
      <c r="K259" s="736"/>
      <c r="N259" s="732"/>
      <c r="O259" s="737"/>
      <c r="Q259" s="736"/>
    </row>
    <row r="260" spans="1:17" x14ac:dyDescent="0.2">
      <c r="A260" s="782" t="s">
        <v>483</v>
      </c>
      <c r="B260" s="802" t="s">
        <v>484</v>
      </c>
      <c r="C260" s="735">
        <f t="shared" si="5"/>
        <v>0</v>
      </c>
      <c r="D260" s="749"/>
      <c r="E260" s="739"/>
      <c r="F260" s="750"/>
      <c r="G260" s="750"/>
      <c r="H260" s="750"/>
      <c r="I260" s="828"/>
      <c r="J260" s="736"/>
      <c r="K260" s="736"/>
      <c r="N260" s="732"/>
      <c r="O260" s="737"/>
      <c r="Q260" s="736"/>
    </row>
    <row r="261" spans="1:17" x14ac:dyDescent="0.2">
      <c r="A261" s="782" t="s">
        <v>485</v>
      </c>
      <c r="B261" s="802" t="s">
        <v>486</v>
      </c>
      <c r="C261" s="735">
        <f t="shared" si="5"/>
        <v>0</v>
      </c>
      <c r="D261" s="749"/>
      <c r="E261" s="739"/>
      <c r="F261" s="750"/>
      <c r="G261" s="750"/>
      <c r="H261" s="750"/>
      <c r="I261" s="828"/>
      <c r="J261" s="736"/>
      <c r="K261" s="736"/>
      <c r="N261" s="732"/>
      <c r="O261" s="737"/>
      <c r="Q261" s="736"/>
    </row>
    <row r="262" spans="1:17" x14ac:dyDescent="0.2">
      <c r="A262" s="782" t="s">
        <v>487</v>
      </c>
      <c r="B262" s="802" t="s">
        <v>488</v>
      </c>
      <c r="C262" s="735">
        <f t="shared" si="5"/>
        <v>8</v>
      </c>
      <c r="D262" s="749"/>
      <c r="E262" s="739">
        <v>8</v>
      </c>
      <c r="F262" s="750"/>
      <c r="G262" s="750"/>
      <c r="H262" s="750"/>
      <c r="I262" s="828"/>
      <c r="J262" s="736"/>
      <c r="K262" s="736"/>
      <c r="N262" s="732"/>
      <c r="O262" s="737"/>
      <c r="Q262" s="736"/>
    </row>
    <row r="263" spans="1:17" x14ac:dyDescent="0.2">
      <c r="A263" s="782" t="s">
        <v>489</v>
      </c>
      <c r="B263" s="802" t="s">
        <v>490</v>
      </c>
      <c r="C263" s="735">
        <f t="shared" si="5"/>
        <v>0</v>
      </c>
      <c r="D263" s="749"/>
      <c r="E263" s="739"/>
      <c r="F263" s="750"/>
      <c r="G263" s="750"/>
      <c r="H263" s="750"/>
      <c r="I263" s="828"/>
      <c r="J263" s="736"/>
      <c r="K263" s="736"/>
      <c r="N263" s="732"/>
      <c r="O263" s="737"/>
      <c r="Q263" s="736"/>
    </row>
    <row r="264" spans="1:17" ht="23.25" x14ac:dyDescent="0.2">
      <c r="A264" s="782" t="s">
        <v>491</v>
      </c>
      <c r="B264" s="788" t="s">
        <v>492</v>
      </c>
      <c r="C264" s="735">
        <f t="shared" si="5"/>
        <v>0</v>
      </c>
      <c r="D264" s="749"/>
      <c r="E264" s="739"/>
      <c r="F264" s="750"/>
      <c r="G264" s="750"/>
      <c r="H264" s="750"/>
      <c r="I264" s="828"/>
      <c r="J264" s="736"/>
      <c r="K264" s="736"/>
      <c r="N264" s="732"/>
      <c r="O264" s="737"/>
      <c r="Q264" s="736"/>
    </row>
    <row r="265" spans="1:17" x14ac:dyDescent="0.2">
      <c r="A265" s="782" t="s">
        <v>493</v>
      </c>
      <c r="B265" s="802" t="s">
        <v>494</v>
      </c>
      <c r="C265" s="735">
        <f t="shared" si="5"/>
        <v>0</v>
      </c>
      <c r="D265" s="749"/>
      <c r="E265" s="739"/>
      <c r="F265" s="750"/>
      <c r="G265" s="750"/>
      <c r="H265" s="750"/>
      <c r="I265" s="828"/>
      <c r="J265" s="736"/>
      <c r="K265" s="736"/>
      <c r="N265" s="732"/>
      <c r="O265" s="737"/>
      <c r="Q265" s="736"/>
    </row>
    <row r="266" spans="1:17" x14ac:dyDescent="0.2">
      <c r="A266" s="782" t="s">
        <v>495</v>
      </c>
      <c r="B266" s="802" t="s">
        <v>496</v>
      </c>
      <c r="C266" s="735">
        <f t="shared" si="5"/>
        <v>0</v>
      </c>
      <c r="D266" s="749"/>
      <c r="E266" s="739"/>
      <c r="F266" s="750"/>
      <c r="G266" s="750"/>
      <c r="H266" s="750"/>
      <c r="I266" s="828"/>
      <c r="J266" s="736"/>
      <c r="K266" s="736"/>
      <c r="N266" s="732"/>
      <c r="O266" s="737"/>
      <c r="Q266" s="736"/>
    </row>
    <row r="267" spans="1:17" x14ac:dyDescent="0.2">
      <c r="A267" s="782" t="s">
        <v>497</v>
      </c>
      <c r="B267" s="802" t="s">
        <v>498</v>
      </c>
      <c r="C267" s="735">
        <f t="shared" si="5"/>
        <v>0</v>
      </c>
      <c r="D267" s="749"/>
      <c r="E267" s="739"/>
      <c r="F267" s="750"/>
      <c r="G267" s="750"/>
      <c r="H267" s="750"/>
      <c r="I267" s="828"/>
      <c r="J267" s="736"/>
      <c r="K267" s="736"/>
      <c r="N267" s="732"/>
      <c r="O267" s="737"/>
      <c r="Q267" s="736"/>
    </row>
    <row r="268" spans="1:17" x14ac:dyDescent="0.2">
      <c r="A268" s="782" t="s">
        <v>499</v>
      </c>
      <c r="B268" s="802" t="s">
        <v>500</v>
      </c>
      <c r="C268" s="735">
        <f t="shared" si="5"/>
        <v>0</v>
      </c>
      <c r="D268" s="749"/>
      <c r="E268" s="739"/>
      <c r="F268" s="750"/>
      <c r="G268" s="750"/>
      <c r="H268" s="750"/>
      <c r="I268" s="828"/>
      <c r="J268" s="736"/>
      <c r="K268" s="736"/>
      <c r="N268" s="732"/>
      <c r="O268" s="737"/>
      <c r="Q268" s="736"/>
    </row>
    <row r="269" spans="1:17" x14ac:dyDescent="0.2">
      <c r="A269" s="782" t="s">
        <v>501</v>
      </c>
      <c r="B269" s="802" t="s">
        <v>502</v>
      </c>
      <c r="C269" s="735">
        <f t="shared" si="5"/>
        <v>21</v>
      </c>
      <c r="D269" s="749">
        <v>1</v>
      </c>
      <c r="E269" s="739"/>
      <c r="F269" s="750">
        <v>20</v>
      </c>
      <c r="G269" s="750"/>
      <c r="H269" s="750"/>
      <c r="I269" s="828"/>
      <c r="J269" s="736"/>
      <c r="K269" s="736"/>
      <c r="N269" s="732"/>
      <c r="O269" s="737"/>
      <c r="Q269" s="736"/>
    </row>
    <row r="270" spans="1:17" x14ac:dyDescent="0.2">
      <c r="A270" s="782" t="s">
        <v>503</v>
      </c>
      <c r="B270" s="802" t="s">
        <v>504</v>
      </c>
      <c r="C270" s="735">
        <f t="shared" si="5"/>
        <v>0</v>
      </c>
      <c r="D270" s="749"/>
      <c r="E270" s="739"/>
      <c r="F270" s="750"/>
      <c r="G270" s="750"/>
      <c r="H270" s="750"/>
      <c r="I270" s="828"/>
      <c r="J270" s="736"/>
      <c r="K270" s="736"/>
      <c r="N270" s="732"/>
      <c r="O270" s="737"/>
      <c r="Q270" s="736"/>
    </row>
    <row r="271" spans="1:17" x14ac:dyDescent="0.2">
      <c r="A271" s="782" t="s">
        <v>505</v>
      </c>
      <c r="B271" s="802" t="s">
        <v>506</v>
      </c>
      <c r="C271" s="735">
        <f t="shared" si="5"/>
        <v>0</v>
      </c>
      <c r="D271" s="749"/>
      <c r="E271" s="739"/>
      <c r="F271" s="750"/>
      <c r="G271" s="750"/>
      <c r="H271" s="750"/>
      <c r="I271" s="828"/>
      <c r="J271" s="736"/>
      <c r="K271" s="736"/>
      <c r="N271" s="732"/>
      <c r="O271" s="737"/>
      <c r="Q271" s="736"/>
    </row>
    <row r="272" spans="1:17" x14ac:dyDescent="0.2">
      <c r="A272" s="782" t="s">
        <v>507</v>
      </c>
      <c r="B272" s="802" t="s">
        <v>508</v>
      </c>
      <c r="C272" s="735">
        <f t="shared" si="5"/>
        <v>0</v>
      </c>
      <c r="D272" s="749"/>
      <c r="E272" s="739"/>
      <c r="F272" s="750"/>
      <c r="G272" s="750"/>
      <c r="H272" s="750"/>
      <c r="I272" s="828"/>
      <c r="J272" s="736"/>
      <c r="K272" s="736"/>
      <c r="N272" s="732"/>
      <c r="O272" s="737"/>
      <c r="Q272" s="736"/>
    </row>
    <row r="273" spans="1:17" x14ac:dyDescent="0.2">
      <c r="A273" s="782" t="s">
        <v>509</v>
      </c>
      <c r="B273" s="802" t="s">
        <v>510</v>
      </c>
      <c r="C273" s="735">
        <f t="shared" si="5"/>
        <v>0</v>
      </c>
      <c r="D273" s="749"/>
      <c r="E273" s="739"/>
      <c r="F273" s="750"/>
      <c r="G273" s="750"/>
      <c r="H273" s="750"/>
      <c r="I273" s="828"/>
      <c r="J273" s="736"/>
      <c r="K273" s="736"/>
      <c r="N273" s="732"/>
      <c r="O273" s="737"/>
      <c r="Q273" s="736"/>
    </row>
    <row r="274" spans="1:17" x14ac:dyDescent="0.2">
      <c r="A274" s="782" t="s">
        <v>511</v>
      </c>
      <c r="B274" s="802" t="s">
        <v>512</v>
      </c>
      <c r="C274" s="735">
        <f t="shared" si="5"/>
        <v>0</v>
      </c>
      <c r="D274" s="749"/>
      <c r="E274" s="739"/>
      <c r="F274" s="750"/>
      <c r="G274" s="750"/>
      <c r="H274" s="750"/>
      <c r="I274" s="828"/>
      <c r="J274" s="736"/>
      <c r="K274" s="736"/>
      <c r="N274" s="732"/>
      <c r="O274" s="737"/>
      <c r="Q274" s="736"/>
    </row>
    <row r="275" spans="1:17" x14ac:dyDescent="0.2">
      <c r="A275" s="782" t="s">
        <v>513</v>
      </c>
      <c r="B275" s="788" t="s">
        <v>514</v>
      </c>
      <c r="C275" s="735">
        <f t="shared" si="5"/>
        <v>0</v>
      </c>
      <c r="D275" s="749"/>
      <c r="E275" s="739"/>
      <c r="F275" s="750"/>
      <c r="G275" s="750"/>
      <c r="H275" s="750"/>
      <c r="I275" s="828"/>
      <c r="J275" s="736"/>
      <c r="K275" s="736"/>
      <c r="N275" s="732"/>
      <c r="O275" s="737"/>
      <c r="Q275" s="736"/>
    </row>
    <row r="276" spans="1:17" x14ac:dyDescent="0.2">
      <c r="A276" s="782" t="s">
        <v>515</v>
      </c>
      <c r="B276" s="802" t="s">
        <v>516</v>
      </c>
      <c r="C276" s="735">
        <f t="shared" si="5"/>
        <v>0</v>
      </c>
      <c r="D276" s="749"/>
      <c r="E276" s="739"/>
      <c r="F276" s="750"/>
      <c r="G276" s="750"/>
      <c r="H276" s="750"/>
      <c r="I276" s="828"/>
      <c r="J276" s="736"/>
      <c r="K276" s="736"/>
      <c r="N276" s="732"/>
      <c r="O276" s="737"/>
      <c r="Q276" s="736"/>
    </row>
    <row r="277" spans="1:17" x14ac:dyDescent="0.2">
      <c r="A277" s="782" t="s">
        <v>517</v>
      </c>
      <c r="B277" s="802" t="s">
        <v>518</v>
      </c>
      <c r="C277" s="735">
        <f t="shared" si="5"/>
        <v>2</v>
      </c>
      <c r="D277" s="749"/>
      <c r="E277" s="739"/>
      <c r="F277" s="750">
        <v>2</v>
      </c>
      <c r="G277" s="750"/>
      <c r="H277" s="750"/>
      <c r="I277" s="828"/>
      <c r="J277" s="736"/>
      <c r="K277" s="736"/>
      <c r="N277" s="732"/>
      <c r="O277" s="737"/>
      <c r="Q277" s="736"/>
    </row>
    <row r="278" spans="1:17" x14ac:dyDescent="0.2">
      <c r="A278" s="782" t="s">
        <v>519</v>
      </c>
      <c r="B278" s="802" t="s">
        <v>520</v>
      </c>
      <c r="C278" s="735">
        <f t="shared" si="5"/>
        <v>0</v>
      </c>
      <c r="D278" s="749"/>
      <c r="E278" s="739"/>
      <c r="F278" s="750"/>
      <c r="G278" s="750"/>
      <c r="H278" s="750"/>
      <c r="I278" s="828"/>
      <c r="J278" s="736"/>
      <c r="K278" s="736"/>
      <c r="N278" s="732"/>
      <c r="O278" s="737"/>
      <c r="Q278" s="736"/>
    </row>
    <row r="279" spans="1:17" ht="23.25" x14ac:dyDescent="0.2">
      <c r="A279" s="782" t="s">
        <v>521</v>
      </c>
      <c r="B279" s="788" t="s">
        <v>522</v>
      </c>
      <c r="C279" s="735">
        <f t="shared" si="5"/>
        <v>0</v>
      </c>
      <c r="D279" s="749"/>
      <c r="E279" s="739"/>
      <c r="F279" s="750"/>
      <c r="G279" s="750"/>
      <c r="H279" s="750"/>
      <c r="I279" s="828"/>
      <c r="J279" s="736"/>
      <c r="K279" s="736"/>
      <c r="N279" s="732"/>
      <c r="O279" s="737"/>
      <c r="Q279" s="736"/>
    </row>
    <row r="280" spans="1:17" x14ac:dyDescent="0.2">
      <c r="A280" s="782" t="s">
        <v>523</v>
      </c>
      <c r="B280" s="802" t="s">
        <v>524</v>
      </c>
      <c r="C280" s="735">
        <f t="shared" si="5"/>
        <v>0</v>
      </c>
      <c r="D280" s="749"/>
      <c r="E280" s="739"/>
      <c r="F280" s="750"/>
      <c r="G280" s="750"/>
      <c r="H280" s="750"/>
      <c r="I280" s="828"/>
      <c r="J280" s="736"/>
      <c r="K280" s="736"/>
      <c r="N280" s="732"/>
      <c r="O280" s="737"/>
      <c r="Q280" s="736"/>
    </row>
    <row r="281" spans="1:17" x14ac:dyDescent="0.2">
      <c r="A281" s="782" t="s">
        <v>525</v>
      </c>
      <c r="B281" s="802" t="s">
        <v>526</v>
      </c>
      <c r="C281" s="735">
        <f t="shared" si="5"/>
        <v>1</v>
      </c>
      <c r="D281" s="749">
        <v>1</v>
      </c>
      <c r="E281" s="739"/>
      <c r="F281" s="750"/>
      <c r="G281" s="750"/>
      <c r="H281" s="750"/>
      <c r="I281" s="828"/>
      <c r="J281" s="736"/>
      <c r="K281" s="736"/>
      <c r="N281" s="732"/>
      <c r="O281" s="737"/>
      <c r="Q281" s="736"/>
    </row>
    <row r="282" spans="1:17" x14ac:dyDescent="0.2">
      <c r="A282" s="782" t="s">
        <v>527</v>
      </c>
      <c r="B282" s="802" t="s">
        <v>528</v>
      </c>
      <c r="C282" s="735">
        <f t="shared" si="5"/>
        <v>0</v>
      </c>
      <c r="D282" s="749"/>
      <c r="E282" s="739"/>
      <c r="F282" s="750"/>
      <c r="G282" s="750"/>
      <c r="H282" s="750"/>
      <c r="I282" s="828"/>
      <c r="J282" s="736"/>
      <c r="K282" s="736"/>
      <c r="N282" s="732"/>
      <c r="O282" s="737"/>
      <c r="Q282" s="736"/>
    </row>
    <row r="283" spans="1:17" x14ac:dyDescent="0.2">
      <c r="A283" s="782" t="s">
        <v>529</v>
      </c>
      <c r="B283" s="802" t="s">
        <v>530</v>
      </c>
      <c r="C283" s="735">
        <f t="shared" si="5"/>
        <v>0</v>
      </c>
      <c r="D283" s="749"/>
      <c r="E283" s="739"/>
      <c r="F283" s="750"/>
      <c r="G283" s="750"/>
      <c r="H283" s="750"/>
      <c r="I283" s="828"/>
      <c r="J283" s="736"/>
      <c r="K283" s="736"/>
      <c r="N283" s="732"/>
      <c r="O283" s="737"/>
      <c r="Q283" s="736"/>
    </row>
    <row r="284" spans="1:17" ht="23.25" x14ac:dyDescent="0.2">
      <c r="A284" s="782" t="s">
        <v>531</v>
      </c>
      <c r="B284" s="788" t="s">
        <v>532</v>
      </c>
      <c r="C284" s="735">
        <f t="shared" si="5"/>
        <v>0</v>
      </c>
      <c r="D284" s="749"/>
      <c r="E284" s="739"/>
      <c r="F284" s="750"/>
      <c r="G284" s="750"/>
      <c r="H284" s="750"/>
      <c r="I284" s="828"/>
      <c r="J284" s="736"/>
      <c r="K284" s="736"/>
      <c r="N284" s="732"/>
      <c r="O284" s="737"/>
      <c r="Q284" s="736"/>
    </row>
    <row r="285" spans="1:17" ht="34.5" x14ac:dyDescent="0.2">
      <c r="A285" s="782" t="s">
        <v>533</v>
      </c>
      <c r="B285" s="788" t="s">
        <v>534</v>
      </c>
      <c r="C285" s="735">
        <f t="shared" si="5"/>
        <v>2</v>
      </c>
      <c r="D285" s="749"/>
      <c r="E285" s="739">
        <v>2</v>
      </c>
      <c r="F285" s="750"/>
      <c r="G285" s="750"/>
      <c r="H285" s="750"/>
      <c r="I285" s="828"/>
      <c r="J285" s="736"/>
      <c r="K285" s="736"/>
      <c r="N285" s="732"/>
      <c r="O285" s="737"/>
      <c r="Q285" s="736"/>
    </row>
    <row r="286" spans="1:17" x14ac:dyDescent="0.2">
      <c r="A286" s="782" t="s">
        <v>535</v>
      </c>
      <c r="B286" s="802" t="s">
        <v>536</v>
      </c>
      <c r="C286" s="735">
        <f t="shared" si="5"/>
        <v>0</v>
      </c>
      <c r="D286" s="749"/>
      <c r="E286" s="739"/>
      <c r="F286" s="769"/>
      <c r="G286" s="750"/>
      <c r="H286" s="750"/>
      <c r="I286" s="828"/>
      <c r="J286" s="736"/>
      <c r="K286" s="736"/>
      <c r="N286" s="732"/>
      <c r="O286" s="737"/>
      <c r="Q286" s="736"/>
    </row>
    <row r="287" spans="1:17" x14ac:dyDescent="0.2">
      <c r="A287" s="803" t="s">
        <v>537</v>
      </c>
      <c r="B287" s="808" t="s">
        <v>538</v>
      </c>
      <c r="C287" s="751">
        <f t="shared" si="5"/>
        <v>0</v>
      </c>
      <c r="D287" s="767"/>
      <c r="E287" s="768"/>
      <c r="F287" s="769"/>
      <c r="G287" s="769"/>
      <c r="H287" s="769"/>
      <c r="I287" s="828"/>
      <c r="J287" s="736"/>
      <c r="K287" s="736"/>
      <c r="N287" s="732"/>
      <c r="O287" s="737"/>
      <c r="Q287" s="736"/>
    </row>
    <row r="288" spans="1:17" x14ac:dyDescent="0.2">
      <c r="A288" s="873"/>
      <c r="B288" s="755"/>
      <c r="C288" s="87"/>
      <c r="D288" s="88"/>
      <c r="E288" s="88"/>
      <c r="F288" s="88"/>
      <c r="G288" s="88"/>
      <c r="H288" s="88"/>
      <c r="I288" s="828"/>
      <c r="J288" s="736"/>
      <c r="K288" s="736"/>
      <c r="N288" s="732"/>
      <c r="O288" s="737"/>
      <c r="Q288" s="736"/>
    </row>
    <row r="289" spans="1:17" x14ac:dyDescent="0.2">
      <c r="A289" s="951" t="s">
        <v>539</v>
      </c>
      <c r="B289" s="958"/>
      <c r="C289" s="872">
        <f>+SUM(D289:F289)</f>
        <v>71</v>
      </c>
      <c r="D289" s="758">
        <f>+SUM(D290:D310)</f>
        <v>12</v>
      </c>
      <c r="E289" s="758">
        <f>+SUM(E290:E310)</f>
        <v>19</v>
      </c>
      <c r="F289" s="758">
        <f>+SUM(F290:F310)</f>
        <v>40</v>
      </c>
      <c r="G289" s="758">
        <f>+SUM(G290:G310)</f>
        <v>0</v>
      </c>
      <c r="H289" s="758">
        <f>+SUM(H290:H310)</f>
        <v>0</v>
      </c>
      <c r="I289" s="828"/>
      <c r="J289" s="736"/>
      <c r="K289" s="736"/>
      <c r="N289" s="732"/>
      <c r="O289" s="737"/>
      <c r="Q289" s="736"/>
    </row>
    <row r="290" spans="1:17" x14ac:dyDescent="0.2">
      <c r="A290" s="781" t="s">
        <v>540</v>
      </c>
      <c r="B290" s="801" t="s">
        <v>541</v>
      </c>
      <c r="C290" s="759">
        <f>+SUM(D290:F290)</f>
        <v>4</v>
      </c>
      <c r="D290" s="746"/>
      <c r="E290" s="747">
        <v>4</v>
      </c>
      <c r="F290" s="748"/>
      <c r="G290" s="748"/>
      <c r="H290" s="748"/>
      <c r="I290" s="828"/>
      <c r="J290" s="736"/>
      <c r="K290" s="736"/>
      <c r="N290" s="732"/>
      <c r="O290" s="737"/>
      <c r="Q290" s="736"/>
    </row>
    <row r="291" spans="1:17" x14ac:dyDescent="0.2">
      <c r="A291" s="782" t="s">
        <v>542</v>
      </c>
      <c r="B291" s="802" t="s">
        <v>543</v>
      </c>
      <c r="C291" s="735">
        <f>+SUM(D291:F291)</f>
        <v>0</v>
      </c>
      <c r="D291" s="749"/>
      <c r="E291" s="739"/>
      <c r="F291" s="750"/>
      <c r="G291" s="750"/>
      <c r="H291" s="750"/>
      <c r="I291" s="828"/>
      <c r="J291" s="736"/>
      <c r="K291" s="736"/>
      <c r="N291" s="732"/>
      <c r="O291" s="737"/>
      <c r="Q291" s="736"/>
    </row>
    <row r="292" spans="1:17" x14ac:dyDescent="0.2">
      <c r="A292" s="782" t="s">
        <v>544</v>
      </c>
      <c r="B292" s="802" t="s">
        <v>545</v>
      </c>
      <c r="C292" s="735">
        <f t="shared" ref="C292:C310" si="6">+SUM(D292:F292)</f>
        <v>11</v>
      </c>
      <c r="D292" s="749">
        <v>1</v>
      </c>
      <c r="E292" s="739">
        <v>10</v>
      </c>
      <c r="F292" s="750"/>
      <c r="G292" s="750"/>
      <c r="H292" s="750"/>
      <c r="I292" s="828"/>
      <c r="J292" s="736"/>
      <c r="K292" s="736"/>
      <c r="N292" s="732"/>
      <c r="O292" s="737"/>
      <c r="Q292" s="736"/>
    </row>
    <row r="293" spans="1:17" x14ac:dyDescent="0.2">
      <c r="A293" s="782" t="s">
        <v>546</v>
      </c>
      <c r="B293" s="802" t="s">
        <v>547</v>
      </c>
      <c r="C293" s="735">
        <f t="shared" si="6"/>
        <v>0</v>
      </c>
      <c r="D293" s="749"/>
      <c r="E293" s="739"/>
      <c r="F293" s="750"/>
      <c r="G293" s="750"/>
      <c r="H293" s="750"/>
      <c r="I293" s="828"/>
      <c r="J293" s="736"/>
      <c r="K293" s="736"/>
      <c r="N293" s="732"/>
      <c r="O293" s="737"/>
      <c r="Q293" s="736"/>
    </row>
    <row r="294" spans="1:17" x14ac:dyDescent="0.2">
      <c r="A294" s="782" t="s">
        <v>548</v>
      </c>
      <c r="B294" s="802" t="s">
        <v>549</v>
      </c>
      <c r="C294" s="735">
        <f t="shared" si="6"/>
        <v>5</v>
      </c>
      <c r="D294" s="749"/>
      <c r="E294" s="739">
        <v>5</v>
      </c>
      <c r="F294" s="750"/>
      <c r="G294" s="750"/>
      <c r="H294" s="750"/>
      <c r="I294" s="828"/>
      <c r="J294" s="736"/>
      <c r="K294" s="736"/>
      <c r="N294" s="732"/>
      <c r="O294" s="737"/>
      <c r="Q294" s="736"/>
    </row>
    <row r="295" spans="1:17" x14ac:dyDescent="0.2">
      <c r="A295" s="782" t="s">
        <v>550</v>
      </c>
      <c r="B295" s="802" t="s">
        <v>551</v>
      </c>
      <c r="C295" s="735">
        <f t="shared" si="6"/>
        <v>0</v>
      </c>
      <c r="D295" s="749"/>
      <c r="E295" s="739"/>
      <c r="F295" s="750"/>
      <c r="G295" s="750"/>
      <c r="H295" s="750"/>
      <c r="I295" s="828"/>
      <c r="J295" s="736"/>
      <c r="K295" s="736"/>
      <c r="N295" s="732"/>
      <c r="O295" s="737"/>
      <c r="Q295" s="736"/>
    </row>
    <row r="296" spans="1:17" x14ac:dyDescent="0.2">
      <c r="A296" s="782" t="s">
        <v>552</v>
      </c>
      <c r="B296" s="802" t="s">
        <v>553</v>
      </c>
      <c r="C296" s="735">
        <f t="shared" si="6"/>
        <v>0</v>
      </c>
      <c r="D296" s="749"/>
      <c r="E296" s="739"/>
      <c r="F296" s="750"/>
      <c r="G296" s="750"/>
      <c r="H296" s="750"/>
      <c r="I296" s="828"/>
      <c r="J296" s="736"/>
      <c r="K296" s="736"/>
      <c r="N296" s="732"/>
      <c r="O296" s="737"/>
      <c r="Q296" s="736"/>
    </row>
    <row r="297" spans="1:17" x14ac:dyDescent="0.2">
      <c r="A297" s="782" t="s">
        <v>554</v>
      </c>
      <c r="B297" s="802" t="s">
        <v>555</v>
      </c>
      <c r="C297" s="735">
        <f t="shared" si="6"/>
        <v>0</v>
      </c>
      <c r="D297" s="749"/>
      <c r="E297" s="739"/>
      <c r="F297" s="750"/>
      <c r="G297" s="750"/>
      <c r="H297" s="750"/>
      <c r="I297" s="828"/>
      <c r="J297" s="736"/>
      <c r="K297" s="736"/>
      <c r="N297" s="732"/>
      <c r="O297" s="737"/>
      <c r="Q297" s="736"/>
    </row>
    <row r="298" spans="1:17" x14ac:dyDescent="0.2">
      <c r="A298" s="782" t="s">
        <v>556</v>
      </c>
      <c r="B298" s="802" t="s">
        <v>557</v>
      </c>
      <c r="C298" s="735">
        <f t="shared" si="6"/>
        <v>0</v>
      </c>
      <c r="D298" s="749"/>
      <c r="E298" s="739"/>
      <c r="F298" s="750"/>
      <c r="G298" s="750"/>
      <c r="H298" s="750"/>
      <c r="I298" s="828"/>
      <c r="J298" s="736"/>
      <c r="K298" s="736"/>
      <c r="N298" s="732"/>
      <c r="O298" s="737"/>
      <c r="Q298" s="736"/>
    </row>
    <row r="299" spans="1:17" x14ac:dyDescent="0.2">
      <c r="A299" s="782" t="s">
        <v>558</v>
      </c>
      <c r="B299" s="802" t="s">
        <v>559</v>
      </c>
      <c r="C299" s="735">
        <f t="shared" si="6"/>
        <v>0</v>
      </c>
      <c r="D299" s="749"/>
      <c r="E299" s="739"/>
      <c r="F299" s="750"/>
      <c r="G299" s="750"/>
      <c r="H299" s="750"/>
      <c r="I299" s="828"/>
      <c r="J299" s="736"/>
      <c r="K299" s="736"/>
      <c r="N299" s="732"/>
      <c r="O299" s="737"/>
      <c r="Q299" s="736"/>
    </row>
    <row r="300" spans="1:17" x14ac:dyDescent="0.2">
      <c r="A300" s="782" t="s">
        <v>560</v>
      </c>
      <c r="B300" s="802" t="s">
        <v>561</v>
      </c>
      <c r="C300" s="735">
        <f t="shared" si="6"/>
        <v>0</v>
      </c>
      <c r="D300" s="749"/>
      <c r="E300" s="739"/>
      <c r="F300" s="750"/>
      <c r="G300" s="750"/>
      <c r="H300" s="750"/>
      <c r="I300" s="828"/>
      <c r="J300" s="736"/>
      <c r="K300" s="736"/>
      <c r="N300" s="732"/>
      <c r="O300" s="737"/>
      <c r="Q300" s="736"/>
    </row>
    <row r="301" spans="1:17" x14ac:dyDescent="0.2">
      <c r="A301" s="782" t="s">
        <v>562</v>
      </c>
      <c r="B301" s="802" t="s">
        <v>563</v>
      </c>
      <c r="C301" s="735">
        <f t="shared" si="6"/>
        <v>1</v>
      </c>
      <c r="D301" s="749">
        <v>1</v>
      </c>
      <c r="E301" s="739"/>
      <c r="F301" s="750"/>
      <c r="G301" s="750"/>
      <c r="H301" s="750"/>
      <c r="I301" s="828"/>
      <c r="J301" s="736"/>
      <c r="K301" s="736"/>
      <c r="N301" s="732"/>
      <c r="O301" s="737"/>
      <c r="Q301" s="736"/>
    </row>
    <row r="302" spans="1:17" x14ac:dyDescent="0.2">
      <c r="A302" s="782" t="s">
        <v>564</v>
      </c>
      <c r="B302" s="802" t="s">
        <v>565</v>
      </c>
      <c r="C302" s="735">
        <f t="shared" si="6"/>
        <v>0</v>
      </c>
      <c r="D302" s="749"/>
      <c r="E302" s="739"/>
      <c r="F302" s="750"/>
      <c r="G302" s="750"/>
      <c r="H302" s="750"/>
      <c r="I302" s="828"/>
      <c r="J302" s="736"/>
      <c r="K302" s="736"/>
      <c r="N302" s="732"/>
      <c r="O302" s="737"/>
      <c r="Q302" s="736"/>
    </row>
    <row r="303" spans="1:17" x14ac:dyDescent="0.2">
      <c r="A303" s="782" t="s">
        <v>566</v>
      </c>
      <c r="B303" s="802" t="s">
        <v>567</v>
      </c>
      <c r="C303" s="735">
        <f t="shared" si="6"/>
        <v>0</v>
      </c>
      <c r="D303" s="749"/>
      <c r="E303" s="739"/>
      <c r="F303" s="750"/>
      <c r="G303" s="750"/>
      <c r="H303" s="750"/>
      <c r="I303" s="828"/>
      <c r="J303" s="736"/>
      <c r="K303" s="736"/>
      <c r="N303" s="732"/>
      <c r="O303" s="737"/>
      <c r="Q303" s="736"/>
    </row>
    <row r="304" spans="1:17" x14ac:dyDescent="0.2">
      <c r="A304" s="782" t="s">
        <v>568</v>
      </c>
      <c r="B304" s="802" t="s">
        <v>569</v>
      </c>
      <c r="C304" s="735">
        <f t="shared" si="6"/>
        <v>0</v>
      </c>
      <c r="D304" s="749"/>
      <c r="E304" s="739"/>
      <c r="F304" s="750"/>
      <c r="G304" s="750"/>
      <c r="H304" s="750"/>
      <c r="I304" s="828"/>
      <c r="J304" s="736"/>
      <c r="K304" s="736"/>
      <c r="N304" s="732"/>
      <c r="O304" s="737"/>
      <c r="Q304" s="736"/>
    </row>
    <row r="305" spans="1:17" x14ac:dyDescent="0.2">
      <c r="A305" s="782" t="s">
        <v>570</v>
      </c>
      <c r="B305" s="802" t="s">
        <v>571</v>
      </c>
      <c r="C305" s="735">
        <f t="shared" si="6"/>
        <v>0</v>
      </c>
      <c r="D305" s="749"/>
      <c r="E305" s="739"/>
      <c r="F305" s="750"/>
      <c r="G305" s="750"/>
      <c r="H305" s="750"/>
      <c r="I305" s="828"/>
      <c r="J305" s="736"/>
      <c r="K305" s="736"/>
      <c r="N305" s="732"/>
      <c r="O305" s="737"/>
      <c r="Q305" s="736"/>
    </row>
    <row r="306" spans="1:17" x14ac:dyDescent="0.2">
      <c r="A306" s="782" t="s">
        <v>572</v>
      </c>
      <c r="B306" s="802" t="s">
        <v>573</v>
      </c>
      <c r="C306" s="735">
        <f t="shared" si="6"/>
        <v>0</v>
      </c>
      <c r="D306" s="749"/>
      <c r="E306" s="739"/>
      <c r="F306" s="750"/>
      <c r="G306" s="750"/>
      <c r="H306" s="750"/>
      <c r="I306" s="828"/>
      <c r="J306" s="736"/>
      <c r="K306" s="736"/>
      <c r="N306" s="732"/>
      <c r="O306" s="737"/>
      <c r="Q306" s="736"/>
    </row>
    <row r="307" spans="1:17" x14ac:dyDescent="0.2">
      <c r="A307" s="782" t="s">
        <v>574</v>
      </c>
      <c r="B307" s="802" t="s">
        <v>575</v>
      </c>
      <c r="C307" s="735">
        <f t="shared" si="6"/>
        <v>10</v>
      </c>
      <c r="D307" s="749">
        <v>10</v>
      </c>
      <c r="E307" s="739"/>
      <c r="F307" s="750"/>
      <c r="G307" s="750"/>
      <c r="H307" s="750"/>
      <c r="I307" s="828"/>
      <c r="J307" s="736"/>
      <c r="K307" s="736"/>
      <c r="N307" s="732"/>
      <c r="O307" s="737"/>
      <c r="Q307" s="736"/>
    </row>
    <row r="308" spans="1:17" x14ac:dyDescent="0.2">
      <c r="A308" s="782" t="s">
        <v>576</v>
      </c>
      <c r="B308" s="802" t="s">
        <v>577</v>
      </c>
      <c r="C308" s="735">
        <f t="shared" si="6"/>
        <v>0</v>
      </c>
      <c r="D308" s="749"/>
      <c r="E308" s="739"/>
      <c r="F308" s="750"/>
      <c r="G308" s="750"/>
      <c r="H308" s="750"/>
      <c r="I308" s="828"/>
      <c r="J308" s="736"/>
      <c r="K308" s="736"/>
      <c r="N308" s="732"/>
      <c r="O308" s="737"/>
      <c r="Q308" s="736"/>
    </row>
    <row r="309" spans="1:17" x14ac:dyDescent="0.2">
      <c r="A309" s="782" t="s">
        <v>578</v>
      </c>
      <c r="B309" s="802" t="s">
        <v>579</v>
      </c>
      <c r="C309" s="735">
        <f t="shared" si="6"/>
        <v>0</v>
      </c>
      <c r="D309" s="749"/>
      <c r="E309" s="739"/>
      <c r="F309" s="750"/>
      <c r="G309" s="750"/>
      <c r="H309" s="750"/>
      <c r="I309" s="828"/>
      <c r="J309" s="736"/>
      <c r="K309" s="736"/>
      <c r="N309" s="732"/>
      <c r="O309" s="737"/>
      <c r="Q309" s="736"/>
    </row>
    <row r="310" spans="1:17" x14ac:dyDescent="0.2">
      <c r="A310" s="803" t="s">
        <v>580</v>
      </c>
      <c r="B310" s="808" t="s">
        <v>581</v>
      </c>
      <c r="C310" s="751">
        <f t="shared" si="6"/>
        <v>40</v>
      </c>
      <c r="D310" s="752"/>
      <c r="E310" s="753"/>
      <c r="F310" s="754">
        <v>40</v>
      </c>
      <c r="G310" s="754"/>
      <c r="H310" s="754"/>
      <c r="I310" s="828"/>
      <c r="J310" s="736"/>
      <c r="K310" s="736"/>
      <c r="N310" s="732"/>
      <c r="O310" s="737"/>
      <c r="Q310" s="736"/>
    </row>
    <row r="311" spans="1:17" x14ac:dyDescent="0.2">
      <c r="A311" s="770"/>
      <c r="B311" s="755"/>
      <c r="C311" s="810"/>
      <c r="D311" s="3"/>
      <c r="E311" s="3"/>
      <c r="F311" s="3"/>
      <c r="G311" s="3"/>
      <c r="H311" s="3"/>
      <c r="I311" s="828"/>
      <c r="J311" s="736"/>
      <c r="K311" s="736"/>
      <c r="N311" s="732"/>
      <c r="O311" s="737"/>
      <c r="Q311" s="736"/>
    </row>
    <row r="312" spans="1:17" x14ac:dyDescent="0.2">
      <c r="A312" s="951" t="s">
        <v>582</v>
      </c>
      <c r="B312" s="958"/>
      <c r="C312" s="872">
        <f t="shared" ref="C312:C328" si="7">+SUM(D312:F312)</f>
        <v>78</v>
      </c>
      <c r="D312" s="875">
        <f>+SUM(D313:D328)</f>
        <v>0</v>
      </c>
      <c r="E312" s="733">
        <f>+SUM(E313:E328)</f>
        <v>78</v>
      </c>
      <c r="F312" s="765">
        <f>+SUM(F313:F328)</f>
        <v>0</v>
      </c>
      <c r="G312" s="872">
        <f>+SUM(G313:G328)</f>
        <v>0</v>
      </c>
      <c r="H312" s="872">
        <f>+SUM(H313:H328)</f>
        <v>0</v>
      </c>
      <c r="I312" s="828"/>
      <c r="J312" s="736"/>
      <c r="K312" s="736"/>
      <c r="N312" s="732"/>
      <c r="O312" s="737"/>
      <c r="Q312" s="736"/>
    </row>
    <row r="313" spans="1:17" x14ac:dyDescent="0.2">
      <c r="A313" s="811" t="s">
        <v>583</v>
      </c>
      <c r="B313" s="812" t="s">
        <v>584</v>
      </c>
      <c r="C313" s="759">
        <f t="shared" si="7"/>
        <v>8</v>
      </c>
      <c r="D313" s="749"/>
      <c r="E313" s="739">
        <v>8</v>
      </c>
      <c r="F313" s="750"/>
      <c r="G313" s="750"/>
      <c r="H313" s="750"/>
      <c r="I313" s="828"/>
      <c r="J313" s="736"/>
      <c r="K313" s="736"/>
      <c r="N313" s="732"/>
      <c r="O313" s="737"/>
      <c r="Q313" s="736"/>
    </row>
    <row r="314" spans="1:17" ht="23.25" x14ac:dyDescent="0.2">
      <c r="A314" s="782" t="s">
        <v>585</v>
      </c>
      <c r="B314" s="788" t="s">
        <v>586</v>
      </c>
      <c r="C314" s="735">
        <f t="shared" si="7"/>
        <v>0</v>
      </c>
      <c r="D314" s="749"/>
      <c r="E314" s="739"/>
      <c r="F314" s="750"/>
      <c r="G314" s="750"/>
      <c r="H314" s="750"/>
      <c r="I314" s="828"/>
      <c r="J314" s="736"/>
      <c r="K314" s="736"/>
      <c r="N314" s="732"/>
      <c r="O314" s="737"/>
      <c r="Q314" s="736"/>
    </row>
    <row r="315" spans="1:17" x14ac:dyDescent="0.2">
      <c r="A315" s="782" t="s">
        <v>587</v>
      </c>
      <c r="B315" s="802" t="s">
        <v>588</v>
      </c>
      <c r="C315" s="735">
        <f t="shared" si="7"/>
        <v>0</v>
      </c>
      <c r="D315" s="749"/>
      <c r="E315" s="739"/>
      <c r="F315" s="750"/>
      <c r="G315" s="750"/>
      <c r="H315" s="750"/>
      <c r="I315" s="828"/>
      <c r="J315" s="736"/>
      <c r="K315" s="736"/>
      <c r="N315" s="732"/>
      <c r="O315" s="737"/>
      <c r="Q315" s="736"/>
    </row>
    <row r="316" spans="1:17" x14ac:dyDescent="0.2">
      <c r="A316" s="782" t="s">
        <v>589</v>
      </c>
      <c r="B316" s="802" t="s">
        <v>590</v>
      </c>
      <c r="C316" s="735">
        <f t="shared" si="7"/>
        <v>0</v>
      </c>
      <c r="D316" s="749"/>
      <c r="E316" s="739"/>
      <c r="F316" s="750"/>
      <c r="G316" s="750"/>
      <c r="H316" s="750"/>
      <c r="I316" s="828"/>
      <c r="J316" s="736"/>
      <c r="K316" s="736"/>
      <c r="N316" s="732"/>
      <c r="O316" s="737"/>
      <c r="Q316" s="736"/>
    </row>
    <row r="317" spans="1:17" x14ac:dyDescent="0.2">
      <c r="A317" s="782" t="s">
        <v>591</v>
      </c>
      <c r="B317" s="802" t="s">
        <v>592</v>
      </c>
      <c r="C317" s="735">
        <f t="shared" si="7"/>
        <v>0</v>
      </c>
      <c r="D317" s="749"/>
      <c r="E317" s="739"/>
      <c r="F317" s="750"/>
      <c r="G317" s="750"/>
      <c r="H317" s="750"/>
      <c r="I317" s="828"/>
      <c r="J317" s="736"/>
      <c r="K317" s="736"/>
      <c r="N317" s="732"/>
      <c r="O317" s="737"/>
      <c r="Q317" s="736"/>
    </row>
    <row r="318" spans="1:17" x14ac:dyDescent="0.2">
      <c r="A318" s="782" t="s">
        <v>593</v>
      </c>
      <c r="B318" s="802" t="s">
        <v>594</v>
      </c>
      <c r="C318" s="735">
        <f t="shared" si="7"/>
        <v>4</v>
      </c>
      <c r="D318" s="749"/>
      <c r="E318" s="739">
        <v>4</v>
      </c>
      <c r="F318" s="750"/>
      <c r="G318" s="750"/>
      <c r="H318" s="750"/>
      <c r="I318" s="828"/>
      <c r="J318" s="736"/>
      <c r="K318" s="736"/>
      <c r="N318" s="732"/>
      <c r="O318" s="737"/>
      <c r="Q318" s="736"/>
    </row>
    <row r="319" spans="1:17" x14ac:dyDescent="0.2">
      <c r="A319" s="782" t="s">
        <v>595</v>
      </c>
      <c r="B319" s="802" t="s">
        <v>596</v>
      </c>
      <c r="C319" s="735">
        <f t="shared" si="7"/>
        <v>25</v>
      </c>
      <c r="D319" s="749"/>
      <c r="E319" s="739">
        <v>25</v>
      </c>
      <c r="F319" s="750"/>
      <c r="G319" s="750"/>
      <c r="H319" s="750"/>
      <c r="I319" s="828"/>
      <c r="J319" s="736"/>
      <c r="K319" s="736"/>
      <c r="N319" s="732"/>
      <c r="O319" s="737"/>
      <c r="Q319" s="736"/>
    </row>
    <row r="320" spans="1:17" x14ac:dyDescent="0.2">
      <c r="A320" s="782" t="s">
        <v>597</v>
      </c>
      <c r="B320" s="802" t="s">
        <v>598</v>
      </c>
      <c r="C320" s="735">
        <f t="shared" si="7"/>
        <v>0</v>
      </c>
      <c r="D320" s="749"/>
      <c r="E320" s="739"/>
      <c r="F320" s="750"/>
      <c r="G320" s="750"/>
      <c r="H320" s="750"/>
      <c r="I320" s="828"/>
      <c r="J320" s="736"/>
      <c r="K320" s="736"/>
      <c r="N320" s="732"/>
      <c r="O320" s="737"/>
      <c r="Q320" s="736"/>
    </row>
    <row r="321" spans="1:17" x14ac:dyDescent="0.2">
      <c r="A321" s="782" t="s">
        <v>599</v>
      </c>
      <c r="B321" s="802" t="s">
        <v>600</v>
      </c>
      <c r="C321" s="735">
        <f t="shared" si="7"/>
        <v>31</v>
      </c>
      <c r="D321" s="749"/>
      <c r="E321" s="739">
        <v>31</v>
      </c>
      <c r="F321" s="750"/>
      <c r="G321" s="750"/>
      <c r="H321" s="750"/>
      <c r="I321" s="828"/>
      <c r="J321" s="736"/>
      <c r="K321" s="736"/>
      <c r="N321" s="732"/>
      <c r="O321" s="737"/>
      <c r="Q321" s="736"/>
    </row>
    <row r="322" spans="1:17" x14ac:dyDescent="0.2">
      <c r="A322" s="782" t="s">
        <v>601</v>
      </c>
      <c r="B322" s="802" t="s">
        <v>602</v>
      </c>
      <c r="C322" s="735">
        <f t="shared" si="7"/>
        <v>5</v>
      </c>
      <c r="D322" s="749"/>
      <c r="E322" s="739">
        <v>5</v>
      </c>
      <c r="F322" s="750"/>
      <c r="G322" s="750"/>
      <c r="H322" s="750"/>
      <c r="I322" s="828"/>
      <c r="J322" s="736"/>
      <c r="K322" s="736"/>
      <c r="N322" s="732"/>
      <c r="O322" s="737"/>
      <c r="Q322" s="736"/>
    </row>
    <row r="323" spans="1:17" x14ac:dyDescent="0.2">
      <c r="A323" s="782" t="s">
        <v>603</v>
      </c>
      <c r="B323" s="802" t="s">
        <v>604</v>
      </c>
      <c r="C323" s="735">
        <f t="shared" si="7"/>
        <v>0</v>
      </c>
      <c r="D323" s="749"/>
      <c r="E323" s="739"/>
      <c r="F323" s="750"/>
      <c r="G323" s="750"/>
      <c r="H323" s="750"/>
      <c r="I323" s="828"/>
      <c r="J323" s="736"/>
      <c r="K323" s="736"/>
      <c r="N323" s="732"/>
      <c r="O323" s="737"/>
      <c r="Q323" s="736"/>
    </row>
    <row r="324" spans="1:17" x14ac:dyDescent="0.2">
      <c r="A324" s="782" t="s">
        <v>605</v>
      </c>
      <c r="B324" s="802" t="s">
        <v>606</v>
      </c>
      <c r="C324" s="735">
        <f t="shared" si="7"/>
        <v>0</v>
      </c>
      <c r="D324" s="749"/>
      <c r="E324" s="739"/>
      <c r="F324" s="750"/>
      <c r="G324" s="750"/>
      <c r="H324" s="750"/>
      <c r="I324" s="828"/>
      <c r="J324" s="736"/>
      <c r="K324" s="736"/>
      <c r="N324" s="732"/>
      <c r="O324" s="737"/>
      <c r="Q324" s="736"/>
    </row>
    <row r="325" spans="1:17" x14ac:dyDescent="0.2">
      <c r="A325" s="782" t="s">
        <v>607</v>
      </c>
      <c r="B325" s="802" t="s">
        <v>608</v>
      </c>
      <c r="C325" s="735">
        <f t="shared" si="7"/>
        <v>5</v>
      </c>
      <c r="D325" s="749"/>
      <c r="E325" s="739">
        <v>5</v>
      </c>
      <c r="F325" s="750"/>
      <c r="G325" s="750"/>
      <c r="H325" s="750"/>
      <c r="I325" s="828"/>
      <c r="J325" s="736"/>
      <c r="K325" s="736"/>
      <c r="N325" s="732"/>
      <c r="O325" s="737"/>
      <c r="Q325" s="736"/>
    </row>
    <row r="326" spans="1:17" x14ac:dyDescent="0.2">
      <c r="A326" s="782" t="s">
        <v>609</v>
      </c>
      <c r="B326" s="802" t="s">
        <v>610</v>
      </c>
      <c r="C326" s="735">
        <f t="shared" si="7"/>
        <v>0</v>
      </c>
      <c r="D326" s="749"/>
      <c r="E326" s="739"/>
      <c r="F326" s="750"/>
      <c r="G326" s="750"/>
      <c r="H326" s="750"/>
      <c r="I326" s="828"/>
      <c r="J326" s="736"/>
      <c r="K326" s="736"/>
      <c r="N326" s="732"/>
      <c r="O326" s="737"/>
      <c r="Q326" s="736"/>
    </row>
    <row r="327" spans="1:17" x14ac:dyDescent="0.2">
      <c r="A327" s="782" t="s">
        <v>611</v>
      </c>
      <c r="B327" s="802" t="s">
        <v>612</v>
      </c>
      <c r="C327" s="735">
        <f t="shared" si="7"/>
        <v>0</v>
      </c>
      <c r="D327" s="749"/>
      <c r="E327" s="739"/>
      <c r="F327" s="750"/>
      <c r="G327" s="750"/>
      <c r="H327" s="750"/>
      <c r="I327" s="828"/>
      <c r="J327" s="736"/>
      <c r="K327" s="736"/>
      <c r="N327" s="732"/>
      <c r="O327" s="737"/>
      <c r="Q327" s="736"/>
    </row>
    <row r="328" spans="1:17" x14ac:dyDescent="0.2">
      <c r="A328" s="783" t="s">
        <v>613</v>
      </c>
      <c r="B328" s="807" t="s">
        <v>614</v>
      </c>
      <c r="C328" s="751">
        <f t="shared" si="7"/>
        <v>0</v>
      </c>
      <c r="D328" s="752"/>
      <c r="E328" s="753"/>
      <c r="F328" s="754"/>
      <c r="G328" s="754"/>
      <c r="H328" s="754"/>
      <c r="I328" s="828"/>
      <c r="J328" s="736"/>
      <c r="K328" s="736"/>
      <c r="N328" s="732"/>
      <c r="O328" s="737"/>
      <c r="Q328" s="736"/>
    </row>
    <row r="329" spans="1:17" x14ac:dyDescent="0.2">
      <c r="A329" s="852"/>
      <c r="B329" s="853"/>
      <c r="C329" s="741"/>
      <c r="D329" s="741"/>
      <c r="E329" s="741"/>
      <c r="F329" s="741"/>
      <c r="G329" s="741"/>
      <c r="H329" s="741"/>
      <c r="I329" s="828"/>
      <c r="J329" s="732"/>
      <c r="K329" s="732"/>
      <c r="L329" s="732"/>
      <c r="M329" s="732"/>
      <c r="N329" s="732"/>
      <c r="O329" s="737"/>
      <c r="Q329" s="736"/>
    </row>
    <row r="330" spans="1:17" x14ac:dyDescent="0.2">
      <c r="A330" s="854" t="s">
        <v>615</v>
      </c>
      <c r="B330" s="855"/>
      <c r="C330" s="872">
        <f t="shared" ref="C330:C378" si="8">+SUM(D330:F330)</f>
        <v>1943</v>
      </c>
      <c r="D330" s="875">
        <f>+SUM(D331:D378)</f>
        <v>0</v>
      </c>
      <c r="E330" s="875">
        <f>+SUM(E331:E378)</f>
        <v>1641</v>
      </c>
      <c r="F330" s="875">
        <f>+SUM(F331:F378)</f>
        <v>302</v>
      </c>
      <c r="G330" s="875">
        <f>+SUM(G331:G378)</f>
        <v>0</v>
      </c>
      <c r="H330" s="875">
        <f>+SUM(H331:H378)</f>
        <v>0</v>
      </c>
      <c r="I330" s="828"/>
      <c r="J330" s="736"/>
      <c r="K330" s="736"/>
      <c r="N330" s="732"/>
      <c r="O330" s="737"/>
      <c r="Q330" s="736"/>
    </row>
    <row r="331" spans="1:17" x14ac:dyDescent="0.2">
      <c r="A331" s="811" t="s">
        <v>616</v>
      </c>
      <c r="B331" s="844" t="s">
        <v>617</v>
      </c>
      <c r="C331" s="735">
        <f t="shared" si="8"/>
        <v>1213</v>
      </c>
      <c r="D331" s="749"/>
      <c r="E331" s="739">
        <v>1212</v>
      </c>
      <c r="F331" s="750">
        <v>1</v>
      </c>
      <c r="G331" s="750"/>
      <c r="H331" s="750"/>
      <c r="I331" s="828"/>
      <c r="J331" s="736"/>
      <c r="K331" s="736"/>
      <c r="N331" s="732"/>
      <c r="O331" s="737"/>
      <c r="Q331" s="736"/>
    </row>
    <row r="332" spans="1:17" x14ac:dyDescent="0.2">
      <c r="A332" s="786" t="s">
        <v>618</v>
      </c>
      <c r="B332" s="844" t="s">
        <v>619</v>
      </c>
      <c r="C332" s="735">
        <f t="shared" si="8"/>
        <v>133</v>
      </c>
      <c r="D332" s="749"/>
      <c r="E332" s="739">
        <v>133</v>
      </c>
      <c r="F332" s="750"/>
      <c r="G332" s="750"/>
      <c r="H332" s="750"/>
      <c r="I332" s="828"/>
      <c r="J332" s="736"/>
      <c r="K332" s="736"/>
      <c r="N332" s="732"/>
      <c r="O332" s="737"/>
      <c r="Q332" s="736"/>
    </row>
    <row r="333" spans="1:17" x14ac:dyDescent="0.2">
      <c r="A333" s="786" t="s">
        <v>620</v>
      </c>
      <c r="B333" s="844" t="s">
        <v>621</v>
      </c>
      <c r="C333" s="735">
        <f t="shared" si="8"/>
        <v>41</v>
      </c>
      <c r="D333" s="749"/>
      <c r="E333" s="739">
        <v>41</v>
      </c>
      <c r="F333" s="750"/>
      <c r="G333" s="750"/>
      <c r="H333" s="750"/>
      <c r="I333" s="828"/>
      <c r="J333" s="736"/>
      <c r="K333" s="736"/>
      <c r="N333" s="732"/>
      <c r="O333" s="737"/>
      <c r="Q333" s="736"/>
    </row>
    <row r="334" spans="1:17" x14ac:dyDescent="0.2">
      <c r="A334" s="782" t="s">
        <v>622</v>
      </c>
      <c r="B334" s="802" t="s">
        <v>623</v>
      </c>
      <c r="C334" s="735">
        <f t="shared" si="8"/>
        <v>0</v>
      </c>
      <c r="D334" s="749"/>
      <c r="E334" s="739"/>
      <c r="F334" s="750"/>
      <c r="G334" s="750"/>
      <c r="H334" s="750"/>
      <c r="I334" s="828"/>
      <c r="J334" s="736"/>
      <c r="K334" s="736"/>
      <c r="N334" s="732"/>
      <c r="O334" s="737"/>
      <c r="Q334" s="736"/>
    </row>
    <row r="335" spans="1:17" x14ac:dyDescent="0.2">
      <c r="A335" s="782" t="s">
        <v>624</v>
      </c>
      <c r="B335" s="802" t="s">
        <v>625</v>
      </c>
      <c r="C335" s="735">
        <f t="shared" si="8"/>
        <v>0</v>
      </c>
      <c r="D335" s="749"/>
      <c r="E335" s="739"/>
      <c r="F335" s="750"/>
      <c r="G335" s="750"/>
      <c r="H335" s="750"/>
      <c r="I335" s="828"/>
      <c r="J335" s="736"/>
      <c r="K335" s="736"/>
      <c r="N335" s="732"/>
      <c r="O335" s="737"/>
      <c r="Q335" s="736"/>
    </row>
    <row r="336" spans="1:17" x14ac:dyDescent="0.2">
      <c r="A336" s="782" t="s">
        <v>626</v>
      </c>
      <c r="B336" s="802" t="s">
        <v>627</v>
      </c>
      <c r="C336" s="735">
        <f t="shared" si="8"/>
        <v>0</v>
      </c>
      <c r="D336" s="749"/>
      <c r="E336" s="739"/>
      <c r="F336" s="750"/>
      <c r="G336" s="750"/>
      <c r="H336" s="750"/>
      <c r="I336" s="828"/>
      <c r="J336" s="736"/>
      <c r="K336" s="736"/>
      <c r="N336" s="732"/>
      <c r="O336" s="737"/>
      <c r="Q336" s="736"/>
    </row>
    <row r="337" spans="1:17" x14ac:dyDescent="0.2">
      <c r="A337" s="782" t="s">
        <v>628</v>
      </c>
      <c r="B337" s="802" t="s">
        <v>629</v>
      </c>
      <c r="C337" s="735">
        <f t="shared" si="8"/>
        <v>0</v>
      </c>
      <c r="D337" s="749"/>
      <c r="E337" s="739"/>
      <c r="F337" s="750"/>
      <c r="G337" s="750"/>
      <c r="H337" s="750"/>
      <c r="I337" s="828"/>
      <c r="J337" s="736"/>
      <c r="K337" s="736"/>
      <c r="N337" s="732"/>
      <c r="O337" s="737"/>
      <c r="Q337" s="736"/>
    </row>
    <row r="338" spans="1:17" x14ac:dyDescent="0.2">
      <c r="A338" s="782" t="s">
        <v>630</v>
      </c>
      <c r="B338" s="802" t="s">
        <v>631</v>
      </c>
      <c r="C338" s="735">
        <f t="shared" si="8"/>
        <v>0</v>
      </c>
      <c r="D338" s="749"/>
      <c r="E338" s="739"/>
      <c r="F338" s="750"/>
      <c r="G338" s="750"/>
      <c r="H338" s="750"/>
      <c r="I338" s="828"/>
      <c r="J338" s="736"/>
      <c r="K338" s="736"/>
      <c r="N338" s="732"/>
      <c r="O338" s="737"/>
      <c r="Q338" s="736"/>
    </row>
    <row r="339" spans="1:17" x14ac:dyDescent="0.2">
      <c r="A339" s="787" t="s">
        <v>632</v>
      </c>
      <c r="B339" s="813" t="s">
        <v>633</v>
      </c>
      <c r="C339" s="766">
        <f t="shared" si="8"/>
        <v>0</v>
      </c>
      <c r="D339" s="767"/>
      <c r="E339" s="768"/>
      <c r="F339" s="769"/>
      <c r="G339" s="769"/>
      <c r="H339" s="769"/>
      <c r="I339" s="828"/>
      <c r="J339" s="736"/>
      <c r="K339" s="736"/>
      <c r="N339" s="732"/>
      <c r="O339" s="737"/>
      <c r="Q339" s="736"/>
    </row>
    <row r="340" spans="1:17" s="737" customFormat="1" x14ac:dyDescent="0.2">
      <c r="A340" s="782" t="s">
        <v>634</v>
      </c>
      <c r="B340" s="802" t="s">
        <v>635</v>
      </c>
      <c r="C340" s="735">
        <f t="shared" si="8"/>
        <v>0</v>
      </c>
      <c r="D340" s="749"/>
      <c r="E340" s="739"/>
      <c r="F340" s="750"/>
      <c r="G340" s="750"/>
      <c r="H340" s="800"/>
      <c r="I340" s="829"/>
      <c r="N340" s="741"/>
    </row>
    <row r="341" spans="1:17" x14ac:dyDescent="0.2">
      <c r="A341" s="787" t="s">
        <v>636</v>
      </c>
      <c r="B341" s="802" t="s">
        <v>637</v>
      </c>
      <c r="C341" s="759">
        <f t="shared" si="8"/>
        <v>0</v>
      </c>
      <c r="D341" s="746"/>
      <c r="E341" s="747"/>
      <c r="F341" s="748"/>
      <c r="G341" s="748"/>
      <c r="H341" s="748"/>
      <c r="I341" s="828"/>
      <c r="J341" s="736"/>
      <c r="K341" s="736"/>
      <c r="N341" s="732"/>
      <c r="O341" s="737"/>
      <c r="Q341" s="736"/>
    </row>
    <row r="342" spans="1:17" x14ac:dyDescent="0.2">
      <c r="A342" s="782" t="s">
        <v>638</v>
      </c>
      <c r="B342" s="802" t="s">
        <v>639</v>
      </c>
      <c r="C342" s="735">
        <f t="shared" si="8"/>
        <v>0</v>
      </c>
      <c r="D342" s="749"/>
      <c r="E342" s="739"/>
      <c r="F342" s="750"/>
      <c r="G342" s="750"/>
      <c r="H342" s="750"/>
      <c r="I342" s="828"/>
      <c r="J342" s="736"/>
      <c r="K342" s="736"/>
      <c r="N342" s="732"/>
      <c r="O342" s="737"/>
      <c r="Q342" s="736"/>
    </row>
    <row r="343" spans="1:17" x14ac:dyDescent="0.2">
      <c r="A343" s="787" t="s">
        <v>640</v>
      </c>
      <c r="B343" s="802" t="s">
        <v>641</v>
      </c>
      <c r="C343" s="735">
        <f t="shared" si="8"/>
        <v>0</v>
      </c>
      <c r="D343" s="749"/>
      <c r="E343" s="739"/>
      <c r="F343" s="750"/>
      <c r="G343" s="750"/>
      <c r="H343" s="750"/>
      <c r="I343" s="828"/>
      <c r="J343" s="736"/>
      <c r="K343" s="736"/>
      <c r="N343" s="732"/>
      <c r="O343" s="737"/>
      <c r="Q343" s="736"/>
    </row>
    <row r="344" spans="1:17" x14ac:dyDescent="0.2">
      <c r="A344" s="782" t="s">
        <v>642</v>
      </c>
      <c r="B344" s="802" t="s">
        <v>643</v>
      </c>
      <c r="C344" s="735">
        <f t="shared" si="8"/>
        <v>0</v>
      </c>
      <c r="D344" s="749"/>
      <c r="E344" s="739"/>
      <c r="F344" s="750"/>
      <c r="G344" s="750"/>
      <c r="H344" s="750"/>
      <c r="I344" s="828"/>
      <c r="J344" s="736"/>
      <c r="K344" s="736"/>
      <c r="N344" s="732"/>
      <c r="O344" s="737"/>
      <c r="Q344" s="736"/>
    </row>
    <row r="345" spans="1:17" x14ac:dyDescent="0.2">
      <c r="A345" s="787" t="s">
        <v>644</v>
      </c>
      <c r="B345" s="802" t="s">
        <v>645</v>
      </c>
      <c r="C345" s="735">
        <f t="shared" si="8"/>
        <v>0</v>
      </c>
      <c r="D345" s="749"/>
      <c r="E345" s="739"/>
      <c r="F345" s="750"/>
      <c r="G345" s="750"/>
      <c r="H345" s="750"/>
      <c r="I345" s="828"/>
      <c r="J345" s="736"/>
      <c r="K345" s="736"/>
      <c r="N345" s="732"/>
      <c r="O345" s="737"/>
      <c r="Q345" s="736"/>
    </row>
    <row r="346" spans="1:17" x14ac:dyDescent="0.2">
      <c r="A346" s="782" t="s">
        <v>646</v>
      </c>
      <c r="B346" s="802" t="s">
        <v>647</v>
      </c>
      <c r="C346" s="735">
        <f t="shared" si="8"/>
        <v>127</v>
      </c>
      <c r="D346" s="749"/>
      <c r="E346" s="739">
        <v>127</v>
      </c>
      <c r="F346" s="750"/>
      <c r="G346" s="750"/>
      <c r="H346" s="750"/>
      <c r="I346" s="828"/>
      <c r="J346" s="736"/>
      <c r="K346" s="736"/>
      <c r="N346" s="732"/>
      <c r="O346" s="737"/>
      <c r="Q346" s="736"/>
    </row>
    <row r="347" spans="1:17" x14ac:dyDescent="0.2">
      <c r="A347" s="787" t="s">
        <v>648</v>
      </c>
      <c r="B347" s="802" t="s">
        <v>649</v>
      </c>
      <c r="C347" s="766">
        <f t="shared" si="8"/>
        <v>126</v>
      </c>
      <c r="D347" s="767"/>
      <c r="E347" s="768">
        <v>126</v>
      </c>
      <c r="F347" s="769"/>
      <c r="G347" s="769"/>
      <c r="H347" s="769"/>
      <c r="I347" s="828"/>
      <c r="J347" s="736"/>
      <c r="K347" s="736"/>
      <c r="N347" s="732"/>
      <c r="O347" s="737"/>
      <c r="Q347" s="736"/>
    </row>
    <row r="348" spans="1:17" x14ac:dyDescent="0.2">
      <c r="A348" s="782" t="s">
        <v>650</v>
      </c>
      <c r="B348" s="802" t="s">
        <v>651</v>
      </c>
      <c r="C348" s="766">
        <f t="shared" si="8"/>
        <v>0</v>
      </c>
      <c r="D348" s="767"/>
      <c r="E348" s="768"/>
      <c r="F348" s="769"/>
      <c r="G348" s="769"/>
      <c r="H348" s="769"/>
      <c r="I348" s="828"/>
      <c r="J348" s="736"/>
      <c r="K348" s="736"/>
      <c r="N348" s="732"/>
      <c r="O348" s="737"/>
      <c r="Q348" s="736"/>
    </row>
    <row r="349" spans="1:17" x14ac:dyDescent="0.2">
      <c r="A349" s="787" t="s">
        <v>652</v>
      </c>
      <c r="B349" s="802" t="s">
        <v>653</v>
      </c>
      <c r="C349" s="766">
        <f t="shared" si="8"/>
        <v>0</v>
      </c>
      <c r="D349" s="767"/>
      <c r="E349" s="768"/>
      <c r="F349" s="769"/>
      <c r="G349" s="769"/>
      <c r="H349" s="769"/>
      <c r="I349" s="828"/>
      <c r="J349" s="736"/>
      <c r="K349" s="736"/>
      <c r="N349" s="732"/>
      <c r="O349" s="737"/>
      <c r="Q349" s="736"/>
    </row>
    <row r="350" spans="1:17" x14ac:dyDescent="0.2">
      <c r="A350" s="782" t="s">
        <v>654</v>
      </c>
      <c r="B350" s="813" t="s">
        <v>655</v>
      </c>
      <c r="C350" s="766">
        <f t="shared" si="8"/>
        <v>0</v>
      </c>
      <c r="D350" s="767"/>
      <c r="E350" s="768"/>
      <c r="F350" s="769"/>
      <c r="G350" s="769"/>
      <c r="H350" s="769"/>
      <c r="I350" s="828"/>
      <c r="J350" s="736"/>
      <c r="K350" s="736"/>
      <c r="N350" s="732"/>
      <c r="O350" s="737"/>
      <c r="Q350" s="736"/>
    </row>
    <row r="351" spans="1:17" x14ac:dyDescent="0.2">
      <c r="A351" s="787" t="s">
        <v>656</v>
      </c>
      <c r="B351" s="813" t="s">
        <v>657</v>
      </c>
      <c r="C351" s="766">
        <f t="shared" si="8"/>
        <v>0</v>
      </c>
      <c r="D351" s="767"/>
      <c r="E351" s="768"/>
      <c r="F351" s="769"/>
      <c r="G351" s="769"/>
      <c r="H351" s="769"/>
      <c r="I351" s="828"/>
      <c r="J351" s="736"/>
      <c r="K351" s="736"/>
      <c r="N351" s="732"/>
      <c r="O351" s="737"/>
      <c r="Q351" s="736"/>
    </row>
    <row r="352" spans="1:17" x14ac:dyDescent="0.2">
      <c r="A352" s="782" t="s">
        <v>658</v>
      </c>
      <c r="B352" s="813" t="s">
        <v>659</v>
      </c>
      <c r="C352" s="766">
        <f t="shared" si="8"/>
        <v>0</v>
      </c>
      <c r="D352" s="767"/>
      <c r="E352" s="768"/>
      <c r="F352" s="769"/>
      <c r="G352" s="769"/>
      <c r="H352" s="769"/>
      <c r="I352" s="828"/>
      <c r="J352" s="736"/>
      <c r="K352" s="736"/>
      <c r="N352" s="732"/>
      <c r="O352" s="737"/>
      <c r="Q352" s="736"/>
    </row>
    <row r="353" spans="1:17" x14ac:dyDescent="0.2">
      <c r="A353" s="787" t="s">
        <v>660</v>
      </c>
      <c r="B353" s="813" t="s">
        <v>661</v>
      </c>
      <c r="C353" s="766">
        <f t="shared" si="8"/>
        <v>0</v>
      </c>
      <c r="D353" s="767"/>
      <c r="E353" s="768"/>
      <c r="F353" s="769"/>
      <c r="G353" s="769"/>
      <c r="H353" s="769"/>
      <c r="I353" s="828"/>
      <c r="J353" s="736"/>
      <c r="K353" s="736"/>
      <c r="N353" s="732"/>
      <c r="O353" s="737"/>
      <c r="Q353" s="736"/>
    </row>
    <row r="354" spans="1:17" x14ac:dyDescent="0.2">
      <c r="A354" s="782" t="s">
        <v>662</v>
      </c>
      <c r="B354" s="813" t="s">
        <v>663</v>
      </c>
      <c r="C354" s="766">
        <f t="shared" si="8"/>
        <v>1</v>
      </c>
      <c r="D354" s="767"/>
      <c r="E354" s="768">
        <v>1</v>
      </c>
      <c r="F354" s="769"/>
      <c r="G354" s="769"/>
      <c r="H354" s="769"/>
      <c r="I354" s="828"/>
      <c r="J354" s="736"/>
      <c r="K354" s="736"/>
      <c r="N354" s="732"/>
      <c r="O354" s="737"/>
      <c r="Q354" s="736"/>
    </row>
    <row r="355" spans="1:17" x14ac:dyDescent="0.2">
      <c r="A355" s="787" t="s">
        <v>664</v>
      </c>
      <c r="B355" s="813" t="s">
        <v>665</v>
      </c>
      <c r="C355" s="766">
        <f t="shared" si="8"/>
        <v>0</v>
      </c>
      <c r="D355" s="767"/>
      <c r="E355" s="768"/>
      <c r="F355" s="769"/>
      <c r="G355" s="769"/>
      <c r="H355" s="769"/>
      <c r="I355" s="828"/>
      <c r="J355" s="736"/>
      <c r="K355" s="736"/>
      <c r="N355" s="732"/>
      <c r="O355" s="737"/>
      <c r="Q355" s="736"/>
    </row>
    <row r="356" spans="1:17" x14ac:dyDescent="0.2">
      <c r="A356" s="782" t="s">
        <v>666</v>
      </c>
      <c r="B356" s="813" t="s">
        <v>667</v>
      </c>
      <c r="C356" s="766">
        <f t="shared" si="8"/>
        <v>0</v>
      </c>
      <c r="D356" s="767"/>
      <c r="E356" s="768"/>
      <c r="F356" s="769"/>
      <c r="G356" s="769"/>
      <c r="H356" s="769"/>
      <c r="I356" s="828"/>
      <c r="J356" s="736"/>
      <c r="K356" s="736"/>
      <c r="N356" s="732"/>
      <c r="O356" s="737"/>
      <c r="Q356" s="736"/>
    </row>
    <row r="357" spans="1:17" x14ac:dyDescent="0.2">
      <c r="A357" s="787" t="s">
        <v>668</v>
      </c>
      <c r="B357" s="813" t="s">
        <v>669</v>
      </c>
      <c r="C357" s="766">
        <f t="shared" si="8"/>
        <v>1</v>
      </c>
      <c r="D357" s="767"/>
      <c r="E357" s="768">
        <v>1</v>
      </c>
      <c r="F357" s="769"/>
      <c r="G357" s="769"/>
      <c r="H357" s="769"/>
      <c r="I357" s="828"/>
      <c r="J357" s="736"/>
      <c r="K357" s="736"/>
      <c r="N357" s="732"/>
      <c r="O357" s="737"/>
      <c r="Q357" s="736"/>
    </row>
    <row r="358" spans="1:17" x14ac:dyDescent="0.2">
      <c r="A358" s="782" t="s">
        <v>670</v>
      </c>
      <c r="B358" s="813" t="s">
        <v>671</v>
      </c>
      <c r="C358" s="766">
        <f t="shared" si="8"/>
        <v>0</v>
      </c>
      <c r="D358" s="767"/>
      <c r="E358" s="768"/>
      <c r="F358" s="769"/>
      <c r="G358" s="769"/>
      <c r="H358" s="769"/>
      <c r="I358" s="828"/>
      <c r="J358" s="736"/>
      <c r="K358" s="736"/>
      <c r="N358" s="732"/>
      <c r="O358" s="737"/>
      <c r="Q358" s="736"/>
    </row>
    <row r="359" spans="1:17" x14ac:dyDescent="0.2">
      <c r="A359" s="782" t="s">
        <v>674</v>
      </c>
      <c r="B359" s="790" t="s">
        <v>675</v>
      </c>
      <c r="C359" s="766">
        <f t="shared" si="8"/>
        <v>0</v>
      </c>
      <c r="D359" s="767"/>
      <c r="E359" s="768"/>
      <c r="F359" s="769"/>
      <c r="G359" s="769"/>
      <c r="H359" s="769"/>
      <c r="I359" s="828"/>
      <c r="J359" s="736"/>
      <c r="K359" s="736"/>
      <c r="N359" s="732"/>
      <c r="O359" s="737"/>
      <c r="Q359" s="736"/>
    </row>
    <row r="360" spans="1:17" ht="17.25" customHeight="1" x14ac:dyDescent="0.2">
      <c r="A360" s="787" t="s">
        <v>676</v>
      </c>
      <c r="B360" s="790" t="s">
        <v>677</v>
      </c>
      <c r="C360" s="766">
        <f t="shared" si="8"/>
        <v>0</v>
      </c>
      <c r="D360" s="767"/>
      <c r="E360" s="768"/>
      <c r="F360" s="769"/>
      <c r="G360" s="769"/>
      <c r="H360" s="769"/>
      <c r="I360" s="828"/>
      <c r="J360" s="736"/>
      <c r="K360" s="736"/>
      <c r="N360" s="732"/>
      <c r="O360" s="737"/>
      <c r="Q360" s="736"/>
    </row>
    <row r="361" spans="1:17" x14ac:dyDescent="0.2">
      <c r="A361" s="782" t="s">
        <v>678</v>
      </c>
      <c r="B361" s="790" t="s">
        <v>679</v>
      </c>
      <c r="C361" s="766">
        <f t="shared" si="8"/>
        <v>0</v>
      </c>
      <c r="D361" s="767"/>
      <c r="E361" s="768"/>
      <c r="F361" s="769"/>
      <c r="G361" s="769"/>
      <c r="H361" s="769"/>
      <c r="I361" s="828"/>
      <c r="J361" s="736"/>
      <c r="K361" s="736"/>
      <c r="N361" s="732"/>
      <c r="O361" s="737"/>
      <c r="Q361" s="736"/>
    </row>
    <row r="362" spans="1:17" x14ac:dyDescent="0.2">
      <c r="A362" s="787" t="s">
        <v>680</v>
      </c>
      <c r="B362" s="790" t="s">
        <v>681</v>
      </c>
      <c r="C362" s="766">
        <f t="shared" si="8"/>
        <v>0</v>
      </c>
      <c r="D362" s="767"/>
      <c r="E362" s="768"/>
      <c r="F362" s="769"/>
      <c r="G362" s="769"/>
      <c r="H362" s="769"/>
      <c r="I362" s="828"/>
      <c r="J362" s="736"/>
      <c r="K362" s="736"/>
      <c r="N362" s="732"/>
      <c r="O362" s="737"/>
      <c r="Q362" s="736"/>
    </row>
    <row r="363" spans="1:17" x14ac:dyDescent="0.2">
      <c r="A363" s="782" t="s">
        <v>682</v>
      </c>
      <c r="B363" s="813" t="s">
        <v>683</v>
      </c>
      <c r="C363" s="766">
        <f t="shared" si="8"/>
        <v>0</v>
      </c>
      <c r="D363" s="767"/>
      <c r="E363" s="768"/>
      <c r="F363" s="769"/>
      <c r="G363" s="769"/>
      <c r="H363" s="769"/>
      <c r="I363" s="828"/>
      <c r="J363" s="736"/>
      <c r="K363" s="736"/>
      <c r="N363" s="732"/>
      <c r="O363" s="737"/>
      <c r="Q363" s="736"/>
    </row>
    <row r="364" spans="1:17" x14ac:dyDescent="0.2">
      <c r="A364" s="787" t="s">
        <v>684</v>
      </c>
      <c r="B364" s="813" t="s">
        <v>685</v>
      </c>
      <c r="C364" s="766">
        <f t="shared" si="8"/>
        <v>0</v>
      </c>
      <c r="D364" s="767"/>
      <c r="E364" s="768"/>
      <c r="F364" s="769"/>
      <c r="G364" s="769"/>
      <c r="H364" s="769"/>
      <c r="I364" s="828"/>
      <c r="J364" s="736"/>
      <c r="K364" s="736"/>
      <c r="N364" s="732"/>
      <c r="O364" s="737"/>
      <c r="Q364" s="736"/>
    </row>
    <row r="365" spans="1:17" x14ac:dyDescent="0.2">
      <c r="A365" s="782" t="s">
        <v>686</v>
      </c>
      <c r="B365" s="790" t="s">
        <v>687</v>
      </c>
      <c r="C365" s="766">
        <f t="shared" si="8"/>
        <v>0</v>
      </c>
      <c r="D365" s="767"/>
      <c r="E365" s="768"/>
      <c r="F365" s="769"/>
      <c r="G365" s="769"/>
      <c r="H365" s="769"/>
      <c r="I365" s="828"/>
      <c r="J365" s="736"/>
      <c r="K365" s="736"/>
      <c r="N365" s="732"/>
      <c r="O365" s="737"/>
      <c r="Q365" s="736"/>
    </row>
    <row r="366" spans="1:17" x14ac:dyDescent="0.2">
      <c r="A366" s="787" t="s">
        <v>688</v>
      </c>
      <c r="B366" s="790" t="s">
        <v>689</v>
      </c>
      <c r="C366" s="766">
        <f t="shared" si="8"/>
        <v>0</v>
      </c>
      <c r="D366" s="767"/>
      <c r="E366" s="768"/>
      <c r="F366" s="769"/>
      <c r="G366" s="769"/>
      <c r="H366" s="769"/>
      <c r="I366" s="828"/>
      <c r="J366" s="736"/>
      <c r="K366" s="736"/>
      <c r="N366" s="732"/>
      <c r="O366" s="737"/>
      <c r="Q366" s="736"/>
    </row>
    <row r="367" spans="1:17" x14ac:dyDescent="0.2">
      <c r="A367" s="782" t="s">
        <v>690</v>
      </c>
      <c r="B367" s="790" t="s">
        <v>691</v>
      </c>
      <c r="C367" s="766">
        <f t="shared" si="8"/>
        <v>0</v>
      </c>
      <c r="D367" s="767"/>
      <c r="E367" s="768"/>
      <c r="F367" s="769"/>
      <c r="G367" s="769"/>
      <c r="H367" s="769"/>
      <c r="I367" s="828"/>
      <c r="J367" s="736"/>
      <c r="K367" s="736"/>
      <c r="N367" s="732"/>
      <c r="O367" s="737"/>
      <c r="Q367" s="736"/>
    </row>
    <row r="368" spans="1:17" x14ac:dyDescent="0.2">
      <c r="A368" s="787" t="s">
        <v>692</v>
      </c>
      <c r="B368" s="790" t="s">
        <v>693</v>
      </c>
      <c r="C368" s="766">
        <f t="shared" si="8"/>
        <v>0</v>
      </c>
      <c r="D368" s="767"/>
      <c r="E368" s="768"/>
      <c r="F368" s="769"/>
      <c r="G368" s="769"/>
      <c r="H368" s="769"/>
      <c r="I368" s="828"/>
      <c r="J368" s="736"/>
      <c r="K368" s="736"/>
      <c r="N368" s="732"/>
      <c r="O368" s="737"/>
      <c r="Q368" s="736"/>
    </row>
    <row r="369" spans="1:17" x14ac:dyDescent="0.2">
      <c r="A369" s="782" t="s">
        <v>694</v>
      </c>
      <c r="B369" s="790" t="s">
        <v>695</v>
      </c>
      <c r="C369" s="766">
        <f t="shared" si="8"/>
        <v>0</v>
      </c>
      <c r="D369" s="767"/>
      <c r="E369" s="768"/>
      <c r="F369" s="769"/>
      <c r="G369" s="769"/>
      <c r="H369" s="769"/>
      <c r="I369" s="828"/>
      <c r="J369" s="736"/>
      <c r="K369" s="736"/>
      <c r="N369" s="732"/>
      <c r="O369" s="737"/>
      <c r="Q369" s="736"/>
    </row>
    <row r="370" spans="1:17" ht="23.25" x14ac:dyDescent="0.2">
      <c r="A370" s="787" t="s">
        <v>696</v>
      </c>
      <c r="B370" s="790" t="s">
        <v>697</v>
      </c>
      <c r="C370" s="766">
        <f t="shared" si="8"/>
        <v>0</v>
      </c>
      <c r="D370" s="767"/>
      <c r="E370" s="768"/>
      <c r="F370" s="769"/>
      <c r="G370" s="769"/>
      <c r="H370" s="769"/>
      <c r="I370" s="828"/>
      <c r="J370" s="736"/>
      <c r="K370" s="736"/>
      <c r="N370" s="732"/>
      <c r="O370" s="737"/>
      <c r="Q370" s="736"/>
    </row>
    <row r="371" spans="1:17" x14ac:dyDescent="0.2">
      <c r="A371" s="787" t="s">
        <v>700</v>
      </c>
      <c r="B371" s="813" t="s">
        <v>701</v>
      </c>
      <c r="C371" s="766">
        <f t="shared" si="8"/>
        <v>0</v>
      </c>
      <c r="D371" s="767"/>
      <c r="E371" s="768"/>
      <c r="F371" s="769"/>
      <c r="G371" s="769"/>
      <c r="H371" s="769"/>
      <c r="I371" s="828"/>
      <c r="J371" s="736"/>
      <c r="K371" s="736"/>
      <c r="N371" s="732"/>
      <c r="O371" s="737"/>
      <c r="Q371" s="736"/>
    </row>
    <row r="372" spans="1:17" x14ac:dyDescent="0.2">
      <c r="A372" s="782" t="s">
        <v>702</v>
      </c>
      <c r="B372" s="813" t="s">
        <v>703</v>
      </c>
      <c r="C372" s="766">
        <f t="shared" si="8"/>
        <v>0</v>
      </c>
      <c r="D372" s="767"/>
      <c r="E372" s="768"/>
      <c r="F372" s="769"/>
      <c r="G372" s="769"/>
      <c r="H372" s="769"/>
      <c r="I372" s="828"/>
      <c r="J372" s="736"/>
      <c r="K372" s="736"/>
      <c r="N372" s="732"/>
      <c r="O372" s="737"/>
      <c r="Q372" s="736"/>
    </row>
    <row r="373" spans="1:17" x14ac:dyDescent="0.2">
      <c r="A373" s="787" t="s">
        <v>704</v>
      </c>
      <c r="B373" s="813" t="s">
        <v>705</v>
      </c>
      <c r="C373" s="766">
        <f t="shared" si="8"/>
        <v>0</v>
      </c>
      <c r="D373" s="767"/>
      <c r="E373" s="768"/>
      <c r="F373" s="769"/>
      <c r="G373" s="769"/>
      <c r="H373" s="769"/>
      <c r="I373" s="828"/>
      <c r="J373" s="736"/>
      <c r="K373" s="736"/>
      <c r="N373" s="732"/>
      <c r="O373" s="737"/>
      <c r="Q373" s="736"/>
    </row>
    <row r="374" spans="1:17" x14ac:dyDescent="0.2">
      <c r="A374" s="782" t="s">
        <v>706</v>
      </c>
      <c r="B374" s="813" t="s">
        <v>707</v>
      </c>
      <c r="C374" s="766">
        <f t="shared" si="8"/>
        <v>0</v>
      </c>
      <c r="D374" s="767"/>
      <c r="E374" s="768"/>
      <c r="F374" s="769"/>
      <c r="G374" s="769"/>
      <c r="H374" s="769"/>
      <c r="I374" s="828"/>
      <c r="J374" s="736"/>
      <c r="K374" s="736"/>
      <c r="N374" s="732"/>
      <c r="O374" s="737"/>
      <c r="Q374" s="736"/>
    </row>
    <row r="375" spans="1:17" x14ac:dyDescent="0.2">
      <c r="A375" s="787" t="s">
        <v>708</v>
      </c>
      <c r="B375" s="813" t="s">
        <v>709</v>
      </c>
      <c r="C375" s="766">
        <f t="shared" si="8"/>
        <v>0</v>
      </c>
      <c r="D375" s="767"/>
      <c r="E375" s="768"/>
      <c r="F375" s="769"/>
      <c r="G375" s="769"/>
      <c r="H375" s="769"/>
      <c r="I375" s="828"/>
      <c r="J375" s="736"/>
      <c r="K375" s="736"/>
      <c r="N375" s="732"/>
      <c r="O375" s="737"/>
      <c r="Q375" s="736"/>
    </row>
    <row r="376" spans="1:17" x14ac:dyDescent="0.2">
      <c r="A376" s="782" t="s">
        <v>710</v>
      </c>
      <c r="B376" s="813" t="s">
        <v>711</v>
      </c>
      <c r="C376" s="766">
        <f t="shared" si="8"/>
        <v>0</v>
      </c>
      <c r="D376" s="767"/>
      <c r="E376" s="768"/>
      <c r="F376" s="769"/>
      <c r="G376" s="769"/>
      <c r="H376" s="769"/>
      <c r="I376" s="828"/>
      <c r="J376" s="736"/>
      <c r="K376" s="736"/>
      <c r="N376" s="732"/>
      <c r="O376" s="737"/>
      <c r="Q376" s="736"/>
    </row>
    <row r="377" spans="1:17" x14ac:dyDescent="0.2">
      <c r="A377" s="835" t="s">
        <v>712</v>
      </c>
      <c r="B377" s="834" t="s">
        <v>713</v>
      </c>
      <c r="C377" s="766">
        <f t="shared" si="8"/>
        <v>0</v>
      </c>
      <c r="D377" s="767"/>
      <c r="E377" s="768"/>
      <c r="F377" s="769"/>
      <c r="G377" s="769"/>
      <c r="H377" s="769"/>
      <c r="I377" s="828"/>
      <c r="J377" s="736"/>
      <c r="K377" s="736"/>
      <c r="N377" s="732"/>
      <c r="O377" s="737"/>
      <c r="Q377" s="736"/>
    </row>
    <row r="378" spans="1:17" x14ac:dyDescent="0.2">
      <c r="A378" s="803" t="s">
        <v>714</v>
      </c>
      <c r="B378" s="833" t="s">
        <v>715</v>
      </c>
      <c r="C378" s="751">
        <f t="shared" si="8"/>
        <v>301</v>
      </c>
      <c r="D378" s="752"/>
      <c r="E378" s="753"/>
      <c r="F378" s="754">
        <v>301</v>
      </c>
      <c r="G378" s="754"/>
      <c r="H378" s="754"/>
      <c r="I378" s="828"/>
      <c r="J378" s="736"/>
      <c r="K378" s="736"/>
      <c r="N378" s="732"/>
      <c r="O378" s="737"/>
      <c r="Q378" s="736"/>
    </row>
    <row r="379" spans="1:17" x14ac:dyDescent="0.2">
      <c r="A379" s="852"/>
      <c r="B379" s="853"/>
      <c r="C379" s="741"/>
      <c r="D379" s="741"/>
      <c r="E379" s="741"/>
      <c r="F379" s="741"/>
      <c r="G379" s="741"/>
      <c r="H379" s="741"/>
      <c r="I379" s="738"/>
      <c r="J379" s="732"/>
      <c r="K379" s="732"/>
      <c r="L379" s="732"/>
      <c r="M379" s="732"/>
      <c r="N379" s="732"/>
      <c r="O379" s="737"/>
      <c r="Q379" s="736"/>
    </row>
    <row r="380" spans="1:17" x14ac:dyDescent="0.2">
      <c r="A380" s="972" t="s">
        <v>716</v>
      </c>
      <c r="B380" s="973"/>
      <c r="C380" s="771" t="s">
        <v>717</v>
      </c>
      <c r="D380" s="772"/>
      <c r="E380" s="773"/>
      <c r="F380" s="732"/>
      <c r="G380" s="741"/>
      <c r="H380" s="741"/>
      <c r="I380" s="738"/>
      <c r="J380" s="732"/>
      <c r="K380" s="732"/>
      <c r="L380" s="732"/>
      <c r="M380" s="732"/>
      <c r="N380" s="732"/>
      <c r="O380" s="737"/>
      <c r="Q380" s="736"/>
    </row>
    <row r="381" spans="1:17" x14ac:dyDescent="0.2">
      <c r="A381" s="974"/>
      <c r="B381" s="975"/>
      <c r="C381" s="949" t="s">
        <v>3</v>
      </c>
      <c r="D381" s="772" t="s">
        <v>718</v>
      </c>
      <c r="E381" s="773"/>
      <c r="F381" s="732"/>
      <c r="G381" s="741"/>
      <c r="H381" s="741"/>
      <c r="I381" s="738"/>
      <c r="J381" s="732"/>
      <c r="K381" s="732"/>
      <c r="L381" s="732"/>
      <c r="M381" s="732"/>
      <c r="N381" s="732"/>
      <c r="O381" s="737"/>
      <c r="Q381" s="736"/>
    </row>
    <row r="382" spans="1:17" ht="33.75" customHeight="1" x14ac:dyDescent="0.2">
      <c r="A382" s="976"/>
      <c r="B382" s="977"/>
      <c r="C382" s="947"/>
      <c r="D382" s="774" t="s">
        <v>719</v>
      </c>
      <c r="E382" s="775" t="s">
        <v>720</v>
      </c>
      <c r="F382" s="732"/>
      <c r="G382" s="741"/>
      <c r="H382" s="741"/>
      <c r="I382" s="738"/>
      <c r="J382" s="732"/>
      <c r="K382" s="732"/>
      <c r="L382" s="732"/>
      <c r="M382" s="732"/>
      <c r="N382" s="732"/>
      <c r="O382" s="737"/>
      <c r="Q382" s="736"/>
    </row>
    <row r="383" spans="1:17" x14ac:dyDescent="0.2">
      <c r="A383" s="814" t="s">
        <v>721</v>
      </c>
      <c r="B383" s="815" t="s">
        <v>722</v>
      </c>
      <c r="C383" s="766">
        <f>+SUM(D383:E383)</f>
        <v>0</v>
      </c>
      <c r="D383" s="776"/>
      <c r="E383" s="777"/>
      <c r="F383" s="732"/>
      <c r="G383" s="741"/>
      <c r="H383" s="741"/>
      <c r="I383" s="738"/>
      <c r="J383" s="732"/>
      <c r="K383" s="732"/>
      <c r="L383" s="732"/>
      <c r="M383" s="732"/>
      <c r="N383" s="732"/>
      <c r="O383" s="737"/>
      <c r="Q383" s="736"/>
    </row>
    <row r="384" spans="1:17" x14ac:dyDescent="0.2">
      <c r="A384" s="814" t="s">
        <v>723</v>
      </c>
      <c r="B384" s="815" t="s">
        <v>724</v>
      </c>
      <c r="C384" s="872">
        <f>+SUM(D384:E384)</f>
        <v>0</v>
      </c>
      <c r="D384" s="776"/>
      <c r="E384" s="777"/>
      <c r="F384" s="732"/>
      <c r="G384" s="741"/>
      <c r="H384" s="741"/>
      <c r="I384" s="738"/>
      <c r="J384" s="732"/>
      <c r="K384" s="732"/>
      <c r="L384" s="732"/>
      <c r="M384" s="732"/>
      <c r="N384" s="732"/>
      <c r="O384" s="737"/>
      <c r="Q384" s="736"/>
    </row>
    <row r="385" spans="1:17" ht="18" customHeight="1" x14ac:dyDescent="0.2">
      <c r="A385" s="784"/>
      <c r="B385" s="785"/>
      <c r="C385" s="114"/>
    </row>
    <row r="386" spans="1:17" ht="24" customHeight="1" x14ac:dyDescent="0.2">
      <c r="A386" s="889" t="s">
        <v>725</v>
      </c>
      <c r="B386" s="890"/>
      <c r="C386" s="949" t="s">
        <v>3</v>
      </c>
      <c r="D386" s="953" t="s">
        <v>726</v>
      </c>
      <c r="E386" s="953" t="s">
        <v>727</v>
      </c>
      <c r="F386" s="741"/>
      <c r="G386" s="737"/>
      <c r="H386" s="737"/>
      <c r="I386" s="742"/>
      <c r="J386" s="736"/>
      <c r="K386" s="736"/>
      <c r="O386" s="737"/>
      <c r="Q386" s="736"/>
    </row>
    <row r="387" spans="1:17" ht="19.5" customHeight="1" x14ac:dyDescent="0.2">
      <c r="A387" s="891"/>
      <c r="B387" s="892"/>
      <c r="C387" s="948"/>
      <c r="D387" s="953"/>
      <c r="E387" s="953"/>
      <c r="F387" s="741"/>
      <c r="G387" s="737"/>
      <c r="H387" s="737"/>
      <c r="I387" s="742"/>
      <c r="J387" s="736"/>
      <c r="K387" s="736"/>
      <c r="O387" s="737"/>
      <c r="Q387" s="736"/>
    </row>
    <row r="388" spans="1:17" ht="24.75" customHeight="1" x14ac:dyDescent="0.2">
      <c r="A388" s="907" t="s">
        <v>728</v>
      </c>
      <c r="B388" s="908"/>
      <c r="C388" s="849"/>
      <c r="D388" s="792"/>
      <c r="E388" s="793"/>
      <c r="F388" s="741"/>
      <c r="G388" s="737"/>
      <c r="H388" s="737"/>
      <c r="I388" s="742"/>
      <c r="J388" s="736"/>
      <c r="K388" s="736"/>
      <c r="O388" s="737"/>
      <c r="Q388" s="736"/>
    </row>
    <row r="389" spans="1:17" x14ac:dyDescent="0.2">
      <c r="A389" s="816" t="s">
        <v>729</v>
      </c>
      <c r="B389" s="817"/>
      <c r="C389" s="794">
        <f t="shared" ref="C389:C395" si="9">SUM(D389:E389)</f>
        <v>0</v>
      </c>
      <c r="D389" s="795"/>
      <c r="E389" s="796"/>
      <c r="F389" s="741"/>
      <c r="G389" s="737"/>
      <c r="H389" s="737"/>
      <c r="I389" s="742"/>
      <c r="J389" s="736"/>
      <c r="K389" s="736"/>
      <c r="O389" s="737"/>
      <c r="Q389" s="736"/>
    </row>
    <row r="390" spans="1:17" x14ac:dyDescent="0.2">
      <c r="A390" s="818" t="s">
        <v>730</v>
      </c>
      <c r="B390" s="819"/>
      <c r="C390" s="797">
        <f t="shared" si="9"/>
        <v>0</v>
      </c>
      <c r="D390" s="798"/>
      <c r="E390" s="740"/>
      <c r="F390" s="741"/>
      <c r="G390" s="737"/>
      <c r="H390" s="737"/>
      <c r="I390" s="742"/>
      <c r="J390" s="736"/>
      <c r="K390" s="736"/>
      <c r="O390" s="737"/>
      <c r="Q390" s="736"/>
    </row>
    <row r="391" spans="1:17" s="832" customFormat="1" x14ac:dyDescent="0.2">
      <c r="A391" s="818" t="s">
        <v>731</v>
      </c>
      <c r="B391" s="819"/>
      <c r="C391" s="797">
        <f t="shared" si="9"/>
        <v>0</v>
      </c>
      <c r="D391" s="836"/>
      <c r="E391" s="837"/>
      <c r="F391" s="831"/>
      <c r="G391" s="831"/>
    </row>
    <row r="392" spans="1:17" s="832" customFormat="1" x14ac:dyDescent="0.2">
      <c r="A392" s="818" t="s">
        <v>732</v>
      </c>
      <c r="B392" s="819"/>
      <c r="C392" s="797">
        <f t="shared" si="9"/>
        <v>0</v>
      </c>
      <c r="D392" s="836"/>
      <c r="E392" s="837"/>
      <c r="F392" s="831"/>
      <c r="G392" s="831"/>
    </row>
    <row r="393" spans="1:17" s="832" customFormat="1" x14ac:dyDescent="0.2">
      <c r="A393" s="818" t="s">
        <v>733</v>
      </c>
      <c r="B393" s="819"/>
      <c r="C393" s="797">
        <f t="shared" si="9"/>
        <v>0</v>
      </c>
      <c r="D393" s="836"/>
      <c r="E393" s="837"/>
      <c r="F393" s="831"/>
      <c r="G393" s="831"/>
    </row>
    <row r="394" spans="1:17" x14ac:dyDescent="0.2">
      <c r="A394" s="820" t="s">
        <v>734</v>
      </c>
      <c r="B394" s="821"/>
      <c r="C394" s="838">
        <f t="shared" si="9"/>
        <v>0</v>
      </c>
      <c r="D394" s="839"/>
      <c r="E394" s="840"/>
      <c r="H394" s="737"/>
      <c r="J394" s="742"/>
      <c r="K394" s="736"/>
      <c r="P394" s="737"/>
      <c r="Q394" s="736"/>
    </row>
    <row r="395" spans="1:17" ht="19.5" customHeight="1" x14ac:dyDescent="0.2">
      <c r="A395" s="856" t="s">
        <v>735</v>
      </c>
      <c r="B395" s="857"/>
      <c r="C395" s="841">
        <f t="shared" si="9"/>
        <v>0</v>
      </c>
      <c r="D395" s="858">
        <f>SUM(D389:D394)</f>
        <v>0</v>
      </c>
      <c r="E395" s="859">
        <f>SUM(E389:E394)</f>
        <v>0</v>
      </c>
      <c r="H395" s="737"/>
      <c r="J395" s="742"/>
      <c r="K395" s="736"/>
      <c r="P395" s="737"/>
      <c r="Q395" s="736"/>
    </row>
    <row r="396" spans="1:17" ht="24.75" customHeight="1" x14ac:dyDescent="0.2">
      <c r="A396" s="856" t="s">
        <v>736</v>
      </c>
      <c r="B396" s="860"/>
      <c r="C396" s="849"/>
      <c r="D396" s="849"/>
      <c r="E396" s="861"/>
      <c r="F396" s="741"/>
      <c r="G396" s="737"/>
      <c r="H396" s="737"/>
      <c r="I396" s="742"/>
      <c r="J396" s="736"/>
      <c r="K396" s="736"/>
      <c r="O396" s="737"/>
      <c r="Q396" s="736"/>
    </row>
    <row r="397" spans="1:17" x14ac:dyDescent="0.2">
      <c r="A397" s="822" t="s">
        <v>729</v>
      </c>
      <c r="B397" s="823"/>
      <c r="C397" s="794">
        <f t="shared" ref="C397:C403" si="10">SUM(D397:E397)</f>
        <v>0</v>
      </c>
      <c r="D397" s="795"/>
      <c r="E397" s="796"/>
      <c r="F397" s="741"/>
      <c r="G397" s="737"/>
      <c r="H397" s="737"/>
      <c r="I397" s="742"/>
      <c r="J397" s="736"/>
      <c r="K397" s="736"/>
      <c r="O397" s="737"/>
      <c r="Q397" s="736"/>
    </row>
    <row r="398" spans="1:17" x14ac:dyDescent="0.2">
      <c r="A398" s="824" t="s">
        <v>730</v>
      </c>
      <c r="B398" s="825"/>
      <c r="C398" s="797">
        <f t="shared" si="10"/>
        <v>0</v>
      </c>
      <c r="D398" s="798"/>
      <c r="E398" s="740"/>
      <c r="F398" s="741"/>
      <c r="G398" s="737"/>
      <c r="H398" s="737"/>
      <c r="I398" s="742"/>
      <c r="J398" s="736"/>
      <c r="K398" s="736"/>
      <c r="O398" s="737"/>
      <c r="Q398" s="736"/>
    </row>
    <row r="399" spans="1:17" s="832" customFormat="1" x14ac:dyDescent="0.2">
      <c r="A399" s="824" t="s">
        <v>731</v>
      </c>
      <c r="B399" s="825"/>
      <c r="C399" s="797">
        <f t="shared" si="10"/>
        <v>0</v>
      </c>
      <c r="D399" s="836"/>
      <c r="E399" s="837"/>
      <c r="F399" s="831"/>
      <c r="G399" s="831"/>
    </row>
    <row r="400" spans="1:17" s="832" customFormat="1" x14ac:dyDescent="0.2">
      <c r="A400" s="824" t="s">
        <v>732</v>
      </c>
      <c r="B400" s="825"/>
      <c r="C400" s="797">
        <f t="shared" si="10"/>
        <v>0</v>
      </c>
      <c r="D400" s="836"/>
      <c r="E400" s="837"/>
      <c r="F400" s="831"/>
      <c r="G400" s="831"/>
    </row>
    <row r="401" spans="1:17" s="832" customFormat="1" x14ac:dyDescent="0.2">
      <c r="A401" s="824" t="s">
        <v>733</v>
      </c>
      <c r="B401" s="825"/>
      <c r="C401" s="797">
        <f t="shared" si="10"/>
        <v>0</v>
      </c>
      <c r="D401" s="836"/>
      <c r="E401" s="837"/>
      <c r="F401" s="831"/>
      <c r="G401" s="831"/>
    </row>
    <row r="402" spans="1:17" x14ac:dyDescent="0.2">
      <c r="A402" s="826" t="s">
        <v>734</v>
      </c>
      <c r="B402" s="827"/>
      <c r="C402" s="838">
        <f t="shared" si="10"/>
        <v>0</v>
      </c>
      <c r="D402" s="839"/>
      <c r="E402" s="840"/>
      <c r="H402" s="737"/>
      <c r="J402" s="742"/>
      <c r="K402" s="736"/>
      <c r="P402" s="737"/>
      <c r="Q402" s="736"/>
    </row>
    <row r="403" spans="1:17" ht="19.5" customHeight="1" x14ac:dyDescent="0.2">
      <c r="A403" s="791" t="s">
        <v>737</v>
      </c>
      <c r="B403" s="799"/>
      <c r="C403" s="841">
        <f t="shared" si="10"/>
        <v>0</v>
      </c>
      <c r="D403" s="842">
        <f>SUM(D397:D402)</f>
        <v>0</v>
      </c>
      <c r="E403" s="843">
        <f>SUM(E397:E402)</f>
        <v>0</v>
      </c>
      <c r="H403" s="737"/>
      <c r="J403" s="742"/>
      <c r="K403" s="736"/>
      <c r="P403" s="737"/>
      <c r="Q403" s="736"/>
    </row>
  </sheetData>
  <mergeCells count="23">
    <mergeCell ref="A388:B388"/>
    <mergeCell ref="A386:B387"/>
    <mergeCell ref="C386:C387"/>
    <mergeCell ref="D386:D387"/>
    <mergeCell ref="E386:E387"/>
    <mergeCell ref="H10:H12"/>
    <mergeCell ref="D11:D12"/>
    <mergeCell ref="G10:G12"/>
    <mergeCell ref="A43:B43"/>
    <mergeCell ref="A79:B79"/>
    <mergeCell ref="A380:B382"/>
    <mergeCell ref="C381:C382"/>
    <mergeCell ref="A6:F7"/>
    <mergeCell ref="C10:C12"/>
    <mergeCell ref="E11:E12"/>
    <mergeCell ref="F11:F12"/>
    <mergeCell ref="D10:F10"/>
    <mergeCell ref="A119:B119"/>
    <mergeCell ref="A249:B249"/>
    <mergeCell ref="A161:B161"/>
    <mergeCell ref="A178:B178"/>
    <mergeCell ref="A312:B312"/>
    <mergeCell ref="A289:B28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zoomScale="70" zoomScaleNormal="70" workbookViewId="0">
      <selection activeCell="F26" sqref="F26"/>
    </sheetView>
  </sheetViews>
  <sheetFormatPr baseColWidth="10" defaultRowHeight="12.75" x14ac:dyDescent="0.2"/>
  <cols>
    <col min="1" max="1" width="12.7109375" style="154" customWidth="1"/>
    <col min="2" max="2" width="88.5703125" style="2" customWidth="1"/>
    <col min="3" max="3" width="9.42578125" style="3" customWidth="1"/>
    <col min="4" max="4" width="13.7109375" style="4" customWidth="1"/>
    <col min="5" max="5" width="13.85546875" style="736" customWidth="1"/>
    <col min="6" max="6" width="14" style="736" customWidth="1"/>
    <col min="7" max="7" width="15.28515625" style="736" customWidth="1"/>
    <col min="8" max="8" width="14.5703125" style="736" customWidth="1"/>
    <col min="9" max="9" width="14" style="737" customWidth="1"/>
    <col min="10" max="10" width="16.28515625" style="737" customWidth="1"/>
    <col min="11" max="11" width="22.140625" style="742" customWidth="1"/>
    <col min="12" max="13" width="11.42578125" style="736"/>
    <col min="14" max="16" width="14.5703125" style="736" customWidth="1"/>
    <col min="17" max="17" width="11.42578125" style="737"/>
    <col min="18" max="256" width="11.42578125" style="736"/>
    <col min="257" max="257" width="12.7109375" style="736" customWidth="1"/>
    <col min="258" max="258" width="88.5703125" style="736" customWidth="1"/>
    <col min="259" max="259" width="9.42578125" style="736" customWidth="1"/>
    <col min="260" max="260" width="13.7109375" style="736" customWidth="1"/>
    <col min="261" max="261" width="13.85546875" style="736" customWidth="1"/>
    <col min="262" max="262" width="14" style="736" customWidth="1"/>
    <col min="263" max="263" width="15.28515625" style="736" customWidth="1"/>
    <col min="264" max="264" width="14.5703125" style="736" customWidth="1"/>
    <col min="265" max="265" width="14" style="736" customWidth="1"/>
    <col min="266" max="266" width="16.28515625" style="736" customWidth="1"/>
    <col min="267" max="267" width="22.140625" style="736" customWidth="1"/>
    <col min="268" max="269" width="11.42578125" style="736"/>
    <col min="270" max="272" width="14.5703125" style="736" customWidth="1"/>
    <col min="273" max="512" width="11.42578125" style="736"/>
    <col min="513" max="513" width="12.7109375" style="736" customWidth="1"/>
    <col min="514" max="514" width="88.5703125" style="736" customWidth="1"/>
    <col min="515" max="515" width="9.42578125" style="736" customWidth="1"/>
    <col min="516" max="516" width="13.7109375" style="736" customWidth="1"/>
    <col min="517" max="517" width="13.85546875" style="736" customWidth="1"/>
    <col min="518" max="518" width="14" style="736" customWidth="1"/>
    <col min="519" max="519" width="15.28515625" style="736" customWidth="1"/>
    <col min="520" max="520" width="14.5703125" style="736" customWidth="1"/>
    <col min="521" max="521" width="14" style="736" customWidth="1"/>
    <col min="522" max="522" width="16.28515625" style="736" customWidth="1"/>
    <col min="523" max="523" width="22.140625" style="736" customWidth="1"/>
    <col min="524" max="525" width="11.42578125" style="736"/>
    <col min="526" max="528" width="14.5703125" style="736" customWidth="1"/>
    <col min="529" max="768" width="11.42578125" style="736"/>
    <col min="769" max="769" width="12.7109375" style="736" customWidth="1"/>
    <col min="770" max="770" width="88.5703125" style="736" customWidth="1"/>
    <col min="771" max="771" width="9.42578125" style="736" customWidth="1"/>
    <col min="772" max="772" width="13.7109375" style="736" customWidth="1"/>
    <col min="773" max="773" width="13.85546875" style="736" customWidth="1"/>
    <col min="774" max="774" width="14" style="736" customWidth="1"/>
    <col min="775" max="775" width="15.28515625" style="736" customWidth="1"/>
    <col min="776" max="776" width="14.5703125" style="736" customWidth="1"/>
    <col min="777" max="777" width="14" style="736" customWidth="1"/>
    <col min="778" max="778" width="16.28515625" style="736" customWidth="1"/>
    <col min="779" max="779" width="22.140625" style="736" customWidth="1"/>
    <col min="780" max="781" width="11.42578125" style="736"/>
    <col min="782" max="784" width="14.5703125" style="736" customWidth="1"/>
    <col min="785" max="1024" width="11.42578125" style="736"/>
    <col min="1025" max="1025" width="12.7109375" style="736" customWidth="1"/>
    <col min="1026" max="1026" width="88.5703125" style="736" customWidth="1"/>
    <col min="1027" max="1027" width="9.42578125" style="736" customWidth="1"/>
    <col min="1028" max="1028" width="13.7109375" style="736" customWidth="1"/>
    <col min="1029" max="1029" width="13.85546875" style="736" customWidth="1"/>
    <col min="1030" max="1030" width="14" style="736" customWidth="1"/>
    <col min="1031" max="1031" width="15.28515625" style="736" customWidth="1"/>
    <col min="1032" max="1032" width="14.5703125" style="736" customWidth="1"/>
    <col min="1033" max="1033" width="14" style="736" customWidth="1"/>
    <col min="1034" max="1034" width="16.28515625" style="736" customWidth="1"/>
    <col min="1035" max="1035" width="22.140625" style="736" customWidth="1"/>
    <col min="1036" max="1037" width="11.42578125" style="736"/>
    <col min="1038" max="1040" width="14.5703125" style="736" customWidth="1"/>
    <col min="1041" max="1280" width="11.42578125" style="736"/>
    <col min="1281" max="1281" width="12.7109375" style="736" customWidth="1"/>
    <col min="1282" max="1282" width="88.5703125" style="736" customWidth="1"/>
    <col min="1283" max="1283" width="9.42578125" style="736" customWidth="1"/>
    <col min="1284" max="1284" width="13.7109375" style="736" customWidth="1"/>
    <col min="1285" max="1285" width="13.85546875" style="736" customWidth="1"/>
    <col min="1286" max="1286" width="14" style="736" customWidth="1"/>
    <col min="1287" max="1287" width="15.28515625" style="736" customWidth="1"/>
    <col min="1288" max="1288" width="14.5703125" style="736" customWidth="1"/>
    <col min="1289" max="1289" width="14" style="736" customWidth="1"/>
    <col min="1290" max="1290" width="16.28515625" style="736" customWidth="1"/>
    <col min="1291" max="1291" width="22.140625" style="736" customWidth="1"/>
    <col min="1292" max="1293" width="11.42578125" style="736"/>
    <col min="1294" max="1296" width="14.5703125" style="736" customWidth="1"/>
    <col min="1297" max="1536" width="11.42578125" style="736"/>
    <col min="1537" max="1537" width="12.7109375" style="736" customWidth="1"/>
    <col min="1538" max="1538" width="88.5703125" style="736" customWidth="1"/>
    <col min="1539" max="1539" width="9.42578125" style="736" customWidth="1"/>
    <col min="1540" max="1540" width="13.7109375" style="736" customWidth="1"/>
    <col min="1541" max="1541" width="13.85546875" style="736" customWidth="1"/>
    <col min="1542" max="1542" width="14" style="736" customWidth="1"/>
    <col min="1543" max="1543" width="15.28515625" style="736" customWidth="1"/>
    <col min="1544" max="1544" width="14.5703125" style="736" customWidth="1"/>
    <col min="1545" max="1545" width="14" style="736" customWidth="1"/>
    <col min="1546" max="1546" width="16.28515625" style="736" customWidth="1"/>
    <col min="1547" max="1547" width="22.140625" style="736" customWidth="1"/>
    <col min="1548" max="1549" width="11.42578125" style="736"/>
    <col min="1550" max="1552" width="14.5703125" style="736" customWidth="1"/>
    <col min="1553" max="1792" width="11.42578125" style="736"/>
    <col min="1793" max="1793" width="12.7109375" style="736" customWidth="1"/>
    <col min="1794" max="1794" width="88.5703125" style="736" customWidth="1"/>
    <col min="1795" max="1795" width="9.42578125" style="736" customWidth="1"/>
    <col min="1796" max="1796" width="13.7109375" style="736" customWidth="1"/>
    <col min="1797" max="1797" width="13.85546875" style="736" customWidth="1"/>
    <col min="1798" max="1798" width="14" style="736" customWidth="1"/>
    <col min="1799" max="1799" width="15.28515625" style="736" customWidth="1"/>
    <col min="1800" max="1800" width="14.5703125" style="736" customWidth="1"/>
    <col min="1801" max="1801" width="14" style="736" customWidth="1"/>
    <col min="1802" max="1802" width="16.28515625" style="736" customWidth="1"/>
    <col min="1803" max="1803" width="22.140625" style="736" customWidth="1"/>
    <col min="1804" max="1805" width="11.42578125" style="736"/>
    <col min="1806" max="1808" width="14.5703125" style="736" customWidth="1"/>
    <col min="1809" max="2048" width="11.42578125" style="736"/>
    <col min="2049" max="2049" width="12.7109375" style="736" customWidth="1"/>
    <col min="2050" max="2050" width="88.5703125" style="736" customWidth="1"/>
    <col min="2051" max="2051" width="9.42578125" style="736" customWidth="1"/>
    <col min="2052" max="2052" width="13.7109375" style="736" customWidth="1"/>
    <col min="2053" max="2053" width="13.85546875" style="736" customWidth="1"/>
    <col min="2054" max="2054" width="14" style="736" customWidth="1"/>
    <col min="2055" max="2055" width="15.28515625" style="736" customWidth="1"/>
    <col min="2056" max="2056" width="14.5703125" style="736" customWidth="1"/>
    <col min="2057" max="2057" width="14" style="736" customWidth="1"/>
    <col min="2058" max="2058" width="16.28515625" style="736" customWidth="1"/>
    <col min="2059" max="2059" width="22.140625" style="736" customWidth="1"/>
    <col min="2060" max="2061" width="11.42578125" style="736"/>
    <col min="2062" max="2064" width="14.5703125" style="736" customWidth="1"/>
    <col min="2065" max="2304" width="11.42578125" style="736"/>
    <col min="2305" max="2305" width="12.7109375" style="736" customWidth="1"/>
    <col min="2306" max="2306" width="88.5703125" style="736" customWidth="1"/>
    <col min="2307" max="2307" width="9.42578125" style="736" customWidth="1"/>
    <col min="2308" max="2308" width="13.7109375" style="736" customWidth="1"/>
    <col min="2309" max="2309" width="13.85546875" style="736" customWidth="1"/>
    <col min="2310" max="2310" width="14" style="736" customWidth="1"/>
    <col min="2311" max="2311" width="15.28515625" style="736" customWidth="1"/>
    <col min="2312" max="2312" width="14.5703125" style="736" customWidth="1"/>
    <col min="2313" max="2313" width="14" style="736" customWidth="1"/>
    <col min="2314" max="2314" width="16.28515625" style="736" customWidth="1"/>
    <col min="2315" max="2315" width="22.140625" style="736" customWidth="1"/>
    <col min="2316" max="2317" width="11.42578125" style="736"/>
    <col min="2318" max="2320" width="14.5703125" style="736" customWidth="1"/>
    <col min="2321" max="2560" width="11.42578125" style="736"/>
    <col min="2561" max="2561" width="12.7109375" style="736" customWidth="1"/>
    <col min="2562" max="2562" width="88.5703125" style="736" customWidth="1"/>
    <col min="2563" max="2563" width="9.42578125" style="736" customWidth="1"/>
    <col min="2564" max="2564" width="13.7109375" style="736" customWidth="1"/>
    <col min="2565" max="2565" width="13.85546875" style="736" customWidth="1"/>
    <col min="2566" max="2566" width="14" style="736" customWidth="1"/>
    <col min="2567" max="2567" width="15.28515625" style="736" customWidth="1"/>
    <col min="2568" max="2568" width="14.5703125" style="736" customWidth="1"/>
    <col min="2569" max="2569" width="14" style="736" customWidth="1"/>
    <col min="2570" max="2570" width="16.28515625" style="736" customWidth="1"/>
    <col min="2571" max="2571" width="22.140625" style="736" customWidth="1"/>
    <col min="2572" max="2573" width="11.42578125" style="736"/>
    <col min="2574" max="2576" width="14.5703125" style="736" customWidth="1"/>
    <col min="2577" max="2816" width="11.42578125" style="736"/>
    <col min="2817" max="2817" width="12.7109375" style="736" customWidth="1"/>
    <col min="2818" max="2818" width="88.5703125" style="736" customWidth="1"/>
    <col min="2819" max="2819" width="9.42578125" style="736" customWidth="1"/>
    <col min="2820" max="2820" width="13.7109375" style="736" customWidth="1"/>
    <col min="2821" max="2821" width="13.85546875" style="736" customWidth="1"/>
    <col min="2822" max="2822" width="14" style="736" customWidth="1"/>
    <col min="2823" max="2823" width="15.28515625" style="736" customWidth="1"/>
    <col min="2824" max="2824" width="14.5703125" style="736" customWidth="1"/>
    <col min="2825" max="2825" width="14" style="736" customWidth="1"/>
    <col min="2826" max="2826" width="16.28515625" style="736" customWidth="1"/>
    <col min="2827" max="2827" width="22.140625" style="736" customWidth="1"/>
    <col min="2828" max="2829" width="11.42578125" style="736"/>
    <col min="2830" max="2832" width="14.5703125" style="736" customWidth="1"/>
    <col min="2833" max="3072" width="11.42578125" style="736"/>
    <col min="3073" max="3073" width="12.7109375" style="736" customWidth="1"/>
    <col min="3074" max="3074" width="88.5703125" style="736" customWidth="1"/>
    <col min="3075" max="3075" width="9.42578125" style="736" customWidth="1"/>
    <col min="3076" max="3076" width="13.7109375" style="736" customWidth="1"/>
    <col min="3077" max="3077" width="13.85546875" style="736" customWidth="1"/>
    <col min="3078" max="3078" width="14" style="736" customWidth="1"/>
    <col min="3079" max="3079" width="15.28515625" style="736" customWidth="1"/>
    <col min="3080" max="3080" width="14.5703125" style="736" customWidth="1"/>
    <col min="3081" max="3081" width="14" style="736" customWidth="1"/>
    <col min="3082" max="3082" width="16.28515625" style="736" customWidth="1"/>
    <col min="3083" max="3083" width="22.140625" style="736" customWidth="1"/>
    <col min="3084" max="3085" width="11.42578125" style="736"/>
    <col min="3086" max="3088" width="14.5703125" style="736" customWidth="1"/>
    <col min="3089" max="3328" width="11.42578125" style="736"/>
    <col min="3329" max="3329" width="12.7109375" style="736" customWidth="1"/>
    <col min="3330" max="3330" width="88.5703125" style="736" customWidth="1"/>
    <col min="3331" max="3331" width="9.42578125" style="736" customWidth="1"/>
    <col min="3332" max="3332" width="13.7109375" style="736" customWidth="1"/>
    <col min="3333" max="3333" width="13.85546875" style="736" customWidth="1"/>
    <col min="3334" max="3334" width="14" style="736" customWidth="1"/>
    <col min="3335" max="3335" width="15.28515625" style="736" customWidth="1"/>
    <col min="3336" max="3336" width="14.5703125" style="736" customWidth="1"/>
    <col min="3337" max="3337" width="14" style="736" customWidth="1"/>
    <col min="3338" max="3338" width="16.28515625" style="736" customWidth="1"/>
    <col min="3339" max="3339" width="22.140625" style="736" customWidth="1"/>
    <col min="3340" max="3341" width="11.42578125" style="736"/>
    <col min="3342" max="3344" width="14.5703125" style="736" customWidth="1"/>
    <col min="3345" max="3584" width="11.42578125" style="736"/>
    <col min="3585" max="3585" width="12.7109375" style="736" customWidth="1"/>
    <col min="3586" max="3586" width="88.5703125" style="736" customWidth="1"/>
    <col min="3587" max="3587" width="9.42578125" style="736" customWidth="1"/>
    <col min="3588" max="3588" width="13.7109375" style="736" customWidth="1"/>
    <col min="3589" max="3589" width="13.85546875" style="736" customWidth="1"/>
    <col min="3590" max="3590" width="14" style="736" customWidth="1"/>
    <col min="3591" max="3591" width="15.28515625" style="736" customWidth="1"/>
    <col min="3592" max="3592" width="14.5703125" style="736" customWidth="1"/>
    <col min="3593" max="3593" width="14" style="736" customWidth="1"/>
    <col min="3594" max="3594" width="16.28515625" style="736" customWidth="1"/>
    <col min="3595" max="3595" width="22.140625" style="736" customWidth="1"/>
    <col min="3596" max="3597" width="11.42578125" style="736"/>
    <col min="3598" max="3600" width="14.5703125" style="736" customWidth="1"/>
    <col min="3601" max="3840" width="11.42578125" style="736"/>
    <col min="3841" max="3841" width="12.7109375" style="736" customWidth="1"/>
    <col min="3842" max="3842" width="88.5703125" style="736" customWidth="1"/>
    <col min="3843" max="3843" width="9.42578125" style="736" customWidth="1"/>
    <col min="3844" max="3844" width="13.7109375" style="736" customWidth="1"/>
    <col min="3845" max="3845" width="13.85546875" style="736" customWidth="1"/>
    <col min="3846" max="3846" width="14" style="736" customWidth="1"/>
    <col min="3847" max="3847" width="15.28515625" style="736" customWidth="1"/>
    <col min="3848" max="3848" width="14.5703125" style="736" customWidth="1"/>
    <col min="3849" max="3849" width="14" style="736" customWidth="1"/>
    <col min="3850" max="3850" width="16.28515625" style="736" customWidth="1"/>
    <col min="3851" max="3851" width="22.140625" style="736" customWidth="1"/>
    <col min="3852" max="3853" width="11.42578125" style="736"/>
    <col min="3854" max="3856" width="14.5703125" style="736" customWidth="1"/>
    <col min="3857" max="4096" width="11.42578125" style="736"/>
    <col min="4097" max="4097" width="12.7109375" style="736" customWidth="1"/>
    <col min="4098" max="4098" width="88.5703125" style="736" customWidth="1"/>
    <col min="4099" max="4099" width="9.42578125" style="736" customWidth="1"/>
    <col min="4100" max="4100" width="13.7109375" style="736" customWidth="1"/>
    <col min="4101" max="4101" width="13.85546875" style="736" customWidth="1"/>
    <col min="4102" max="4102" width="14" style="736" customWidth="1"/>
    <col min="4103" max="4103" width="15.28515625" style="736" customWidth="1"/>
    <col min="4104" max="4104" width="14.5703125" style="736" customWidth="1"/>
    <col min="4105" max="4105" width="14" style="736" customWidth="1"/>
    <col min="4106" max="4106" width="16.28515625" style="736" customWidth="1"/>
    <col min="4107" max="4107" width="22.140625" style="736" customWidth="1"/>
    <col min="4108" max="4109" width="11.42578125" style="736"/>
    <col min="4110" max="4112" width="14.5703125" style="736" customWidth="1"/>
    <col min="4113" max="4352" width="11.42578125" style="736"/>
    <col min="4353" max="4353" width="12.7109375" style="736" customWidth="1"/>
    <col min="4354" max="4354" width="88.5703125" style="736" customWidth="1"/>
    <col min="4355" max="4355" width="9.42578125" style="736" customWidth="1"/>
    <col min="4356" max="4356" width="13.7109375" style="736" customWidth="1"/>
    <col min="4357" max="4357" width="13.85546875" style="736" customWidth="1"/>
    <col min="4358" max="4358" width="14" style="736" customWidth="1"/>
    <col min="4359" max="4359" width="15.28515625" style="736" customWidth="1"/>
    <col min="4360" max="4360" width="14.5703125" style="736" customWidth="1"/>
    <col min="4361" max="4361" width="14" style="736" customWidth="1"/>
    <col min="4362" max="4362" width="16.28515625" style="736" customWidth="1"/>
    <col min="4363" max="4363" width="22.140625" style="736" customWidth="1"/>
    <col min="4364" max="4365" width="11.42578125" style="736"/>
    <col min="4366" max="4368" width="14.5703125" style="736" customWidth="1"/>
    <col min="4369" max="4608" width="11.42578125" style="736"/>
    <col min="4609" max="4609" width="12.7109375" style="736" customWidth="1"/>
    <col min="4610" max="4610" width="88.5703125" style="736" customWidth="1"/>
    <col min="4611" max="4611" width="9.42578125" style="736" customWidth="1"/>
    <col min="4612" max="4612" width="13.7109375" style="736" customWidth="1"/>
    <col min="4613" max="4613" width="13.85546875" style="736" customWidth="1"/>
    <col min="4614" max="4614" width="14" style="736" customWidth="1"/>
    <col min="4615" max="4615" width="15.28515625" style="736" customWidth="1"/>
    <col min="4616" max="4616" width="14.5703125" style="736" customWidth="1"/>
    <col min="4617" max="4617" width="14" style="736" customWidth="1"/>
    <col min="4618" max="4618" width="16.28515625" style="736" customWidth="1"/>
    <col min="4619" max="4619" width="22.140625" style="736" customWidth="1"/>
    <col min="4620" max="4621" width="11.42578125" style="736"/>
    <col min="4622" max="4624" width="14.5703125" style="736" customWidth="1"/>
    <col min="4625" max="4864" width="11.42578125" style="736"/>
    <col min="4865" max="4865" width="12.7109375" style="736" customWidth="1"/>
    <col min="4866" max="4866" width="88.5703125" style="736" customWidth="1"/>
    <col min="4867" max="4867" width="9.42578125" style="736" customWidth="1"/>
    <col min="4868" max="4868" width="13.7109375" style="736" customWidth="1"/>
    <col min="4869" max="4869" width="13.85546875" style="736" customWidth="1"/>
    <col min="4870" max="4870" width="14" style="736" customWidth="1"/>
    <col min="4871" max="4871" width="15.28515625" style="736" customWidth="1"/>
    <col min="4872" max="4872" width="14.5703125" style="736" customWidth="1"/>
    <col min="4873" max="4873" width="14" style="736" customWidth="1"/>
    <col min="4874" max="4874" width="16.28515625" style="736" customWidth="1"/>
    <col min="4875" max="4875" width="22.140625" style="736" customWidth="1"/>
    <col min="4876" max="4877" width="11.42578125" style="736"/>
    <col min="4878" max="4880" width="14.5703125" style="736" customWidth="1"/>
    <col min="4881" max="5120" width="11.42578125" style="736"/>
    <col min="5121" max="5121" width="12.7109375" style="736" customWidth="1"/>
    <col min="5122" max="5122" width="88.5703125" style="736" customWidth="1"/>
    <col min="5123" max="5123" width="9.42578125" style="736" customWidth="1"/>
    <col min="5124" max="5124" width="13.7109375" style="736" customWidth="1"/>
    <col min="5125" max="5125" width="13.85546875" style="736" customWidth="1"/>
    <col min="5126" max="5126" width="14" style="736" customWidth="1"/>
    <col min="5127" max="5127" width="15.28515625" style="736" customWidth="1"/>
    <col min="5128" max="5128" width="14.5703125" style="736" customWidth="1"/>
    <col min="5129" max="5129" width="14" style="736" customWidth="1"/>
    <col min="5130" max="5130" width="16.28515625" style="736" customWidth="1"/>
    <col min="5131" max="5131" width="22.140625" style="736" customWidth="1"/>
    <col min="5132" max="5133" width="11.42578125" style="736"/>
    <col min="5134" max="5136" width="14.5703125" style="736" customWidth="1"/>
    <col min="5137" max="5376" width="11.42578125" style="736"/>
    <col min="5377" max="5377" width="12.7109375" style="736" customWidth="1"/>
    <col min="5378" max="5378" width="88.5703125" style="736" customWidth="1"/>
    <col min="5379" max="5379" width="9.42578125" style="736" customWidth="1"/>
    <col min="5380" max="5380" width="13.7109375" style="736" customWidth="1"/>
    <col min="5381" max="5381" width="13.85546875" style="736" customWidth="1"/>
    <col min="5382" max="5382" width="14" style="736" customWidth="1"/>
    <col min="5383" max="5383" width="15.28515625" style="736" customWidth="1"/>
    <col min="5384" max="5384" width="14.5703125" style="736" customWidth="1"/>
    <col min="5385" max="5385" width="14" style="736" customWidth="1"/>
    <col min="5386" max="5386" width="16.28515625" style="736" customWidth="1"/>
    <col min="5387" max="5387" width="22.140625" style="736" customWidth="1"/>
    <col min="5388" max="5389" width="11.42578125" style="736"/>
    <col min="5390" max="5392" width="14.5703125" style="736" customWidth="1"/>
    <col min="5393" max="5632" width="11.42578125" style="736"/>
    <col min="5633" max="5633" width="12.7109375" style="736" customWidth="1"/>
    <col min="5634" max="5634" width="88.5703125" style="736" customWidth="1"/>
    <col min="5635" max="5635" width="9.42578125" style="736" customWidth="1"/>
    <col min="5636" max="5636" width="13.7109375" style="736" customWidth="1"/>
    <col min="5637" max="5637" width="13.85546875" style="736" customWidth="1"/>
    <col min="5638" max="5638" width="14" style="736" customWidth="1"/>
    <col min="5639" max="5639" width="15.28515625" style="736" customWidth="1"/>
    <col min="5640" max="5640" width="14.5703125" style="736" customWidth="1"/>
    <col min="5641" max="5641" width="14" style="736" customWidth="1"/>
    <col min="5642" max="5642" width="16.28515625" style="736" customWidth="1"/>
    <col min="5643" max="5643" width="22.140625" style="736" customWidth="1"/>
    <col min="5644" max="5645" width="11.42578125" style="736"/>
    <col min="5646" max="5648" width="14.5703125" style="736" customWidth="1"/>
    <col min="5649" max="5888" width="11.42578125" style="736"/>
    <col min="5889" max="5889" width="12.7109375" style="736" customWidth="1"/>
    <col min="5890" max="5890" width="88.5703125" style="736" customWidth="1"/>
    <col min="5891" max="5891" width="9.42578125" style="736" customWidth="1"/>
    <col min="5892" max="5892" width="13.7109375" style="736" customWidth="1"/>
    <col min="5893" max="5893" width="13.85546875" style="736" customWidth="1"/>
    <col min="5894" max="5894" width="14" style="736" customWidth="1"/>
    <col min="5895" max="5895" width="15.28515625" style="736" customWidth="1"/>
    <col min="5896" max="5896" width="14.5703125" style="736" customWidth="1"/>
    <col min="5897" max="5897" width="14" style="736" customWidth="1"/>
    <col min="5898" max="5898" width="16.28515625" style="736" customWidth="1"/>
    <col min="5899" max="5899" width="22.140625" style="736" customWidth="1"/>
    <col min="5900" max="5901" width="11.42578125" style="736"/>
    <col min="5902" max="5904" width="14.5703125" style="736" customWidth="1"/>
    <col min="5905" max="6144" width="11.42578125" style="736"/>
    <col min="6145" max="6145" width="12.7109375" style="736" customWidth="1"/>
    <col min="6146" max="6146" width="88.5703125" style="736" customWidth="1"/>
    <col min="6147" max="6147" width="9.42578125" style="736" customWidth="1"/>
    <col min="6148" max="6148" width="13.7109375" style="736" customWidth="1"/>
    <col min="6149" max="6149" width="13.85546875" style="736" customWidth="1"/>
    <col min="6150" max="6150" width="14" style="736" customWidth="1"/>
    <col min="6151" max="6151" width="15.28515625" style="736" customWidth="1"/>
    <col min="6152" max="6152" width="14.5703125" style="736" customWidth="1"/>
    <col min="6153" max="6153" width="14" style="736" customWidth="1"/>
    <col min="6154" max="6154" width="16.28515625" style="736" customWidth="1"/>
    <col min="6155" max="6155" width="22.140625" style="736" customWidth="1"/>
    <col min="6156" max="6157" width="11.42578125" style="736"/>
    <col min="6158" max="6160" width="14.5703125" style="736" customWidth="1"/>
    <col min="6161" max="6400" width="11.42578125" style="736"/>
    <col min="6401" max="6401" width="12.7109375" style="736" customWidth="1"/>
    <col min="6402" max="6402" width="88.5703125" style="736" customWidth="1"/>
    <col min="6403" max="6403" width="9.42578125" style="736" customWidth="1"/>
    <col min="6404" max="6404" width="13.7109375" style="736" customWidth="1"/>
    <col min="6405" max="6405" width="13.85546875" style="736" customWidth="1"/>
    <col min="6406" max="6406" width="14" style="736" customWidth="1"/>
    <col min="6407" max="6407" width="15.28515625" style="736" customWidth="1"/>
    <col min="6408" max="6408" width="14.5703125" style="736" customWidth="1"/>
    <col min="6409" max="6409" width="14" style="736" customWidth="1"/>
    <col min="6410" max="6410" width="16.28515625" style="736" customWidth="1"/>
    <col min="6411" max="6411" width="22.140625" style="736" customWidth="1"/>
    <col min="6412" max="6413" width="11.42578125" style="736"/>
    <col min="6414" max="6416" width="14.5703125" style="736" customWidth="1"/>
    <col min="6417" max="6656" width="11.42578125" style="736"/>
    <col min="6657" max="6657" width="12.7109375" style="736" customWidth="1"/>
    <col min="6658" max="6658" width="88.5703125" style="736" customWidth="1"/>
    <col min="6659" max="6659" width="9.42578125" style="736" customWidth="1"/>
    <col min="6660" max="6660" width="13.7109375" style="736" customWidth="1"/>
    <col min="6661" max="6661" width="13.85546875" style="736" customWidth="1"/>
    <col min="6662" max="6662" width="14" style="736" customWidth="1"/>
    <col min="6663" max="6663" width="15.28515625" style="736" customWidth="1"/>
    <col min="6664" max="6664" width="14.5703125" style="736" customWidth="1"/>
    <col min="6665" max="6665" width="14" style="736" customWidth="1"/>
    <col min="6666" max="6666" width="16.28515625" style="736" customWidth="1"/>
    <col min="6667" max="6667" width="22.140625" style="736" customWidth="1"/>
    <col min="6668" max="6669" width="11.42578125" style="736"/>
    <col min="6670" max="6672" width="14.5703125" style="736" customWidth="1"/>
    <col min="6673" max="6912" width="11.42578125" style="736"/>
    <col min="6913" max="6913" width="12.7109375" style="736" customWidth="1"/>
    <col min="6914" max="6914" width="88.5703125" style="736" customWidth="1"/>
    <col min="6915" max="6915" width="9.42578125" style="736" customWidth="1"/>
    <col min="6916" max="6916" width="13.7109375" style="736" customWidth="1"/>
    <col min="6917" max="6917" width="13.85546875" style="736" customWidth="1"/>
    <col min="6918" max="6918" width="14" style="736" customWidth="1"/>
    <col min="6919" max="6919" width="15.28515625" style="736" customWidth="1"/>
    <col min="6920" max="6920" width="14.5703125" style="736" customWidth="1"/>
    <col min="6921" max="6921" width="14" style="736" customWidth="1"/>
    <col min="6922" max="6922" width="16.28515625" style="736" customWidth="1"/>
    <col min="6923" max="6923" width="22.140625" style="736" customWidth="1"/>
    <col min="6924" max="6925" width="11.42578125" style="736"/>
    <col min="6926" max="6928" width="14.5703125" style="736" customWidth="1"/>
    <col min="6929" max="7168" width="11.42578125" style="736"/>
    <col min="7169" max="7169" width="12.7109375" style="736" customWidth="1"/>
    <col min="7170" max="7170" width="88.5703125" style="736" customWidth="1"/>
    <col min="7171" max="7171" width="9.42578125" style="736" customWidth="1"/>
    <col min="7172" max="7172" width="13.7109375" style="736" customWidth="1"/>
    <col min="7173" max="7173" width="13.85546875" style="736" customWidth="1"/>
    <col min="7174" max="7174" width="14" style="736" customWidth="1"/>
    <col min="7175" max="7175" width="15.28515625" style="736" customWidth="1"/>
    <col min="7176" max="7176" width="14.5703125" style="736" customWidth="1"/>
    <col min="7177" max="7177" width="14" style="736" customWidth="1"/>
    <col min="7178" max="7178" width="16.28515625" style="736" customWidth="1"/>
    <col min="7179" max="7179" width="22.140625" style="736" customWidth="1"/>
    <col min="7180" max="7181" width="11.42578125" style="736"/>
    <col min="7182" max="7184" width="14.5703125" style="736" customWidth="1"/>
    <col min="7185" max="7424" width="11.42578125" style="736"/>
    <col min="7425" max="7425" width="12.7109375" style="736" customWidth="1"/>
    <col min="7426" max="7426" width="88.5703125" style="736" customWidth="1"/>
    <col min="7427" max="7427" width="9.42578125" style="736" customWidth="1"/>
    <col min="7428" max="7428" width="13.7109375" style="736" customWidth="1"/>
    <col min="7429" max="7429" width="13.85546875" style="736" customWidth="1"/>
    <col min="7430" max="7430" width="14" style="736" customWidth="1"/>
    <col min="7431" max="7431" width="15.28515625" style="736" customWidth="1"/>
    <col min="7432" max="7432" width="14.5703125" style="736" customWidth="1"/>
    <col min="7433" max="7433" width="14" style="736" customWidth="1"/>
    <col min="7434" max="7434" width="16.28515625" style="736" customWidth="1"/>
    <col min="7435" max="7435" width="22.140625" style="736" customWidth="1"/>
    <col min="7436" max="7437" width="11.42578125" style="736"/>
    <col min="7438" max="7440" width="14.5703125" style="736" customWidth="1"/>
    <col min="7441" max="7680" width="11.42578125" style="736"/>
    <col min="7681" max="7681" width="12.7109375" style="736" customWidth="1"/>
    <col min="7682" max="7682" width="88.5703125" style="736" customWidth="1"/>
    <col min="7683" max="7683" width="9.42578125" style="736" customWidth="1"/>
    <col min="7684" max="7684" width="13.7109375" style="736" customWidth="1"/>
    <col min="7685" max="7685" width="13.85546875" style="736" customWidth="1"/>
    <col min="7686" max="7686" width="14" style="736" customWidth="1"/>
    <col min="7687" max="7687" width="15.28515625" style="736" customWidth="1"/>
    <col min="7688" max="7688" width="14.5703125" style="736" customWidth="1"/>
    <col min="7689" max="7689" width="14" style="736" customWidth="1"/>
    <col min="7690" max="7690" width="16.28515625" style="736" customWidth="1"/>
    <col min="7691" max="7691" width="22.140625" style="736" customWidth="1"/>
    <col min="7692" max="7693" width="11.42578125" style="736"/>
    <col min="7694" max="7696" width="14.5703125" style="736" customWidth="1"/>
    <col min="7697" max="7936" width="11.42578125" style="736"/>
    <col min="7937" max="7937" width="12.7109375" style="736" customWidth="1"/>
    <col min="7938" max="7938" width="88.5703125" style="736" customWidth="1"/>
    <col min="7939" max="7939" width="9.42578125" style="736" customWidth="1"/>
    <col min="7940" max="7940" width="13.7109375" style="736" customWidth="1"/>
    <col min="7941" max="7941" width="13.85546875" style="736" customWidth="1"/>
    <col min="7942" max="7942" width="14" style="736" customWidth="1"/>
    <col min="7943" max="7943" width="15.28515625" style="736" customWidth="1"/>
    <col min="7944" max="7944" width="14.5703125" style="736" customWidth="1"/>
    <col min="7945" max="7945" width="14" style="736" customWidth="1"/>
    <col min="7946" max="7946" width="16.28515625" style="736" customWidth="1"/>
    <col min="7947" max="7947" width="22.140625" style="736" customWidth="1"/>
    <col min="7948" max="7949" width="11.42578125" style="736"/>
    <col min="7950" max="7952" width="14.5703125" style="736" customWidth="1"/>
    <col min="7953" max="8192" width="11.42578125" style="736"/>
    <col min="8193" max="8193" width="12.7109375" style="736" customWidth="1"/>
    <col min="8194" max="8194" width="88.5703125" style="736" customWidth="1"/>
    <col min="8195" max="8195" width="9.42578125" style="736" customWidth="1"/>
    <col min="8196" max="8196" width="13.7109375" style="736" customWidth="1"/>
    <col min="8197" max="8197" width="13.85546875" style="736" customWidth="1"/>
    <col min="8198" max="8198" width="14" style="736" customWidth="1"/>
    <col min="8199" max="8199" width="15.28515625" style="736" customWidth="1"/>
    <col min="8200" max="8200" width="14.5703125" style="736" customWidth="1"/>
    <col min="8201" max="8201" width="14" style="736" customWidth="1"/>
    <col min="8202" max="8202" width="16.28515625" style="736" customWidth="1"/>
    <col min="8203" max="8203" width="22.140625" style="736" customWidth="1"/>
    <col min="8204" max="8205" width="11.42578125" style="736"/>
    <col min="8206" max="8208" width="14.5703125" style="736" customWidth="1"/>
    <col min="8209" max="8448" width="11.42578125" style="736"/>
    <col min="8449" max="8449" width="12.7109375" style="736" customWidth="1"/>
    <col min="8450" max="8450" width="88.5703125" style="736" customWidth="1"/>
    <col min="8451" max="8451" width="9.42578125" style="736" customWidth="1"/>
    <col min="8452" max="8452" width="13.7109375" style="736" customWidth="1"/>
    <col min="8453" max="8453" width="13.85546875" style="736" customWidth="1"/>
    <col min="8454" max="8454" width="14" style="736" customWidth="1"/>
    <col min="8455" max="8455" width="15.28515625" style="736" customWidth="1"/>
    <col min="8456" max="8456" width="14.5703125" style="736" customWidth="1"/>
    <col min="8457" max="8457" width="14" style="736" customWidth="1"/>
    <col min="8458" max="8458" width="16.28515625" style="736" customWidth="1"/>
    <col min="8459" max="8459" width="22.140625" style="736" customWidth="1"/>
    <col min="8460" max="8461" width="11.42578125" style="736"/>
    <col min="8462" max="8464" width="14.5703125" style="736" customWidth="1"/>
    <col min="8465" max="8704" width="11.42578125" style="736"/>
    <col min="8705" max="8705" width="12.7109375" style="736" customWidth="1"/>
    <col min="8706" max="8706" width="88.5703125" style="736" customWidth="1"/>
    <col min="8707" max="8707" width="9.42578125" style="736" customWidth="1"/>
    <col min="8708" max="8708" width="13.7109375" style="736" customWidth="1"/>
    <col min="8709" max="8709" width="13.85546875" style="736" customWidth="1"/>
    <col min="8710" max="8710" width="14" style="736" customWidth="1"/>
    <col min="8711" max="8711" width="15.28515625" style="736" customWidth="1"/>
    <col min="8712" max="8712" width="14.5703125" style="736" customWidth="1"/>
    <col min="8713" max="8713" width="14" style="736" customWidth="1"/>
    <col min="8714" max="8714" width="16.28515625" style="736" customWidth="1"/>
    <col min="8715" max="8715" width="22.140625" style="736" customWidth="1"/>
    <col min="8716" max="8717" width="11.42578125" style="736"/>
    <col min="8718" max="8720" width="14.5703125" style="736" customWidth="1"/>
    <col min="8721" max="8960" width="11.42578125" style="736"/>
    <col min="8961" max="8961" width="12.7109375" style="736" customWidth="1"/>
    <col min="8962" max="8962" width="88.5703125" style="736" customWidth="1"/>
    <col min="8963" max="8963" width="9.42578125" style="736" customWidth="1"/>
    <col min="8964" max="8964" width="13.7109375" style="736" customWidth="1"/>
    <col min="8965" max="8965" width="13.85546875" style="736" customWidth="1"/>
    <col min="8966" max="8966" width="14" style="736" customWidth="1"/>
    <col min="8967" max="8967" width="15.28515625" style="736" customWidth="1"/>
    <col min="8968" max="8968" width="14.5703125" style="736" customWidth="1"/>
    <col min="8969" max="8969" width="14" style="736" customWidth="1"/>
    <col min="8970" max="8970" width="16.28515625" style="736" customWidth="1"/>
    <col min="8971" max="8971" width="22.140625" style="736" customWidth="1"/>
    <col min="8972" max="8973" width="11.42578125" style="736"/>
    <col min="8974" max="8976" width="14.5703125" style="736" customWidth="1"/>
    <col min="8977" max="9216" width="11.42578125" style="736"/>
    <col min="9217" max="9217" width="12.7109375" style="736" customWidth="1"/>
    <col min="9218" max="9218" width="88.5703125" style="736" customWidth="1"/>
    <col min="9219" max="9219" width="9.42578125" style="736" customWidth="1"/>
    <col min="9220" max="9220" width="13.7109375" style="736" customWidth="1"/>
    <col min="9221" max="9221" width="13.85546875" style="736" customWidth="1"/>
    <col min="9222" max="9222" width="14" style="736" customWidth="1"/>
    <col min="9223" max="9223" width="15.28515625" style="736" customWidth="1"/>
    <col min="9224" max="9224" width="14.5703125" style="736" customWidth="1"/>
    <col min="9225" max="9225" width="14" style="736" customWidth="1"/>
    <col min="9226" max="9226" width="16.28515625" style="736" customWidth="1"/>
    <col min="9227" max="9227" width="22.140625" style="736" customWidth="1"/>
    <col min="9228" max="9229" width="11.42578125" style="736"/>
    <col min="9230" max="9232" width="14.5703125" style="736" customWidth="1"/>
    <col min="9233" max="9472" width="11.42578125" style="736"/>
    <col min="9473" max="9473" width="12.7109375" style="736" customWidth="1"/>
    <col min="9474" max="9474" width="88.5703125" style="736" customWidth="1"/>
    <col min="9475" max="9475" width="9.42578125" style="736" customWidth="1"/>
    <col min="9476" max="9476" width="13.7109375" style="736" customWidth="1"/>
    <col min="9477" max="9477" width="13.85546875" style="736" customWidth="1"/>
    <col min="9478" max="9478" width="14" style="736" customWidth="1"/>
    <col min="9479" max="9479" width="15.28515625" style="736" customWidth="1"/>
    <col min="9480" max="9480" width="14.5703125" style="736" customWidth="1"/>
    <col min="9481" max="9481" width="14" style="736" customWidth="1"/>
    <col min="9482" max="9482" width="16.28515625" style="736" customWidth="1"/>
    <col min="9483" max="9483" width="22.140625" style="736" customWidth="1"/>
    <col min="9484" max="9485" width="11.42578125" style="736"/>
    <col min="9486" max="9488" width="14.5703125" style="736" customWidth="1"/>
    <col min="9489" max="9728" width="11.42578125" style="736"/>
    <col min="9729" max="9729" width="12.7109375" style="736" customWidth="1"/>
    <col min="9730" max="9730" width="88.5703125" style="736" customWidth="1"/>
    <col min="9731" max="9731" width="9.42578125" style="736" customWidth="1"/>
    <col min="9732" max="9732" width="13.7109375" style="736" customWidth="1"/>
    <col min="9733" max="9733" width="13.85546875" style="736" customWidth="1"/>
    <col min="9734" max="9734" width="14" style="736" customWidth="1"/>
    <col min="9735" max="9735" width="15.28515625" style="736" customWidth="1"/>
    <col min="9736" max="9736" width="14.5703125" style="736" customWidth="1"/>
    <col min="9737" max="9737" width="14" style="736" customWidth="1"/>
    <col min="9738" max="9738" width="16.28515625" style="736" customWidth="1"/>
    <col min="9739" max="9739" width="22.140625" style="736" customWidth="1"/>
    <col min="9740" max="9741" width="11.42578125" style="736"/>
    <col min="9742" max="9744" width="14.5703125" style="736" customWidth="1"/>
    <col min="9745" max="9984" width="11.42578125" style="736"/>
    <col min="9985" max="9985" width="12.7109375" style="736" customWidth="1"/>
    <col min="9986" max="9986" width="88.5703125" style="736" customWidth="1"/>
    <col min="9987" max="9987" width="9.42578125" style="736" customWidth="1"/>
    <col min="9988" max="9988" width="13.7109375" style="736" customWidth="1"/>
    <col min="9989" max="9989" width="13.85546875" style="736" customWidth="1"/>
    <col min="9990" max="9990" width="14" style="736" customWidth="1"/>
    <col min="9991" max="9991" width="15.28515625" style="736" customWidth="1"/>
    <col min="9992" max="9992" width="14.5703125" style="736" customWidth="1"/>
    <col min="9993" max="9993" width="14" style="736" customWidth="1"/>
    <col min="9994" max="9994" width="16.28515625" style="736" customWidth="1"/>
    <col min="9995" max="9995" width="22.140625" style="736" customWidth="1"/>
    <col min="9996" max="9997" width="11.42578125" style="736"/>
    <col min="9998" max="10000" width="14.5703125" style="736" customWidth="1"/>
    <col min="10001" max="10240" width="11.42578125" style="736"/>
    <col min="10241" max="10241" width="12.7109375" style="736" customWidth="1"/>
    <col min="10242" max="10242" width="88.5703125" style="736" customWidth="1"/>
    <col min="10243" max="10243" width="9.42578125" style="736" customWidth="1"/>
    <col min="10244" max="10244" width="13.7109375" style="736" customWidth="1"/>
    <col min="10245" max="10245" width="13.85546875" style="736" customWidth="1"/>
    <col min="10246" max="10246" width="14" style="736" customWidth="1"/>
    <col min="10247" max="10247" width="15.28515625" style="736" customWidth="1"/>
    <col min="10248" max="10248" width="14.5703125" style="736" customWidth="1"/>
    <col min="10249" max="10249" width="14" style="736" customWidth="1"/>
    <col min="10250" max="10250" width="16.28515625" style="736" customWidth="1"/>
    <col min="10251" max="10251" width="22.140625" style="736" customWidth="1"/>
    <col min="10252" max="10253" width="11.42578125" style="736"/>
    <col min="10254" max="10256" width="14.5703125" style="736" customWidth="1"/>
    <col min="10257" max="10496" width="11.42578125" style="736"/>
    <col min="10497" max="10497" width="12.7109375" style="736" customWidth="1"/>
    <col min="10498" max="10498" width="88.5703125" style="736" customWidth="1"/>
    <col min="10499" max="10499" width="9.42578125" style="736" customWidth="1"/>
    <col min="10500" max="10500" width="13.7109375" style="736" customWidth="1"/>
    <col min="10501" max="10501" width="13.85546875" style="736" customWidth="1"/>
    <col min="10502" max="10502" width="14" style="736" customWidth="1"/>
    <col min="10503" max="10503" width="15.28515625" style="736" customWidth="1"/>
    <col min="10504" max="10504" width="14.5703125" style="736" customWidth="1"/>
    <col min="10505" max="10505" width="14" style="736" customWidth="1"/>
    <col min="10506" max="10506" width="16.28515625" style="736" customWidth="1"/>
    <col min="10507" max="10507" width="22.140625" style="736" customWidth="1"/>
    <col min="10508" max="10509" width="11.42578125" style="736"/>
    <col min="10510" max="10512" width="14.5703125" style="736" customWidth="1"/>
    <col min="10513" max="10752" width="11.42578125" style="736"/>
    <col min="10753" max="10753" width="12.7109375" style="736" customWidth="1"/>
    <col min="10754" max="10754" width="88.5703125" style="736" customWidth="1"/>
    <col min="10755" max="10755" width="9.42578125" style="736" customWidth="1"/>
    <col min="10756" max="10756" width="13.7109375" style="736" customWidth="1"/>
    <col min="10757" max="10757" width="13.85546875" style="736" customWidth="1"/>
    <col min="10758" max="10758" width="14" style="736" customWidth="1"/>
    <col min="10759" max="10759" width="15.28515625" style="736" customWidth="1"/>
    <col min="10760" max="10760" width="14.5703125" style="736" customWidth="1"/>
    <col min="10761" max="10761" width="14" style="736" customWidth="1"/>
    <col min="10762" max="10762" width="16.28515625" style="736" customWidth="1"/>
    <col min="10763" max="10763" width="22.140625" style="736" customWidth="1"/>
    <col min="10764" max="10765" width="11.42578125" style="736"/>
    <col min="10766" max="10768" width="14.5703125" style="736" customWidth="1"/>
    <col min="10769" max="11008" width="11.42578125" style="736"/>
    <col min="11009" max="11009" width="12.7109375" style="736" customWidth="1"/>
    <col min="11010" max="11010" width="88.5703125" style="736" customWidth="1"/>
    <col min="11011" max="11011" width="9.42578125" style="736" customWidth="1"/>
    <col min="11012" max="11012" width="13.7109375" style="736" customWidth="1"/>
    <col min="11013" max="11013" width="13.85546875" style="736" customWidth="1"/>
    <col min="11014" max="11014" width="14" style="736" customWidth="1"/>
    <col min="11015" max="11015" width="15.28515625" style="736" customWidth="1"/>
    <col min="11016" max="11016" width="14.5703125" style="736" customWidth="1"/>
    <col min="11017" max="11017" width="14" style="736" customWidth="1"/>
    <col min="11018" max="11018" width="16.28515625" style="736" customWidth="1"/>
    <col min="11019" max="11019" width="22.140625" style="736" customWidth="1"/>
    <col min="11020" max="11021" width="11.42578125" style="736"/>
    <col min="11022" max="11024" width="14.5703125" style="736" customWidth="1"/>
    <col min="11025" max="11264" width="11.42578125" style="736"/>
    <col min="11265" max="11265" width="12.7109375" style="736" customWidth="1"/>
    <col min="11266" max="11266" width="88.5703125" style="736" customWidth="1"/>
    <col min="11267" max="11267" width="9.42578125" style="736" customWidth="1"/>
    <col min="11268" max="11268" width="13.7109375" style="736" customWidth="1"/>
    <col min="11269" max="11269" width="13.85546875" style="736" customWidth="1"/>
    <col min="11270" max="11270" width="14" style="736" customWidth="1"/>
    <col min="11271" max="11271" width="15.28515625" style="736" customWidth="1"/>
    <col min="11272" max="11272" width="14.5703125" style="736" customWidth="1"/>
    <col min="11273" max="11273" width="14" style="736" customWidth="1"/>
    <col min="11274" max="11274" width="16.28515625" style="736" customWidth="1"/>
    <col min="11275" max="11275" width="22.140625" style="736" customWidth="1"/>
    <col min="11276" max="11277" width="11.42578125" style="736"/>
    <col min="11278" max="11280" width="14.5703125" style="736" customWidth="1"/>
    <col min="11281" max="11520" width="11.42578125" style="736"/>
    <col min="11521" max="11521" width="12.7109375" style="736" customWidth="1"/>
    <col min="11522" max="11522" width="88.5703125" style="736" customWidth="1"/>
    <col min="11523" max="11523" width="9.42578125" style="736" customWidth="1"/>
    <col min="11524" max="11524" width="13.7109375" style="736" customWidth="1"/>
    <col min="11525" max="11525" width="13.85546875" style="736" customWidth="1"/>
    <col min="11526" max="11526" width="14" style="736" customWidth="1"/>
    <col min="11527" max="11527" width="15.28515625" style="736" customWidth="1"/>
    <col min="11528" max="11528" width="14.5703125" style="736" customWidth="1"/>
    <col min="11529" max="11529" width="14" style="736" customWidth="1"/>
    <col min="11530" max="11530" width="16.28515625" style="736" customWidth="1"/>
    <col min="11531" max="11531" width="22.140625" style="736" customWidth="1"/>
    <col min="11532" max="11533" width="11.42578125" style="736"/>
    <col min="11534" max="11536" width="14.5703125" style="736" customWidth="1"/>
    <col min="11537" max="11776" width="11.42578125" style="736"/>
    <col min="11777" max="11777" width="12.7109375" style="736" customWidth="1"/>
    <col min="11778" max="11778" width="88.5703125" style="736" customWidth="1"/>
    <col min="11779" max="11779" width="9.42578125" style="736" customWidth="1"/>
    <col min="11780" max="11780" width="13.7109375" style="736" customWidth="1"/>
    <col min="11781" max="11781" width="13.85546875" style="736" customWidth="1"/>
    <col min="11782" max="11782" width="14" style="736" customWidth="1"/>
    <col min="11783" max="11783" width="15.28515625" style="736" customWidth="1"/>
    <col min="11784" max="11784" width="14.5703125" style="736" customWidth="1"/>
    <col min="11785" max="11785" width="14" style="736" customWidth="1"/>
    <col min="11786" max="11786" width="16.28515625" style="736" customWidth="1"/>
    <col min="11787" max="11787" width="22.140625" style="736" customWidth="1"/>
    <col min="11788" max="11789" width="11.42578125" style="736"/>
    <col min="11790" max="11792" width="14.5703125" style="736" customWidth="1"/>
    <col min="11793" max="12032" width="11.42578125" style="736"/>
    <col min="12033" max="12033" width="12.7109375" style="736" customWidth="1"/>
    <col min="12034" max="12034" width="88.5703125" style="736" customWidth="1"/>
    <col min="12035" max="12035" width="9.42578125" style="736" customWidth="1"/>
    <col min="12036" max="12036" width="13.7109375" style="736" customWidth="1"/>
    <col min="12037" max="12037" width="13.85546875" style="736" customWidth="1"/>
    <col min="12038" max="12038" width="14" style="736" customWidth="1"/>
    <col min="12039" max="12039" width="15.28515625" style="736" customWidth="1"/>
    <col min="12040" max="12040" width="14.5703125" style="736" customWidth="1"/>
    <col min="12041" max="12041" width="14" style="736" customWidth="1"/>
    <col min="12042" max="12042" width="16.28515625" style="736" customWidth="1"/>
    <col min="12043" max="12043" width="22.140625" style="736" customWidth="1"/>
    <col min="12044" max="12045" width="11.42578125" style="736"/>
    <col min="12046" max="12048" width="14.5703125" style="736" customWidth="1"/>
    <col min="12049" max="12288" width="11.42578125" style="736"/>
    <col min="12289" max="12289" width="12.7109375" style="736" customWidth="1"/>
    <col min="12290" max="12290" width="88.5703125" style="736" customWidth="1"/>
    <col min="12291" max="12291" width="9.42578125" style="736" customWidth="1"/>
    <col min="12292" max="12292" width="13.7109375" style="736" customWidth="1"/>
    <col min="12293" max="12293" width="13.85546875" style="736" customWidth="1"/>
    <col min="12294" max="12294" width="14" style="736" customWidth="1"/>
    <col min="12295" max="12295" width="15.28515625" style="736" customWidth="1"/>
    <col min="12296" max="12296" width="14.5703125" style="736" customWidth="1"/>
    <col min="12297" max="12297" width="14" style="736" customWidth="1"/>
    <col min="12298" max="12298" width="16.28515625" style="736" customWidth="1"/>
    <col min="12299" max="12299" width="22.140625" style="736" customWidth="1"/>
    <col min="12300" max="12301" width="11.42578125" style="736"/>
    <col min="12302" max="12304" width="14.5703125" style="736" customWidth="1"/>
    <col min="12305" max="12544" width="11.42578125" style="736"/>
    <col min="12545" max="12545" width="12.7109375" style="736" customWidth="1"/>
    <col min="12546" max="12546" width="88.5703125" style="736" customWidth="1"/>
    <col min="12547" max="12547" width="9.42578125" style="736" customWidth="1"/>
    <col min="12548" max="12548" width="13.7109375" style="736" customWidth="1"/>
    <col min="12549" max="12549" width="13.85546875" style="736" customWidth="1"/>
    <col min="12550" max="12550" width="14" style="736" customWidth="1"/>
    <col min="12551" max="12551" width="15.28515625" style="736" customWidth="1"/>
    <col min="12552" max="12552" width="14.5703125" style="736" customWidth="1"/>
    <col min="12553" max="12553" width="14" style="736" customWidth="1"/>
    <col min="12554" max="12554" width="16.28515625" style="736" customWidth="1"/>
    <col min="12555" max="12555" width="22.140625" style="736" customWidth="1"/>
    <col min="12556" max="12557" width="11.42578125" style="736"/>
    <col min="12558" max="12560" width="14.5703125" style="736" customWidth="1"/>
    <col min="12561" max="12800" width="11.42578125" style="736"/>
    <col min="12801" max="12801" width="12.7109375" style="736" customWidth="1"/>
    <col min="12802" max="12802" width="88.5703125" style="736" customWidth="1"/>
    <col min="12803" max="12803" width="9.42578125" style="736" customWidth="1"/>
    <col min="12804" max="12804" width="13.7109375" style="736" customWidth="1"/>
    <col min="12805" max="12805" width="13.85546875" style="736" customWidth="1"/>
    <col min="12806" max="12806" width="14" style="736" customWidth="1"/>
    <col min="12807" max="12807" width="15.28515625" style="736" customWidth="1"/>
    <col min="12808" max="12808" width="14.5703125" style="736" customWidth="1"/>
    <col min="12809" max="12809" width="14" style="736" customWidth="1"/>
    <col min="12810" max="12810" width="16.28515625" style="736" customWidth="1"/>
    <col min="12811" max="12811" width="22.140625" style="736" customWidth="1"/>
    <col min="12812" max="12813" width="11.42578125" style="736"/>
    <col min="12814" max="12816" width="14.5703125" style="736" customWidth="1"/>
    <col min="12817" max="13056" width="11.42578125" style="736"/>
    <col min="13057" max="13057" width="12.7109375" style="736" customWidth="1"/>
    <col min="13058" max="13058" width="88.5703125" style="736" customWidth="1"/>
    <col min="13059" max="13059" width="9.42578125" style="736" customWidth="1"/>
    <col min="13060" max="13060" width="13.7109375" style="736" customWidth="1"/>
    <col min="13061" max="13061" width="13.85546875" style="736" customWidth="1"/>
    <col min="13062" max="13062" width="14" style="736" customWidth="1"/>
    <col min="13063" max="13063" width="15.28515625" style="736" customWidth="1"/>
    <col min="13064" max="13064" width="14.5703125" style="736" customWidth="1"/>
    <col min="13065" max="13065" width="14" style="736" customWidth="1"/>
    <col min="13066" max="13066" width="16.28515625" style="736" customWidth="1"/>
    <col min="13067" max="13067" width="22.140625" style="736" customWidth="1"/>
    <col min="13068" max="13069" width="11.42578125" style="736"/>
    <col min="13070" max="13072" width="14.5703125" style="736" customWidth="1"/>
    <col min="13073" max="13312" width="11.42578125" style="736"/>
    <col min="13313" max="13313" width="12.7109375" style="736" customWidth="1"/>
    <col min="13314" max="13314" width="88.5703125" style="736" customWidth="1"/>
    <col min="13315" max="13315" width="9.42578125" style="736" customWidth="1"/>
    <col min="13316" max="13316" width="13.7109375" style="736" customWidth="1"/>
    <col min="13317" max="13317" width="13.85546875" style="736" customWidth="1"/>
    <col min="13318" max="13318" width="14" style="736" customWidth="1"/>
    <col min="13319" max="13319" width="15.28515625" style="736" customWidth="1"/>
    <col min="13320" max="13320" width="14.5703125" style="736" customWidth="1"/>
    <col min="13321" max="13321" width="14" style="736" customWidth="1"/>
    <col min="13322" max="13322" width="16.28515625" style="736" customWidth="1"/>
    <col min="13323" max="13323" width="22.140625" style="736" customWidth="1"/>
    <col min="13324" max="13325" width="11.42578125" style="736"/>
    <col min="13326" max="13328" width="14.5703125" style="736" customWidth="1"/>
    <col min="13329" max="13568" width="11.42578125" style="736"/>
    <col min="13569" max="13569" width="12.7109375" style="736" customWidth="1"/>
    <col min="13570" max="13570" width="88.5703125" style="736" customWidth="1"/>
    <col min="13571" max="13571" width="9.42578125" style="736" customWidth="1"/>
    <col min="13572" max="13572" width="13.7109375" style="736" customWidth="1"/>
    <col min="13573" max="13573" width="13.85546875" style="736" customWidth="1"/>
    <col min="13574" max="13574" width="14" style="736" customWidth="1"/>
    <col min="13575" max="13575" width="15.28515625" style="736" customWidth="1"/>
    <col min="13576" max="13576" width="14.5703125" style="736" customWidth="1"/>
    <col min="13577" max="13577" width="14" style="736" customWidth="1"/>
    <col min="13578" max="13578" width="16.28515625" style="736" customWidth="1"/>
    <col min="13579" max="13579" width="22.140625" style="736" customWidth="1"/>
    <col min="13580" max="13581" width="11.42578125" style="736"/>
    <col min="13582" max="13584" width="14.5703125" style="736" customWidth="1"/>
    <col min="13585" max="13824" width="11.42578125" style="736"/>
    <col min="13825" max="13825" width="12.7109375" style="736" customWidth="1"/>
    <col min="13826" max="13826" width="88.5703125" style="736" customWidth="1"/>
    <col min="13827" max="13827" width="9.42578125" style="736" customWidth="1"/>
    <col min="13828" max="13828" width="13.7109375" style="736" customWidth="1"/>
    <col min="13829" max="13829" width="13.85546875" style="736" customWidth="1"/>
    <col min="13830" max="13830" width="14" style="736" customWidth="1"/>
    <col min="13831" max="13831" width="15.28515625" style="736" customWidth="1"/>
    <col min="13832" max="13832" width="14.5703125" style="736" customWidth="1"/>
    <col min="13833" max="13833" width="14" style="736" customWidth="1"/>
    <col min="13834" max="13834" width="16.28515625" style="736" customWidth="1"/>
    <col min="13835" max="13835" width="22.140625" style="736" customWidth="1"/>
    <col min="13836" max="13837" width="11.42578125" style="736"/>
    <col min="13838" max="13840" width="14.5703125" style="736" customWidth="1"/>
    <col min="13841" max="14080" width="11.42578125" style="736"/>
    <col min="14081" max="14081" width="12.7109375" style="736" customWidth="1"/>
    <col min="14082" max="14082" width="88.5703125" style="736" customWidth="1"/>
    <col min="14083" max="14083" width="9.42578125" style="736" customWidth="1"/>
    <col min="14084" max="14084" width="13.7109375" style="736" customWidth="1"/>
    <col min="14085" max="14085" width="13.85546875" style="736" customWidth="1"/>
    <col min="14086" max="14086" width="14" style="736" customWidth="1"/>
    <col min="14087" max="14087" width="15.28515625" style="736" customWidth="1"/>
    <col min="14088" max="14088" width="14.5703125" style="736" customWidth="1"/>
    <col min="14089" max="14089" width="14" style="736" customWidth="1"/>
    <col min="14090" max="14090" width="16.28515625" style="736" customWidth="1"/>
    <col min="14091" max="14091" width="22.140625" style="736" customWidth="1"/>
    <col min="14092" max="14093" width="11.42578125" style="736"/>
    <col min="14094" max="14096" width="14.5703125" style="736" customWidth="1"/>
    <col min="14097" max="14336" width="11.42578125" style="736"/>
    <col min="14337" max="14337" width="12.7109375" style="736" customWidth="1"/>
    <col min="14338" max="14338" width="88.5703125" style="736" customWidth="1"/>
    <col min="14339" max="14339" width="9.42578125" style="736" customWidth="1"/>
    <col min="14340" max="14340" width="13.7109375" style="736" customWidth="1"/>
    <col min="14341" max="14341" width="13.85546875" style="736" customWidth="1"/>
    <col min="14342" max="14342" width="14" style="736" customWidth="1"/>
    <col min="14343" max="14343" width="15.28515625" style="736" customWidth="1"/>
    <col min="14344" max="14344" width="14.5703125" style="736" customWidth="1"/>
    <col min="14345" max="14345" width="14" style="736" customWidth="1"/>
    <col min="14346" max="14346" width="16.28515625" style="736" customWidth="1"/>
    <col min="14347" max="14347" width="22.140625" style="736" customWidth="1"/>
    <col min="14348" max="14349" width="11.42578125" style="736"/>
    <col min="14350" max="14352" width="14.5703125" style="736" customWidth="1"/>
    <col min="14353" max="14592" width="11.42578125" style="736"/>
    <col min="14593" max="14593" width="12.7109375" style="736" customWidth="1"/>
    <col min="14594" max="14594" width="88.5703125" style="736" customWidth="1"/>
    <col min="14595" max="14595" width="9.42578125" style="736" customWidth="1"/>
    <col min="14596" max="14596" width="13.7109375" style="736" customWidth="1"/>
    <col min="14597" max="14597" width="13.85546875" style="736" customWidth="1"/>
    <col min="14598" max="14598" width="14" style="736" customWidth="1"/>
    <col min="14599" max="14599" width="15.28515625" style="736" customWidth="1"/>
    <col min="14600" max="14600" width="14.5703125" style="736" customWidth="1"/>
    <col min="14601" max="14601" width="14" style="736" customWidth="1"/>
    <col min="14602" max="14602" width="16.28515625" style="736" customWidth="1"/>
    <col min="14603" max="14603" width="22.140625" style="736" customWidth="1"/>
    <col min="14604" max="14605" width="11.42578125" style="736"/>
    <col min="14606" max="14608" width="14.5703125" style="736" customWidth="1"/>
    <col min="14609" max="14848" width="11.42578125" style="736"/>
    <col min="14849" max="14849" width="12.7109375" style="736" customWidth="1"/>
    <col min="14850" max="14850" width="88.5703125" style="736" customWidth="1"/>
    <col min="14851" max="14851" width="9.42578125" style="736" customWidth="1"/>
    <col min="14852" max="14852" width="13.7109375" style="736" customWidth="1"/>
    <col min="14853" max="14853" width="13.85546875" style="736" customWidth="1"/>
    <col min="14854" max="14854" width="14" style="736" customWidth="1"/>
    <col min="14855" max="14855" width="15.28515625" style="736" customWidth="1"/>
    <col min="14856" max="14856" width="14.5703125" style="736" customWidth="1"/>
    <col min="14857" max="14857" width="14" style="736" customWidth="1"/>
    <col min="14858" max="14858" width="16.28515625" style="736" customWidth="1"/>
    <col min="14859" max="14859" width="22.140625" style="736" customWidth="1"/>
    <col min="14860" max="14861" width="11.42578125" style="736"/>
    <col min="14862" max="14864" width="14.5703125" style="736" customWidth="1"/>
    <col min="14865" max="15104" width="11.42578125" style="736"/>
    <col min="15105" max="15105" width="12.7109375" style="736" customWidth="1"/>
    <col min="15106" max="15106" width="88.5703125" style="736" customWidth="1"/>
    <col min="15107" max="15107" width="9.42578125" style="736" customWidth="1"/>
    <col min="15108" max="15108" width="13.7109375" style="736" customWidth="1"/>
    <col min="15109" max="15109" width="13.85546875" style="736" customWidth="1"/>
    <col min="15110" max="15110" width="14" style="736" customWidth="1"/>
    <col min="15111" max="15111" width="15.28515625" style="736" customWidth="1"/>
    <col min="15112" max="15112" width="14.5703125" style="736" customWidth="1"/>
    <col min="15113" max="15113" width="14" style="736" customWidth="1"/>
    <col min="15114" max="15114" width="16.28515625" style="736" customWidth="1"/>
    <col min="15115" max="15115" width="22.140625" style="736" customWidth="1"/>
    <col min="15116" max="15117" width="11.42578125" style="736"/>
    <col min="15118" max="15120" width="14.5703125" style="736" customWidth="1"/>
    <col min="15121" max="15360" width="11.42578125" style="736"/>
    <col min="15361" max="15361" width="12.7109375" style="736" customWidth="1"/>
    <col min="15362" max="15362" width="88.5703125" style="736" customWidth="1"/>
    <col min="15363" max="15363" width="9.42578125" style="736" customWidth="1"/>
    <col min="15364" max="15364" width="13.7109375" style="736" customWidth="1"/>
    <col min="15365" max="15365" width="13.85546875" style="736" customWidth="1"/>
    <col min="15366" max="15366" width="14" style="736" customWidth="1"/>
    <col min="15367" max="15367" width="15.28515625" style="736" customWidth="1"/>
    <col min="15368" max="15368" width="14.5703125" style="736" customWidth="1"/>
    <col min="15369" max="15369" width="14" style="736" customWidth="1"/>
    <col min="15370" max="15370" width="16.28515625" style="736" customWidth="1"/>
    <col min="15371" max="15371" width="22.140625" style="736" customWidth="1"/>
    <col min="15372" max="15373" width="11.42578125" style="736"/>
    <col min="15374" max="15376" width="14.5703125" style="736" customWidth="1"/>
    <col min="15377" max="15616" width="11.42578125" style="736"/>
    <col min="15617" max="15617" width="12.7109375" style="736" customWidth="1"/>
    <col min="15618" max="15618" width="88.5703125" style="736" customWidth="1"/>
    <col min="15619" max="15619" width="9.42578125" style="736" customWidth="1"/>
    <col min="15620" max="15620" width="13.7109375" style="736" customWidth="1"/>
    <col min="15621" max="15621" width="13.85546875" style="736" customWidth="1"/>
    <col min="15622" max="15622" width="14" style="736" customWidth="1"/>
    <col min="15623" max="15623" width="15.28515625" style="736" customWidth="1"/>
    <col min="15624" max="15624" width="14.5703125" style="736" customWidth="1"/>
    <col min="15625" max="15625" width="14" style="736" customWidth="1"/>
    <col min="15626" max="15626" width="16.28515625" style="736" customWidth="1"/>
    <col min="15627" max="15627" width="22.140625" style="736" customWidth="1"/>
    <col min="15628" max="15629" width="11.42578125" style="736"/>
    <col min="15630" max="15632" width="14.5703125" style="736" customWidth="1"/>
    <col min="15633" max="15872" width="11.42578125" style="736"/>
    <col min="15873" max="15873" width="12.7109375" style="736" customWidth="1"/>
    <col min="15874" max="15874" width="88.5703125" style="736" customWidth="1"/>
    <col min="15875" max="15875" width="9.42578125" style="736" customWidth="1"/>
    <col min="15876" max="15876" width="13.7109375" style="736" customWidth="1"/>
    <col min="15877" max="15877" width="13.85546875" style="736" customWidth="1"/>
    <col min="15878" max="15878" width="14" style="736" customWidth="1"/>
    <col min="15879" max="15879" width="15.28515625" style="736" customWidth="1"/>
    <col min="15880" max="15880" width="14.5703125" style="736" customWidth="1"/>
    <col min="15881" max="15881" width="14" style="736" customWidth="1"/>
    <col min="15882" max="15882" width="16.28515625" style="736" customWidth="1"/>
    <col min="15883" max="15883" width="22.140625" style="736" customWidth="1"/>
    <col min="15884" max="15885" width="11.42578125" style="736"/>
    <col min="15886" max="15888" width="14.5703125" style="736" customWidth="1"/>
    <col min="15889" max="16128" width="11.42578125" style="736"/>
    <col min="16129" max="16129" width="12.7109375" style="736" customWidth="1"/>
    <col min="16130" max="16130" width="88.5703125" style="736" customWidth="1"/>
    <col min="16131" max="16131" width="9.42578125" style="736" customWidth="1"/>
    <col min="16132" max="16132" width="13.7109375" style="736" customWidth="1"/>
    <col min="16133" max="16133" width="13.85546875" style="736" customWidth="1"/>
    <col min="16134" max="16134" width="14" style="736" customWidth="1"/>
    <col min="16135" max="16135" width="15.28515625" style="736" customWidth="1"/>
    <col min="16136" max="16136" width="14.5703125" style="736" customWidth="1"/>
    <col min="16137" max="16137" width="14" style="736" customWidth="1"/>
    <col min="16138" max="16138" width="16.28515625" style="736" customWidth="1"/>
    <col min="16139" max="16139" width="22.140625" style="736" customWidth="1"/>
    <col min="16140" max="16141" width="11.42578125" style="736"/>
    <col min="16142" max="16144" width="14.5703125" style="736" customWidth="1"/>
    <col min="16145" max="16384" width="11.42578125" style="736"/>
  </cols>
  <sheetData>
    <row r="1" spans="1:19" x14ac:dyDescent="0.2">
      <c r="A1" s="579" t="s">
        <v>0</v>
      </c>
      <c r="I1" s="736"/>
    </row>
    <row r="2" spans="1:19" x14ac:dyDescent="0.2">
      <c r="A2" s="579" t="str">
        <f>CONCATENATE("COMUNA: ",[4]NOMBRE!B2," - ","( ",[4]NOMBRE!C2,[4]NOMBRE!D2,[4]NOMBRE!E2,[4]NOMBRE!F2,[4]NOMBRE!G2," )")</f>
        <v>COMUNA: LINARES  - ( 07401 )</v>
      </c>
      <c r="I2" s="736"/>
    </row>
    <row r="3" spans="1:19" x14ac:dyDescent="0.2">
      <c r="A3" s="579" t="str">
        <f>CONCATENATE("ESTABLECIMIENTO: ",[4]NOMBRE!B3," - ","( ",[4]NOMBRE!C3,[4]NOMBRE!D3,[4]NOMBRE!E3,[4]NOMBRE!F3,[4]NOMBRE!G3," )")</f>
        <v>ESTABLECIMIENTO: HOSPITAL DE LINARES  - ( 16108 )</v>
      </c>
      <c r="I3" s="632"/>
    </row>
    <row r="4" spans="1:19" x14ac:dyDescent="0.2">
      <c r="A4" s="579" t="str">
        <f>CONCATENATE("MES: ",[4]NOMBRE!B6," - ","( ",[4]NOMBRE!C6,[4]NOMBRE!D6," )")</f>
        <v>MES: JUNIO - ( 06 )</v>
      </c>
      <c r="I4" s="631"/>
    </row>
    <row r="5" spans="1:19" ht="12.75" customHeight="1" x14ac:dyDescent="0.2">
      <c r="A5" s="579" t="str">
        <f>CONCATENATE("AÑO: ",[4]NOMBRE!B7)</f>
        <v>AÑO: 2013</v>
      </c>
      <c r="I5" s="736"/>
    </row>
    <row r="6" spans="1:19" ht="12.75" customHeight="1" x14ac:dyDescent="0.15">
      <c r="A6" s="888" t="s">
        <v>1</v>
      </c>
      <c r="B6" s="888"/>
      <c r="C6" s="888"/>
      <c r="D6" s="888"/>
      <c r="E6" s="888"/>
      <c r="F6" s="888"/>
      <c r="I6" s="736"/>
    </row>
    <row r="7" spans="1:19" ht="12.75" customHeight="1" x14ac:dyDescent="0.15">
      <c r="A7" s="888"/>
      <c r="B7" s="888"/>
      <c r="C7" s="888"/>
      <c r="D7" s="888"/>
      <c r="E7" s="888"/>
      <c r="F7" s="888"/>
      <c r="I7" s="736"/>
    </row>
    <row r="8" spans="1:19" ht="12.75" customHeight="1" x14ac:dyDescent="0.2">
      <c r="A8" s="884"/>
      <c r="B8" s="884"/>
      <c r="C8" s="884"/>
      <c r="D8" s="884"/>
      <c r="E8" s="884"/>
      <c r="F8" s="884"/>
      <c r="I8" s="736"/>
    </row>
    <row r="9" spans="1:19" x14ac:dyDescent="0.2">
      <c r="A9" s="11"/>
      <c r="B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2.75" customHeight="1" x14ac:dyDescent="0.2">
      <c r="A10" s="876" t="s">
        <v>2</v>
      </c>
      <c r="B10" s="877"/>
      <c r="C10" s="959" t="s">
        <v>3</v>
      </c>
      <c r="D10" s="966" t="s">
        <v>4</v>
      </c>
      <c r="E10" s="967"/>
      <c r="F10" s="968"/>
      <c r="G10" s="959" t="s">
        <v>5</v>
      </c>
      <c r="H10" s="959" t="s">
        <v>6</v>
      </c>
      <c r="I10" s="738"/>
      <c r="J10" s="736"/>
      <c r="K10" s="736"/>
      <c r="N10" s="732"/>
      <c r="O10" s="737"/>
      <c r="Q10" s="736"/>
    </row>
    <row r="11" spans="1:19" ht="13.5" customHeight="1" x14ac:dyDescent="0.2">
      <c r="A11" s="878"/>
      <c r="B11" s="879"/>
      <c r="C11" s="960"/>
      <c r="D11" s="969" t="s">
        <v>7</v>
      </c>
      <c r="E11" s="962" t="s">
        <v>8</v>
      </c>
      <c r="F11" s="964" t="s">
        <v>9</v>
      </c>
      <c r="G11" s="960"/>
      <c r="H11" s="960"/>
      <c r="I11" s="738"/>
      <c r="J11" s="736"/>
      <c r="K11" s="736"/>
      <c r="N11" s="732"/>
      <c r="O11" s="737"/>
      <c r="Q11" s="736"/>
    </row>
    <row r="12" spans="1:19" x14ac:dyDescent="0.2">
      <c r="A12" s="873" t="s">
        <v>10</v>
      </c>
      <c r="B12" s="874" t="s">
        <v>11</v>
      </c>
      <c r="C12" s="961"/>
      <c r="D12" s="970"/>
      <c r="E12" s="963"/>
      <c r="F12" s="965"/>
      <c r="G12" s="961"/>
      <c r="H12" s="961"/>
      <c r="I12" s="738"/>
      <c r="J12" s="736"/>
      <c r="K12" s="736"/>
      <c r="N12" s="732"/>
      <c r="O12" s="737"/>
      <c r="Q12" s="736"/>
    </row>
    <row r="13" spans="1:19" x14ac:dyDescent="0.2">
      <c r="A13" s="880" t="s">
        <v>12</v>
      </c>
      <c r="B13" s="881"/>
      <c r="C13" s="872">
        <f>+SUM(D13:F13)</f>
        <v>4996</v>
      </c>
      <c r="D13" s="875">
        <f>+SUM(D14:D42)</f>
        <v>2403</v>
      </c>
      <c r="E13" s="875">
        <f>+SUM(E14:E42)</f>
        <v>2593</v>
      </c>
      <c r="F13" s="875">
        <f>+SUM(F14:F42)</f>
        <v>0</v>
      </c>
      <c r="G13" s="875">
        <f>+SUM(G14:G42)</f>
        <v>0</v>
      </c>
      <c r="H13" s="875">
        <f>+SUM(H14:H42)</f>
        <v>0</v>
      </c>
      <c r="I13" s="738"/>
      <c r="J13" s="736"/>
      <c r="K13" s="736"/>
      <c r="N13" s="732"/>
      <c r="O13" s="737"/>
      <c r="Q13" s="736"/>
    </row>
    <row r="14" spans="1:19" ht="27" customHeight="1" x14ac:dyDescent="0.2">
      <c r="A14" s="862" t="s">
        <v>13</v>
      </c>
      <c r="B14" s="863" t="s">
        <v>14</v>
      </c>
      <c r="C14" s="735">
        <f>+SUM(D14:F14)</f>
        <v>953</v>
      </c>
      <c r="D14" s="749">
        <v>326</v>
      </c>
      <c r="E14" s="739">
        <v>627</v>
      </c>
      <c r="F14" s="750"/>
      <c r="G14" s="750"/>
      <c r="H14" s="750"/>
      <c r="I14" s="828"/>
      <c r="J14" s="736"/>
      <c r="K14" s="736"/>
      <c r="N14" s="732"/>
      <c r="O14" s="737"/>
      <c r="Q14" s="736"/>
    </row>
    <row r="15" spans="1:19" x14ac:dyDescent="0.2">
      <c r="A15" s="864" t="s">
        <v>15</v>
      </c>
      <c r="B15" s="865" t="s">
        <v>16</v>
      </c>
      <c r="C15" s="735">
        <f t="shared" ref="C15:C76" si="0">+SUM(D15:F15)</f>
        <v>0</v>
      </c>
      <c r="D15" s="749"/>
      <c r="E15" s="739"/>
      <c r="F15" s="750"/>
      <c r="G15" s="750"/>
      <c r="H15" s="750"/>
      <c r="I15" s="828"/>
      <c r="J15" s="736"/>
      <c r="K15" s="736"/>
      <c r="N15" s="732"/>
      <c r="O15" s="737"/>
      <c r="Q15" s="736"/>
    </row>
    <row r="16" spans="1:19" x14ac:dyDescent="0.2">
      <c r="A16" s="864" t="s">
        <v>17</v>
      </c>
      <c r="B16" s="865" t="s">
        <v>18</v>
      </c>
      <c r="C16" s="735">
        <f t="shared" si="0"/>
        <v>0</v>
      </c>
      <c r="D16" s="749"/>
      <c r="E16" s="739"/>
      <c r="F16" s="750"/>
      <c r="G16" s="750"/>
      <c r="H16" s="750"/>
      <c r="I16" s="828"/>
      <c r="J16" s="736"/>
      <c r="K16" s="736"/>
      <c r="N16" s="732"/>
      <c r="O16" s="737"/>
      <c r="Q16" s="736"/>
    </row>
    <row r="17" spans="1:17" x14ac:dyDescent="0.2">
      <c r="A17" s="866" t="s">
        <v>19</v>
      </c>
      <c r="B17" s="867" t="s">
        <v>20</v>
      </c>
      <c r="C17" s="735">
        <f t="shared" si="0"/>
        <v>279</v>
      </c>
      <c r="D17" s="749"/>
      <c r="E17" s="739">
        <v>279</v>
      </c>
      <c r="F17" s="750"/>
      <c r="G17" s="750"/>
      <c r="H17" s="750"/>
      <c r="I17" s="828"/>
      <c r="J17" s="736"/>
      <c r="K17" s="736"/>
      <c r="N17" s="732"/>
      <c r="O17" s="737"/>
      <c r="Q17" s="736"/>
    </row>
    <row r="18" spans="1:17" x14ac:dyDescent="0.2">
      <c r="A18" s="866" t="s">
        <v>21</v>
      </c>
      <c r="B18" s="868" t="s">
        <v>22</v>
      </c>
      <c r="C18" s="735">
        <f t="shared" si="0"/>
        <v>126</v>
      </c>
      <c r="D18" s="749"/>
      <c r="E18" s="739">
        <v>126</v>
      </c>
      <c r="F18" s="750"/>
      <c r="G18" s="750"/>
      <c r="H18" s="750"/>
      <c r="I18" s="828"/>
      <c r="J18" s="736"/>
      <c r="K18" s="736"/>
      <c r="N18" s="732"/>
      <c r="O18" s="737"/>
      <c r="Q18" s="736"/>
    </row>
    <row r="19" spans="1:17" x14ac:dyDescent="0.2">
      <c r="A19" s="866" t="s">
        <v>23</v>
      </c>
      <c r="B19" s="869" t="s">
        <v>24</v>
      </c>
      <c r="C19" s="735">
        <f t="shared" si="0"/>
        <v>272</v>
      </c>
      <c r="D19" s="749"/>
      <c r="E19" s="739">
        <v>272</v>
      </c>
      <c r="F19" s="750"/>
      <c r="G19" s="750"/>
      <c r="H19" s="750"/>
      <c r="I19" s="828"/>
      <c r="J19" s="736"/>
      <c r="K19" s="736"/>
      <c r="N19" s="732"/>
      <c r="O19" s="737"/>
      <c r="Q19" s="736"/>
    </row>
    <row r="20" spans="1:17" x14ac:dyDescent="0.2">
      <c r="A20" s="866" t="s">
        <v>25</v>
      </c>
      <c r="B20" s="869" t="s">
        <v>26</v>
      </c>
      <c r="C20" s="735">
        <f t="shared" si="0"/>
        <v>90</v>
      </c>
      <c r="D20" s="749"/>
      <c r="E20" s="739">
        <v>90</v>
      </c>
      <c r="F20" s="750"/>
      <c r="G20" s="750"/>
      <c r="H20" s="750"/>
      <c r="I20" s="828"/>
      <c r="J20" s="736"/>
      <c r="K20" s="736"/>
      <c r="N20" s="732"/>
      <c r="O20" s="737"/>
      <c r="Q20" s="736"/>
    </row>
    <row r="21" spans="1:17" x14ac:dyDescent="0.2">
      <c r="A21" s="866" t="s">
        <v>27</v>
      </c>
      <c r="B21" s="869" t="s">
        <v>28</v>
      </c>
      <c r="C21" s="735">
        <f t="shared" si="0"/>
        <v>256</v>
      </c>
      <c r="D21" s="749">
        <v>37</v>
      </c>
      <c r="E21" s="739">
        <v>219</v>
      </c>
      <c r="F21" s="750"/>
      <c r="G21" s="750"/>
      <c r="H21" s="750"/>
      <c r="I21" s="828"/>
      <c r="J21" s="736"/>
      <c r="K21" s="736"/>
      <c r="N21" s="732"/>
      <c r="O21" s="737"/>
      <c r="Q21" s="736"/>
    </row>
    <row r="22" spans="1:17" ht="23.25" x14ac:dyDescent="0.2">
      <c r="A22" s="866" t="s">
        <v>29</v>
      </c>
      <c r="B22" s="870" t="s">
        <v>30</v>
      </c>
      <c r="C22" s="735">
        <f t="shared" si="0"/>
        <v>132</v>
      </c>
      <c r="D22" s="767"/>
      <c r="E22" s="768">
        <v>132</v>
      </c>
      <c r="F22" s="769"/>
      <c r="G22" s="769"/>
      <c r="H22" s="769"/>
      <c r="I22" s="828"/>
      <c r="J22" s="736"/>
      <c r="K22" s="736"/>
      <c r="N22" s="732"/>
      <c r="O22" s="737"/>
      <c r="Q22" s="736"/>
    </row>
    <row r="23" spans="1:17" x14ac:dyDescent="0.2">
      <c r="A23" s="866" t="s">
        <v>31</v>
      </c>
      <c r="B23" s="870" t="s">
        <v>32</v>
      </c>
      <c r="C23" s="735">
        <f t="shared" si="0"/>
        <v>0</v>
      </c>
      <c r="D23" s="767"/>
      <c r="E23" s="768"/>
      <c r="F23" s="769"/>
      <c r="G23" s="769"/>
      <c r="H23" s="769"/>
      <c r="I23" s="828"/>
      <c r="J23" s="736"/>
      <c r="K23" s="736"/>
      <c r="N23" s="732"/>
      <c r="O23" s="737"/>
      <c r="Q23" s="736"/>
    </row>
    <row r="24" spans="1:17" x14ac:dyDescent="0.2">
      <c r="A24" s="866" t="s">
        <v>33</v>
      </c>
      <c r="B24" s="870" t="s">
        <v>34</v>
      </c>
      <c r="C24" s="735">
        <f t="shared" si="0"/>
        <v>0</v>
      </c>
      <c r="D24" s="767"/>
      <c r="E24" s="768"/>
      <c r="F24" s="769"/>
      <c r="G24" s="769"/>
      <c r="H24" s="769"/>
      <c r="I24" s="828"/>
      <c r="J24" s="736"/>
      <c r="K24" s="736"/>
      <c r="N24" s="732"/>
      <c r="O24" s="737"/>
      <c r="Q24" s="736"/>
    </row>
    <row r="25" spans="1:17" x14ac:dyDescent="0.2">
      <c r="A25" s="866" t="s">
        <v>35</v>
      </c>
      <c r="B25" s="870" t="s">
        <v>36</v>
      </c>
      <c r="C25" s="735">
        <f t="shared" si="0"/>
        <v>0</v>
      </c>
      <c r="D25" s="767"/>
      <c r="E25" s="768"/>
      <c r="F25" s="769"/>
      <c r="G25" s="769"/>
      <c r="H25" s="769"/>
      <c r="I25" s="828"/>
      <c r="J25" s="736"/>
      <c r="K25" s="736"/>
      <c r="N25" s="732"/>
      <c r="O25" s="737"/>
      <c r="Q25" s="736"/>
    </row>
    <row r="26" spans="1:17" x14ac:dyDescent="0.2">
      <c r="A26" s="866" t="s">
        <v>37</v>
      </c>
      <c r="B26" s="870" t="s">
        <v>38</v>
      </c>
      <c r="C26" s="735">
        <f t="shared" si="0"/>
        <v>1</v>
      </c>
      <c r="D26" s="767"/>
      <c r="E26" s="768">
        <v>1</v>
      </c>
      <c r="F26" s="769"/>
      <c r="G26" s="769"/>
      <c r="H26" s="769"/>
      <c r="I26" s="828"/>
      <c r="J26" s="736"/>
      <c r="K26" s="736"/>
      <c r="N26" s="732"/>
      <c r="O26" s="737"/>
      <c r="Q26" s="736"/>
    </row>
    <row r="27" spans="1:17" x14ac:dyDescent="0.2">
      <c r="A27" s="871" t="s">
        <v>39</v>
      </c>
      <c r="B27" s="870" t="s">
        <v>40</v>
      </c>
      <c r="C27" s="735">
        <f t="shared" si="0"/>
        <v>0</v>
      </c>
      <c r="D27" s="767"/>
      <c r="E27" s="768"/>
      <c r="F27" s="769"/>
      <c r="G27" s="769"/>
      <c r="H27" s="769"/>
      <c r="I27" s="828"/>
      <c r="J27" s="736"/>
      <c r="K27" s="736"/>
      <c r="N27" s="732"/>
      <c r="O27" s="737"/>
      <c r="Q27" s="736"/>
    </row>
    <row r="28" spans="1:17" x14ac:dyDescent="0.2">
      <c r="A28" s="866" t="s">
        <v>41</v>
      </c>
      <c r="B28" s="870" t="s">
        <v>42</v>
      </c>
      <c r="C28" s="735">
        <f t="shared" si="0"/>
        <v>333</v>
      </c>
      <c r="D28" s="767">
        <v>333</v>
      </c>
      <c r="E28" s="768"/>
      <c r="F28" s="769"/>
      <c r="G28" s="769"/>
      <c r="H28" s="769"/>
      <c r="I28" s="828"/>
      <c r="J28" s="736"/>
      <c r="K28" s="736"/>
      <c r="N28" s="732"/>
      <c r="O28" s="737"/>
      <c r="Q28" s="736"/>
    </row>
    <row r="29" spans="1:17" x14ac:dyDescent="0.2">
      <c r="A29" s="866" t="s">
        <v>43</v>
      </c>
      <c r="B29" s="869" t="s">
        <v>44</v>
      </c>
      <c r="C29" s="735">
        <f t="shared" si="0"/>
        <v>412</v>
      </c>
      <c r="D29" s="767">
        <v>385</v>
      </c>
      <c r="E29" s="768">
        <v>27</v>
      </c>
      <c r="F29" s="769"/>
      <c r="G29" s="769"/>
      <c r="H29" s="769"/>
      <c r="I29" s="828"/>
      <c r="J29" s="736"/>
      <c r="K29" s="736"/>
      <c r="N29" s="732"/>
      <c r="O29" s="737"/>
      <c r="Q29" s="736"/>
    </row>
    <row r="30" spans="1:17" x14ac:dyDescent="0.2">
      <c r="A30" s="866" t="s">
        <v>45</v>
      </c>
      <c r="B30" s="870" t="s">
        <v>46</v>
      </c>
      <c r="C30" s="735">
        <f t="shared" si="0"/>
        <v>10</v>
      </c>
      <c r="D30" s="767"/>
      <c r="E30" s="768">
        <v>10</v>
      </c>
      <c r="F30" s="769"/>
      <c r="G30" s="769"/>
      <c r="H30" s="769"/>
      <c r="I30" s="828"/>
      <c r="J30" s="736"/>
      <c r="K30" s="736"/>
      <c r="N30" s="732"/>
      <c r="O30" s="737"/>
      <c r="Q30" s="736"/>
    </row>
    <row r="31" spans="1:17" x14ac:dyDescent="0.2">
      <c r="A31" s="866" t="s">
        <v>47</v>
      </c>
      <c r="B31" s="870" t="s">
        <v>48</v>
      </c>
      <c r="C31" s="735">
        <f t="shared" si="0"/>
        <v>0</v>
      </c>
      <c r="D31" s="767"/>
      <c r="E31" s="768"/>
      <c r="F31" s="769"/>
      <c r="G31" s="769"/>
      <c r="H31" s="845"/>
      <c r="I31" s="828"/>
      <c r="J31" s="736"/>
      <c r="K31" s="736"/>
      <c r="N31" s="732"/>
      <c r="O31" s="737"/>
      <c r="Q31" s="736"/>
    </row>
    <row r="32" spans="1:17" x14ac:dyDescent="0.2">
      <c r="A32" s="866" t="s">
        <v>49</v>
      </c>
      <c r="B32" s="870" t="s">
        <v>50</v>
      </c>
      <c r="C32" s="735">
        <f t="shared" si="0"/>
        <v>0</v>
      </c>
      <c r="D32" s="767"/>
      <c r="E32" s="768"/>
      <c r="F32" s="769"/>
      <c r="G32" s="769"/>
      <c r="H32" s="845"/>
      <c r="I32" s="828"/>
      <c r="J32" s="736"/>
      <c r="K32" s="736"/>
      <c r="N32" s="732"/>
      <c r="O32" s="737"/>
      <c r="Q32" s="736"/>
    </row>
    <row r="33" spans="1:17" s="737" customFormat="1" x14ac:dyDescent="0.2">
      <c r="A33" s="866" t="s">
        <v>51</v>
      </c>
      <c r="B33" s="869" t="s">
        <v>52</v>
      </c>
      <c r="C33" s="735">
        <f t="shared" si="0"/>
        <v>7</v>
      </c>
      <c r="D33" s="749"/>
      <c r="E33" s="739">
        <v>7</v>
      </c>
      <c r="F33" s="750"/>
      <c r="G33" s="750"/>
      <c r="H33" s="800"/>
      <c r="I33" s="829"/>
      <c r="N33" s="741"/>
    </row>
    <row r="34" spans="1:17" x14ac:dyDescent="0.2">
      <c r="A34" s="866" t="s">
        <v>53</v>
      </c>
      <c r="B34" s="869" t="s">
        <v>54</v>
      </c>
      <c r="C34" s="759">
        <f t="shared" si="0"/>
        <v>36</v>
      </c>
      <c r="D34" s="746"/>
      <c r="E34" s="747">
        <v>36</v>
      </c>
      <c r="F34" s="748"/>
      <c r="G34" s="748"/>
      <c r="H34" s="748"/>
      <c r="I34" s="828"/>
      <c r="J34" s="736"/>
      <c r="K34" s="736"/>
      <c r="N34" s="732"/>
      <c r="O34" s="737"/>
      <c r="Q34" s="736"/>
    </row>
    <row r="35" spans="1:17" ht="34.5" x14ac:dyDescent="0.2">
      <c r="A35" s="809" t="s">
        <v>55</v>
      </c>
      <c r="B35" s="788" t="s">
        <v>56</v>
      </c>
      <c r="C35" s="735">
        <f t="shared" si="0"/>
        <v>1306</v>
      </c>
      <c r="D35" s="749">
        <v>563</v>
      </c>
      <c r="E35" s="739">
        <v>743</v>
      </c>
      <c r="F35" s="750"/>
      <c r="G35" s="750"/>
      <c r="H35" s="750"/>
      <c r="I35" s="828"/>
      <c r="J35" s="736"/>
      <c r="K35" s="736"/>
      <c r="N35" s="732"/>
      <c r="O35" s="737"/>
      <c r="Q35" s="736"/>
    </row>
    <row r="36" spans="1:17" x14ac:dyDescent="0.2">
      <c r="A36" s="809" t="s">
        <v>57</v>
      </c>
      <c r="B36" s="788" t="s">
        <v>58</v>
      </c>
      <c r="C36" s="735">
        <f t="shared" si="0"/>
        <v>35</v>
      </c>
      <c r="D36" s="749">
        <v>12</v>
      </c>
      <c r="E36" s="739">
        <v>23</v>
      </c>
      <c r="F36" s="750"/>
      <c r="G36" s="750"/>
      <c r="H36" s="750"/>
      <c r="I36" s="828"/>
      <c r="J36" s="736"/>
      <c r="K36" s="736"/>
      <c r="N36" s="732"/>
      <c r="O36" s="737"/>
      <c r="Q36" s="736"/>
    </row>
    <row r="37" spans="1:17" x14ac:dyDescent="0.2">
      <c r="A37" s="809" t="s">
        <v>59</v>
      </c>
      <c r="B37" s="788" t="s">
        <v>60</v>
      </c>
      <c r="C37" s="735">
        <f t="shared" si="0"/>
        <v>1</v>
      </c>
      <c r="D37" s="749"/>
      <c r="E37" s="739">
        <v>1</v>
      </c>
      <c r="F37" s="750"/>
      <c r="G37" s="750"/>
      <c r="H37" s="750"/>
      <c r="I37" s="828"/>
      <c r="J37" s="736"/>
      <c r="K37" s="736"/>
      <c r="N37" s="732"/>
      <c r="O37" s="737"/>
      <c r="Q37" s="736"/>
    </row>
    <row r="38" spans="1:17" x14ac:dyDescent="0.2">
      <c r="A38" s="809" t="s">
        <v>61</v>
      </c>
      <c r="B38" s="788" t="s">
        <v>62</v>
      </c>
      <c r="C38" s="735">
        <f t="shared" si="0"/>
        <v>618</v>
      </c>
      <c r="D38" s="749">
        <v>618</v>
      </c>
      <c r="E38" s="739"/>
      <c r="F38" s="750"/>
      <c r="G38" s="750"/>
      <c r="H38" s="750"/>
      <c r="I38" s="828"/>
      <c r="J38" s="736"/>
      <c r="K38" s="736"/>
      <c r="N38" s="732"/>
      <c r="O38" s="737"/>
      <c r="Q38" s="736"/>
    </row>
    <row r="39" spans="1:17" x14ac:dyDescent="0.2">
      <c r="A39" s="809" t="s">
        <v>63</v>
      </c>
      <c r="B39" s="790" t="s">
        <v>64</v>
      </c>
      <c r="C39" s="766">
        <f t="shared" si="0"/>
        <v>129</v>
      </c>
      <c r="D39" s="767">
        <v>129</v>
      </c>
      <c r="E39" s="768"/>
      <c r="F39" s="769"/>
      <c r="G39" s="769"/>
      <c r="H39" s="769"/>
      <c r="I39" s="828"/>
      <c r="J39" s="736"/>
      <c r="K39" s="736"/>
      <c r="N39" s="732"/>
      <c r="O39" s="737"/>
      <c r="Q39" s="736"/>
    </row>
    <row r="40" spans="1:17" x14ac:dyDescent="0.2">
      <c r="A40" s="787" t="s">
        <v>65</v>
      </c>
      <c r="B40" s="790" t="s">
        <v>66</v>
      </c>
      <c r="C40" s="766">
        <f t="shared" si="0"/>
        <v>0</v>
      </c>
      <c r="D40" s="767"/>
      <c r="E40" s="768"/>
      <c r="F40" s="769"/>
      <c r="G40" s="769"/>
      <c r="H40" s="769"/>
      <c r="I40" s="828"/>
      <c r="J40" s="736"/>
      <c r="K40" s="736"/>
      <c r="N40" s="732"/>
      <c r="O40" s="737"/>
      <c r="Q40" s="736"/>
    </row>
    <row r="41" spans="1:17" x14ac:dyDescent="0.2">
      <c r="A41" s="787" t="s">
        <v>67</v>
      </c>
      <c r="B41" s="790" t="s">
        <v>68</v>
      </c>
      <c r="C41" s="766">
        <f t="shared" si="0"/>
        <v>0</v>
      </c>
      <c r="D41" s="767"/>
      <c r="E41" s="768"/>
      <c r="F41" s="769"/>
      <c r="G41" s="769"/>
      <c r="H41" s="769"/>
      <c r="I41" s="828"/>
      <c r="J41" s="736"/>
      <c r="K41" s="736"/>
      <c r="N41" s="732"/>
      <c r="O41" s="737"/>
      <c r="Q41" s="736"/>
    </row>
    <row r="42" spans="1:17" x14ac:dyDescent="0.2">
      <c r="A42" s="787" t="s">
        <v>69</v>
      </c>
      <c r="B42" s="790" t="s">
        <v>70</v>
      </c>
      <c r="C42" s="766">
        <f t="shared" si="0"/>
        <v>0</v>
      </c>
      <c r="D42" s="767"/>
      <c r="E42" s="768"/>
      <c r="F42" s="769"/>
      <c r="G42" s="769"/>
      <c r="H42" s="769"/>
      <c r="I42" s="828"/>
      <c r="J42" s="736"/>
      <c r="K42" s="736"/>
      <c r="N42" s="732"/>
      <c r="O42" s="737"/>
      <c r="Q42" s="736"/>
    </row>
    <row r="43" spans="1:17" x14ac:dyDescent="0.2">
      <c r="A43" s="951" t="s">
        <v>71</v>
      </c>
      <c r="B43" s="952"/>
      <c r="C43" s="872">
        <f t="shared" si="0"/>
        <v>0</v>
      </c>
      <c r="D43" s="744">
        <f>SUM(D44:D77)</f>
        <v>0</v>
      </c>
      <c r="E43" s="733">
        <f>SUM(E44:E77)</f>
        <v>0</v>
      </c>
      <c r="F43" s="744">
        <f>SUM(F44:F77)</f>
        <v>0</v>
      </c>
      <c r="G43" s="872">
        <f>SUM(G44:G77)</f>
        <v>0</v>
      </c>
      <c r="H43" s="872">
        <f>SUM(H44:H77)</f>
        <v>0</v>
      </c>
      <c r="I43" s="828"/>
      <c r="J43" s="736"/>
      <c r="K43" s="736"/>
      <c r="N43" s="732"/>
      <c r="O43" s="737"/>
      <c r="Q43" s="736"/>
    </row>
    <row r="44" spans="1:17" x14ac:dyDescent="0.2">
      <c r="A44" s="781" t="s">
        <v>72</v>
      </c>
      <c r="B44" s="789" t="s">
        <v>73</v>
      </c>
      <c r="C44" s="745">
        <f t="shared" si="0"/>
        <v>0</v>
      </c>
      <c r="D44" s="746"/>
      <c r="E44" s="747"/>
      <c r="F44" s="748"/>
      <c r="G44" s="748"/>
      <c r="H44" s="748"/>
      <c r="I44" s="828"/>
      <c r="J44" s="736"/>
      <c r="K44" s="736"/>
      <c r="N44" s="732"/>
      <c r="O44" s="737"/>
      <c r="Q44" s="736"/>
    </row>
    <row r="45" spans="1:17" x14ac:dyDescent="0.2">
      <c r="A45" s="782" t="s">
        <v>74</v>
      </c>
      <c r="B45" s="802" t="s">
        <v>75</v>
      </c>
      <c r="C45" s="735">
        <f t="shared" si="0"/>
        <v>0</v>
      </c>
      <c r="D45" s="749"/>
      <c r="E45" s="739"/>
      <c r="F45" s="750"/>
      <c r="G45" s="750"/>
      <c r="H45" s="750"/>
      <c r="I45" s="828"/>
      <c r="J45" s="736"/>
      <c r="K45" s="736"/>
      <c r="N45" s="732"/>
      <c r="O45" s="737"/>
      <c r="Q45" s="736"/>
    </row>
    <row r="46" spans="1:17" x14ac:dyDescent="0.2">
      <c r="A46" s="782" t="s">
        <v>76</v>
      </c>
      <c r="B46" s="802" t="s">
        <v>77</v>
      </c>
      <c r="C46" s="735">
        <f t="shared" si="0"/>
        <v>0</v>
      </c>
      <c r="D46" s="749"/>
      <c r="E46" s="739"/>
      <c r="F46" s="750"/>
      <c r="G46" s="750"/>
      <c r="H46" s="750"/>
      <c r="I46" s="828"/>
      <c r="J46" s="736"/>
      <c r="K46" s="736"/>
      <c r="N46" s="732"/>
      <c r="O46" s="737"/>
      <c r="Q46" s="736"/>
    </row>
    <row r="47" spans="1:17" x14ac:dyDescent="0.2">
      <c r="A47" s="782" t="s">
        <v>78</v>
      </c>
      <c r="B47" s="802" t="s">
        <v>79</v>
      </c>
      <c r="C47" s="735">
        <f t="shared" si="0"/>
        <v>0</v>
      </c>
      <c r="D47" s="749"/>
      <c r="E47" s="739"/>
      <c r="F47" s="750"/>
      <c r="G47" s="750"/>
      <c r="H47" s="750"/>
      <c r="I47" s="828"/>
      <c r="J47" s="736"/>
      <c r="K47" s="736"/>
      <c r="N47" s="732"/>
      <c r="O47" s="737"/>
      <c r="Q47" s="736"/>
    </row>
    <row r="48" spans="1:17" x14ac:dyDescent="0.2">
      <c r="A48" s="782" t="s">
        <v>80</v>
      </c>
      <c r="B48" s="802" t="s">
        <v>81</v>
      </c>
      <c r="C48" s="735">
        <f t="shared" si="0"/>
        <v>0</v>
      </c>
      <c r="D48" s="749"/>
      <c r="E48" s="739"/>
      <c r="F48" s="750"/>
      <c r="G48" s="750"/>
      <c r="H48" s="750"/>
      <c r="I48" s="828"/>
      <c r="J48" s="736"/>
      <c r="K48" s="736"/>
      <c r="N48" s="732"/>
      <c r="O48" s="737"/>
      <c r="Q48" s="736"/>
    </row>
    <row r="49" spans="1:17" x14ac:dyDescent="0.2">
      <c r="A49" s="782" t="s">
        <v>82</v>
      </c>
      <c r="B49" s="802" t="s">
        <v>83</v>
      </c>
      <c r="C49" s="735">
        <f t="shared" si="0"/>
        <v>0</v>
      </c>
      <c r="D49" s="749"/>
      <c r="E49" s="739"/>
      <c r="F49" s="750"/>
      <c r="G49" s="750"/>
      <c r="H49" s="750"/>
      <c r="I49" s="828"/>
      <c r="J49" s="736"/>
      <c r="K49" s="736"/>
      <c r="N49" s="732"/>
      <c r="O49" s="737"/>
      <c r="Q49" s="736"/>
    </row>
    <row r="50" spans="1:17" x14ac:dyDescent="0.2">
      <c r="A50" s="782" t="s">
        <v>84</v>
      </c>
      <c r="B50" s="802" t="s">
        <v>85</v>
      </c>
      <c r="C50" s="735">
        <f t="shared" si="0"/>
        <v>0</v>
      </c>
      <c r="D50" s="749"/>
      <c r="E50" s="739"/>
      <c r="F50" s="750"/>
      <c r="G50" s="750"/>
      <c r="H50" s="750"/>
      <c r="I50" s="828"/>
      <c r="J50" s="736"/>
      <c r="K50" s="736"/>
      <c r="N50" s="732"/>
      <c r="O50" s="737"/>
      <c r="Q50" s="736"/>
    </row>
    <row r="51" spans="1:17" x14ac:dyDescent="0.2">
      <c r="A51" s="782" t="s">
        <v>86</v>
      </c>
      <c r="B51" s="802" t="s">
        <v>87</v>
      </c>
      <c r="C51" s="735">
        <f t="shared" si="0"/>
        <v>0</v>
      </c>
      <c r="D51" s="749"/>
      <c r="E51" s="739"/>
      <c r="F51" s="750"/>
      <c r="G51" s="750"/>
      <c r="H51" s="750"/>
      <c r="I51" s="828"/>
      <c r="J51" s="736"/>
      <c r="K51" s="736"/>
      <c r="N51" s="732"/>
      <c r="O51" s="737"/>
      <c r="Q51" s="736"/>
    </row>
    <row r="52" spans="1:17" x14ac:dyDescent="0.2">
      <c r="A52" s="782" t="s">
        <v>88</v>
      </c>
      <c r="B52" s="802" t="s">
        <v>89</v>
      </c>
      <c r="C52" s="735">
        <f t="shared" si="0"/>
        <v>0</v>
      </c>
      <c r="D52" s="749"/>
      <c r="E52" s="739"/>
      <c r="F52" s="750"/>
      <c r="G52" s="750"/>
      <c r="H52" s="750"/>
      <c r="I52" s="828"/>
      <c r="J52" s="736"/>
      <c r="K52" s="736"/>
      <c r="N52" s="732"/>
      <c r="O52" s="737"/>
      <c r="Q52" s="736"/>
    </row>
    <row r="53" spans="1:17" x14ac:dyDescent="0.2">
      <c r="A53" s="782" t="s">
        <v>90</v>
      </c>
      <c r="B53" s="802" t="s">
        <v>91</v>
      </c>
      <c r="C53" s="735">
        <f t="shared" si="0"/>
        <v>0</v>
      </c>
      <c r="D53" s="749"/>
      <c r="E53" s="739"/>
      <c r="F53" s="750"/>
      <c r="G53" s="750"/>
      <c r="H53" s="750"/>
      <c r="I53" s="828"/>
      <c r="J53" s="736"/>
      <c r="K53" s="736"/>
      <c r="N53" s="732"/>
      <c r="O53" s="737"/>
      <c r="Q53" s="736"/>
    </row>
    <row r="54" spans="1:17" x14ac:dyDescent="0.2">
      <c r="A54" s="782" t="s">
        <v>92</v>
      </c>
      <c r="B54" s="802" t="s">
        <v>93</v>
      </c>
      <c r="C54" s="735">
        <f t="shared" si="0"/>
        <v>0</v>
      </c>
      <c r="D54" s="749"/>
      <c r="E54" s="739"/>
      <c r="F54" s="750"/>
      <c r="G54" s="750"/>
      <c r="H54" s="750"/>
      <c r="I54" s="828"/>
      <c r="J54" s="736"/>
      <c r="K54" s="736"/>
      <c r="N54" s="732"/>
      <c r="O54" s="737"/>
      <c r="Q54" s="736"/>
    </row>
    <row r="55" spans="1:17" x14ac:dyDescent="0.2">
      <c r="A55" s="782" t="s">
        <v>94</v>
      </c>
      <c r="B55" s="802" t="s">
        <v>95</v>
      </c>
      <c r="C55" s="735">
        <f t="shared" si="0"/>
        <v>0</v>
      </c>
      <c r="D55" s="749"/>
      <c r="E55" s="739"/>
      <c r="F55" s="750"/>
      <c r="G55" s="750"/>
      <c r="H55" s="750"/>
      <c r="I55" s="828"/>
      <c r="J55" s="736"/>
      <c r="K55" s="736"/>
      <c r="N55" s="732"/>
      <c r="O55" s="737"/>
      <c r="Q55" s="736"/>
    </row>
    <row r="56" spans="1:17" x14ac:dyDescent="0.2">
      <c r="A56" s="782" t="s">
        <v>96</v>
      </c>
      <c r="B56" s="802" t="s">
        <v>97</v>
      </c>
      <c r="C56" s="735">
        <f t="shared" si="0"/>
        <v>0</v>
      </c>
      <c r="D56" s="749"/>
      <c r="E56" s="739"/>
      <c r="F56" s="750"/>
      <c r="G56" s="750"/>
      <c r="H56" s="750"/>
      <c r="I56" s="828"/>
      <c r="J56" s="736"/>
      <c r="K56" s="736"/>
      <c r="N56" s="732"/>
      <c r="O56" s="737"/>
      <c r="Q56" s="736"/>
    </row>
    <row r="57" spans="1:17" x14ac:dyDescent="0.2">
      <c r="A57" s="782" t="s">
        <v>98</v>
      </c>
      <c r="B57" s="802" t="s">
        <v>99</v>
      </c>
      <c r="C57" s="735">
        <f t="shared" si="0"/>
        <v>0</v>
      </c>
      <c r="D57" s="749"/>
      <c r="E57" s="739"/>
      <c r="F57" s="750"/>
      <c r="G57" s="750"/>
      <c r="H57" s="750"/>
      <c r="I57" s="828"/>
      <c r="J57" s="736"/>
      <c r="K57" s="736"/>
      <c r="N57" s="732"/>
      <c r="O57" s="737"/>
      <c r="Q57" s="736"/>
    </row>
    <row r="58" spans="1:17" ht="34.5" x14ac:dyDescent="0.2">
      <c r="A58" s="782" t="s">
        <v>100</v>
      </c>
      <c r="B58" s="788" t="s">
        <v>101</v>
      </c>
      <c r="C58" s="735">
        <f t="shared" si="0"/>
        <v>0</v>
      </c>
      <c r="D58" s="749"/>
      <c r="E58" s="739"/>
      <c r="F58" s="750"/>
      <c r="G58" s="750"/>
      <c r="H58" s="750"/>
      <c r="I58" s="828"/>
      <c r="J58" s="736"/>
      <c r="K58" s="736"/>
      <c r="N58" s="732"/>
      <c r="O58" s="737"/>
      <c r="Q58" s="736"/>
    </row>
    <row r="59" spans="1:17" x14ac:dyDescent="0.2">
      <c r="A59" s="782" t="s">
        <v>102</v>
      </c>
      <c r="B59" s="802" t="s">
        <v>103</v>
      </c>
      <c r="C59" s="735">
        <f t="shared" si="0"/>
        <v>0</v>
      </c>
      <c r="D59" s="749"/>
      <c r="E59" s="739"/>
      <c r="F59" s="750"/>
      <c r="G59" s="750"/>
      <c r="H59" s="750"/>
      <c r="I59" s="828"/>
      <c r="J59" s="736"/>
      <c r="K59" s="736"/>
      <c r="N59" s="732"/>
      <c r="O59" s="737"/>
      <c r="Q59" s="736"/>
    </row>
    <row r="60" spans="1:17" x14ac:dyDescent="0.2">
      <c r="A60" s="782" t="s">
        <v>104</v>
      </c>
      <c r="B60" s="802" t="s">
        <v>105</v>
      </c>
      <c r="C60" s="735">
        <f t="shared" si="0"/>
        <v>0</v>
      </c>
      <c r="D60" s="749"/>
      <c r="E60" s="739"/>
      <c r="F60" s="750"/>
      <c r="G60" s="750"/>
      <c r="H60" s="750"/>
      <c r="I60" s="828"/>
      <c r="J60" s="736"/>
      <c r="K60" s="736"/>
      <c r="N60" s="732"/>
      <c r="O60" s="737"/>
      <c r="Q60" s="736"/>
    </row>
    <row r="61" spans="1:17" ht="23.25" x14ac:dyDescent="0.2">
      <c r="A61" s="782" t="s">
        <v>106</v>
      </c>
      <c r="B61" s="788" t="s">
        <v>107</v>
      </c>
      <c r="C61" s="735">
        <f t="shared" si="0"/>
        <v>0</v>
      </c>
      <c r="D61" s="749"/>
      <c r="E61" s="739"/>
      <c r="F61" s="750"/>
      <c r="G61" s="750"/>
      <c r="H61" s="750"/>
      <c r="I61" s="828"/>
      <c r="J61" s="736"/>
      <c r="K61" s="736"/>
      <c r="N61" s="732"/>
      <c r="O61" s="737"/>
      <c r="Q61" s="736"/>
    </row>
    <row r="62" spans="1:17" x14ac:dyDescent="0.2">
      <c r="A62" s="782" t="s">
        <v>108</v>
      </c>
      <c r="B62" s="802" t="s">
        <v>109</v>
      </c>
      <c r="C62" s="735">
        <f t="shared" si="0"/>
        <v>0</v>
      </c>
      <c r="D62" s="749"/>
      <c r="E62" s="739"/>
      <c r="F62" s="750"/>
      <c r="G62" s="750"/>
      <c r="H62" s="750"/>
      <c r="I62" s="828"/>
      <c r="J62" s="736"/>
      <c r="K62" s="736"/>
      <c r="N62" s="732"/>
      <c r="O62" s="737"/>
      <c r="Q62" s="736"/>
    </row>
    <row r="63" spans="1:17" x14ac:dyDescent="0.2">
      <c r="A63" s="782" t="s">
        <v>110</v>
      </c>
      <c r="B63" s="802" t="s">
        <v>111</v>
      </c>
      <c r="C63" s="735">
        <f t="shared" si="0"/>
        <v>0</v>
      </c>
      <c r="D63" s="749"/>
      <c r="E63" s="739"/>
      <c r="F63" s="750"/>
      <c r="G63" s="750"/>
      <c r="H63" s="750"/>
      <c r="I63" s="828"/>
      <c r="J63" s="736"/>
      <c r="K63" s="736"/>
      <c r="N63" s="732"/>
      <c r="O63" s="737"/>
      <c r="Q63" s="736"/>
    </row>
    <row r="64" spans="1:17" x14ac:dyDescent="0.2">
      <c r="A64" s="782" t="s">
        <v>112</v>
      </c>
      <c r="B64" s="802" t="s">
        <v>113</v>
      </c>
      <c r="C64" s="735">
        <f t="shared" si="0"/>
        <v>0</v>
      </c>
      <c r="D64" s="749"/>
      <c r="E64" s="739"/>
      <c r="F64" s="750"/>
      <c r="G64" s="750"/>
      <c r="H64" s="750"/>
      <c r="I64" s="828"/>
      <c r="J64" s="736"/>
      <c r="K64" s="736"/>
      <c r="N64" s="732"/>
      <c r="O64" s="737"/>
      <c r="Q64" s="736"/>
    </row>
    <row r="65" spans="1:17" x14ac:dyDescent="0.2">
      <c r="A65" s="782" t="s">
        <v>114</v>
      </c>
      <c r="B65" s="802" t="s">
        <v>115</v>
      </c>
      <c r="C65" s="735">
        <f t="shared" si="0"/>
        <v>0</v>
      </c>
      <c r="D65" s="749"/>
      <c r="E65" s="739"/>
      <c r="F65" s="750"/>
      <c r="G65" s="750"/>
      <c r="H65" s="750"/>
      <c r="I65" s="828"/>
      <c r="J65" s="736"/>
      <c r="K65" s="736"/>
      <c r="N65" s="732"/>
      <c r="O65" s="737"/>
      <c r="Q65" s="736"/>
    </row>
    <row r="66" spans="1:17" ht="25.5" customHeight="1" x14ac:dyDescent="0.2">
      <c r="A66" s="782" t="s">
        <v>116</v>
      </c>
      <c r="B66" s="788" t="s">
        <v>117</v>
      </c>
      <c r="C66" s="735">
        <f t="shared" si="0"/>
        <v>0</v>
      </c>
      <c r="D66" s="749"/>
      <c r="E66" s="739"/>
      <c r="F66" s="750"/>
      <c r="G66" s="750"/>
      <c r="H66" s="750"/>
      <c r="I66" s="828"/>
      <c r="J66" s="736"/>
      <c r="K66" s="736"/>
      <c r="N66" s="732"/>
      <c r="O66" s="737"/>
      <c r="Q66" s="736"/>
    </row>
    <row r="67" spans="1:17" x14ac:dyDescent="0.2">
      <c r="A67" s="782" t="s">
        <v>118</v>
      </c>
      <c r="B67" s="802" t="s">
        <v>119</v>
      </c>
      <c r="C67" s="735">
        <f t="shared" si="0"/>
        <v>0</v>
      </c>
      <c r="D67" s="749"/>
      <c r="E67" s="739"/>
      <c r="F67" s="750"/>
      <c r="G67" s="750"/>
      <c r="H67" s="750"/>
      <c r="I67" s="828"/>
      <c r="J67" s="736"/>
      <c r="K67" s="736"/>
      <c r="N67" s="732"/>
      <c r="O67" s="737"/>
      <c r="Q67" s="736"/>
    </row>
    <row r="68" spans="1:17" x14ac:dyDescent="0.2">
      <c r="A68" s="782" t="s">
        <v>120</v>
      </c>
      <c r="B68" s="802" t="s">
        <v>121</v>
      </c>
      <c r="C68" s="735">
        <f t="shared" si="0"/>
        <v>0</v>
      </c>
      <c r="D68" s="749"/>
      <c r="E68" s="739"/>
      <c r="F68" s="750"/>
      <c r="G68" s="750"/>
      <c r="H68" s="750"/>
      <c r="I68" s="828"/>
      <c r="J68" s="736"/>
      <c r="K68" s="736"/>
      <c r="N68" s="732"/>
      <c r="O68" s="737"/>
      <c r="Q68" s="736"/>
    </row>
    <row r="69" spans="1:17" x14ac:dyDescent="0.2">
      <c r="A69" s="782" t="s">
        <v>122</v>
      </c>
      <c r="B69" s="802" t="s">
        <v>123</v>
      </c>
      <c r="C69" s="735">
        <f t="shared" si="0"/>
        <v>0</v>
      </c>
      <c r="D69" s="749"/>
      <c r="E69" s="739"/>
      <c r="F69" s="750"/>
      <c r="G69" s="750"/>
      <c r="H69" s="750"/>
      <c r="I69" s="828"/>
      <c r="J69" s="736"/>
      <c r="K69" s="736"/>
      <c r="N69" s="732"/>
      <c r="O69" s="737"/>
      <c r="Q69" s="736"/>
    </row>
    <row r="70" spans="1:17" x14ac:dyDescent="0.2">
      <c r="A70" s="782" t="s">
        <v>124</v>
      </c>
      <c r="B70" s="802" t="s">
        <v>125</v>
      </c>
      <c r="C70" s="735">
        <f t="shared" si="0"/>
        <v>0</v>
      </c>
      <c r="D70" s="749"/>
      <c r="E70" s="739"/>
      <c r="F70" s="750"/>
      <c r="G70" s="750"/>
      <c r="H70" s="750"/>
      <c r="I70" s="828"/>
      <c r="J70" s="736"/>
      <c r="K70" s="736"/>
      <c r="N70" s="732"/>
      <c r="O70" s="737"/>
      <c r="Q70" s="736"/>
    </row>
    <row r="71" spans="1:17" x14ac:dyDescent="0.2">
      <c r="A71" s="782" t="s">
        <v>126</v>
      </c>
      <c r="B71" s="802" t="s">
        <v>127</v>
      </c>
      <c r="C71" s="735">
        <f t="shared" si="0"/>
        <v>0</v>
      </c>
      <c r="D71" s="749"/>
      <c r="E71" s="739"/>
      <c r="F71" s="750"/>
      <c r="G71" s="750"/>
      <c r="H71" s="750"/>
      <c r="I71" s="828"/>
      <c r="J71" s="736"/>
      <c r="K71" s="736"/>
      <c r="N71" s="732"/>
      <c r="O71" s="737"/>
      <c r="Q71" s="736"/>
    </row>
    <row r="72" spans="1:17" x14ac:dyDescent="0.2">
      <c r="A72" s="782" t="s">
        <v>128</v>
      </c>
      <c r="B72" s="802" t="s">
        <v>129</v>
      </c>
      <c r="C72" s="735">
        <f t="shared" si="0"/>
        <v>0</v>
      </c>
      <c r="D72" s="749"/>
      <c r="E72" s="739"/>
      <c r="F72" s="750"/>
      <c r="G72" s="750"/>
      <c r="H72" s="750"/>
      <c r="I72" s="828"/>
      <c r="J72" s="736"/>
      <c r="K72" s="736"/>
      <c r="N72" s="732"/>
      <c r="O72" s="737"/>
      <c r="Q72" s="736"/>
    </row>
    <row r="73" spans="1:17" x14ac:dyDescent="0.2">
      <c r="A73" s="782" t="s">
        <v>130</v>
      </c>
      <c r="B73" s="802" t="s">
        <v>131</v>
      </c>
      <c r="C73" s="735">
        <f t="shared" si="0"/>
        <v>0</v>
      </c>
      <c r="D73" s="749"/>
      <c r="E73" s="739"/>
      <c r="F73" s="750"/>
      <c r="G73" s="750"/>
      <c r="H73" s="750"/>
      <c r="I73" s="828"/>
      <c r="J73" s="736"/>
      <c r="K73" s="736"/>
      <c r="N73" s="732"/>
      <c r="O73" s="737"/>
      <c r="Q73" s="736"/>
    </row>
    <row r="74" spans="1:17" x14ac:dyDescent="0.2">
      <c r="A74" s="782" t="s">
        <v>132</v>
      </c>
      <c r="B74" s="802" t="s">
        <v>133</v>
      </c>
      <c r="C74" s="735">
        <f t="shared" si="0"/>
        <v>0</v>
      </c>
      <c r="D74" s="749"/>
      <c r="E74" s="739"/>
      <c r="F74" s="750"/>
      <c r="G74" s="750"/>
      <c r="H74" s="750"/>
      <c r="I74" s="828"/>
      <c r="J74" s="736"/>
      <c r="K74" s="736"/>
      <c r="N74" s="732"/>
      <c r="O74" s="737"/>
      <c r="Q74" s="736"/>
    </row>
    <row r="75" spans="1:17" x14ac:dyDescent="0.2">
      <c r="A75" s="782" t="s">
        <v>134</v>
      </c>
      <c r="B75" s="802" t="s">
        <v>135</v>
      </c>
      <c r="C75" s="735">
        <f t="shared" si="0"/>
        <v>0</v>
      </c>
      <c r="D75" s="749"/>
      <c r="E75" s="739"/>
      <c r="F75" s="750"/>
      <c r="G75" s="750"/>
      <c r="H75" s="750"/>
      <c r="I75" s="828"/>
      <c r="J75" s="736"/>
      <c r="K75" s="736"/>
      <c r="N75" s="732"/>
      <c r="O75" s="737"/>
      <c r="Q75" s="736"/>
    </row>
    <row r="76" spans="1:17" x14ac:dyDescent="0.2">
      <c r="A76" s="782" t="s">
        <v>136</v>
      </c>
      <c r="B76" s="802" t="s">
        <v>137</v>
      </c>
      <c r="C76" s="735">
        <f t="shared" si="0"/>
        <v>0</v>
      </c>
      <c r="D76" s="749"/>
      <c r="E76" s="739"/>
      <c r="F76" s="750"/>
      <c r="G76" s="750"/>
      <c r="H76" s="750"/>
      <c r="I76" s="828"/>
      <c r="J76" s="736"/>
      <c r="K76" s="736"/>
      <c r="N76" s="732"/>
      <c r="O76" s="737"/>
      <c r="Q76" s="736"/>
    </row>
    <row r="77" spans="1:17" x14ac:dyDescent="0.2">
      <c r="A77" s="803" t="s">
        <v>138</v>
      </c>
      <c r="B77" s="808" t="s">
        <v>139</v>
      </c>
      <c r="C77" s="751">
        <f>+SUM(D77:F77)</f>
        <v>0</v>
      </c>
      <c r="D77" s="752"/>
      <c r="E77" s="753"/>
      <c r="F77" s="754"/>
      <c r="G77" s="754"/>
      <c r="H77" s="754"/>
      <c r="I77" s="828"/>
      <c r="J77" s="736"/>
      <c r="K77" s="736"/>
      <c r="N77" s="732"/>
      <c r="O77" s="737"/>
      <c r="Q77" s="736"/>
    </row>
    <row r="78" spans="1:17" x14ac:dyDescent="0.2">
      <c r="A78" s="873"/>
      <c r="B78" s="755"/>
      <c r="C78" s="68"/>
      <c r="D78" s="3"/>
      <c r="E78" s="3"/>
      <c r="F78" s="3"/>
      <c r="G78" s="3"/>
      <c r="H78" s="3"/>
      <c r="I78" s="828"/>
      <c r="J78" s="736"/>
      <c r="K78" s="736"/>
      <c r="N78" s="732"/>
      <c r="O78" s="737"/>
      <c r="Q78" s="736"/>
    </row>
    <row r="79" spans="1:17" x14ac:dyDescent="0.2">
      <c r="A79" s="951" t="s">
        <v>140</v>
      </c>
      <c r="B79" s="958"/>
      <c r="C79" s="872">
        <f>+SUM(D79:F79)</f>
        <v>736</v>
      </c>
      <c r="D79" s="756">
        <f>+SUM(D80:D117)</f>
        <v>0</v>
      </c>
      <c r="E79" s="756">
        <f>+SUM(E80:E117)</f>
        <v>704</v>
      </c>
      <c r="F79" s="757">
        <f>+SUM(F80:F117)</f>
        <v>32</v>
      </c>
      <c r="G79" s="758">
        <f>+SUM(G80:G117)</f>
        <v>3</v>
      </c>
      <c r="H79" s="758">
        <f>+SUM(H80:H117)</f>
        <v>0</v>
      </c>
      <c r="I79" s="828"/>
      <c r="J79" s="736"/>
      <c r="K79" s="736"/>
      <c r="N79" s="732"/>
      <c r="O79" s="737"/>
      <c r="Q79" s="736"/>
    </row>
    <row r="80" spans="1:17" x14ac:dyDescent="0.2">
      <c r="A80" s="781" t="s">
        <v>141</v>
      </c>
      <c r="B80" s="801" t="s">
        <v>142</v>
      </c>
      <c r="C80" s="759">
        <f>+SUM(D80:F80)</f>
        <v>0</v>
      </c>
      <c r="D80" s="746"/>
      <c r="E80" s="747"/>
      <c r="F80" s="748"/>
      <c r="G80" s="748"/>
      <c r="H80" s="748"/>
      <c r="I80" s="828"/>
      <c r="J80" s="736"/>
      <c r="K80" s="736"/>
      <c r="N80" s="732"/>
      <c r="O80" s="737"/>
      <c r="Q80" s="736"/>
    </row>
    <row r="81" spans="1:17" x14ac:dyDescent="0.2">
      <c r="A81" s="782" t="s">
        <v>143</v>
      </c>
      <c r="B81" s="802" t="s">
        <v>144</v>
      </c>
      <c r="C81" s="735">
        <f t="shared" ref="C81:C117" si="1">+SUM(D81:F81)</f>
        <v>61</v>
      </c>
      <c r="D81" s="749"/>
      <c r="E81" s="739">
        <v>61</v>
      </c>
      <c r="F81" s="750"/>
      <c r="G81" s="750"/>
      <c r="H81" s="750"/>
      <c r="I81" s="828"/>
      <c r="J81" s="736"/>
      <c r="K81" s="736"/>
      <c r="N81" s="732"/>
      <c r="O81" s="737"/>
      <c r="Q81" s="736"/>
    </row>
    <row r="82" spans="1:17" x14ac:dyDescent="0.2">
      <c r="A82" s="782" t="s">
        <v>145</v>
      </c>
      <c r="B82" s="802" t="s">
        <v>146</v>
      </c>
      <c r="C82" s="735">
        <f t="shared" si="1"/>
        <v>0</v>
      </c>
      <c r="D82" s="749"/>
      <c r="E82" s="739"/>
      <c r="F82" s="750"/>
      <c r="G82" s="750"/>
      <c r="H82" s="750"/>
      <c r="I82" s="828"/>
      <c r="J82" s="736"/>
      <c r="K82" s="736"/>
      <c r="N82" s="732"/>
      <c r="O82" s="737"/>
      <c r="Q82" s="736"/>
    </row>
    <row r="83" spans="1:17" x14ac:dyDescent="0.2">
      <c r="A83" s="782" t="s">
        <v>147</v>
      </c>
      <c r="B83" s="802" t="s">
        <v>148</v>
      </c>
      <c r="C83" s="735">
        <f t="shared" si="1"/>
        <v>0</v>
      </c>
      <c r="D83" s="749"/>
      <c r="E83" s="739"/>
      <c r="F83" s="750"/>
      <c r="G83" s="750"/>
      <c r="H83" s="750"/>
      <c r="I83" s="828"/>
      <c r="J83" s="736"/>
      <c r="K83" s="736"/>
      <c r="N83" s="732"/>
      <c r="O83" s="737"/>
      <c r="Q83" s="736"/>
    </row>
    <row r="84" spans="1:17" x14ac:dyDescent="0.2">
      <c r="A84" s="782" t="s">
        <v>149</v>
      </c>
      <c r="B84" s="802" t="s">
        <v>150</v>
      </c>
      <c r="C84" s="735">
        <f t="shared" si="1"/>
        <v>72</v>
      </c>
      <c r="D84" s="749"/>
      <c r="E84" s="739">
        <v>72</v>
      </c>
      <c r="F84" s="750"/>
      <c r="G84" s="750"/>
      <c r="H84" s="750"/>
      <c r="I84" s="828"/>
      <c r="J84" s="736"/>
      <c r="K84" s="736"/>
      <c r="N84" s="732"/>
      <c r="O84" s="737"/>
      <c r="Q84" s="736"/>
    </row>
    <row r="85" spans="1:17" x14ac:dyDescent="0.2">
      <c r="A85" s="782" t="s">
        <v>151</v>
      </c>
      <c r="B85" s="802" t="s">
        <v>152</v>
      </c>
      <c r="C85" s="735">
        <f t="shared" si="1"/>
        <v>0</v>
      </c>
      <c r="D85" s="749"/>
      <c r="E85" s="739"/>
      <c r="F85" s="750"/>
      <c r="G85" s="750"/>
      <c r="H85" s="750"/>
      <c r="I85" s="828"/>
      <c r="J85" s="736"/>
      <c r="K85" s="736"/>
      <c r="N85" s="732"/>
      <c r="O85" s="737"/>
      <c r="Q85" s="736"/>
    </row>
    <row r="86" spans="1:17" x14ac:dyDescent="0.2">
      <c r="A86" s="782" t="s">
        <v>153</v>
      </c>
      <c r="B86" s="802" t="s">
        <v>154</v>
      </c>
      <c r="C86" s="735">
        <f t="shared" si="1"/>
        <v>0</v>
      </c>
      <c r="D86" s="749"/>
      <c r="E86" s="739"/>
      <c r="F86" s="750"/>
      <c r="G86" s="750"/>
      <c r="H86" s="750"/>
      <c r="I86" s="828"/>
      <c r="J86" s="736"/>
      <c r="K86" s="736"/>
      <c r="N86" s="732"/>
      <c r="O86" s="737"/>
      <c r="Q86" s="736"/>
    </row>
    <row r="87" spans="1:17" x14ac:dyDescent="0.2">
      <c r="A87" s="782" t="s">
        <v>155</v>
      </c>
      <c r="B87" s="802" t="s">
        <v>156</v>
      </c>
      <c r="C87" s="735">
        <f t="shared" si="1"/>
        <v>0</v>
      </c>
      <c r="D87" s="749"/>
      <c r="E87" s="739"/>
      <c r="F87" s="750"/>
      <c r="G87" s="750"/>
      <c r="H87" s="750"/>
      <c r="I87" s="828"/>
      <c r="J87" s="736"/>
      <c r="K87" s="736"/>
      <c r="N87" s="732"/>
      <c r="O87" s="737"/>
      <c r="Q87" s="736"/>
    </row>
    <row r="88" spans="1:17" x14ac:dyDescent="0.2">
      <c r="A88" s="782" t="s">
        <v>157</v>
      </c>
      <c r="B88" s="802" t="s">
        <v>158</v>
      </c>
      <c r="C88" s="735">
        <f t="shared" si="1"/>
        <v>0</v>
      </c>
      <c r="D88" s="749"/>
      <c r="E88" s="739"/>
      <c r="F88" s="750"/>
      <c r="G88" s="750"/>
      <c r="H88" s="750"/>
      <c r="I88" s="828"/>
      <c r="J88" s="736"/>
      <c r="K88" s="736"/>
      <c r="N88" s="732"/>
      <c r="O88" s="737"/>
      <c r="Q88" s="736"/>
    </row>
    <row r="89" spans="1:17" x14ac:dyDescent="0.2">
      <c r="A89" s="782" t="s">
        <v>159</v>
      </c>
      <c r="B89" s="802" t="s">
        <v>160</v>
      </c>
      <c r="C89" s="735">
        <f t="shared" si="1"/>
        <v>27</v>
      </c>
      <c r="D89" s="749"/>
      <c r="E89" s="739">
        <v>27</v>
      </c>
      <c r="F89" s="750"/>
      <c r="G89" s="750"/>
      <c r="H89" s="750"/>
      <c r="I89" s="828"/>
      <c r="J89" s="736"/>
      <c r="K89" s="736"/>
      <c r="N89" s="732"/>
      <c r="O89" s="737"/>
      <c r="Q89" s="736"/>
    </row>
    <row r="90" spans="1:17" x14ac:dyDescent="0.2">
      <c r="A90" s="782" t="s">
        <v>161</v>
      </c>
      <c r="B90" s="802" t="s">
        <v>162</v>
      </c>
      <c r="C90" s="735">
        <f t="shared" si="1"/>
        <v>0</v>
      </c>
      <c r="D90" s="749"/>
      <c r="E90" s="739"/>
      <c r="F90" s="750"/>
      <c r="G90" s="750"/>
      <c r="H90" s="750"/>
      <c r="I90" s="828"/>
      <c r="J90" s="736"/>
      <c r="K90" s="736"/>
      <c r="N90" s="732"/>
      <c r="O90" s="737"/>
      <c r="Q90" s="736"/>
    </row>
    <row r="91" spans="1:17" x14ac:dyDescent="0.2">
      <c r="A91" s="782" t="s">
        <v>163</v>
      </c>
      <c r="B91" s="802" t="s">
        <v>164</v>
      </c>
      <c r="C91" s="735">
        <f t="shared" si="1"/>
        <v>0</v>
      </c>
      <c r="D91" s="749"/>
      <c r="E91" s="739"/>
      <c r="F91" s="750"/>
      <c r="G91" s="750"/>
      <c r="H91" s="750"/>
      <c r="I91" s="828"/>
      <c r="J91" s="736"/>
      <c r="K91" s="736"/>
      <c r="N91" s="732"/>
      <c r="O91" s="737"/>
      <c r="Q91" s="736"/>
    </row>
    <row r="92" spans="1:17" x14ac:dyDescent="0.2">
      <c r="A92" s="782" t="s">
        <v>165</v>
      </c>
      <c r="B92" s="802" t="s">
        <v>166</v>
      </c>
      <c r="C92" s="735">
        <f t="shared" si="1"/>
        <v>0</v>
      </c>
      <c r="D92" s="749"/>
      <c r="E92" s="739"/>
      <c r="F92" s="750"/>
      <c r="G92" s="750"/>
      <c r="H92" s="750"/>
      <c r="I92" s="828"/>
      <c r="J92" s="736"/>
      <c r="K92" s="736"/>
      <c r="N92" s="732"/>
      <c r="O92" s="737"/>
      <c r="Q92" s="736"/>
    </row>
    <row r="93" spans="1:17" x14ac:dyDescent="0.2">
      <c r="A93" s="782" t="s">
        <v>167</v>
      </c>
      <c r="B93" s="802" t="s">
        <v>168</v>
      </c>
      <c r="C93" s="735">
        <f t="shared" si="1"/>
        <v>0</v>
      </c>
      <c r="D93" s="749"/>
      <c r="E93" s="739"/>
      <c r="F93" s="750"/>
      <c r="G93" s="750"/>
      <c r="H93" s="750"/>
      <c r="I93" s="828"/>
      <c r="J93" s="736"/>
      <c r="K93" s="736"/>
      <c r="N93" s="732"/>
      <c r="O93" s="737"/>
      <c r="Q93" s="736"/>
    </row>
    <row r="94" spans="1:17" x14ac:dyDescent="0.2">
      <c r="A94" s="782" t="s">
        <v>169</v>
      </c>
      <c r="B94" s="802" t="s">
        <v>170</v>
      </c>
      <c r="C94" s="735">
        <f t="shared" si="1"/>
        <v>351</v>
      </c>
      <c r="D94" s="749"/>
      <c r="E94" s="739">
        <v>351</v>
      </c>
      <c r="F94" s="750"/>
      <c r="G94" s="750"/>
      <c r="H94" s="750"/>
      <c r="I94" s="828"/>
      <c r="J94" s="736"/>
      <c r="K94" s="736"/>
      <c r="N94" s="732"/>
      <c r="O94" s="737"/>
      <c r="Q94" s="736"/>
    </row>
    <row r="95" spans="1:17" x14ac:dyDescent="0.2">
      <c r="A95" s="782" t="s">
        <v>171</v>
      </c>
      <c r="B95" s="802" t="s">
        <v>172</v>
      </c>
      <c r="C95" s="735">
        <f t="shared" si="1"/>
        <v>32</v>
      </c>
      <c r="D95" s="749"/>
      <c r="E95" s="739">
        <v>32</v>
      </c>
      <c r="F95" s="750"/>
      <c r="G95" s="750"/>
      <c r="H95" s="750"/>
      <c r="I95" s="828"/>
      <c r="J95" s="736"/>
      <c r="K95" s="736"/>
      <c r="N95" s="732"/>
      <c r="O95" s="737"/>
      <c r="Q95" s="736"/>
    </row>
    <row r="96" spans="1:17" x14ac:dyDescent="0.2">
      <c r="A96" s="782" t="s">
        <v>173</v>
      </c>
      <c r="B96" s="802" t="s">
        <v>174</v>
      </c>
      <c r="C96" s="735">
        <f t="shared" si="1"/>
        <v>0</v>
      </c>
      <c r="D96" s="749"/>
      <c r="E96" s="739"/>
      <c r="F96" s="750"/>
      <c r="G96" s="750"/>
      <c r="H96" s="750"/>
      <c r="I96" s="828"/>
      <c r="J96" s="736"/>
      <c r="K96" s="736"/>
      <c r="N96" s="732"/>
      <c r="O96" s="737"/>
      <c r="Q96" s="736"/>
    </row>
    <row r="97" spans="1:17" x14ac:dyDescent="0.2">
      <c r="A97" s="782" t="s">
        <v>175</v>
      </c>
      <c r="B97" s="802" t="s">
        <v>176</v>
      </c>
      <c r="C97" s="735">
        <f t="shared" si="1"/>
        <v>0</v>
      </c>
      <c r="D97" s="749"/>
      <c r="E97" s="739"/>
      <c r="F97" s="750"/>
      <c r="G97" s="750"/>
      <c r="H97" s="750"/>
      <c r="I97" s="828"/>
      <c r="J97" s="736"/>
      <c r="K97" s="736"/>
      <c r="N97" s="732"/>
      <c r="O97" s="737"/>
      <c r="Q97" s="736"/>
    </row>
    <row r="98" spans="1:17" x14ac:dyDescent="0.2">
      <c r="A98" s="782" t="s">
        <v>177</v>
      </c>
      <c r="B98" s="802" t="s">
        <v>178</v>
      </c>
      <c r="C98" s="735">
        <f t="shared" si="1"/>
        <v>0</v>
      </c>
      <c r="D98" s="749"/>
      <c r="E98" s="739"/>
      <c r="F98" s="750"/>
      <c r="G98" s="750"/>
      <c r="H98" s="750"/>
      <c r="I98" s="828"/>
      <c r="J98" s="736"/>
      <c r="K98" s="736"/>
      <c r="N98" s="732"/>
      <c r="O98" s="737"/>
      <c r="Q98" s="736"/>
    </row>
    <row r="99" spans="1:17" x14ac:dyDescent="0.2">
      <c r="A99" s="782" t="s">
        <v>179</v>
      </c>
      <c r="B99" s="802" t="s">
        <v>180</v>
      </c>
      <c r="C99" s="735">
        <f t="shared" si="1"/>
        <v>161</v>
      </c>
      <c r="D99" s="749"/>
      <c r="E99" s="739">
        <v>161</v>
      </c>
      <c r="F99" s="750"/>
      <c r="G99" s="750">
        <v>3</v>
      </c>
      <c r="H99" s="750"/>
      <c r="I99" s="828"/>
      <c r="J99" s="736"/>
      <c r="K99" s="736"/>
      <c r="N99" s="732"/>
      <c r="O99" s="737"/>
      <c r="Q99" s="736"/>
    </row>
    <row r="100" spans="1:17" x14ac:dyDescent="0.2">
      <c r="A100" s="782" t="s">
        <v>181</v>
      </c>
      <c r="B100" s="802" t="s">
        <v>182</v>
      </c>
      <c r="C100" s="735">
        <f t="shared" si="1"/>
        <v>0</v>
      </c>
      <c r="D100" s="749"/>
      <c r="E100" s="739"/>
      <c r="F100" s="750"/>
      <c r="G100" s="750"/>
      <c r="H100" s="750"/>
      <c r="I100" s="828"/>
      <c r="J100" s="736"/>
      <c r="K100" s="736"/>
      <c r="N100" s="732"/>
      <c r="O100" s="737"/>
      <c r="Q100" s="736"/>
    </row>
    <row r="101" spans="1:17" x14ac:dyDescent="0.2">
      <c r="A101" s="782" t="s">
        <v>183</v>
      </c>
      <c r="B101" s="802" t="s">
        <v>184</v>
      </c>
      <c r="C101" s="735">
        <f t="shared" si="1"/>
        <v>0</v>
      </c>
      <c r="D101" s="749"/>
      <c r="E101" s="739"/>
      <c r="F101" s="750"/>
      <c r="G101" s="750"/>
      <c r="H101" s="750"/>
      <c r="I101" s="828"/>
      <c r="J101" s="736"/>
      <c r="K101" s="736"/>
      <c r="N101" s="732"/>
      <c r="O101" s="737"/>
      <c r="Q101" s="736"/>
    </row>
    <row r="102" spans="1:17" x14ac:dyDescent="0.2">
      <c r="A102" s="782" t="s">
        <v>185</v>
      </c>
      <c r="B102" s="802" t="s">
        <v>186</v>
      </c>
      <c r="C102" s="735">
        <f t="shared" si="1"/>
        <v>0</v>
      </c>
      <c r="D102" s="749"/>
      <c r="E102" s="739"/>
      <c r="F102" s="750"/>
      <c r="G102" s="750"/>
      <c r="H102" s="750"/>
      <c r="I102" s="828"/>
      <c r="J102" s="736"/>
      <c r="K102" s="736"/>
      <c r="N102" s="732"/>
      <c r="O102" s="737"/>
      <c r="Q102" s="736"/>
    </row>
    <row r="103" spans="1:17" x14ac:dyDescent="0.2">
      <c r="A103" s="782" t="s">
        <v>187</v>
      </c>
      <c r="B103" s="802" t="s">
        <v>188</v>
      </c>
      <c r="C103" s="735">
        <f t="shared" si="1"/>
        <v>0</v>
      </c>
      <c r="D103" s="749"/>
      <c r="E103" s="739"/>
      <c r="F103" s="750"/>
      <c r="G103" s="750"/>
      <c r="H103" s="750"/>
      <c r="I103" s="828"/>
      <c r="J103" s="736"/>
      <c r="K103" s="736"/>
      <c r="N103" s="732"/>
      <c r="O103" s="737"/>
      <c r="Q103" s="736"/>
    </row>
    <row r="104" spans="1:17" x14ac:dyDescent="0.2">
      <c r="A104" s="782" t="s">
        <v>189</v>
      </c>
      <c r="B104" s="802" t="s">
        <v>190</v>
      </c>
      <c r="C104" s="735">
        <f t="shared" si="1"/>
        <v>0</v>
      </c>
      <c r="D104" s="749"/>
      <c r="E104" s="739"/>
      <c r="F104" s="750"/>
      <c r="G104" s="750"/>
      <c r="H104" s="750"/>
      <c r="I104" s="828"/>
      <c r="J104" s="736"/>
      <c r="K104" s="736"/>
      <c r="N104" s="732"/>
      <c r="O104" s="737"/>
      <c r="Q104" s="736"/>
    </row>
    <row r="105" spans="1:17" x14ac:dyDescent="0.2">
      <c r="A105" s="782" t="s">
        <v>191</v>
      </c>
      <c r="B105" s="802" t="s">
        <v>192</v>
      </c>
      <c r="C105" s="735">
        <f t="shared" si="1"/>
        <v>32</v>
      </c>
      <c r="D105" s="749"/>
      <c r="E105" s="739"/>
      <c r="F105" s="750">
        <v>32</v>
      </c>
      <c r="G105" s="750"/>
      <c r="H105" s="750"/>
      <c r="I105" s="828"/>
      <c r="J105" s="736"/>
      <c r="K105" s="736"/>
      <c r="N105" s="732"/>
      <c r="O105" s="737"/>
      <c r="Q105" s="736"/>
    </row>
    <row r="106" spans="1:17" x14ac:dyDescent="0.2">
      <c r="A106" s="782" t="s">
        <v>193</v>
      </c>
      <c r="B106" s="802" t="s">
        <v>194</v>
      </c>
      <c r="C106" s="735">
        <f t="shared" si="1"/>
        <v>0</v>
      </c>
      <c r="D106" s="749"/>
      <c r="E106" s="739"/>
      <c r="F106" s="750"/>
      <c r="G106" s="750"/>
      <c r="H106" s="750"/>
      <c r="I106" s="828"/>
      <c r="J106" s="736"/>
      <c r="K106" s="736"/>
      <c r="N106" s="732"/>
      <c r="O106" s="737"/>
      <c r="Q106" s="736"/>
    </row>
    <row r="107" spans="1:17" x14ac:dyDescent="0.2">
      <c r="A107" s="782" t="s">
        <v>195</v>
      </c>
      <c r="B107" s="802" t="s">
        <v>196</v>
      </c>
      <c r="C107" s="735">
        <f t="shared" si="1"/>
        <v>0</v>
      </c>
      <c r="D107" s="749"/>
      <c r="E107" s="739"/>
      <c r="F107" s="750"/>
      <c r="G107" s="750"/>
      <c r="H107" s="750"/>
      <c r="I107" s="828"/>
      <c r="J107" s="736"/>
      <c r="K107" s="736"/>
      <c r="N107" s="732"/>
      <c r="O107" s="737"/>
      <c r="Q107" s="736"/>
    </row>
    <row r="108" spans="1:17" x14ac:dyDescent="0.2">
      <c r="A108" s="782" t="s">
        <v>197</v>
      </c>
      <c r="B108" s="802" t="s">
        <v>198</v>
      </c>
      <c r="C108" s="735">
        <f t="shared" si="1"/>
        <v>0</v>
      </c>
      <c r="D108" s="749"/>
      <c r="E108" s="739"/>
      <c r="F108" s="750"/>
      <c r="G108" s="750"/>
      <c r="H108" s="750"/>
      <c r="I108" s="828"/>
      <c r="J108" s="736"/>
      <c r="K108" s="736"/>
      <c r="N108" s="732"/>
      <c r="O108" s="737"/>
      <c r="Q108" s="736"/>
    </row>
    <row r="109" spans="1:17" x14ac:dyDescent="0.2">
      <c r="A109" s="782" t="s">
        <v>199</v>
      </c>
      <c r="B109" s="802" t="s">
        <v>200</v>
      </c>
      <c r="C109" s="735">
        <f t="shared" si="1"/>
        <v>0</v>
      </c>
      <c r="D109" s="749"/>
      <c r="E109" s="739"/>
      <c r="F109" s="750"/>
      <c r="G109" s="750"/>
      <c r="H109" s="750"/>
      <c r="I109" s="828"/>
      <c r="J109" s="736"/>
      <c r="K109" s="736"/>
      <c r="N109" s="732"/>
      <c r="O109" s="737"/>
      <c r="Q109" s="736"/>
    </row>
    <row r="110" spans="1:17" x14ac:dyDescent="0.2">
      <c r="A110" s="782" t="s">
        <v>201</v>
      </c>
      <c r="B110" s="802" t="s">
        <v>202</v>
      </c>
      <c r="C110" s="735">
        <f t="shared" si="1"/>
        <v>0</v>
      </c>
      <c r="D110" s="749"/>
      <c r="E110" s="739"/>
      <c r="F110" s="750"/>
      <c r="G110" s="750"/>
      <c r="H110" s="750"/>
      <c r="I110" s="828"/>
      <c r="J110" s="736"/>
      <c r="K110" s="736"/>
      <c r="N110" s="732"/>
      <c r="O110" s="737"/>
      <c r="Q110" s="736"/>
    </row>
    <row r="111" spans="1:17" x14ac:dyDescent="0.2">
      <c r="A111" s="782" t="s">
        <v>203</v>
      </c>
      <c r="B111" s="802" t="s">
        <v>204</v>
      </c>
      <c r="C111" s="735">
        <f t="shared" si="1"/>
        <v>0</v>
      </c>
      <c r="D111" s="749"/>
      <c r="E111" s="739"/>
      <c r="F111" s="750"/>
      <c r="G111" s="750"/>
      <c r="H111" s="750"/>
      <c r="I111" s="828"/>
      <c r="J111" s="736"/>
      <c r="K111" s="736"/>
      <c r="N111" s="732"/>
      <c r="O111" s="737"/>
      <c r="Q111" s="736"/>
    </row>
    <row r="112" spans="1:17" x14ac:dyDescent="0.2">
      <c r="A112" s="782" t="s">
        <v>205</v>
      </c>
      <c r="B112" s="802" t="s">
        <v>206</v>
      </c>
      <c r="C112" s="735">
        <f t="shared" si="1"/>
        <v>0</v>
      </c>
      <c r="D112" s="749"/>
      <c r="E112" s="739"/>
      <c r="F112" s="750"/>
      <c r="G112" s="750"/>
      <c r="H112" s="750"/>
      <c r="I112" s="828"/>
      <c r="J112" s="736"/>
      <c r="K112" s="736"/>
      <c r="N112" s="732"/>
      <c r="O112" s="737"/>
      <c r="Q112" s="736"/>
    </row>
    <row r="113" spans="1:17" x14ac:dyDescent="0.2">
      <c r="A113" s="782" t="s">
        <v>207</v>
      </c>
      <c r="B113" s="802" t="s">
        <v>208</v>
      </c>
      <c r="C113" s="735">
        <f t="shared" si="1"/>
        <v>0</v>
      </c>
      <c r="D113" s="749"/>
      <c r="E113" s="739"/>
      <c r="F113" s="750"/>
      <c r="G113" s="750"/>
      <c r="H113" s="750"/>
      <c r="I113" s="828"/>
      <c r="J113" s="736"/>
      <c r="K113" s="736"/>
      <c r="N113" s="732"/>
      <c r="O113" s="737"/>
      <c r="Q113" s="736"/>
    </row>
    <row r="114" spans="1:17" x14ac:dyDescent="0.2">
      <c r="A114" s="782" t="s">
        <v>209</v>
      </c>
      <c r="B114" s="802" t="s">
        <v>210</v>
      </c>
      <c r="C114" s="735">
        <f t="shared" si="1"/>
        <v>0</v>
      </c>
      <c r="D114" s="749"/>
      <c r="E114" s="739"/>
      <c r="F114" s="750"/>
      <c r="G114" s="750"/>
      <c r="H114" s="750"/>
      <c r="I114" s="828"/>
      <c r="J114" s="736"/>
      <c r="K114" s="736"/>
      <c r="N114" s="732"/>
      <c r="O114" s="737"/>
      <c r="Q114" s="736"/>
    </row>
    <row r="115" spans="1:17" x14ac:dyDescent="0.2">
      <c r="A115" s="782" t="s">
        <v>211</v>
      </c>
      <c r="B115" s="802" t="s">
        <v>212</v>
      </c>
      <c r="C115" s="735">
        <f t="shared" si="1"/>
        <v>0</v>
      </c>
      <c r="D115" s="749"/>
      <c r="E115" s="739"/>
      <c r="F115" s="750"/>
      <c r="G115" s="750"/>
      <c r="H115" s="750"/>
      <c r="I115" s="828"/>
      <c r="J115" s="736"/>
      <c r="K115" s="736"/>
      <c r="N115" s="732"/>
      <c r="O115" s="737"/>
      <c r="Q115" s="736"/>
    </row>
    <row r="116" spans="1:17" x14ac:dyDescent="0.2">
      <c r="A116" s="782" t="s">
        <v>213</v>
      </c>
      <c r="B116" s="802" t="s">
        <v>214</v>
      </c>
      <c r="C116" s="735">
        <f t="shared" si="1"/>
        <v>0</v>
      </c>
      <c r="D116" s="749"/>
      <c r="E116" s="739"/>
      <c r="F116" s="750"/>
      <c r="G116" s="750"/>
      <c r="H116" s="750"/>
      <c r="I116" s="828"/>
      <c r="J116" s="736"/>
      <c r="K116" s="736"/>
      <c r="N116" s="732"/>
      <c r="O116" s="737"/>
      <c r="Q116" s="736"/>
    </row>
    <row r="117" spans="1:17" x14ac:dyDescent="0.2">
      <c r="A117" s="803" t="s">
        <v>215</v>
      </c>
      <c r="B117" s="808" t="s">
        <v>216</v>
      </c>
      <c r="C117" s="751">
        <f t="shared" si="1"/>
        <v>0</v>
      </c>
      <c r="D117" s="752"/>
      <c r="E117" s="753"/>
      <c r="F117" s="754"/>
      <c r="G117" s="754"/>
      <c r="H117" s="754"/>
      <c r="I117" s="828"/>
      <c r="J117" s="736"/>
      <c r="K117" s="736"/>
      <c r="N117" s="732"/>
      <c r="O117" s="737"/>
      <c r="Q117" s="736"/>
    </row>
    <row r="118" spans="1:17" x14ac:dyDescent="0.2">
      <c r="A118" s="873"/>
      <c r="B118" s="755"/>
      <c r="C118" s="68"/>
      <c r="D118" s="3"/>
      <c r="E118" s="3"/>
      <c r="F118" s="3"/>
      <c r="G118" s="3"/>
      <c r="H118" s="3"/>
      <c r="I118" s="828"/>
      <c r="J118" s="736"/>
      <c r="K118" s="736"/>
      <c r="N118" s="732"/>
      <c r="O118" s="737"/>
      <c r="Q118" s="736"/>
    </row>
    <row r="119" spans="1:17" x14ac:dyDescent="0.2">
      <c r="A119" s="951" t="s">
        <v>217</v>
      </c>
      <c r="B119" s="958"/>
      <c r="C119" s="872">
        <f>+SUM(D119:F119)</f>
        <v>292</v>
      </c>
      <c r="D119" s="756">
        <f>+SUM(D120:D159)</f>
        <v>3</v>
      </c>
      <c r="E119" s="760">
        <f>+SUM(E120:E159)</f>
        <v>277</v>
      </c>
      <c r="F119" s="761">
        <f>+SUM(F120:F159)</f>
        <v>12</v>
      </c>
      <c r="G119" s="761">
        <f>+SUM(G120:G159)</f>
        <v>0</v>
      </c>
      <c r="H119" s="761">
        <f>+SUM(H120:H159)</f>
        <v>0</v>
      </c>
      <c r="I119" s="828"/>
      <c r="J119" s="736"/>
      <c r="K119" s="736"/>
      <c r="N119" s="732"/>
      <c r="O119" s="737"/>
      <c r="Q119" s="736"/>
    </row>
    <row r="120" spans="1:17" x14ac:dyDescent="0.2">
      <c r="A120" s="781" t="s">
        <v>218</v>
      </c>
      <c r="B120" s="801" t="s">
        <v>219</v>
      </c>
      <c r="C120" s="759">
        <f>+SUM(D120:F120)</f>
        <v>0</v>
      </c>
      <c r="D120" s="746"/>
      <c r="E120" s="747"/>
      <c r="F120" s="748"/>
      <c r="G120" s="748"/>
      <c r="H120" s="748"/>
      <c r="I120" s="828"/>
      <c r="J120" s="736"/>
      <c r="K120" s="736"/>
      <c r="N120" s="732"/>
      <c r="O120" s="737"/>
      <c r="Q120" s="736"/>
    </row>
    <row r="121" spans="1:17" x14ac:dyDescent="0.2">
      <c r="A121" s="782" t="s">
        <v>220</v>
      </c>
      <c r="B121" s="802" t="s">
        <v>221</v>
      </c>
      <c r="C121" s="735">
        <f t="shared" ref="C121:C159" si="2">+SUM(D121:F121)</f>
        <v>0</v>
      </c>
      <c r="D121" s="749"/>
      <c r="E121" s="739"/>
      <c r="F121" s="750"/>
      <c r="G121" s="750"/>
      <c r="H121" s="750"/>
      <c r="I121" s="828"/>
      <c r="J121" s="736"/>
      <c r="K121" s="736"/>
      <c r="N121" s="732"/>
      <c r="O121" s="737"/>
      <c r="Q121" s="736"/>
    </row>
    <row r="122" spans="1:17" x14ac:dyDescent="0.2">
      <c r="A122" s="782" t="s">
        <v>222</v>
      </c>
      <c r="B122" s="802" t="s">
        <v>223</v>
      </c>
      <c r="C122" s="735">
        <f t="shared" si="2"/>
        <v>0</v>
      </c>
      <c r="D122" s="749"/>
      <c r="E122" s="739"/>
      <c r="F122" s="750"/>
      <c r="G122" s="750"/>
      <c r="H122" s="750"/>
      <c r="I122" s="828"/>
      <c r="J122" s="736"/>
      <c r="K122" s="736"/>
      <c r="N122" s="732"/>
      <c r="O122" s="737"/>
      <c r="Q122" s="736"/>
    </row>
    <row r="123" spans="1:17" x14ac:dyDescent="0.2">
      <c r="A123" s="782" t="s">
        <v>224</v>
      </c>
      <c r="B123" s="802" t="s">
        <v>225</v>
      </c>
      <c r="C123" s="735">
        <f t="shared" si="2"/>
        <v>0</v>
      </c>
      <c r="D123" s="749"/>
      <c r="E123" s="739"/>
      <c r="F123" s="750"/>
      <c r="G123" s="750"/>
      <c r="H123" s="750"/>
      <c r="I123" s="828"/>
      <c r="J123" s="736"/>
      <c r="K123" s="736"/>
      <c r="N123" s="732"/>
      <c r="O123" s="737"/>
      <c r="Q123" s="736"/>
    </row>
    <row r="124" spans="1:17" x14ac:dyDescent="0.2">
      <c r="A124" s="782" t="s">
        <v>226</v>
      </c>
      <c r="B124" s="802" t="s">
        <v>227</v>
      </c>
      <c r="C124" s="735">
        <f t="shared" si="2"/>
        <v>0</v>
      </c>
      <c r="D124" s="749"/>
      <c r="E124" s="739"/>
      <c r="F124" s="750"/>
      <c r="G124" s="750"/>
      <c r="H124" s="750"/>
      <c r="I124" s="828"/>
      <c r="J124" s="736"/>
      <c r="K124" s="736"/>
      <c r="N124" s="732"/>
      <c r="O124" s="737"/>
      <c r="Q124" s="736"/>
    </row>
    <row r="125" spans="1:17" x14ac:dyDescent="0.2">
      <c r="A125" s="782" t="s">
        <v>228</v>
      </c>
      <c r="B125" s="802" t="s">
        <v>229</v>
      </c>
      <c r="C125" s="735">
        <f t="shared" si="2"/>
        <v>0</v>
      </c>
      <c r="D125" s="749"/>
      <c r="E125" s="739"/>
      <c r="F125" s="750"/>
      <c r="G125" s="750"/>
      <c r="H125" s="750"/>
      <c r="I125" s="828"/>
      <c r="J125" s="736"/>
      <c r="K125" s="736"/>
      <c r="N125" s="732"/>
      <c r="O125" s="737"/>
      <c r="Q125" s="736"/>
    </row>
    <row r="126" spans="1:17" x14ac:dyDescent="0.2">
      <c r="A126" s="782" t="s">
        <v>230</v>
      </c>
      <c r="B126" s="802" t="s">
        <v>231</v>
      </c>
      <c r="C126" s="735">
        <f t="shared" si="2"/>
        <v>1</v>
      </c>
      <c r="D126" s="749">
        <v>1</v>
      </c>
      <c r="E126" s="739"/>
      <c r="F126" s="750"/>
      <c r="G126" s="750"/>
      <c r="H126" s="750"/>
      <c r="I126" s="828"/>
      <c r="J126" s="736"/>
      <c r="K126" s="736"/>
      <c r="N126" s="732"/>
      <c r="O126" s="737"/>
      <c r="Q126" s="736"/>
    </row>
    <row r="127" spans="1:17" x14ac:dyDescent="0.2">
      <c r="A127" s="782" t="s">
        <v>232</v>
      </c>
      <c r="B127" s="802" t="s">
        <v>233</v>
      </c>
      <c r="C127" s="735">
        <f t="shared" si="2"/>
        <v>0</v>
      </c>
      <c r="D127" s="749"/>
      <c r="E127" s="739"/>
      <c r="F127" s="750"/>
      <c r="G127" s="750"/>
      <c r="H127" s="750"/>
      <c r="I127" s="828"/>
      <c r="J127" s="736"/>
      <c r="K127" s="736"/>
      <c r="N127" s="732"/>
      <c r="O127" s="737"/>
      <c r="Q127" s="736"/>
    </row>
    <row r="128" spans="1:17" x14ac:dyDescent="0.2">
      <c r="A128" s="782" t="s">
        <v>234</v>
      </c>
      <c r="B128" s="802" t="s">
        <v>235</v>
      </c>
      <c r="C128" s="735">
        <f t="shared" si="2"/>
        <v>201</v>
      </c>
      <c r="D128" s="749"/>
      <c r="E128" s="739">
        <v>201</v>
      </c>
      <c r="F128" s="750"/>
      <c r="G128" s="750"/>
      <c r="H128" s="750"/>
      <c r="I128" s="828"/>
      <c r="J128" s="736"/>
      <c r="K128" s="736"/>
      <c r="N128" s="732"/>
      <c r="O128" s="737"/>
      <c r="Q128" s="736"/>
    </row>
    <row r="129" spans="1:17" x14ac:dyDescent="0.2">
      <c r="A129" s="782" t="s">
        <v>236</v>
      </c>
      <c r="B129" s="802" t="s">
        <v>237</v>
      </c>
      <c r="C129" s="735">
        <f t="shared" si="2"/>
        <v>2</v>
      </c>
      <c r="D129" s="749"/>
      <c r="E129" s="739">
        <v>2</v>
      </c>
      <c r="F129" s="750"/>
      <c r="G129" s="750"/>
      <c r="H129" s="750"/>
      <c r="I129" s="828"/>
      <c r="J129" s="736"/>
      <c r="K129" s="736"/>
      <c r="N129" s="732"/>
      <c r="O129" s="737"/>
      <c r="Q129" s="736"/>
    </row>
    <row r="130" spans="1:17" x14ac:dyDescent="0.2">
      <c r="A130" s="782" t="s">
        <v>238</v>
      </c>
      <c r="B130" s="802" t="s">
        <v>239</v>
      </c>
      <c r="C130" s="735">
        <f t="shared" si="2"/>
        <v>18</v>
      </c>
      <c r="D130" s="749"/>
      <c r="E130" s="739">
        <v>18</v>
      </c>
      <c r="F130" s="750"/>
      <c r="G130" s="750"/>
      <c r="H130" s="750"/>
      <c r="I130" s="828"/>
      <c r="J130" s="736"/>
      <c r="K130" s="736"/>
      <c r="N130" s="732"/>
      <c r="O130" s="737"/>
      <c r="Q130" s="736"/>
    </row>
    <row r="131" spans="1:17" x14ac:dyDescent="0.2">
      <c r="A131" s="782" t="s">
        <v>240</v>
      </c>
      <c r="B131" s="802" t="s">
        <v>241</v>
      </c>
      <c r="C131" s="735">
        <f t="shared" si="2"/>
        <v>28</v>
      </c>
      <c r="D131" s="749"/>
      <c r="E131" s="739">
        <v>28</v>
      </c>
      <c r="F131" s="750"/>
      <c r="G131" s="750"/>
      <c r="H131" s="750"/>
      <c r="I131" s="828"/>
      <c r="J131" s="736"/>
      <c r="K131" s="736"/>
      <c r="N131" s="732"/>
      <c r="O131" s="737"/>
      <c r="Q131" s="736"/>
    </row>
    <row r="132" spans="1:17" x14ac:dyDescent="0.2">
      <c r="A132" s="782" t="s">
        <v>242</v>
      </c>
      <c r="B132" s="802" t="s">
        <v>243</v>
      </c>
      <c r="C132" s="735">
        <f t="shared" si="2"/>
        <v>0</v>
      </c>
      <c r="D132" s="749"/>
      <c r="E132" s="739"/>
      <c r="F132" s="750"/>
      <c r="G132" s="750"/>
      <c r="H132" s="750"/>
      <c r="I132" s="828"/>
      <c r="J132" s="736"/>
      <c r="K132" s="736"/>
      <c r="N132" s="732"/>
      <c r="O132" s="737"/>
      <c r="Q132" s="736"/>
    </row>
    <row r="133" spans="1:17" x14ac:dyDescent="0.2">
      <c r="A133" s="782" t="s">
        <v>244</v>
      </c>
      <c r="B133" s="802" t="s">
        <v>245</v>
      </c>
      <c r="C133" s="735">
        <f t="shared" si="2"/>
        <v>0</v>
      </c>
      <c r="D133" s="749"/>
      <c r="E133" s="739"/>
      <c r="F133" s="750"/>
      <c r="G133" s="750"/>
      <c r="H133" s="750"/>
      <c r="I133" s="828"/>
      <c r="J133" s="736"/>
      <c r="K133" s="736"/>
      <c r="N133" s="732"/>
      <c r="O133" s="737"/>
      <c r="Q133" s="736"/>
    </row>
    <row r="134" spans="1:17" x14ac:dyDescent="0.2">
      <c r="A134" s="782" t="s">
        <v>246</v>
      </c>
      <c r="B134" s="802" t="s">
        <v>247</v>
      </c>
      <c r="C134" s="735">
        <f t="shared" si="2"/>
        <v>0</v>
      </c>
      <c r="D134" s="749"/>
      <c r="E134" s="739"/>
      <c r="F134" s="750"/>
      <c r="G134" s="750"/>
      <c r="H134" s="750"/>
      <c r="I134" s="828"/>
      <c r="J134" s="736"/>
      <c r="K134" s="736"/>
      <c r="N134" s="732"/>
      <c r="O134" s="737"/>
      <c r="Q134" s="736"/>
    </row>
    <row r="135" spans="1:17" x14ac:dyDescent="0.2">
      <c r="A135" s="782" t="s">
        <v>248</v>
      </c>
      <c r="B135" s="802" t="s">
        <v>249</v>
      </c>
      <c r="C135" s="735">
        <f t="shared" si="2"/>
        <v>0</v>
      </c>
      <c r="D135" s="749"/>
      <c r="E135" s="739"/>
      <c r="F135" s="750"/>
      <c r="G135" s="750"/>
      <c r="H135" s="750"/>
      <c r="I135" s="828"/>
      <c r="J135" s="736"/>
      <c r="K135" s="736"/>
      <c r="N135" s="732"/>
      <c r="O135" s="737"/>
      <c r="Q135" s="736"/>
    </row>
    <row r="136" spans="1:17" x14ac:dyDescent="0.2">
      <c r="A136" s="782" t="s">
        <v>250</v>
      </c>
      <c r="B136" s="802" t="s">
        <v>251</v>
      </c>
      <c r="C136" s="735">
        <f t="shared" si="2"/>
        <v>0</v>
      </c>
      <c r="D136" s="749"/>
      <c r="E136" s="739"/>
      <c r="F136" s="750"/>
      <c r="G136" s="750"/>
      <c r="H136" s="750"/>
      <c r="I136" s="828"/>
      <c r="J136" s="736"/>
      <c r="K136" s="736"/>
      <c r="N136" s="732"/>
      <c r="O136" s="737"/>
      <c r="Q136" s="736"/>
    </row>
    <row r="137" spans="1:17" x14ac:dyDescent="0.2">
      <c r="A137" s="782" t="s">
        <v>252</v>
      </c>
      <c r="B137" s="802" t="s">
        <v>253</v>
      </c>
      <c r="C137" s="735">
        <f t="shared" si="2"/>
        <v>2</v>
      </c>
      <c r="D137" s="749"/>
      <c r="E137" s="739">
        <v>2</v>
      </c>
      <c r="F137" s="750"/>
      <c r="G137" s="750"/>
      <c r="H137" s="750"/>
      <c r="I137" s="828"/>
      <c r="J137" s="736"/>
      <c r="K137" s="736"/>
      <c r="N137" s="732"/>
      <c r="O137" s="737"/>
      <c r="Q137" s="736"/>
    </row>
    <row r="138" spans="1:17" x14ac:dyDescent="0.2">
      <c r="A138" s="782" t="s">
        <v>254</v>
      </c>
      <c r="B138" s="802" t="s">
        <v>255</v>
      </c>
      <c r="C138" s="735">
        <f t="shared" si="2"/>
        <v>0</v>
      </c>
      <c r="D138" s="749"/>
      <c r="E138" s="739"/>
      <c r="F138" s="750"/>
      <c r="G138" s="750"/>
      <c r="H138" s="750"/>
      <c r="I138" s="828"/>
      <c r="J138" s="736"/>
      <c r="K138" s="736"/>
      <c r="N138" s="732"/>
      <c r="O138" s="737"/>
      <c r="Q138" s="736"/>
    </row>
    <row r="139" spans="1:17" x14ac:dyDescent="0.2">
      <c r="A139" s="782" t="s">
        <v>256</v>
      </c>
      <c r="B139" s="802" t="s">
        <v>257</v>
      </c>
      <c r="C139" s="735">
        <f t="shared" si="2"/>
        <v>9</v>
      </c>
      <c r="D139" s="749"/>
      <c r="E139" s="739"/>
      <c r="F139" s="750">
        <v>9</v>
      </c>
      <c r="G139" s="750"/>
      <c r="H139" s="750"/>
      <c r="I139" s="828"/>
      <c r="J139" s="736"/>
      <c r="K139" s="736"/>
      <c r="N139" s="732"/>
      <c r="O139" s="737"/>
      <c r="Q139" s="736"/>
    </row>
    <row r="140" spans="1:17" x14ac:dyDescent="0.2">
      <c r="A140" s="782" t="s">
        <v>258</v>
      </c>
      <c r="B140" s="802" t="s">
        <v>259</v>
      </c>
      <c r="C140" s="735">
        <f t="shared" si="2"/>
        <v>0</v>
      </c>
      <c r="D140" s="749"/>
      <c r="E140" s="739"/>
      <c r="F140" s="750"/>
      <c r="G140" s="750"/>
      <c r="H140" s="750"/>
      <c r="I140" s="828"/>
      <c r="J140" s="736"/>
      <c r="K140" s="736"/>
      <c r="N140" s="732"/>
      <c r="O140" s="737"/>
      <c r="Q140" s="736"/>
    </row>
    <row r="141" spans="1:17" x14ac:dyDescent="0.2">
      <c r="A141" s="782" t="s">
        <v>260</v>
      </c>
      <c r="B141" s="802" t="s">
        <v>261</v>
      </c>
      <c r="C141" s="735">
        <f t="shared" si="2"/>
        <v>0</v>
      </c>
      <c r="D141" s="749"/>
      <c r="E141" s="739"/>
      <c r="F141" s="750"/>
      <c r="G141" s="750"/>
      <c r="H141" s="750"/>
      <c r="I141" s="828"/>
      <c r="J141" s="736"/>
      <c r="K141" s="736"/>
      <c r="N141" s="732"/>
      <c r="O141" s="737"/>
      <c r="Q141" s="736"/>
    </row>
    <row r="142" spans="1:17" x14ac:dyDescent="0.2">
      <c r="A142" s="782" t="s">
        <v>262</v>
      </c>
      <c r="B142" s="802" t="s">
        <v>263</v>
      </c>
      <c r="C142" s="735">
        <f t="shared" si="2"/>
        <v>2</v>
      </c>
      <c r="D142" s="749"/>
      <c r="E142" s="739">
        <v>2</v>
      </c>
      <c r="F142" s="750"/>
      <c r="G142" s="750"/>
      <c r="H142" s="750"/>
      <c r="I142" s="828"/>
      <c r="J142" s="736"/>
      <c r="K142" s="736"/>
      <c r="N142" s="732"/>
      <c r="O142" s="737"/>
      <c r="Q142" s="736"/>
    </row>
    <row r="143" spans="1:17" x14ac:dyDescent="0.2">
      <c r="A143" s="782" t="s">
        <v>264</v>
      </c>
      <c r="B143" s="802" t="s">
        <v>265</v>
      </c>
      <c r="C143" s="735">
        <f t="shared" si="2"/>
        <v>0</v>
      </c>
      <c r="D143" s="749"/>
      <c r="E143" s="739"/>
      <c r="F143" s="750"/>
      <c r="G143" s="750"/>
      <c r="H143" s="750"/>
      <c r="I143" s="828"/>
      <c r="J143" s="736"/>
      <c r="K143" s="736"/>
      <c r="N143" s="732"/>
      <c r="O143" s="737"/>
      <c r="Q143" s="736"/>
    </row>
    <row r="144" spans="1:17" x14ac:dyDescent="0.2">
      <c r="A144" s="782" t="s">
        <v>266</v>
      </c>
      <c r="B144" s="802" t="s">
        <v>267</v>
      </c>
      <c r="C144" s="735">
        <f t="shared" si="2"/>
        <v>4</v>
      </c>
      <c r="D144" s="749">
        <v>1</v>
      </c>
      <c r="E144" s="739"/>
      <c r="F144" s="750">
        <v>3</v>
      </c>
      <c r="G144" s="750"/>
      <c r="H144" s="750"/>
      <c r="I144" s="828"/>
      <c r="J144" s="736"/>
      <c r="K144" s="736"/>
      <c r="N144" s="732"/>
      <c r="O144" s="737"/>
      <c r="Q144" s="736"/>
    </row>
    <row r="145" spans="1:17" x14ac:dyDescent="0.2">
      <c r="A145" s="782" t="s">
        <v>268</v>
      </c>
      <c r="B145" s="802" t="s">
        <v>265</v>
      </c>
      <c r="C145" s="735">
        <f t="shared" si="2"/>
        <v>0</v>
      </c>
      <c r="D145" s="749"/>
      <c r="E145" s="739"/>
      <c r="F145" s="750"/>
      <c r="G145" s="750"/>
      <c r="H145" s="750"/>
      <c r="I145" s="828"/>
      <c r="J145" s="736"/>
      <c r="K145" s="736"/>
      <c r="N145" s="732"/>
      <c r="O145" s="737"/>
      <c r="Q145" s="736"/>
    </row>
    <row r="146" spans="1:17" x14ac:dyDescent="0.2">
      <c r="A146" s="782" t="s">
        <v>269</v>
      </c>
      <c r="B146" s="802" t="s">
        <v>267</v>
      </c>
      <c r="C146" s="735">
        <f t="shared" si="2"/>
        <v>0</v>
      </c>
      <c r="D146" s="749"/>
      <c r="E146" s="739"/>
      <c r="F146" s="750"/>
      <c r="G146" s="750"/>
      <c r="H146" s="750"/>
      <c r="I146" s="828"/>
      <c r="J146" s="736"/>
      <c r="K146" s="736"/>
      <c r="N146" s="732"/>
      <c r="O146" s="737"/>
      <c r="Q146" s="736"/>
    </row>
    <row r="147" spans="1:17" x14ac:dyDescent="0.2">
      <c r="A147" s="782" t="s">
        <v>270</v>
      </c>
      <c r="B147" s="802" t="s">
        <v>271</v>
      </c>
      <c r="C147" s="735">
        <f t="shared" si="2"/>
        <v>0</v>
      </c>
      <c r="D147" s="749"/>
      <c r="E147" s="739"/>
      <c r="F147" s="750"/>
      <c r="G147" s="750"/>
      <c r="H147" s="750"/>
      <c r="I147" s="828"/>
      <c r="J147" s="736"/>
      <c r="K147" s="736"/>
      <c r="N147" s="732"/>
      <c r="O147" s="737"/>
      <c r="Q147" s="736"/>
    </row>
    <row r="148" spans="1:17" x14ac:dyDescent="0.2">
      <c r="A148" s="782" t="s">
        <v>272</v>
      </c>
      <c r="B148" s="802" t="s">
        <v>267</v>
      </c>
      <c r="C148" s="735">
        <f t="shared" si="2"/>
        <v>0</v>
      </c>
      <c r="D148" s="749"/>
      <c r="E148" s="739"/>
      <c r="F148" s="750"/>
      <c r="G148" s="750"/>
      <c r="H148" s="750"/>
      <c r="I148" s="828"/>
      <c r="J148" s="736"/>
      <c r="K148" s="736"/>
      <c r="N148" s="732"/>
      <c r="O148" s="737"/>
      <c r="Q148" s="736"/>
    </row>
    <row r="149" spans="1:17" x14ac:dyDescent="0.2">
      <c r="A149" s="782" t="s">
        <v>273</v>
      </c>
      <c r="B149" s="802" t="s">
        <v>265</v>
      </c>
      <c r="C149" s="735">
        <f t="shared" si="2"/>
        <v>0</v>
      </c>
      <c r="D149" s="749"/>
      <c r="E149" s="739"/>
      <c r="F149" s="750"/>
      <c r="G149" s="750"/>
      <c r="H149" s="750"/>
      <c r="I149" s="828"/>
      <c r="J149" s="736"/>
      <c r="K149" s="736"/>
      <c r="N149" s="732"/>
      <c r="O149" s="737"/>
      <c r="Q149" s="736"/>
    </row>
    <row r="150" spans="1:17" x14ac:dyDescent="0.2">
      <c r="A150" s="782" t="s">
        <v>274</v>
      </c>
      <c r="B150" s="802" t="s">
        <v>275</v>
      </c>
      <c r="C150" s="735">
        <f t="shared" si="2"/>
        <v>0</v>
      </c>
      <c r="D150" s="749"/>
      <c r="E150" s="739"/>
      <c r="F150" s="750"/>
      <c r="G150" s="750"/>
      <c r="H150" s="750"/>
      <c r="I150" s="828"/>
      <c r="J150" s="736"/>
      <c r="K150" s="736"/>
      <c r="N150" s="732"/>
      <c r="O150" s="737"/>
      <c r="Q150" s="736"/>
    </row>
    <row r="151" spans="1:17" x14ac:dyDescent="0.2">
      <c r="A151" s="782" t="s">
        <v>276</v>
      </c>
      <c r="B151" s="802" t="s">
        <v>277</v>
      </c>
      <c r="C151" s="735">
        <f t="shared" si="2"/>
        <v>0</v>
      </c>
      <c r="D151" s="749"/>
      <c r="E151" s="739"/>
      <c r="F151" s="750"/>
      <c r="G151" s="750"/>
      <c r="H151" s="750"/>
      <c r="I151" s="828"/>
      <c r="J151" s="736"/>
      <c r="K151" s="736"/>
      <c r="N151" s="732"/>
      <c r="O151" s="737"/>
      <c r="Q151" s="736"/>
    </row>
    <row r="152" spans="1:17" x14ac:dyDescent="0.2">
      <c r="A152" s="782" t="s">
        <v>278</v>
      </c>
      <c r="B152" s="802" t="s">
        <v>265</v>
      </c>
      <c r="C152" s="735">
        <f t="shared" si="2"/>
        <v>20</v>
      </c>
      <c r="D152" s="749"/>
      <c r="E152" s="739">
        <v>20</v>
      </c>
      <c r="F152" s="750"/>
      <c r="G152" s="750"/>
      <c r="H152" s="750"/>
      <c r="I152" s="828"/>
      <c r="J152" s="736"/>
      <c r="K152" s="736"/>
      <c r="N152" s="732"/>
      <c r="O152" s="737"/>
      <c r="Q152" s="736"/>
    </row>
    <row r="153" spans="1:17" x14ac:dyDescent="0.2">
      <c r="A153" s="782" t="s">
        <v>279</v>
      </c>
      <c r="B153" s="802" t="s">
        <v>267</v>
      </c>
      <c r="C153" s="735">
        <f t="shared" si="2"/>
        <v>5</v>
      </c>
      <c r="D153" s="749">
        <v>1</v>
      </c>
      <c r="E153" s="739">
        <v>4</v>
      </c>
      <c r="F153" s="750"/>
      <c r="G153" s="750"/>
      <c r="H153" s="750"/>
      <c r="I153" s="828"/>
      <c r="J153" s="736"/>
      <c r="K153" s="736"/>
      <c r="N153" s="732"/>
      <c r="O153" s="737"/>
      <c r="Q153" s="736"/>
    </row>
    <row r="154" spans="1:17" x14ac:dyDescent="0.2">
      <c r="A154" s="782" t="s">
        <v>280</v>
      </c>
      <c r="B154" s="802" t="s">
        <v>281</v>
      </c>
      <c r="C154" s="735">
        <f t="shared" si="2"/>
        <v>0</v>
      </c>
      <c r="D154" s="749"/>
      <c r="E154" s="739"/>
      <c r="F154" s="750"/>
      <c r="G154" s="750"/>
      <c r="H154" s="750"/>
      <c r="I154" s="828"/>
      <c r="J154" s="736"/>
      <c r="K154" s="736"/>
      <c r="N154" s="732"/>
      <c r="O154" s="737"/>
      <c r="Q154" s="736"/>
    </row>
    <row r="155" spans="1:17" x14ac:dyDescent="0.2">
      <c r="A155" s="782" t="s">
        <v>282</v>
      </c>
      <c r="B155" s="802" t="s">
        <v>283</v>
      </c>
      <c r="C155" s="735">
        <f t="shared" si="2"/>
        <v>0</v>
      </c>
      <c r="D155" s="749"/>
      <c r="E155" s="739"/>
      <c r="F155" s="750"/>
      <c r="G155" s="750"/>
      <c r="H155" s="750"/>
      <c r="I155" s="828"/>
      <c r="J155" s="736"/>
      <c r="K155" s="736"/>
      <c r="N155" s="732"/>
      <c r="O155" s="737"/>
      <c r="Q155" s="736"/>
    </row>
    <row r="156" spans="1:17" x14ac:dyDescent="0.2">
      <c r="A156" s="782" t="s">
        <v>284</v>
      </c>
      <c r="B156" s="802" t="s">
        <v>285</v>
      </c>
      <c r="C156" s="735">
        <f t="shared" si="2"/>
        <v>0</v>
      </c>
      <c r="D156" s="749"/>
      <c r="E156" s="739"/>
      <c r="F156" s="750"/>
      <c r="G156" s="750"/>
      <c r="H156" s="750"/>
      <c r="I156" s="828"/>
      <c r="J156" s="736"/>
      <c r="K156" s="736"/>
      <c r="N156" s="732"/>
      <c r="O156" s="737"/>
      <c r="Q156" s="736"/>
    </row>
    <row r="157" spans="1:17" x14ac:dyDescent="0.2">
      <c r="A157" s="782" t="s">
        <v>286</v>
      </c>
      <c r="B157" s="802" t="s">
        <v>287</v>
      </c>
      <c r="C157" s="735">
        <f t="shared" si="2"/>
        <v>0</v>
      </c>
      <c r="D157" s="749"/>
      <c r="E157" s="739"/>
      <c r="F157" s="750"/>
      <c r="G157" s="750"/>
      <c r="H157" s="750"/>
      <c r="I157" s="828"/>
      <c r="J157" s="736"/>
      <c r="K157" s="736"/>
      <c r="N157" s="732"/>
      <c r="O157" s="737"/>
      <c r="Q157" s="736"/>
    </row>
    <row r="158" spans="1:17" x14ac:dyDescent="0.2">
      <c r="A158" s="782" t="s">
        <v>288</v>
      </c>
      <c r="B158" s="788" t="s">
        <v>289</v>
      </c>
      <c r="C158" s="735">
        <f t="shared" si="2"/>
        <v>0</v>
      </c>
      <c r="D158" s="749"/>
      <c r="E158" s="739"/>
      <c r="F158" s="769"/>
      <c r="G158" s="750"/>
      <c r="H158" s="750"/>
      <c r="I158" s="828"/>
      <c r="J158" s="736"/>
      <c r="K158" s="736"/>
      <c r="N158" s="732"/>
      <c r="O158" s="737"/>
      <c r="Q158" s="736"/>
    </row>
    <row r="159" spans="1:17" ht="23.25" x14ac:dyDescent="0.2">
      <c r="A159" s="803" t="s">
        <v>290</v>
      </c>
      <c r="B159" s="804" t="s">
        <v>291</v>
      </c>
      <c r="C159" s="751">
        <f t="shared" si="2"/>
        <v>0</v>
      </c>
      <c r="D159" s="752"/>
      <c r="E159" s="753"/>
      <c r="F159" s="754"/>
      <c r="G159" s="754"/>
      <c r="H159" s="754"/>
      <c r="I159" s="828"/>
      <c r="J159" s="736"/>
      <c r="K159" s="736"/>
      <c r="N159" s="732"/>
      <c r="O159" s="737"/>
      <c r="Q159" s="736"/>
    </row>
    <row r="160" spans="1:17" x14ac:dyDescent="0.2">
      <c r="A160" s="762"/>
      <c r="B160" s="763"/>
      <c r="C160" s="68"/>
      <c r="D160" s="3"/>
      <c r="E160" s="3"/>
      <c r="F160" s="3"/>
      <c r="G160" s="3"/>
      <c r="H160" s="3"/>
      <c r="I160" s="828"/>
      <c r="J160" s="736"/>
      <c r="K160" s="736"/>
      <c r="N160" s="732"/>
      <c r="O160" s="737"/>
      <c r="Q160" s="736"/>
    </row>
    <row r="161" spans="1:17" ht="15" customHeight="1" x14ac:dyDescent="0.2">
      <c r="A161" s="956" t="s">
        <v>292</v>
      </c>
      <c r="B161" s="957"/>
      <c r="C161" s="872">
        <f t="shared" ref="C161:C176" si="3">+SUM(D161:F161)</f>
        <v>2</v>
      </c>
      <c r="D161" s="756">
        <f>+SUM(D162:D176)</f>
        <v>2</v>
      </c>
      <c r="E161" s="760">
        <f>+SUM(E162:E176)</f>
        <v>0</v>
      </c>
      <c r="F161" s="761">
        <f>+SUM(F162:F176)</f>
        <v>0</v>
      </c>
      <c r="G161" s="761">
        <f>+SUM(G162:G176)</f>
        <v>0</v>
      </c>
      <c r="H161" s="761">
        <f>+SUM(H162:H176)</f>
        <v>0</v>
      </c>
      <c r="I161" s="828"/>
      <c r="J161" s="736"/>
      <c r="K161" s="736"/>
      <c r="N161" s="732"/>
      <c r="O161" s="737"/>
      <c r="Q161" s="736"/>
    </row>
    <row r="162" spans="1:17" x14ac:dyDescent="0.2">
      <c r="A162" s="781" t="s">
        <v>293</v>
      </c>
      <c r="B162" s="801" t="s">
        <v>294</v>
      </c>
      <c r="C162" s="759">
        <f t="shared" si="3"/>
        <v>0</v>
      </c>
      <c r="D162" s="746"/>
      <c r="E162" s="747"/>
      <c r="F162" s="748"/>
      <c r="G162" s="748"/>
      <c r="H162" s="748"/>
      <c r="I162" s="828"/>
      <c r="J162" s="736"/>
      <c r="K162" s="736"/>
      <c r="N162" s="732"/>
      <c r="O162" s="737"/>
      <c r="Q162" s="736"/>
    </row>
    <row r="163" spans="1:17" x14ac:dyDescent="0.2">
      <c r="A163" s="782" t="s">
        <v>295</v>
      </c>
      <c r="B163" s="805" t="s">
        <v>296</v>
      </c>
      <c r="C163" s="735">
        <f t="shared" si="3"/>
        <v>0</v>
      </c>
      <c r="D163" s="749"/>
      <c r="E163" s="739"/>
      <c r="F163" s="750"/>
      <c r="G163" s="750"/>
      <c r="H163" s="750"/>
      <c r="I163" s="828"/>
      <c r="J163" s="736"/>
      <c r="K163" s="736"/>
      <c r="N163" s="732"/>
      <c r="O163" s="737"/>
      <c r="Q163" s="736"/>
    </row>
    <row r="164" spans="1:17" x14ac:dyDescent="0.2">
      <c r="A164" s="782" t="s">
        <v>297</v>
      </c>
      <c r="B164" s="788" t="s">
        <v>298</v>
      </c>
      <c r="C164" s="735">
        <f t="shared" si="3"/>
        <v>0</v>
      </c>
      <c r="D164" s="749"/>
      <c r="E164" s="739"/>
      <c r="F164" s="750"/>
      <c r="G164" s="750"/>
      <c r="H164" s="750"/>
      <c r="I164" s="828"/>
      <c r="J164" s="736"/>
      <c r="K164" s="736"/>
      <c r="N164" s="732"/>
      <c r="O164" s="737"/>
      <c r="Q164" s="736"/>
    </row>
    <row r="165" spans="1:17" x14ac:dyDescent="0.2">
      <c r="A165" s="806" t="s">
        <v>299</v>
      </c>
      <c r="B165" s="788" t="s">
        <v>300</v>
      </c>
      <c r="C165" s="735">
        <f t="shared" si="3"/>
        <v>0</v>
      </c>
      <c r="D165" s="749"/>
      <c r="E165" s="739"/>
      <c r="F165" s="750"/>
      <c r="G165" s="750"/>
      <c r="H165" s="750"/>
      <c r="I165" s="828"/>
      <c r="J165" s="736"/>
      <c r="K165" s="736"/>
      <c r="N165" s="732"/>
      <c r="O165" s="737"/>
      <c r="Q165" s="736"/>
    </row>
    <row r="166" spans="1:17" x14ac:dyDescent="0.2">
      <c r="A166" s="782" t="s">
        <v>301</v>
      </c>
      <c r="B166" s="802" t="s">
        <v>302</v>
      </c>
      <c r="C166" s="735">
        <f t="shared" si="3"/>
        <v>2</v>
      </c>
      <c r="D166" s="749">
        <v>2</v>
      </c>
      <c r="E166" s="739"/>
      <c r="F166" s="750"/>
      <c r="G166" s="750"/>
      <c r="H166" s="750"/>
      <c r="I166" s="828"/>
      <c r="J166" s="736"/>
      <c r="K166" s="736"/>
      <c r="N166" s="732"/>
      <c r="O166" s="737"/>
      <c r="Q166" s="736"/>
    </row>
    <row r="167" spans="1:17" x14ac:dyDescent="0.2">
      <c r="A167" s="782" t="s">
        <v>303</v>
      </c>
      <c r="B167" s="802" t="s">
        <v>304</v>
      </c>
      <c r="C167" s="735">
        <f t="shared" si="3"/>
        <v>0</v>
      </c>
      <c r="D167" s="749"/>
      <c r="E167" s="739"/>
      <c r="F167" s="750"/>
      <c r="G167" s="750"/>
      <c r="H167" s="750"/>
      <c r="I167" s="828"/>
      <c r="J167" s="736"/>
      <c r="K167" s="736"/>
      <c r="N167" s="732"/>
      <c r="O167" s="737"/>
      <c r="Q167" s="736"/>
    </row>
    <row r="168" spans="1:17" x14ac:dyDescent="0.2">
      <c r="A168" s="782" t="s">
        <v>305</v>
      </c>
      <c r="B168" s="802" t="s">
        <v>306</v>
      </c>
      <c r="C168" s="735">
        <f t="shared" si="3"/>
        <v>0</v>
      </c>
      <c r="D168" s="749"/>
      <c r="E168" s="739"/>
      <c r="F168" s="750"/>
      <c r="G168" s="750"/>
      <c r="H168" s="750"/>
      <c r="I168" s="828"/>
      <c r="J168" s="736"/>
      <c r="K168" s="736"/>
      <c r="N168" s="732"/>
      <c r="O168" s="737"/>
      <c r="Q168" s="736"/>
    </row>
    <row r="169" spans="1:17" x14ac:dyDescent="0.2">
      <c r="A169" s="782" t="s">
        <v>307</v>
      </c>
      <c r="B169" s="802" t="s">
        <v>308</v>
      </c>
      <c r="C169" s="735">
        <f t="shared" si="3"/>
        <v>0</v>
      </c>
      <c r="D169" s="749"/>
      <c r="E169" s="739"/>
      <c r="F169" s="750"/>
      <c r="G169" s="750"/>
      <c r="H169" s="750"/>
      <c r="I169" s="828"/>
      <c r="J169" s="736"/>
      <c r="K169" s="736"/>
      <c r="N169" s="732"/>
      <c r="O169" s="737"/>
      <c r="Q169" s="736"/>
    </row>
    <row r="170" spans="1:17" x14ac:dyDescent="0.2">
      <c r="A170" s="782" t="s">
        <v>309</v>
      </c>
      <c r="B170" s="802" t="s">
        <v>310</v>
      </c>
      <c r="C170" s="735">
        <f t="shared" si="3"/>
        <v>0</v>
      </c>
      <c r="D170" s="749"/>
      <c r="E170" s="739"/>
      <c r="F170" s="750"/>
      <c r="G170" s="750"/>
      <c r="H170" s="750"/>
      <c r="I170" s="828"/>
      <c r="J170" s="736"/>
      <c r="K170" s="736"/>
      <c r="N170" s="732"/>
      <c r="O170" s="737"/>
      <c r="Q170" s="736"/>
    </row>
    <row r="171" spans="1:17" x14ac:dyDescent="0.2">
      <c r="A171" s="782" t="s">
        <v>311</v>
      </c>
      <c r="B171" s="802" t="s">
        <v>312</v>
      </c>
      <c r="C171" s="735">
        <f t="shared" si="3"/>
        <v>0</v>
      </c>
      <c r="D171" s="749"/>
      <c r="E171" s="739"/>
      <c r="F171" s="750"/>
      <c r="G171" s="750"/>
      <c r="H171" s="750"/>
      <c r="I171" s="828"/>
      <c r="J171" s="736"/>
      <c r="K171" s="736"/>
      <c r="N171" s="732"/>
      <c r="O171" s="737"/>
      <c r="Q171" s="736"/>
    </row>
    <row r="172" spans="1:17" x14ac:dyDescent="0.2">
      <c r="A172" s="782" t="s">
        <v>313</v>
      </c>
      <c r="B172" s="802" t="s">
        <v>314</v>
      </c>
      <c r="C172" s="735">
        <f t="shared" si="3"/>
        <v>0</v>
      </c>
      <c r="D172" s="749"/>
      <c r="E172" s="739"/>
      <c r="F172" s="750"/>
      <c r="G172" s="750"/>
      <c r="H172" s="750"/>
      <c r="I172" s="828"/>
      <c r="J172" s="736"/>
      <c r="K172" s="736"/>
      <c r="N172" s="732"/>
      <c r="O172" s="737"/>
      <c r="Q172" s="736"/>
    </row>
    <row r="173" spans="1:17" x14ac:dyDescent="0.2">
      <c r="A173" s="782" t="s">
        <v>315</v>
      </c>
      <c r="B173" s="802" t="s">
        <v>316</v>
      </c>
      <c r="C173" s="735">
        <f t="shared" si="3"/>
        <v>0</v>
      </c>
      <c r="D173" s="749"/>
      <c r="E173" s="739"/>
      <c r="F173" s="750"/>
      <c r="G173" s="750"/>
      <c r="H173" s="750"/>
      <c r="I173" s="828"/>
      <c r="J173" s="736"/>
      <c r="K173" s="736"/>
      <c r="N173" s="732"/>
      <c r="O173" s="737"/>
      <c r="Q173" s="736"/>
    </row>
    <row r="174" spans="1:17" x14ac:dyDescent="0.2">
      <c r="A174" s="782" t="s">
        <v>317</v>
      </c>
      <c r="B174" s="802" t="s">
        <v>318</v>
      </c>
      <c r="C174" s="735">
        <f t="shared" si="3"/>
        <v>0</v>
      </c>
      <c r="D174" s="749"/>
      <c r="E174" s="739"/>
      <c r="F174" s="750"/>
      <c r="G174" s="750"/>
      <c r="H174" s="750"/>
      <c r="I174" s="828"/>
      <c r="J174" s="736"/>
      <c r="K174" s="736"/>
      <c r="N174" s="732"/>
      <c r="O174" s="737"/>
      <c r="Q174" s="736"/>
    </row>
    <row r="175" spans="1:17" x14ac:dyDescent="0.2">
      <c r="A175" s="782" t="s">
        <v>319</v>
      </c>
      <c r="B175" s="802" t="s">
        <v>320</v>
      </c>
      <c r="C175" s="735">
        <f t="shared" si="3"/>
        <v>0</v>
      </c>
      <c r="D175" s="749"/>
      <c r="E175" s="739"/>
      <c r="F175" s="750"/>
      <c r="G175" s="750"/>
      <c r="H175" s="750"/>
      <c r="I175" s="828"/>
      <c r="J175" s="736"/>
      <c r="K175" s="736"/>
      <c r="N175" s="732"/>
      <c r="O175" s="737"/>
      <c r="Q175" s="736"/>
    </row>
    <row r="176" spans="1:17" x14ac:dyDescent="0.2">
      <c r="A176" s="783" t="s">
        <v>321</v>
      </c>
      <c r="B176" s="807" t="s">
        <v>322</v>
      </c>
      <c r="C176" s="751">
        <f t="shared" si="3"/>
        <v>0</v>
      </c>
      <c r="D176" s="752"/>
      <c r="E176" s="753"/>
      <c r="F176" s="754"/>
      <c r="G176" s="754"/>
      <c r="H176" s="754"/>
      <c r="I176" s="828"/>
      <c r="J176" s="736"/>
      <c r="K176" s="736"/>
      <c r="N176" s="732"/>
      <c r="O176" s="737"/>
      <c r="Q176" s="736"/>
    </row>
    <row r="177" spans="1:17" x14ac:dyDescent="0.2">
      <c r="A177" s="873"/>
      <c r="B177" s="755"/>
      <c r="C177" s="68"/>
      <c r="D177" s="3"/>
      <c r="E177" s="3"/>
      <c r="F177" s="3"/>
      <c r="G177" s="3"/>
      <c r="H177" s="3"/>
      <c r="I177" s="828"/>
      <c r="J177" s="736"/>
      <c r="K177" s="736"/>
      <c r="N177" s="732"/>
      <c r="O177" s="737"/>
      <c r="Q177" s="736"/>
    </row>
    <row r="178" spans="1:17" x14ac:dyDescent="0.2">
      <c r="A178" s="951" t="s">
        <v>323</v>
      </c>
      <c r="B178" s="958"/>
      <c r="C178" s="872">
        <f>+SUM(D178:F178)</f>
        <v>1265</v>
      </c>
      <c r="D178" s="875">
        <f>+SUM(D179:D247)</f>
        <v>212</v>
      </c>
      <c r="E178" s="733">
        <f>+SUM(E179:E247)</f>
        <v>21</v>
      </c>
      <c r="F178" s="765">
        <f>+SUM(F179:F247)</f>
        <v>1032</v>
      </c>
      <c r="G178" s="872">
        <f>+SUM(G179:G247)</f>
        <v>0</v>
      </c>
      <c r="H178" s="872">
        <f>+SUM(H179:H247)</f>
        <v>0</v>
      </c>
      <c r="I178" s="828"/>
      <c r="J178" s="736"/>
      <c r="K178" s="736"/>
      <c r="N178" s="732"/>
      <c r="O178" s="737"/>
      <c r="Q178" s="736"/>
    </row>
    <row r="179" spans="1:17" x14ac:dyDescent="0.2">
      <c r="A179" s="782" t="s">
        <v>324</v>
      </c>
      <c r="B179" s="846" t="s">
        <v>325</v>
      </c>
      <c r="C179" s="735">
        <f>+SUM(D179:F179)</f>
        <v>0</v>
      </c>
      <c r="D179" s="749"/>
      <c r="E179" s="739"/>
      <c r="F179" s="750"/>
      <c r="G179" s="750"/>
      <c r="H179" s="750"/>
      <c r="I179" s="828"/>
      <c r="J179" s="736"/>
      <c r="K179" s="736"/>
      <c r="N179" s="732"/>
      <c r="O179" s="737"/>
      <c r="Q179" s="736"/>
    </row>
    <row r="180" spans="1:17" x14ac:dyDescent="0.2">
      <c r="A180" s="782" t="s">
        <v>326</v>
      </c>
      <c r="B180" s="847" t="s">
        <v>327</v>
      </c>
      <c r="C180" s="735">
        <f>+SUM(D180:F180)</f>
        <v>0</v>
      </c>
      <c r="D180" s="749"/>
      <c r="E180" s="739"/>
      <c r="F180" s="750"/>
      <c r="G180" s="750"/>
      <c r="H180" s="750"/>
      <c r="I180" s="828"/>
      <c r="J180" s="736"/>
      <c r="K180" s="736"/>
      <c r="N180" s="732"/>
      <c r="O180" s="737"/>
      <c r="Q180" s="736"/>
    </row>
    <row r="181" spans="1:17" x14ac:dyDescent="0.2">
      <c r="A181" s="782" t="s">
        <v>328</v>
      </c>
      <c r="B181" s="847" t="s">
        <v>329</v>
      </c>
      <c r="C181" s="735">
        <f>+SUM(D181:F181)</f>
        <v>0</v>
      </c>
      <c r="D181" s="749"/>
      <c r="E181" s="739"/>
      <c r="F181" s="750"/>
      <c r="G181" s="750"/>
      <c r="H181" s="750"/>
      <c r="I181" s="828"/>
      <c r="J181" s="736"/>
      <c r="K181" s="736"/>
      <c r="N181" s="732"/>
      <c r="O181" s="737"/>
      <c r="Q181" s="736"/>
    </row>
    <row r="182" spans="1:17" ht="13.5" customHeight="1" x14ac:dyDescent="0.2">
      <c r="A182" s="782" t="s">
        <v>330</v>
      </c>
      <c r="B182" s="847" t="s">
        <v>331</v>
      </c>
      <c r="C182" s="735">
        <f t="shared" ref="C182:C243" si="4">+SUM(D182:F182)</f>
        <v>1</v>
      </c>
      <c r="D182" s="749"/>
      <c r="E182" s="739">
        <v>1</v>
      </c>
      <c r="F182" s="750"/>
      <c r="G182" s="750"/>
      <c r="H182" s="750"/>
      <c r="I182" s="828"/>
      <c r="J182" s="736"/>
      <c r="K182" s="736"/>
      <c r="N182" s="732"/>
      <c r="O182" s="737"/>
      <c r="Q182" s="736"/>
    </row>
    <row r="183" spans="1:17" x14ac:dyDescent="0.2">
      <c r="A183" s="782" t="s">
        <v>332</v>
      </c>
      <c r="B183" s="802" t="s">
        <v>333</v>
      </c>
      <c r="C183" s="735">
        <f t="shared" si="4"/>
        <v>177</v>
      </c>
      <c r="D183" s="749">
        <v>177</v>
      </c>
      <c r="E183" s="739"/>
      <c r="F183" s="750"/>
      <c r="G183" s="750"/>
      <c r="H183" s="750"/>
      <c r="I183" s="828"/>
      <c r="J183" s="736"/>
      <c r="K183" s="736"/>
      <c r="N183" s="732"/>
      <c r="O183" s="737"/>
      <c r="Q183" s="736"/>
    </row>
    <row r="184" spans="1:17" x14ac:dyDescent="0.2">
      <c r="A184" s="782" t="s">
        <v>334</v>
      </c>
      <c r="B184" s="802" t="s">
        <v>335</v>
      </c>
      <c r="C184" s="735">
        <f t="shared" si="4"/>
        <v>0</v>
      </c>
      <c r="D184" s="749"/>
      <c r="E184" s="739"/>
      <c r="F184" s="750"/>
      <c r="G184" s="750"/>
      <c r="H184" s="750"/>
      <c r="I184" s="828"/>
      <c r="J184" s="736"/>
      <c r="K184" s="736"/>
      <c r="N184" s="732"/>
      <c r="O184" s="737"/>
      <c r="Q184" s="736"/>
    </row>
    <row r="185" spans="1:17" x14ac:dyDescent="0.2">
      <c r="A185" s="782" t="s">
        <v>336</v>
      </c>
      <c r="B185" s="802" t="s">
        <v>337</v>
      </c>
      <c r="C185" s="735">
        <f t="shared" si="4"/>
        <v>0</v>
      </c>
      <c r="D185" s="749"/>
      <c r="E185" s="739"/>
      <c r="F185" s="750"/>
      <c r="G185" s="750"/>
      <c r="H185" s="750"/>
      <c r="I185" s="828"/>
      <c r="J185" s="736"/>
      <c r="K185" s="736"/>
      <c r="N185" s="732"/>
      <c r="O185" s="737"/>
      <c r="Q185" s="736"/>
    </row>
    <row r="186" spans="1:17" x14ac:dyDescent="0.2">
      <c r="A186" s="782" t="s">
        <v>338</v>
      </c>
      <c r="B186" s="802" t="s">
        <v>339</v>
      </c>
      <c r="C186" s="735">
        <f t="shared" si="4"/>
        <v>0</v>
      </c>
      <c r="D186" s="749"/>
      <c r="E186" s="739"/>
      <c r="F186" s="750"/>
      <c r="G186" s="750"/>
      <c r="H186" s="750"/>
      <c r="I186" s="828"/>
      <c r="J186" s="736"/>
      <c r="K186" s="736"/>
      <c r="N186" s="732"/>
      <c r="O186" s="737"/>
      <c r="Q186" s="736"/>
    </row>
    <row r="187" spans="1:17" x14ac:dyDescent="0.2">
      <c r="A187" s="782" t="s">
        <v>340</v>
      </c>
      <c r="B187" s="802" t="s">
        <v>341</v>
      </c>
      <c r="C187" s="735">
        <f t="shared" si="4"/>
        <v>0</v>
      </c>
      <c r="D187" s="749"/>
      <c r="E187" s="739"/>
      <c r="F187" s="750"/>
      <c r="G187" s="750"/>
      <c r="H187" s="750"/>
      <c r="I187" s="828"/>
      <c r="J187" s="736"/>
      <c r="K187" s="736"/>
      <c r="N187" s="732"/>
      <c r="O187" s="737"/>
      <c r="Q187" s="736"/>
    </row>
    <row r="188" spans="1:17" x14ac:dyDescent="0.2">
      <c r="A188" s="782" t="s">
        <v>342</v>
      </c>
      <c r="B188" s="802" t="s">
        <v>343</v>
      </c>
      <c r="C188" s="735">
        <f t="shared" si="4"/>
        <v>0</v>
      </c>
      <c r="D188" s="749"/>
      <c r="E188" s="739"/>
      <c r="F188" s="750"/>
      <c r="G188" s="750"/>
      <c r="H188" s="750"/>
      <c r="I188" s="828"/>
      <c r="J188" s="736"/>
      <c r="K188" s="736"/>
      <c r="N188" s="732"/>
      <c r="O188" s="737"/>
      <c r="Q188" s="736"/>
    </row>
    <row r="189" spans="1:17" x14ac:dyDescent="0.2">
      <c r="A189" s="782" t="s">
        <v>344</v>
      </c>
      <c r="B189" s="802" t="s">
        <v>345</v>
      </c>
      <c r="C189" s="735">
        <f t="shared" si="4"/>
        <v>0</v>
      </c>
      <c r="D189" s="749"/>
      <c r="E189" s="739"/>
      <c r="F189" s="750"/>
      <c r="G189" s="750"/>
      <c r="H189" s="750"/>
      <c r="I189" s="828"/>
      <c r="J189" s="736"/>
      <c r="K189" s="736"/>
      <c r="N189" s="732"/>
      <c r="O189" s="737"/>
      <c r="Q189" s="736"/>
    </row>
    <row r="190" spans="1:17" x14ac:dyDescent="0.2">
      <c r="A190" s="782" t="s">
        <v>346</v>
      </c>
      <c r="B190" s="802" t="s">
        <v>347</v>
      </c>
      <c r="C190" s="735">
        <f t="shared" si="4"/>
        <v>0</v>
      </c>
      <c r="D190" s="749"/>
      <c r="E190" s="739"/>
      <c r="F190" s="750"/>
      <c r="G190" s="750"/>
      <c r="H190" s="750"/>
      <c r="I190" s="828"/>
      <c r="J190" s="736"/>
      <c r="K190" s="736"/>
      <c r="N190" s="732"/>
      <c r="O190" s="737"/>
      <c r="Q190" s="736"/>
    </row>
    <row r="191" spans="1:17" x14ac:dyDescent="0.2">
      <c r="A191" s="782" t="s">
        <v>348</v>
      </c>
      <c r="B191" s="802" t="s">
        <v>349</v>
      </c>
      <c r="C191" s="735">
        <f t="shared" si="4"/>
        <v>0</v>
      </c>
      <c r="D191" s="749"/>
      <c r="E191" s="739"/>
      <c r="F191" s="750"/>
      <c r="G191" s="750"/>
      <c r="H191" s="750"/>
      <c r="I191" s="828"/>
      <c r="J191" s="736"/>
      <c r="K191" s="736"/>
      <c r="N191" s="732"/>
      <c r="O191" s="737"/>
      <c r="Q191" s="736"/>
    </row>
    <row r="192" spans="1:17" ht="23.25" x14ac:dyDescent="0.2">
      <c r="A192" s="782" t="s">
        <v>350</v>
      </c>
      <c r="B192" s="788" t="s">
        <v>351</v>
      </c>
      <c r="C192" s="735">
        <f t="shared" si="4"/>
        <v>0</v>
      </c>
      <c r="D192" s="749"/>
      <c r="E192" s="739"/>
      <c r="F192" s="750"/>
      <c r="G192" s="750"/>
      <c r="H192" s="750"/>
      <c r="I192" s="828"/>
      <c r="J192" s="736"/>
      <c r="K192" s="736"/>
      <c r="N192" s="732"/>
      <c r="O192" s="737"/>
      <c r="Q192" s="736"/>
    </row>
    <row r="193" spans="1:17" x14ac:dyDescent="0.2">
      <c r="A193" s="782" t="s">
        <v>352</v>
      </c>
      <c r="B193" s="788" t="s">
        <v>353</v>
      </c>
      <c r="C193" s="735">
        <f t="shared" si="4"/>
        <v>0</v>
      </c>
      <c r="D193" s="749"/>
      <c r="E193" s="739"/>
      <c r="F193" s="750"/>
      <c r="G193" s="750"/>
      <c r="H193" s="750"/>
      <c r="I193" s="828"/>
      <c r="J193" s="736"/>
      <c r="K193" s="736"/>
      <c r="N193" s="732"/>
      <c r="O193" s="737"/>
      <c r="Q193" s="736"/>
    </row>
    <row r="194" spans="1:17" x14ac:dyDescent="0.2">
      <c r="A194" s="782" t="s">
        <v>354</v>
      </c>
      <c r="B194" s="802" t="s">
        <v>355</v>
      </c>
      <c r="C194" s="735">
        <f t="shared" si="4"/>
        <v>0</v>
      </c>
      <c r="D194" s="749"/>
      <c r="E194" s="739"/>
      <c r="F194" s="750"/>
      <c r="G194" s="750"/>
      <c r="H194" s="750"/>
      <c r="I194" s="828"/>
      <c r="J194" s="736"/>
      <c r="K194" s="736"/>
      <c r="N194" s="732"/>
      <c r="O194" s="737"/>
      <c r="Q194" s="736"/>
    </row>
    <row r="195" spans="1:17" x14ac:dyDescent="0.2">
      <c r="A195" s="782" t="s">
        <v>356</v>
      </c>
      <c r="B195" s="802" t="s">
        <v>357</v>
      </c>
      <c r="C195" s="735">
        <f t="shared" si="4"/>
        <v>0</v>
      </c>
      <c r="D195" s="749"/>
      <c r="E195" s="739"/>
      <c r="F195" s="750"/>
      <c r="G195" s="750"/>
      <c r="H195" s="750"/>
      <c r="I195" s="828"/>
      <c r="J195" s="736"/>
      <c r="K195" s="736"/>
      <c r="N195" s="732"/>
      <c r="O195" s="737"/>
      <c r="Q195" s="736"/>
    </row>
    <row r="196" spans="1:17" x14ac:dyDescent="0.2">
      <c r="A196" s="782" t="s">
        <v>358</v>
      </c>
      <c r="B196" s="802" t="s">
        <v>359</v>
      </c>
      <c r="C196" s="735">
        <f t="shared" si="4"/>
        <v>7</v>
      </c>
      <c r="D196" s="749">
        <v>1</v>
      </c>
      <c r="E196" s="739"/>
      <c r="F196" s="750">
        <v>6</v>
      </c>
      <c r="G196" s="750"/>
      <c r="H196" s="750"/>
      <c r="I196" s="828"/>
      <c r="J196" s="736"/>
      <c r="K196" s="736"/>
      <c r="N196" s="732"/>
      <c r="O196" s="737"/>
      <c r="Q196" s="736"/>
    </row>
    <row r="197" spans="1:17" x14ac:dyDescent="0.2">
      <c r="A197" s="782" t="s">
        <v>360</v>
      </c>
      <c r="B197" s="802" t="s">
        <v>361</v>
      </c>
      <c r="C197" s="735">
        <f t="shared" si="4"/>
        <v>1</v>
      </c>
      <c r="D197" s="749">
        <v>1</v>
      </c>
      <c r="E197" s="739"/>
      <c r="F197" s="750"/>
      <c r="G197" s="750"/>
      <c r="H197" s="750"/>
      <c r="I197" s="828"/>
      <c r="J197" s="736"/>
      <c r="K197" s="736"/>
      <c r="N197" s="732"/>
      <c r="O197" s="737"/>
      <c r="Q197" s="736"/>
    </row>
    <row r="198" spans="1:17" x14ac:dyDescent="0.2">
      <c r="A198" s="782" t="s">
        <v>362</v>
      </c>
      <c r="B198" s="802" t="s">
        <v>363</v>
      </c>
      <c r="C198" s="735">
        <f t="shared" si="4"/>
        <v>23</v>
      </c>
      <c r="D198" s="749">
        <v>21</v>
      </c>
      <c r="E198" s="739"/>
      <c r="F198" s="750">
        <v>2</v>
      </c>
      <c r="G198" s="750"/>
      <c r="H198" s="750"/>
      <c r="I198" s="828"/>
      <c r="J198" s="736"/>
      <c r="K198" s="736"/>
      <c r="N198" s="732"/>
      <c r="O198" s="737"/>
      <c r="Q198" s="736"/>
    </row>
    <row r="199" spans="1:17" x14ac:dyDescent="0.2">
      <c r="A199" s="782" t="s">
        <v>364</v>
      </c>
      <c r="B199" s="802" t="s">
        <v>365</v>
      </c>
      <c r="C199" s="735">
        <f t="shared" si="4"/>
        <v>0</v>
      </c>
      <c r="D199" s="749"/>
      <c r="E199" s="739"/>
      <c r="F199" s="750"/>
      <c r="G199" s="750"/>
      <c r="H199" s="750"/>
      <c r="I199" s="828"/>
      <c r="J199" s="736"/>
      <c r="K199" s="736"/>
      <c r="N199" s="732"/>
      <c r="O199" s="737"/>
      <c r="Q199" s="736"/>
    </row>
    <row r="200" spans="1:17" x14ac:dyDescent="0.2">
      <c r="A200" s="782" t="s">
        <v>366</v>
      </c>
      <c r="B200" s="802" t="s">
        <v>367</v>
      </c>
      <c r="C200" s="735">
        <f t="shared" si="4"/>
        <v>0</v>
      </c>
      <c r="D200" s="749"/>
      <c r="E200" s="739"/>
      <c r="F200" s="750"/>
      <c r="G200" s="750"/>
      <c r="H200" s="750"/>
      <c r="I200" s="828"/>
      <c r="J200" s="736"/>
      <c r="K200" s="736"/>
      <c r="N200" s="732"/>
      <c r="O200" s="737"/>
      <c r="Q200" s="736"/>
    </row>
    <row r="201" spans="1:17" x14ac:dyDescent="0.2">
      <c r="A201" s="782" t="s">
        <v>368</v>
      </c>
      <c r="B201" s="802" t="s">
        <v>369</v>
      </c>
      <c r="C201" s="735">
        <f t="shared" si="4"/>
        <v>0</v>
      </c>
      <c r="D201" s="749"/>
      <c r="E201" s="739"/>
      <c r="F201" s="750"/>
      <c r="G201" s="750"/>
      <c r="H201" s="750"/>
      <c r="I201" s="828"/>
      <c r="J201" s="736"/>
      <c r="K201" s="736"/>
      <c r="N201" s="732"/>
      <c r="O201" s="737"/>
      <c r="Q201" s="736"/>
    </row>
    <row r="202" spans="1:17" x14ac:dyDescent="0.2">
      <c r="A202" s="782" t="s">
        <v>370</v>
      </c>
      <c r="B202" s="802" t="s">
        <v>371</v>
      </c>
      <c r="C202" s="735">
        <f t="shared" si="4"/>
        <v>0</v>
      </c>
      <c r="D202" s="749"/>
      <c r="E202" s="739"/>
      <c r="F202" s="750"/>
      <c r="G202" s="750"/>
      <c r="H202" s="750"/>
      <c r="I202" s="828"/>
      <c r="J202" s="736"/>
      <c r="K202" s="736"/>
      <c r="N202" s="732"/>
      <c r="O202" s="737"/>
      <c r="Q202" s="736"/>
    </row>
    <row r="203" spans="1:17" x14ac:dyDescent="0.2">
      <c r="A203" s="782" t="s">
        <v>372</v>
      </c>
      <c r="B203" s="802" t="s">
        <v>373</v>
      </c>
      <c r="C203" s="735">
        <f t="shared" si="4"/>
        <v>0</v>
      </c>
      <c r="D203" s="749"/>
      <c r="E203" s="739"/>
      <c r="F203" s="750"/>
      <c r="G203" s="750"/>
      <c r="H203" s="750"/>
      <c r="I203" s="828"/>
      <c r="J203" s="736"/>
      <c r="K203" s="736"/>
      <c r="N203" s="732"/>
      <c r="O203" s="737"/>
      <c r="Q203" s="736"/>
    </row>
    <row r="204" spans="1:17" x14ac:dyDescent="0.2">
      <c r="A204" s="782" t="s">
        <v>374</v>
      </c>
      <c r="B204" s="802" t="s">
        <v>375</v>
      </c>
      <c r="C204" s="735">
        <f t="shared" si="4"/>
        <v>0</v>
      </c>
      <c r="D204" s="749"/>
      <c r="E204" s="739"/>
      <c r="F204" s="750"/>
      <c r="G204" s="750"/>
      <c r="H204" s="750"/>
      <c r="I204" s="828"/>
      <c r="J204" s="736"/>
      <c r="K204" s="736"/>
      <c r="N204" s="732"/>
      <c r="O204" s="737"/>
      <c r="Q204" s="736"/>
    </row>
    <row r="205" spans="1:17" x14ac:dyDescent="0.2">
      <c r="A205" s="782" t="s">
        <v>376</v>
      </c>
      <c r="B205" s="788" t="s">
        <v>377</v>
      </c>
      <c r="C205" s="735">
        <f t="shared" si="4"/>
        <v>0</v>
      </c>
      <c r="D205" s="749"/>
      <c r="E205" s="739"/>
      <c r="F205" s="750"/>
      <c r="G205" s="750"/>
      <c r="H205" s="750"/>
      <c r="I205" s="828"/>
      <c r="J205" s="736"/>
      <c r="K205" s="736"/>
      <c r="N205" s="732"/>
      <c r="O205" s="737"/>
      <c r="Q205" s="736"/>
    </row>
    <row r="206" spans="1:17" x14ac:dyDescent="0.2">
      <c r="A206" s="782" t="s">
        <v>378</v>
      </c>
      <c r="B206" s="802" t="s">
        <v>379</v>
      </c>
      <c r="C206" s="735">
        <f t="shared" si="4"/>
        <v>0</v>
      </c>
      <c r="D206" s="749"/>
      <c r="E206" s="739"/>
      <c r="F206" s="750"/>
      <c r="G206" s="750"/>
      <c r="H206" s="750"/>
      <c r="I206" s="828"/>
      <c r="J206" s="736"/>
      <c r="K206" s="736"/>
      <c r="N206" s="732"/>
      <c r="O206" s="737"/>
      <c r="Q206" s="736"/>
    </row>
    <row r="207" spans="1:17" x14ac:dyDescent="0.2">
      <c r="A207" s="782" t="s">
        <v>380</v>
      </c>
      <c r="B207" s="802" t="s">
        <v>381</v>
      </c>
      <c r="C207" s="735">
        <f t="shared" si="4"/>
        <v>21</v>
      </c>
      <c r="D207" s="749">
        <v>1</v>
      </c>
      <c r="E207" s="739">
        <v>20</v>
      </c>
      <c r="F207" s="750"/>
      <c r="G207" s="750"/>
      <c r="H207" s="750"/>
      <c r="I207" s="828"/>
      <c r="J207" s="736"/>
      <c r="K207" s="736"/>
      <c r="N207" s="732"/>
      <c r="O207" s="737"/>
      <c r="Q207" s="736"/>
    </row>
    <row r="208" spans="1:17" x14ac:dyDescent="0.2">
      <c r="A208" s="782" t="s">
        <v>382</v>
      </c>
      <c r="B208" s="802" t="s">
        <v>383</v>
      </c>
      <c r="C208" s="735">
        <f t="shared" si="4"/>
        <v>0</v>
      </c>
      <c r="D208" s="749"/>
      <c r="E208" s="739"/>
      <c r="F208" s="750"/>
      <c r="G208" s="750"/>
      <c r="H208" s="750"/>
      <c r="I208" s="828"/>
      <c r="J208" s="736"/>
      <c r="K208" s="736"/>
      <c r="N208" s="732"/>
      <c r="O208" s="737"/>
      <c r="Q208" s="736"/>
    </row>
    <row r="209" spans="1:17" x14ac:dyDescent="0.2">
      <c r="A209" s="782" t="s">
        <v>384</v>
      </c>
      <c r="B209" s="802" t="s">
        <v>385</v>
      </c>
      <c r="C209" s="735">
        <f t="shared" si="4"/>
        <v>0</v>
      </c>
      <c r="D209" s="749"/>
      <c r="E209" s="739"/>
      <c r="F209" s="750"/>
      <c r="G209" s="750"/>
      <c r="H209" s="750"/>
      <c r="I209" s="828"/>
      <c r="J209" s="736"/>
      <c r="K209" s="736"/>
      <c r="N209" s="732"/>
      <c r="O209" s="737"/>
      <c r="Q209" s="736"/>
    </row>
    <row r="210" spans="1:17" ht="23.25" x14ac:dyDescent="0.2">
      <c r="A210" s="782" t="s">
        <v>386</v>
      </c>
      <c r="B210" s="788" t="s">
        <v>387</v>
      </c>
      <c r="C210" s="735">
        <f t="shared" si="4"/>
        <v>0</v>
      </c>
      <c r="D210" s="749"/>
      <c r="E210" s="739"/>
      <c r="F210" s="750"/>
      <c r="G210" s="750"/>
      <c r="H210" s="750"/>
      <c r="I210" s="828"/>
      <c r="J210" s="736"/>
      <c r="K210" s="736"/>
      <c r="N210" s="732"/>
      <c r="O210" s="737"/>
      <c r="Q210" s="736"/>
    </row>
    <row r="211" spans="1:17" x14ac:dyDescent="0.2">
      <c r="A211" s="782" t="s">
        <v>388</v>
      </c>
      <c r="B211" s="802" t="s">
        <v>389</v>
      </c>
      <c r="C211" s="735">
        <f t="shared" si="4"/>
        <v>0</v>
      </c>
      <c r="D211" s="749"/>
      <c r="E211" s="739"/>
      <c r="F211" s="750"/>
      <c r="G211" s="750"/>
      <c r="H211" s="750"/>
      <c r="I211" s="828"/>
      <c r="J211" s="736"/>
      <c r="K211" s="736"/>
      <c r="N211" s="732"/>
      <c r="O211" s="737"/>
      <c r="Q211" s="736"/>
    </row>
    <row r="212" spans="1:17" x14ac:dyDescent="0.2">
      <c r="A212" s="782" t="s">
        <v>390</v>
      </c>
      <c r="B212" s="802" t="s">
        <v>391</v>
      </c>
      <c r="C212" s="735">
        <f t="shared" si="4"/>
        <v>0</v>
      </c>
      <c r="D212" s="749"/>
      <c r="E212" s="739"/>
      <c r="F212" s="750"/>
      <c r="G212" s="750"/>
      <c r="H212" s="750"/>
      <c r="I212" s="828"/>
      <c r="J212" s="736"/>
      <c r="K212" s="736"/>
      <c r="N212" s="732"/>
      <c r="O212" s="737"/>
      <c r="Q212" s="736"/>
    </row>
    <row r="213" spans="1:17" x14ac:dyDescent="0.2">
      <c r="A213" s="782" t="s">
        <v>392</v>
      </c>
      <c r="B213" s="802" t="s">
        <v>393</v>
      </c>
      <c r="C213" s="735">
        <f t="shared" si="4"/>
        <v>0</v>
      </c>
      <c r="D213" s="749"/>
      <c r="E213" s="739"/>
      <c r="F213" s="750"/>
      <c r="G213" s="750"/>
      <c r="H213" s="750"/>
      <c r="I213" s="828"/>
      <c r="J213" s="736"/>
      <c r="K213" s="736"/>
      <c r="N213" s="732"/>
      <c r="O213" s="737"/>
      <c r="Q213" s="736"/>
    </row>
    <row r="214" spans="1:17" x14ac:dyDescent="0.2">
      <c r="A214" s="782" t="s">
        <v>394</v>
      </c>
      <c r="B214" s="802" t="s">
        <v>395</v>
      </c>
      <c r="C214" s="735">
        <f t="shared" si="4"/>
        <v>0</v>
      </c>
      <c r="D214" s="749"/>
      <c r="E214" s="739"/>
      <c r="F214" s="750"/>
      <c r="G214" s="750"/>
      <c r="H214" s="750"/>
      <c r="I214" s="828"/>
      <c r="J214" s="736"/>
      <c r="K214" s="736"/>
      <c r="N214" s="732"/>
      <c r="O214" s="737"/>
      <c r="Q214" s="736"/>
    </row>
    <row r="215" spans="1:17" x14ac:dyDescent="0.2">
      <c r="A215" s="782" t="s">
        <v>396</v>
      </c>
      <c r="B215" s="802" t="s">
        <v>397</v>
      </c>
      <c r="C215" s="735">
        <f t="shared" si="4"/>
        <v>0</v>
      </c>
      <c r="D215" s="749"/>
      <c r="E215" s="739"/>
      <c r="F215" s="750"/>
      <c r="G215" s="750"/>
      <c r="H215" s="750"/>
      <c r="I215" s="828"/>
      <c r="J215" s="736"/>
      <c r="K215" s="736"/>
      <c r="N215" s="732"/>
      <c r="O215" s="737"/>
      <c r="Q215" s="736"/>
    </row>
    <row r="216" spans="1:17" x14ac:dyDescent="0.2">
      <c r="A216" s="782" t="s">
        <v>398</v>
      </c>
      <c r="B216" s="802" t="s">
        <v>399</v>
      </c>
      <c r="C216" s="735">
        <f t="shared" si="4"/>
        <v>0</v>
      </c>
      <c r="D216" s="749"/>
      <c r="E216" s="739"/>
      <c r="F216" s="750"/>
      <c r="G216" s="750"/>
      <c r="H216" s="750"/>
      <c r="I216" s="828"/>
      <c r="J216" s="736"/>
      <c r="K216" s="736"/>
      <c r="N216" s="732"/>
      <c r="O216" s="737"/>
      <c r="Q216" s="736"/>
    </row>
    <row r="217" spans="1:17" x14ac:dyDescent="0.2">
      <c r="A217" s="782" t="s">
        <v>400</v>
      </c>
      <c r="B217" s="802" t="s">
        <v>401</v>
      </c>
      <c r="C217" s="735">
        <f t="shared" si="4"/>
        <v>0</v>
      </c>
      <c r="D217" s="749"/>
      <c r="E217" s="739"/>
      <c r="F217" s="750"/>
      <c r="G217" s="750"/>
      <c r="H217" s="750"/>
      <c r="I217" s="828"/>
      <c r="J217" s="736"/>
      <c r="K217" s="736"/>
      <c r="N217" s="732"/>
      <c r="O217" s="737"/>
      <c r="Q217" s="736"/>
    </row>
    <row r="218" spans="1:17" x14ac:dyDescent="0.2">
      <c r="A218" s="782" t="s">
        <v>402</v>
      </c>
      <c r="B218" s="802" t="s">
        <v>403</v>
      </c>
      <c r="C218" s="735">
        <f t="shared" si="4"/>
        <v>0</v>
      </c>
      <c r="D218" s="749"/>
      <c r="E218" s="739"/>
      <c r="F218" s="750"/>
      <c r="G218" s="750"/>
      <c r="H218" s="750"/>
      <c r="I218" s="828"/>
      <c r="J218" s="736"/>
      <c r="K218" s="736"/>
      <c r="N218" s="732"/>
      <c r="O218" s="737"/>
      <c r="Q218" s="736"/>
    </row>
    <row r="219" spans="1:17" x14ac:dyDescent="0.2">
      <c r="A219" s="782" t="s">
        <v>404</v>
      </c>
      <c r="B219" s="802" t="s">
        <v>405</v>
      </c>
      <c r="C219" s="735">
        <f t="shared" si="4"/>
        <v>0</v>
      </c>
      <c r="D219" s="749"/>
      <c r="E219" s="739"/>
      <c r="F219" s="750"/>
      <c r="G219" s="750"/>
      <c r="H219" s="750"/>
      <c r="I219" s="828"/>
      <c r="J219" s="736"/>
      <c r="K219" s="736"/>
      <c r="N219" s="732"/>
      <c r="O219" s="737"/>
      <c r="Q219" s="736"/>
    </row>
    <row r="220" spans="1:17" x14ac:dyDescent="0.2">
      <c r="A220" s="782" t="s">
        <v>406</v>
      </c>
      <c r="B220" s="802" t="s">
        <v>407</v>
      </c>
      <c r="C220" s="735">
        <f t="shared" si="4"/>
        <v>0</v>
      </c>
      <c r="D220" s="749"/>
      <c r="E220" s="739"/>
      <c r="F220" s="750"/>
      <c r="G220" s="750"/>
      <c r="H220" s="750"/>
      <c r="I220" s="828"/>
      <c r="J220" s="736"/>
      <c r="K220" s="736"/>
      <c r="N220" s="732"/>
      <c r="O220" s="737"/>
      <c r="Q220" s="736"/>
    </row>
    <row r="221" spans="1:17" x14ac:dyDescent="0.2">
      <c r="A221" s="782" t="s">
        <v>408</v>
      </c>
      <c r="B221" s="802" t="s">
        <v>409</v>
      </c>
      <c r="C221" s="735">
        <f t="shared" si="4"/>
        <v>0</v>
      </c>
      <c r="D221" s="749"/>
      <c r="E221" s="739"/>
      <c r="F221" s="750"/>
      <c r="G221" s="750"/>
      <c r="H221" s="750"/>
      <c r="I221" s="828"/>
      <c r="J221" s="736"/>
      <c r="K221" s="736"/>
      <c r="N221" s="732"/>
      <c r="O221" s="737"/>
      <c r="Q221" s="736"/>
    </row>
    <row r="222" spans="1:17" x14ac:dyDescent="0.2">
      <c r="A222" s="782" t="s">
        <v>410</v>
      </c>
      <c r="B222" s="802" t="s">
        <v>411</v>
      </c>
      <c r="C222" s="735">
        <f t="shared" si="4"/>
        <v>0</v>
      </c>
      <c r="D222" s="749"/>
      <c r="E222" s="739"/>
      <c r="F222" s="750"/>
      <c r="G222" s="750"/>
      <c r="H222" s="750"/>
      <c r="I222" s="828"/>
      <c r="J222" s="736"/>
      <c r="K222" s="736"/>
      <c r="N222" s="732"/>
      <c r="O222" s="737"/>
      <c r="Q222" s="736"/>
    </row>
    <row r="223" spans="1:17" x14ac:dyDescent="0.2">
      <c r="A223" s="782" t="s">
        <v>412</v>
      </c>
      <c r="B223" s="802" t="s">
        <v>413</v>
      </c>
      <c r="C223" s="735">
        <f t="shared" si="4"/>
        <v>0</v>
      </c>
      <c r="D223" s="749"/>
      <c r="E223" s="739"/>
      <c r="F223" s="750"/>
      <c r="G223" s="750"/>
      <c r="H223" s="750"/>
      <c r="I223" s="828"/>
      <c r="J223" s="736"/>
      <c r="K223" s="736"/>
      <c r="N223" s="732"/>
      <c r="O223" s="737"/>
      <c r="Q223" s="736"/>
    </row>
    <row r="224" spans="1:17" x14ac:dyDescent="0.2">
      <c r="A224" s="782" t="s">
        <v>414</v>
      </c>
      <c r="B224" s="802" t="s">
        <v>415</v>
      </c>
      <c r="C224" s="735">
        <f t="shared" si="4"/>
        <v>0</v>
      </c>
      <c r="D224" s="749"/>
      <c r="E224" s="739"/>
      <c r="F224" s="750"/>
      <c r="G224" s="750"/>
      <c r="H224" s="750"/>
      <c r="I224" s="828"/>
      <c r="J224" s="736"/>
      <c r="K224" s="736"/>
      <c r="N224" s="732"/>
      <c r="O224" s="737"/>
      <c r="Q224" s="736"/>
    </row>
    <row r="225" spans="1:17" x14ac:dyDescent="0.2">
      <c r="A225" s="782" t="s">
        <v>416</v>
      </c>
      <c r="B225" s="802" t="s">
        <v>417</v>
      </c>
      <c r="C225" s="735">
        <f t="shared" si="4"/>
        <v>0</v>
      </c>
      <c r="D225" s="749"/>
      <c r="E225" s="739"/>
      <c r="F225" s="750"/>
      <c r="G225" s="750"/>
      <c r="H225" s="750"/>
      <c r="I225" s="828"/>
      <c r="J225" s="736"/>
      <c r="K225" s="736"/>
      <c r="N225" s="732"/>
      <c r="O225" s="737"/>
      <c r="Q225" s="736"/>
    </row>
    <row r="226" spans="1:17" x14ac:dyDescent="0.2">
      <c r="A226" s="782" t="s">
        <v>418</v>
      </c>
      <c r="B226" s="802" t="s">
        <v>419</v>
      </c>
      <c r="C226" s="735">
        <f t="shared" si="4"/>
        <v>0</v>
      </c>
      <c r="D226" s="749"/>
      <c r="E226" s="739"/>
      <c r="F226" s="750"/>
      <c r="G226" s="750"/>
      <c r="H226" s="750"/>
      <c r="I226" s="828"/>
      <c r="J226" s="736"/>
      <c r="K226" s="736"/>
      <c r="N226" s="732"/>
      <c r="O226" s="737"/>
      <c r="Q226" s="736"/>
    </row>
    <row r="227" spans="1:17" ht="23.25" x14ac:dyDescent="0.2">
      <c r="A227" s="782" t="s">
        <v>420</v>
      </c>
      <c r="B227" s="788" t="s">
        <v>421</v>
      </c>
      <c r="C227" s="735">
        <f t="shared" si="4"/>
        <v>0</v>
      </c>
      <c r="D227" s="749"/>
      <c r="E227" s="739"/>
      <c r="F227" s="750"/>
      <c r="G227" s="750"/>
      <c r="H227" s="750"/>
      <c r="I227" s="828"/>
      <c r="J227" s="736"/>
      <c r="K227" s="736"/>
      <c r="N227" s="732"/>
      <c r="O227" s="737"/>
      <c r="Q227" s="736"/>
    </row>
    <row r="228" spans="1:17" x14ac:dyDescent="0.2">
      <c r="A228" s="782" t="s">
        <v>422</v>
      </c>
      <c r="B228" s="802" t="s">
        <v>423</v>
      </c>
      <c r="C228" s="735">
        <f t="shared" si="4"/>
        <v>0</v>
      </c>
      <c r="D228" s="749"/>
      <c r="E228" s="739"/>
      <c r="F228" s="750"/>
      <c r="G228" s="750"/>
      <c r="H228" s="750"/>
      <c r="I228" s="828"/>
      <c r="J228" s="736"/>
      <c r="K228" s="736"/>
      <c r="N228" s="732"/>
      <c r="O228" s="737"/>
      <c r="Q228" s="736"/>
    </row>
    <row r="229" spans="1:17" x14ac:dyDescent="0.2">
      <c r="A229" s="782" t="s">
        <v>424</v>
      </c>
      <c r="B229" s="802" t="s">
        <v>425</v>
      </c>
      <c r="C229" s="735">
        <f t="shared" si="4"/>
        <v>0</v>
      </c>
      <c r="D229" s="749"/>
      <c r="E229" s="739"/>
      <c r="F229" s="750"/>
      <c r="G229" s="750"/>
      <c r="H229" s="750"/>
      <c r="I229" s="828"/>
      <c r="J229" s="736"/>
      <c r="K229" s="736"/>
      <c r="N229" s="732"/>
      <c r="O229" s="737"/>
      <c r="Q229" s="736"/>
    </row>
    <row r="230" spans="1:17" x14ac:dyDescent="0.2">
      <c r="A230" s="782" t="s">
        <v>426</v>
      </c>
      <c r="B230" s="802" t="s">
        <v>427</v>
      </c>
      <c r="C230" s="735">
        <f t="shared" si="4"/>
        <v>0</v>
      </c>
      <c r="D230" s="749"/>
      <c r="E230" s="739"/>
      <c r="F230" s="750"/>
      <c r="G230" s="750"/>
      <c r="H230" s="750"/>
      <c r="I230" s="828"/>
      <c r="J230" s="736"/>
      <c r="K230" s="736"/>
      <c r="N230" s="732"/>
      <c r="O230" s="737"/>
      <c r="Q230" s="736"/>
    </row>
    <row r="231" spans="1:17" x14ac:dyDescent="0.2">
      <c r="A231" s="782" t="s">
        <v>428</v>
      </c>
      <c r="B231" s="802" t="s">
        <v>429</v>
      </c>
      <c r="C231" s="735">
        <f t="shared" si="4"/>
        <v>0</v>
      </c>
      <c r="D231" s="749"/>
      <c r="E231" s="739"/>
      <c r="F231" s="750"/>
      <c r="G231" s="750"/>
      <c r="H231" s="750"/>
      <c r="I231" s="828"/>
      <c r="J231" s="736"/>
      <c r="K231" s="736"/>
      <c r="N231" s="732"/>
      <c r="O231" s="737"/>
      <c r="Q231" s="736"/>
    </row>
    <row r="232" spans="1:17" x14ac:dyDescent="0.2">
      <c r="A232" s="782" t="s">
        <v>430</v>
      </c>
      <c r="B232" s="802" t="s">
        <v>431</v>
      </c>
      <c r="C232" s="735">
        <f t="shared" si="4"/>
        <v>0</v>
      </c>
      <c r="D232" s="749"/>
      <c r="E232" s="739"/>
      <c r="F232" s="750"/>
      <c r="G232" s="750"/>
      <c r="H232" s="750"/>
      <c r="I232" s="828"/>
      <c r="J232" s="736"/>
      <c r="K232" s="736"/>
      <c r="N232" s="732"/>
      <c r="O232" s="737"/>
      <c r="Q232" s="736"/>
    </row>
    <row r="233" spans="1:17" x14ac:dyDescent="0.2">
      <c r="A233" s="782" t="s">
        <v>432</v>
      </c>
      <c r="B233" s="802" t="s">
        <v>433</v>
      </c>
      <c r="C233" s="735">
        <f t="shared" si="4"/>
        <v>0</v>
      </c>
      <c r="D233" s="749"/>
      <c r="E233" s="739"/>
      <c r="F233" s="750"/>
      <c r="G233" s="750"/>
      <c r="H233" s="750"/>
      <c r="I233" s="828"/>
      <c r="J233" s="736"/>
      <c r="K233" s="736"/>
      <c r="N233" s="732"/>
      <c r="O233" s="737"/>
      <c r="Q233" s="736"/>
    </row>
    <row r="234" spans="1:17" x14ac:dyDescent="0.2">
      <c r="A234" s="782" t="s">
        <v>434</v>
      </c>
      <c r="B234" s="802" t="s">
        <v>435</v>
      </c>
      <c r="C234" s="735">
        <f t="shared" si="4"/>
        <v>268</v>
      </c>
      <c r="D234" s="749"/>
      <c r="E234" s="739"/>
      <c r="F234" s="750">
        <v>268</v>
      </c>
      <c r="G234" s="750"/>
      <c r="H234" s="750"/>
      <c r="I234" s="828"/>
      <c r="J234" s="736"/>
      <c r="K234" s="736"/>
      <c r="N234" s="732"/>
      <c r="O234" s="737"/>
      <c r="Q234" s="736"/>
    </row>
    <row r="235" spans="1:17" x14ac:dyDescent="0.2">
      <c r="A235" s="782" t="s">
        <v>436</v>
      </c>
      <c r="B235" s="802" t="s">
        <v>437</v>
      </c>
      <c r="C235" s="735">
        <f t="shared" si="4"/>
        <v>0</v>
      </c>
      <c r="D235" s="749"/>
      <c r="E235" s="739"/>
      <c r="F235" s="750"/>
      <c r="G235" s="750"/>
      <c r="H235" s="750"/>
      <c r="I235" s="828"/>
      <c r="J235" s="736"/>
      <c r="K235" s="736"/>
      <c r="N235" s="732"/>
      <c r="O235" s="737"/>
      <c r="Q235" s="736"/>
    </row>
    <row r="236" spans="1:17" ht="23.25" x14ac:dyDescent="0.2">
      <c r="A236" s="782" t="s">
        <v>438</v>
      </c>
      <c r="B236" s="788" t="s">
        <v>439</v>
      </c>
      <c r="C236" s="735">
        <f t="shared" si="4"/>
        <v>0</v>
      </c>
      <c r="D236" s="749"/>
      <c r="E236" s="739"/>
      <c r="F236" s="750"/>
      <c r="G236" s="750"/>
      <c r="H236" s="750"/>
      <c r="I236" s="828"/>
      <c r="J236" s="736"/>
      <c r="K236" s="736"/>
      <c r="N236" s="732"/>
      <c r="O236" s="737"/>
      <c r="Q236" s="736"/>
    </row>
    <row r="237" spans="1:17" x14ac:dyDescent="0.2">
      <c r="A237" s="782" t="s">
        <v>440</v>
      </c>
      <c r="B237" s="802" t="s">
        <v>441</v>
      </c>
      <c r="C237" s="735">
        <f t="shared" si="4"/>
        <v>4</v>
      </c>
      <c r="D237" s="749">
        <v>4</v>
      </c>
      <c r="E237" s="739"/>
      <c r="F237" s="750"/>
      <c r="G237" s="750"/>
      <c r="H237" s="750"/>
      <c r="I237" s="828"/>
      <c r="J237" s="736"/>
      <c r="K237" s="736"/>
      <c r="N237" s="732"/>
      <c r="O237" s="737"/>
      <c r="Q237" s="736"/>
    </row>
    <row r="238" spans="1:17" ht="23.25" x14ac:dyDescent="0.2">
      <c r="A238" s="782" t="s">
        <v>442</v>
      </c>
      <c r="B238" s="788" t="s">
        <v>443</v>
      </c>
      <c r="C238" s="735">
        <f t="shared" si="4"/>
        <v>741</v>
      </c>
      <c r="D238" s="749"/>
      <c r="E238" s="739"/>
      <c r="F238" s="750">
        <v>741</v>
      </c>
      <c r="G238" s="750"/>
      <c r="H238" s="750"/>
      <c r="I238" s="828"/>
      <c r="J238" s="736"/>
      <c r="K238" s="736"/>
      <c r="N238" s="732"/>
      <c r="O238" s="737"/>
      <c r="Q238" s="736"/>
    </row>
    <row r="239" spans="1:17" x14ac:dyDescent="0.2">
      <c r="A239" s="782" t="s">
        <v>444</v>
      </c>
      <c r="B239" s="802" t="s">
        <v>445</v>
      </c>
      <c r="C239" s="735">
        <f t="shared" si="4"/>
        <v>0</v>
      </c>
      <c r="D239" s="749"/>
      <c r="E239" s="739"/>
      <c r="F239" s="750"/>
      <c r="G239" s="750"/>
      <c r="H239" s="750"/>
      <c r="I239" s="828"/>
      <c r="J239" s="736"/>
      <c r="K239" s="736"/>
      <c r="N239" s="732"/>
      <c r="O239" s="737"/>
      <c r="Q239" s="736"/>
    </row>
    <row r="240" spans="1:17" x14ac:dyDescent="0.2">
      <c r="A240" s="782" t="s">
        <v>446</v>
      </c>
      <c r="B240" s="802" t="s">
        <v>447</v>
      </c>
      <c r="C240" s="735">
        <f t="shared" si="4"/>
        <v>0</v>
      </c>
      <c r="D240" s="749"/>
      <c r="E240" s="739"/>
      <c r="F240" s="750"/>
      <c r="G240" s="750"/>
      <c r="H240" s="750"/>
      <c r="I240" s="828"/>
      <c r="J240" s="736"/>
      <c r="K240" s="736"/>
      <c r="N240" s="732"/>
      <c r="O240" s="737"/>
      <c r="Q240" s="736"/>
    </row>
    <row r="241" spans="1:17" x14ac:dyDescent="0.2">
      <c r="A241" s="782" t="s">
        <v>448</v>
      </c>
      <c r="B241" s="802" t="s">
        <v>449</v>
      </c>
      <c r="C241" s="735">
        <f t="shared" si="4"/>
        <v>0</v>
      </c>
      <c r="D241" s="749"/>
      <c r="E241" s="739"/>
      <c r="F241" s="750"/>
      <c r="G241" s="750"/>
      <c r="H241" s="750"/>
      <c r="I241" s="828"/>
      <c r="J241" s="736"/>
      <c r="K241" s="736"/>
      <c r="N241" s="732"/>
      <c r="O241" s="737"/>
      <c r="Q241" s="736"/>
    </row>
    <row r="242" spans="1:17" x14ac:dyDescent="0.2">
      <c r="A242" s="782" t="s">
        <v>450</v>
      </c>
      <c r="B242" s="802" t="s">
        <v>451</v>
      </c>
      <c r="C242" s="735">
        <f t="shared" si="4"/>
        <v>0</v>
      </c>
      <c r="D242" s="749"/>
      <c r="E242" s="739"/>
      <c r="F242" s="750"/>
      <c r="G242" s="750"/>
      <c r="H242" s="750"/>
      <c r="I242" s="828"/>
      <c r="J242" s="736"/>
      <c r="K242" s="736"/>
      <c r="N242" s="732"/>
      <c r="O242" s="737"/>
      <c r="Q242" s="736"/>
    </row>
    <row r="243" spans="1:17" x14ac:dyDescent="0.2">
      <c r="A243" s="782" t="s">
        <v>452</v>
      </c>
      <c r="B243" s="802" t="s">
        <v>453</v>
      </c>
      <c r="C243" s="735">
        <f t="shared" si="4"/>
        <v>0</v>
      </c>
      <c r="D243" s="749"/>
      <c r="E243" s="739"/>
      <c r="F243" s="750"/>
      <c r="G243" s="750"/>
      <c r="H243" s="750"/>
      <c r="I243" s="828"/>
      <c r="J243" s="736"/>
      <c r="K243" s="736"/>
      <c r="N243" s="732"/>
      <c r="O243" s="737"/>
      <c r="Q243" s="736"/>
    </row>
    <row r="244" spans="1:17" x14ac:dyDescent="0.2">
      <c r="A244" s="782" t="s">
        <v>454</v>
      </c>
      <c r="B244" s="802" t="s">
        <v>455</v>
      </c>
      <c r="C244" s="735">
        <f>+SUM(D244:F244)</f>
        <v>22</v>
      </c>
      <c r="D244" s="749">
        <v>7</v>
      </c>
      <c r="E244" s="739"/>
      <c r="F244" s="750">
        <v>15</v>
      </c>
      <c r="G244" s="750"/>
      <c r="H244" s="750"/>
      <c r="I244" s="828"/>
      <c r="J244" s="736"/>
      <c r="K244" s="736"/>
      <c r="N244" s="732"/>
      <c r="O244" s="737"/>
      <c r="Q244" s="736"/>
    </row>
    <row r="245" spans="1:17" x14ac:dyDescent="0.2">
      <c r="A245" s="782" t="s">
        <v>456</v>
      </c>
      <c r="B245" s="802" t="s">
        <v>457</v>
      </c>
      <c r="C245" s="735">
        <f>+SUM(D245:F245)</f>
        <v>0</v>
      </c>
      <c r="D245" s="749"/>
      <c r="E245" s="739"/>
      <c r="F245" s="750"/>
      <c r="G245" s="750"/>
      <c r="H245" s="750"/>
      <c r="I245" s="828"/>
      <c r="J245" s="736"/>
      <c r="K245" s="736"/>
      <c r="N245" s="732"/>
      <c r="O245" s="737"/>
      <c r="Q245" s="736"/>
    </row>
    <row r="246" spans="1:17" x14ac:dyDescent="0.2">
      <c r="A246" s="782" t="s">
        <v>458</v>
      </c>
      <c r="B246" s="802" t="s">
        <v>459</v>
      </c>
      <c r="C246" s="735">
        <f>+SUM(D246:F246)</f>
        <v>0</v>
      </c>
      <c r="D246" s="749"/>
      <c r="E246" s="739"/>
      <c r="F246" s="750"/>
      <c r="G246" s="750"/>
      <c r="H246" s="750"/>
      <c r="I246" s="828"/>
      <c r="J246" s="736"/>
      <c r="K246" s="736"/>
      <c r="N246" s="732"/>
      <c r="O246" s="737"/>
      <c r="Q246" s="736"/>
    </row>
    <row r="247" spans="1:17" x14ac:dyDescent="0.2">
      <c r="A247" s="803" t="s">
        <v>460</v>
      </c>
      <c r="B247" s="804" t="s">
        <v>461</v>
      </c>
      <c r="C247" s="751">
        <f>+SUM(D247:F247)</f>
        <v>0</v>
      </c>
      <c r="D247" s="752"/>
      <c r="E247" s="753"/>
      <c r="F247" s="754"/>
      <c r="G247" s="754"/>
      <c r="H247" s="754"/>
      <c r="I247" s="828"/>
      <c r="J247" s="736"/>
      <c r="K247" s="736"/>
      <c r="N247" s="732"/>
      <c r="O247" s="737"/>
      <c r="Q247" s="736"/>
    </row>
    <row r="248" spans="1:17" x14ac:dyDescent="0.2">
      <c r="A248" s="850"/>
      <c r="B248" s="851"/>
      <c r="C248" s="741"/>
      <c r="D248" s="741"/>
      <c r="E248" s="741"/>
      <c r="F248" s="741"/>
      <c r="G248" s="741"/>
      <c r="H248" s="741"/>
      <c r="I248" s="828"/>
      <c r="J248" s="736"/>
      <c r="K248" s="736"/>
      <c r="N248" s="732"/>
      <c r="O248" s="737"/>
      <c r="Q248" s="736"/>
    </row>
    <row r="249" spans="1:17" x14ac:dyDescent="0.2">
      <c r="A249" s="954" t="s">
        <v>462</v>
      </c>
      <c r="B249" s="955"/>
      <c r="C249" s="872">
        <f t="shared" ref="C249:C287" si="5">+SUM(D249:F249)</f>
        <v>51</v>
      </c>
      <c r="D249" s="875">
        <f>+SUM(D250:D287)</f>
        <v>2</v>
      </c>
      <c r="E249" s="733">
        <f>+SUM(E250:E287)</f>
        <v>21</v>
      </c>
      <c r="F249" s="765">
        <f>+SUM(F250:F287)</f>
        <v>28</v>
      </c>
      <c r="G249" s="872">
        <f>+SUM(G250:G287)</f>
        <v>0</v>
      </c>
      <c r="H249" s="872">
        <f>+SUM(H250:H287)</f>
        <v>0</v>
      </c>
      <c r="I249" s="828"/>
      <c r="J249" s="736"/>
      <c r="K249" s="736"/>
      <c r="N249" s="732"/>
      <c r="O249" s="737"/>
      <c r="Q249" s="736"/>
    </row>
    <row r="250" spans="1:17" x14ac:dyDescent="0.2">
      <c r="A250" s="781" t="s">
        <v>463</v>
      </c>
      <c r="B250" s="801" t="s">
        <v>464</v>
      </c>
      <c r="C250" s="735">
        <f t="shared" si="5"/>
        <v>0</v>
      </c>
      <c r="D250" s="749"/>
      <c r="E250" s="739"/>
      <c r="F250" s="750"/>
      <c r="G250" s="750"/>
      <c r="H250" s="750"/>
      <c r="I250" s="828"/>
      <c r="J250" s="736"/>
      <c r="K250" s="736"/>
      <c r="N250" s="732"/>
      <c r="O250" s="737"/>
      <c r="Q250" s="736"/>
    </row>
    <row r="251" spans="1:17" x14ac:dyDescent="0.2">
      <c r="A251" s="782" t="s">
        <v>465</v>
      </c>
      <c r="B251" s="802" t="s">
        <v>466</v>
      </c>
      <c r="C251" s="735">
        <f t="shared" si="5"/>
        <v>0</v>
      </c>
      <c r="D251" s="749"/>
      <c r="E251" s="739"/>
      <c r="F251" s="750"/>
      <c r="G251" s="750"/>
      <c r="H251" s="750"/>
      <c r="I251" s="828"/>
      <c r="J251" s="736"/>
      <c r="K251" s="736"/>
      <c r="N251" s="732"/>
      <c r="O251" s="737"/>
      <c r="Q251" s="736"/>
    </row>
    <row r="252" spans="1:17" x14ac:dyDescent="0.2">
      <c r="A252" s="782" t="s">
        <v>467</v>
      </c>
      <c r="B252" s="802" t="s">
        <v>468</v>
      </c>
      <c r="C252" s="735">
        <f t="shared" si="5"/>
        <v>0</v>
      </c>
      <c r="D252" s="749"/>
      <c r="E252" s="739"/>
      <c r="F252" s="750"/>
      <c r="G252" s="750"/>
      <c r="H252" s="750"/>
      <c r="I252" s="828"/>
      <c r="J252" s="736"/>
      <c r="K252" s="736"/>
      <c r="N252" s="732"/>
      <c r="O252" s="737"/>
      <c r="Q252" s="736"/>
    </row>
    <row r="253" spans="1:17" x14ac:dyDescent="0.2">
      <c r="A253" s="782" t="s">
        <v>469</v>
      </c>
      <c r="B253" s="802" t="s">
        <v>470</v>
      </c>
      <c r="C253" s="735">
        <f t="shared" si="5"/>
        <v>15</v>
      </c>
      <c r="D253" s="749"/>
      <c r="E253" s="739">
        <v>13</v>
      </c>
      <c r="F253" s="750">
        <v>2</v>
      </c>
      <c r="G253" s="750"/>
      <c r="H253" s="750"/>
      <c r="I253" s="828"/>
      <c r="J253" s="736"/>
      <c r="K253" s="736"/>
      <c r="N253" s="732"/>
      <c r="O253" s="737"/>
      <c r="Q253" s="736"/>
    </row>
    <row r="254" spans="1:17" x14ac:dyDescent="0.2">
      <c r="A254" s="782" t="s">
        <v>471</v>
      </c>
      <c r="B254" s="802" t="s">
        <v>472</v>
      </c>
      <c r="C254" s="735">
        <f t="shared" si="5"/>
        <v>0</v>
      </c>
      <c r="D254" s="749"/>
      <c r="E254" s="739"/>
      <c r="F254" s="750"/>
      <c r="G254" s="750"/>
      <c r="H254" s="750"/>
      <c r="I254" s="828"/>
      <c r="J254" s="736"/>
      <c r="K254" s="736"/>
      <c r="N254" s="732"/>
      <c r="O254" s="737"/>
      <c r="Q254" s="736"/>
    </row>
    <row r="255" spans="1:17" x14ac:dyDescent="0.2">
      <c r="A255" s="782" t="s">
        <v>473</v>
      </c>
      <c r="B255" s="802" t="s">
        <v>474</v>
      </c>
      <c r="C255" s="735">
        <f t="shared" si="5"/>
        <v>0</v>
      </c>
      <c r="D255" s="749"/>
      <c r="E255" s="739"/>
      <c r="F255" s="750"/>
      <c r="G255" s="750"/>
      <c r="H255" s="750"/>
      <c r="I255" s="828"/>
      <c r="J255" s="736"/>
      <c r="K255" s="736"/>
      <c r="N255" s="732"/>
      <c r="O255" s="737"/>
      <c r="Q255" s="736"/>
    </row>
    <row r="256" spans="1:17" x14ac:dyDescent="0.2">
      <c r="A256" s="782" t="s">
        <v>475</v>
      </c>
      <c r="B256" s="802" t="s">
        <v>476</v>
      </c>
      <c r="C256" s="735">
        <f t="shared" si="5"/>
        <v>0</v>
      </c>
      <c r="D256" s="749"/>
      <c r="E256" s="739"/>
      <c r="F256" s="750"/>
      <c r="G256" s="750"/>
      <c r="H256" s="750"/>
      <c r="I256" s="828"/>
      <c r="J256" s="736"/>
      <c r="K256" s="736"/>
      <c r="N256" s="732"/>
      <c r="O256" s="737"/>
      <c r="Q256" s="736"/>
    </row>
    <row r="257" spans="1:17" x14ac:dyDescent="0.2">
      <c r="A257" s="782" t="s">
        <v>477</v>
      </c>
      <c r="B257" s="802" t="s">
        <v>478</v>
      </c>
      <c r="C257" s="735">
        <f t="shared" si="5"/>
        <v>0</v>
      </c>
      <c r="D257" s="749"/>
      <c r="E257" s="739"/>
      <c r="F257" s="750"/>
      <c r="G257" s="750"/>
      <c r="H257" s="750"/>
      <c r="I257" s="828"/>
      <c r="J257" s="736"/>
      <c r="K257" s="736"/>
      <c r="N257" s="732"/>
      <c r="O257" s="737"/>
      <c r="Q257" s="736"/>
    </row>
    <row r="258" spans="1:17" x14ac:dyDescent="0.2">
      <c r="A258" s="782" t="s">
        <v>479</v>
      </c>
      <c r="B258" s="802" t="s">
        <v>480</v>
      </c>
      <c r="C258" s="735">
        <f t="shared" si="5"/>
        <v>0</v>
      </c>
      <c r="D258" s="749"/>
      <c r="E258" s="739"/>
      <c r="F258" s="750"/>
      <c r="G258" s="750"/>
      <c r="H258" s="750"/>
      <c r="I258" s="828"/>
      <c r="J258" s="736"/>
      <c r="K258" s="736"/>
      <c r="N258" s="732"/>
      <c r="O258" s="737"/>
      <c r="Q258" s="736"/>
    </row>
    <row r="259" spans="1:17" x14ac:dyDescent="0.2">
      <c r="A259" s="782" t="s">
        <v>481</v>
      </c>
      <c r="B259" s="802" t="s">
        <v>482</v>
      </c>
      <c r="C259" s="735">
        <f t="shared" si="5"/>
        <v>0</v>
      </c>
      <c r="D259" s="749"/>
      <c r="E259" s="739"/>
      <c r="F259" s="750"/>
      <c r="G259" s="750"/>
      <c r="H259" s="750"/>
      <c r="I259" s="828"/>
      <c r="J259" s="736"/>
      <c r="K259" s="736"/>
      <c r="N259" s="732"/>
      <c r="O259" s="737"/>
      <c r="Q259" s="736"/>
    </row>
    <row r="260" spans="1:17" x14ac:dyDescent="0.2">
      <c r="A260" s="782" t="s">
        <v>483</v>
      </c>
      <c r="B260" s="802" t="s">
        <v>484</v>
      </c>
      <c r="C260" s="735">
        <f t="shared" si="5"/>
        <v>0</v>
      </c>
      <c r="D260" s="749"/>
      <c r="E260" s="739"/>
      <c r="F260" s="750"/>
      <c r="G260" s="750"/>
      <c r="H260" s="750"/>
      <c r="I260" s="828"/>
      <c r="J260" s="736"/>
      <c r="K260" s="736"/>
      <c r="N260" s="732"/>
      <c r="O260" s="737"/>
      <c r="Q260" s="736"/>
    </row>
    <row r="261" spans="1:17" x14ac:dyDescent="0.2">
      <c r="A261" s="782" t="s">
        <v>485</v>
      </c>
      <c r="B261" s="802" t="s">
        <v>486</v>
      </c>
      <c r="C261" s="735">
        <f t="shared" si="5"/>
        <v>0</v>
      </c>
      <c r="D261" s="749"/>
      <c r="E261" s="739"/>
      <c r="F261" s="750"/>
      <c r="G261" s="750"/>
      <c r="H261" s="750"/>
      <c r="I261" s="828"/>
      <c r="J261" s="736"/>
      <c r="K261" s="736"/>
      <c r="N261" s="732"/>
      <c r="O261" s="737"/>
      <c r="Q261" s="736"/>
    </row>
    <row r="262" spans="1:17" x14ac:dyDescent="0.2">
      <c r="A262" s="782" t="s">
        <v>487</v>
      </c>
      <c r="B262" s="802" t="s">
        <v>488</v>
      </c>
      <c r="C262" s="735">
        <f t="shared" si="5"/>
        <v>8</v>
      </c>
      <c r="D262" s="749"/>
      <c r="E262" s="739">
        <v>8</v>
      </c>
      <c r="F262" s="750"/>
      <c r="G262" s="750"/>
      <c r="H262" s="750"/>
      <c r="I262" s="828"/>
      <c r="J262" s="736"/>
      <c r="K262" s="736"/>
      <c r="N262" s="732"/>
      <c r="O262" s="737"/>
      <c r="Q262" s="736"/>
    </row>
    <row r="263" spans="1:17" x14ac:dyDescent="0.2">
      <c r="A263" s="782" t="s">
        <v>489</v>
      </c>
      <c r="B263" s="802" t="s">
        <v>490</v>
      </c>
      <c r="C263" s="735">
        <f t="shared" si="5"/>
        <v>0</v>
      </c>
      <c r="D263" s="749"/>
      <c r="E263" s="739"/>
      <c r="F263" s="750"/>
      <c r="G263" s="750"/>
      <c r="H263" s="750"/>
      <c r="I263" s="828"/>
      <c r="J263" s="736"/>
      <c r="K263" s="736"/>
      <c r="N263" s="732"/>
      <c r="O263" s="737"/>
      <c r="Q263" s="736"/>
    </row>
    <row r="264" spans="1:17" ht="23.25" x14ac:dyDescent="0.2">
      <c r="A264" s="782" t="s">
        <v>491</v>
      </c>
      <c r="B264" s="788" t="s">
        <v>492</v>
      </c>
      <c r="C264" s="735">
        <f t="shared" si="5"/>
        <v>0</v>
      </c>
      <c r="D264" s="749"/>
      <c r="E264" s="739"/>
      <c r="F264" s="750"/>
      <c r="G264" s="750"/>
      <c r="H264" s="750"/>
      <c r="I264" s="828"/>
      <c r="J264" s="736"/>
      <c r="K264" s="736"/>
      <c r="N264" s="732"/>
      <c r="O264" s="737"/>
      <c r="Q264" s="736"/>
    </row>
    <row r="265" spans="1:17" x14ac:dyDescent="0.2">
      <c r="A265" s="782" t="s">
        <v>493</v>
      </c>
      <c r="B265" s="802" t="s">
        <v>494</v>
      </c>
      <c r="C265" s="735">
        <f t="shared" si="5"/>
        <v>0</v>
      </c>
      <c r="D265" s="749"/>
      <c r="E265" s="739"/>
      <c r="F265" s="750"/>
      <c r="G265" s="750"/>
      <c r="H265" s="750"/>
      <c r="I265" s="828"/>
      <c r="J265" s="736"/>
      <c r="K265" s="736"/>
      <c r="N265" s="732"/>
      <c r="O265" s="737"/>
      <c r="Q265" s="736"/>
    </row>
    <row r="266" spans="1:17" x14ac:dyDescent="0.2">
      <c r="A266" s="782" t="s">
        <v>495</v>
      </c>
      <c r="B266" s="802" t="s">
        <v>496</v>
      </c>
      <c r="C266" s="735">
        <f t="shared" si="5"/>
        <v>0</v>
      </c>
      <c r="D266" s="749"/>
      <c r="E266" s="739"/>
      <c r="F266" s="750"/>
      <c r="G266" s="750"/>
      <c r="H266" s="750"/>
      <c r="I266" s="828"/>
      <c r="J266" s="736"/>
      <c r="K266" s="736"/>
      <c r="N266" s="732"/>
      <c r="O266" s="737"/>
      <c r="Q266" s="736"/>
    </row>
    <row r="267" spans="1:17" x14ac:dyDescent="0.2">
      <c r="A267" s="782" t="s">
        <v>497</v>
      </c>
      <c r="B267" s="802" t="s">
        <v>498</v>
      </c>
      <c r="C267" s="735">
        <f t="shared" si="5"/>
        <v>0</v>
      </c>
      <c r="D267" s="749"/>
      <c r="E267" s="739"/>
      <c r="F267" s="750"/>
      <c r="G267" s="750"/>
      <c r="H267" s="750"/>
      <c r="I267" s="828"/>
      <c r="J267" s="736"/>
      <c r="K267" s="736"/>
      <c r="N267" s="732"/>
      <c r="O267" s="737"/>
      <c r="Q267" s="736"/>
    </row>
    <row r="268" spans="1:17" x14ac:dyDescent="0.2">
      <c r="A268" s="782" t="s">
        <v>499</v>
      </c>
      <c r="B268" s="802" t="s">
        <v>500</v>
      </c>
      <c r="C268" s="735">
        <f t="shared" si="5"/>
        <v>0</v>
      </c>
      <c r="D268" s="749"/>
      <c r="E268" s="739"/>
      <c r="F268" s="750"/>
      <c r="G268" s="750"/>
      <c r="H268" s="750"/>
      <c r="I268" s="828"/>
      <c r="J268" s="736"/>
      <c r="K268" s="736"/>
      <c r="N268" s="732"/>
      <c r="O268" s="737"/>
      <c r="Q268" s="736"/>
    </row>
    <row r="269" spans="1:17" x14ac:dyDescent="0.2">
      <c r="A269" s="782" t="s">
        <v>501</v>
      </c>
      <c r="B269" s="802" t="s">
        <v>502</v>
      </c>
      <c r="C269" s="735">
        <f t="shared" si="5"/>
        <v>26</v>
      </c>
      <c r="D269" s="749"/>
      <c r="E269" s="739"/>
      <c r="F269" s="750">
        <v>26</v>
      </c>
      <c r="G269" s="750"/>
      <c r="H269" s="750"/>
      <c r="I269" s="828"/>
      <c r="J269" s="736"/>
      <c r="K269" s="736"/>
      <c r="N269" s="732"/>
      <c r="O269" s="737"/>
      <c r="Q269" s="736"/>
    </row>
    <row r="270" spans="1:17" x14ac:dyDescent="0.2">
      <c r="A270" s="782" t="s">
        <v>503</v>
      </c>
      <c r="B270" s="802" t="s">
        <v>504</v>
      </c>
      <c r="C270" s="735">
        <f t="shared" si="5"/>
        <v>0</v>
      </c>
      <c r="D270" s="749"/>
      <c r="E270" s="739"/>
      <c r="F270" s="750"/>
      <c r="G270" s="750"/>
      <c r="H270" s="750"/>
      <c r="I270" s="828"/>
      <c r="J270" s="736"/>
      <c r="K270" s="736"/>
      <c r="N270" s="732"/>
      <c r="O270" s="737"/>
      <c r="Q270" s="736"/>
    </row>
    <row r="271" spans="1:17" x14ac:dyDescent="0.2">
      <c r="A271" s="782" t="s">
        <v>505</v>
      </c>
      <c r="B271" s="802" t="s">
        <v>506</v>
      </c>
      <c r="C271" s="735">
        <f t="shared" si="5"/>
        <v>0</v>
      </c>
      <c r="D271" s="749"/>
      <c r="E271" s="739"/>
      <c r="F271" s="750"/>
      <c r="G271" s="750"/>
      <c r="H271" s="750"/>
      <c r="I271" s="828"/>
      <c r="J271" s="736"/>
      <c r="K271" s="736"/>
      <c r="N271" s="732"/>
      <c r="O271" s="737"/>
      <c r="Q271" s="736"/>
    </row>
    <row r="272" spans="1:17" x14ac:dyDescent="0.2">
      <c r="A272" s="782" t="s">
        <v>507</v>
      </c>
      <c r="B272" s="802" t="s">
        <v>508</v>
      </c>
      <c r="C272" s="735">
        <f t="shared" si="5"/>
        <v>0</v>
      </c>
      <c r="D272" s="749"/>
      <c r="E272" s="739"/>
      <c r="F272" s="750"/>
      <c r="G272" s="750"/>
      <c r="H272" s="750"/>
      <c r="I272" s="828"/>
      <c r="J272" s="736"/>
      <c r="K272" s="736"/>
      <c r="N272" s="732"/>
      <c r="O272" s="737"/>
      <c r="Q272" s="736"/>
    </row>
    <row r="273" spans="1:17" x14ac:dyDescent="0.2">
      <c r="A273" s="782" t="s">
        <v>509</v>
      </c>
      <c r="B273" s="802" t="s">
        <v>510</v>
      </c>
      <c r="C273" s="735">
        <f t="shared" si="5"/>
        <v>0</v>
      </c>
      <c r="D273" s="749"/>
      <c r="E273" s="739"/>
      <c r="F273" s="750"/>
      <c r="G273" s="750"/>
      <c r="H273" s="750"/>
      <c r="I273" s="828"/>
      <c r="J273" s="736"/>
      <c r="K273" s="736"/>
      <c r="N273" s="732"/>
      <c r="O273" s="737"/>
      <c r="Q273" s="736"/>
    </row>
    <row r="274" spans="1:17" x14ac:dyDescent="0.2">
      <c r="A274" s="782" t="s">
        <v>511</v>
      </c>
      <c r="B274" s="802" t="s">
        <v>512</v>
      </c>
      <c r="C274" s="735">
        <f t="shared" si="5"/>
        <v>0</v>
      </c>
      <c r="D274" s="749"/>
      <c r="E274" s="739"/>
      <c r="F274" s="750"/>
      <c r="G274" s="750"/>
      <c r="H274" s="750"/>
      <c r="I274" s="828"/>
      <c r="J274" s="736"/>
      <c r="K274" s="736"/>
      <c r="N274" s="732"/>
      <c r="O274" s="737"/>
      <c r="Q274" s="736"/>
    </row>
    <row r="275" spans="1:17" x14ac:dyDescent="0.2">
      <c r="A275" s="782" t="s">
        <v>513</v>
      </c>
      <c r="B275" s="788" t="s">
        <v>514</v>
      </c>
      <c r="C275" s="735">
        <f t="shared" si="5"/>
        <v>0</v>
      </c>
      <c r="D275" s="749"/>
      <c r="E275" s="739"/>
      <c r="F275" s="750"/>
      <c r="G275" s="750"/>
      <c r="H275" s="750"/>
      <c r="I275" s="828"/>
      <c r="J275" s="736"/>
      <c r="K275" s="736"/>
      <c r="N275" s="732"/>
      <c r="O275" s="737"/>
      <c r="Q275" s="736"/>
    </row>
    <row r="276" spans="1:17" x14ac:dyDescent="0.2">
      <c r="A276" s="782" t="s">
        <v>515</v>
      </c>
      <c r="B276" s="802" t="s">
        <v>516</v>
      </c>
      <c r="C276" s="735">
        <f t="shared" si="5"/>
        <v>0</v>
      </c>
      <c r="D276" s="749"/>
      <c r="E276" s="739"/>
      <c r="F276" s="750"/>
      <c r="G276" s="750"/>
      <c r="H276" s="750"/>
      <c r="I276" s="828"/>
      <c r="J276" s="736"/>
      <c r="K276" s="736"/>
      <c r="N276" s="732"/>
      <c r="O276" s="737"/>
      <c r="Q276" s="736"/>
    </row>
    <row r="277" spans="1:17" x14ac:dyDescent="0.2">
      <c r="A277" s="782" t="s">
        <v>517</v>
      </c>
      <c r="B277" s="802" t="s">
        <v>518</v>
      </c>
      <c r="C277" s="735">
        <f t="shared" si="5"/>
        <v>0</v>
      </c>
      <c r="D277" s="749"/>
      <c r="E277" s="739"/>
      <c r="F277" s="750"/>
      <c r="G277" s="750"/>
      <c r="H277" s="750"/>
      <c r="I277" s="828"/>
      <c r="J277" s="736"/>
      <c r="K277" s="736"/>
      <c r="N277" s="732"/>
      <c r="O277" s="737"/>
      <c r="Q277" s="736"/>
    </row>
    <row r="278" spans="1:17" x14ac:dyDescent="0.2">
      <c r="A278" s="782" t="s">
        <v>519</v>
      </c>
      <c r="B278" s="802" t="s">
        <v>520</v>
      </c>
      <c r="C278" s="735">
        <f t="shared" si="5"/>
        <v>0</v>
      </c>
      <c r="D278" s="749"/>
      <c r="E278" s="739"/>
      <c r="F278" s="750"/>
      <c r="G278" s="750"/>
      <c r="H278" s="750"/>
      <c r="I278" s="828"/>
      <c r="J278" s="736"/>
      <c r="K278" s="736"/>
      <c r="N278" s="732"/>
      <c r="O278" s="737"/>
      <c r="Q278" s="736"/>
    </row>
    <row r="279" spans="1:17" ht="23.25" x14ac:dyDescent="0.2">
      <c r="A279" s="782" t="s">
        <v>521</v>
      </c>
      <c r="B279" s="788" t="s">
        <v>522</v>
      </c>
      <c r="C279" s="735">
        <f t="shared" si="5"/>
        <v>0</v>
      </c>
      <c r="D279" s="749"/>
      <c r="E279" s="739"/>
      <c r="F279" s="750"/>
      <c r="G279" s="750"/>
      <c r="H279" s="750"/>
      <c r="I279" s="828"/>
      <c r="J279" s="736"/>
      <c r="K279" s="736"/>
      <c r="N279" s="732"/>
      <c r="O279" s="737"/>
      <c r="Q279" s="736"/>
    </row>
    <row r="280" spans="1:17" x14ac:dyDescent="0.2">
      <c r="A280" s="782" t="s">
        <v>523</v>
      </c>
      <c r="B280" s="802" t="s">
        <v>524</v>
      </c>
      <c r="C280" s="735">
        <f t="shared" si="5"/>
        <v>0</v>
      </c>
      <c r="D280" s="749"/>
      <c r="E280" s="739"/>
      <c r="F280" s="750"/>
      <c r="G280" s="750"/>
      <c r="H280" s="750"/>
      <c r="I280" s="828"/>
      <c r="J280" s="736"/>
      <c r="K280" s="736"/>
      <c r="N280" s="732"/>
      <c r="O280" s="737"/>
      <c r="Q280" s="736"/>
    </row>
    <row r="281" spans="1:17" x14ac:dyDescent="0.2">
      <c r="A281" s="782" t="s">
        <v>525</v>
      </c>
      <c r="B281" s="802" t="s">
        <v>526</v>
      </c>
      <c r="C281" s="735">
        <f t="shared" si="5"/>
        <v>0</v>
      </c>
      <c r="D281" s="749"/>
      <c r="E281" s="739"/>
      <c r="F281" s="750"/>
      <c r="G281" s="750"/>
      <c r="H281" s="750"/>
      <c r="I281" s="828"/>
      <c r="J281" s="736"/>
      <c r="K281" s="736"/>
      <c r="N281" s="732"/>
      <c r="O281" s="737"/>
      <c r="Q281" s="736"/>
    </row>
    <row r="282" spans="1:17" x14ac:dyDescent="0.2">
      <c r="A282" s="782" t="s">
        <v>527</v>
      </c>
      <c r="B282" s="802" t="s">
        <v>528</v>
      </c>
      <c r="C282" s="735">
        <f t="shared" si="5"/>
        <v>0</v>
      </c>
      <c r="D282" s="749"/>
      <c r="E282" s="739"/>
      <c r="F282" s="750"/>
      <c r="G282" s="750"/>
      <c r="H282" s="750"/>
      <c r="I282" s="828"/>
      <c r="J282" s="736"/>
      <c r="K282" s="736"/>
      <c r="N282" s="732"/>
      <c r="O282" s="737"/>
      <c r="Q282" s="736"/>
    </row>
    <row r="283" spans="1:17" x14ac:dyDescent="0.2">
      <c r="A283" s="782" t="s">
        <v>529</v>
      </c>
      <c r="B283" s="802" t="s">
        <v>530</v>
      </c>
      <c r="C283" s="735">
        <f t="shared" si="5"/>
        <v>0</v>
      </c>
      <c r="D283" s="749"/>
      <c r="E283" s="739"/>
      <c r="F283" s="750"/>
      <c r="G283" s="750"/>
      <c r="H283" s="750"/>
      <c r="I283" s="828"/>
      <c r="J283" s="736"/>
      <c r="K283" s="736"/>
      <c r="N283" s="732"/>
      <c r="O283" s="737"/>
      <c r="Q283" s="736"/>
    </row>
    <row r="284" spans="1:17" ht="23.25" x14ac:dyDescent="0.2">
      <c r="A284" s="782" t="s">
        <v>531</v>
      </c>
      <c r="B284" s="788" t="s">
        <v>532</v>
      </c>
      <c r="C284" s="735">
        <f t="shared" si="5"/>
        <v>0</v>
      </c>
      <c r="D284" s="749"/>
      <c r="E284" s="739"/>
      <c r="F284" s="750"/>
      <c r="G284" s="750"/>
      <c r="H284" s="750"/>
      <c r="I284" s="828"/>
      <c r="J284" s="736"/>
      <c r="K284" s="736"/>
      <c r="N284" s="732"/>
      <c r="O284" s="737"/>
      <c r="Q284" s="736"/>
    </row>
    <row r="285" spans="1:17" ht="34.5" x14ac:dyDescent="0.2">
      <c r="A285" s="782" t="s">
        <v>533</v>
      </c>
      <c r="B285" s="788" t="s">
        <v>534</v>
      </c>
      <c r="C285" s="735">
        <f t="shared" si="5"/>
        <v>2</v>
      </c>
      <c r="D285" s="749">
        <v>2</v>
      </c>
      <c r="E285" s="739"/>
      <c r="F285" s="750"/>
      <c r="G285" s="750"/>
      <c r="H285" s="750"/>
      <c r="I285" s="828"/>
      <c r="J285" s="736"/>
      <c r="K285" s="736"/>
      <c r="N285" s="732"/>
      <c r="O285" s="737"/>
      <c r="Q285" s="736"/>
    </row>
    <row r="286" spans="1:17" x14ac:dyDescent="0.2">
      <c r="A286" s="782" t="s">
        <v>535</v>
      </c>
      <c r="B286" s="802" t="s">
        <v>536</v>
      </c>
      <c r="C286" s="735">
        <f t="shared" si="5"/>
        <v>0</v>
      </c>
      <c r="D286" s="749"/>
      <c r="E286" s="739"/>
      <c r="F286" s="769"/>
      <c r="G286" s="750"/>
      <c r="H286" s="750"/>
      <c r="I286" s="828"/>
      <c r="J286" s="736"/>
      <c r="K286" s="736"/>
      <c r="N286" s="732"/>
      <c r="O286" s="737"/>
      <c r="Q286" s="736"/>
    </row>
    <row r="287" spans="1:17" x14ac:dyDescent="0.2">
      <c r="A287" s="803" t="s">
        <v>537</v>
      </c>
      <c r="B287" s="808" t="s">
        <v>538</v>
      </c>
      <c r="C287" s="751">
        <f t="shared" si="5"/>
        <v>0</v>
      </c>
      <c r="D287" s="767"/>
      <c r="E287" s="768"/>
      <c r="F287" s="769"/>
      <c r="G287" s="769"/>
      <c r="H287" s="769"/>
      <c r="I287" s="828"/>
      <c r="J287" s="736"/>
      <c r="K287" s="736"/>
      <c r="N287" s="732"/>
      <c r="O287" s="737"/>
      <c r="Q287" s="736"/>
    </row>
    <row r="288" spans="1:17" x14ac:dyDescent="0.2">
      <c r="A288" s="873"/>
      <c r="B288" s="755"/>
      <c r="C288" s="87"/>
      <c r="D288" s="88"/>
      <c r="E288" s="88"/>
      <c r="F288" s="88"/>
      <c r="G288" s="88"/>
      <c r="H288" s="88"/>
      <c r="I288" s="828"/>
      <c r="J288" s="736"/>
      <c r="K288" s="736"/>
      <c r="N288" s="732"/>
      <c r="O288" s="737"/>
      <c r="Q288" s="736"/>
    </row>
    <row r="289" spans="1:17" x14ac:dyDescent="0.2">
      <c r="A289" s="951" t="s">
        <v>539</v>
      </c>
      <c r="B289" s="958"/>
      <c r="C289" s="872">
        <f>+SUM(D289:F289)</f>
        <v>78</v>
      </c>
      <c r="D289" s="758">
        <f>+SUM(D290:D310)</f>
        <v>9</v>
      </c>
      <c r="E289" s="758">
        <f>+SUM(E290:E310)</f>
        <v>18</v>
      </c>
      <c r="F289" s="758">
        <f>+SUM(F290:F310)</f>
        <v>51</v>
      </c>
      <c r="G289" s="758">
        <f>+SUM(G290:G310)</f>
        <v>0</v>
      </c>
      <c r="H289" s="758">
        <f>+SUM(H290:H310)</f>
        <v>0</v>
      </c>
      <c r="I289" s="828"/>
      <c r="J289" s="736"/>
      <c r="K289" s="736"/>
      <c r="N289" s="732"/>
      <c r="O289" s="737"/>
      <c r="Q289" s="736"/>
    </row>
    <row r="290" spans="1:17" x14ac:dyDescent="0.2">
      <c r="A290" s="781" t="s">
        <v>540</v>
      </c>
      <c r="B290" s="801" t="s">
        <v>541</v>
      </c>
      <c r="C290" s="759">
        <f>+SUM(D290:F290)</f>
        <v>1</v>
      </c>
      <c r="D290" s="746"/>
      <c r="E290" s="747">
        <v>1</v>
      </c>
      <c r="F290" s="748"/>
      <c r="G290" s="748"/>
      <c r="H290" s="748"/>
      <c r="I290" s="828"/>
      <c r="J290" s="736"/>
      <c r="K290" s="736"/>
      <c r="N290" s="732"/>
      <c r="O290" s="737"/>
      <c r="Q290" s="736"/>
    </row>
    <row r="291" spans="1:17" x14ac:dyDescent="0.2">
      <c r="A291" s="782" t="s">
        <v>542</v>
      </c>
      <c r="B291" s="802" t="s">
        <v>543</v>
      </c>
      <c r="C291" s="735">
        <f>+SUM(D291:F291)</f>
        <v>0</v>
      </c>
      <c r="D291" s="749"/>
      <c r="E291" s="739"/>
      <c r="F291" s="750"/>
      <c r="G291" s="750"/>
      <c r="H291" s="750"/>
      <c r="I291" s="828"/>
      <c r="J291" s="736"/>
      <c r="K291" s="736"/>
      <c r="N291" s="732"/>
      <c r="O291" s="737"/>
      <c r="Q291" s="736"/>
    </row>
    <row r="292" spans="1:17" x14ac:dyDescent="0.2">
      <c r="A292" s="782" t="s">
        <v>544</v>
      </c>
      <c r="B292" s="802" t="s">
        <v>545</v>
      </c>
      <c r="C292" s="735">
        <f t="shared" ref="C292:C310" si="6">+SUM(D292:F292)</f>
        <v>13</v>
      </c>
      <c r="D292" s="749">
        <v>1</v>
      </c>
      <c r="E292" s="739">
        <v>12</v>
      </c>
      <c r="F292" s="750"/>
      <c r="G292" s="750"/>
      <c r="H292" s="750"/>
      <c r="I292" s="828"/>
      <c r="J292" s="736"/>
      <c r="K292" s="736"/>
      <c r="N292" s="732"/>
      <c r="O292" s="737"/>
      <c r="Q292" s="736"/>
    </row>
    <row r="293" spans="1:17" x14ac:dyDescent="0.2">
      <c r="A293" s="782" t="s">
        <v>546</v>
      </c>
      <c r="B293" s="802" t="s">
        <v>547</v>
      </c>
      <c r="C293" s="735">
        <f t="shared" si="6"/>
        <v>1</v>
      </c>
      <c r="D293" s="749"/>
      <c r="E293" s="739">
        <v>1</v>
      </c>
      <c r="F293" s="750"/>
      <c r="G293" s="750"/>
      <c r="H293" s="750"/>
      <c r="I293" s="828"/>
      <c r="J293" s="736"/>
      <c r="K293" s="736"/>
      <c r="N293" s="732"/>
      <c r="O293" s="737"/>
      <c r="Q293" s="736"/>
    </row>
    <row r="294" spans="1:17" x14ac:dyDescent="0.2">
      <c r="A294" s="782" t="s">
        <v>548</v>
      </c>
      <c r="B294" s="802" t="s">
        <v>549</v>
      </c>
      <c r="C294" s="735">
        <f t="shared" si="6"/>
        <v>4</v>
      </c>
      <c r="D294" s="749"/>
      <c r="E294" s="739">
        <v>4</v>
      </c>
      <c r="F294" s="750"/>
      <c r="G294" s="750"/>
      <c r="H294" s="750"/>
      <c r="I294" s="828"/>
      <c r="J294" s="736"/>
      <c r="K294" s="736"/>
      <c r="N294" s="732"/>
      <c r="O294" s="737"/>
      <c r="Q294" s="736"/>
    </row>
    <row r="295" spans="1:17" x14ac:dyDescent="0.2">
      <c r="A295" s="782" t="s">
        <v>550</v>
      </c>
      <c r="B295" s="802" t="s">
        <v>551</v>
      </c>
      <c r="C295" s="735">
        <f t="shared" si="6"/>
        <v>0</v>
      </c>
      <c r="D295" s="749"/>
      <c r="E295" s="739"/>
      <c r="F295" s="750"/>
      <c r="G295" s="750"/>
      <c r="H295" s="750"/>
      <c r="I295" s="828"/>
      <c r="J295" s="736"/>
      <c r="K295" s="736"/>
      <c r="N295" s="732"/>
      <c r="O295" s="737"/>
      <c r="Q295" s="736"/>
    </row>
    <row r="296" spans="1:17" x14ac:dyDescent="0.2">
      <c r="A296" s="782" t="s">
        <v>552</v>
      </c>
      <c r="B296" s="802" t="s">
        <v>553</v>
      </c>
      <c r="C296" s="735">
        <f t="shared" si="6"/>
        <v>0</v>
      </c>
      <c r="D296" s="749"/>
      <c r="E296" s="739"/>
      <c r="F296" s="750"/>
      <c r="G296" s="750"/>
      <c r="H296" s="750"/>
      <c r="I296" s="828"/>
      <c r="J296" s="736"/>
      <c r="K296" s="736"/>
      <c r="N296" s="732"/>
      <c r="O296" s="737"/>
      <c r="Q296" s="736"/>
    </row>
    <row r="297" spans="1:17" x14ac:dyDescent="0.2">
      <c r="A297" s="782" t="s">
        <v>554</v>
      </c>
      <c r="B297" s="802" t="s">
        <v>555</v>
      </c>
      <c r="C297" s="735">
        <f t="shared" si="6"/>
        <v>0</v>
      </c>
      <c r="D297" s="749"/>
      <c r="E297" s="739"/>
      <c r="F297" s="750"/>
      <c r="G297" s="750"/>
      <c r="H297" s="750"/>
      <c r="I297" s="828"/>
      <c r="J297" s="736"/>
      <c r="K297" s="736"/>
      <c r="N297" s="732"/>
      <c r="O297" s="737"/>
      <c r="Q297" s="736"/>
    </row>
    <row r="298" spans="1:17" x14ac:dyDescent="0.2">
      <c r="A298" s="782" t="s">
        <v>556</v>
      </c>
      <c r="B298" s="802" t="s">
        <v>557</v>
      </c>
      <c r="C298" s="735">
        <f t="shared" si="6"/>
        <v>0</v>
      </c>
      <c r="D298" s="749"/>
      <c r="E298" s="739"/>
      <c r="F298" s="750"/>
      <c r="G298" s="750"/>
      <c r="H298" s="750"/>
      <c r="I298" s="828"/>
      <c r="J298" s="736"/>
      <c r="K298" s="736"/>
      <c r="N298" s="732"/>
      <c r="O298" s="737"/>
      <c r="Q298" s="736"/>
    </row>
    <row r="299" spans="1:17" x14ac:dyDescent="0.2">
      <c r="A299" s="782" t="s">
        <v>558</v>
      </c>
      <c r="B299" s="802" t="s">
        <v>559</v>
      </c>
      <c r="C299" s="735">
        <f t="shared" si="6"/>
        <v>0</v>
      </c>
      <c r="D299" s="749"/>
      <c r="E299" s="739"/>
      <c r="F299" s="750"/>
      <c r="G299" s="750"/>
      <c r="H299" s="750"/>
      <c r="I299" s="828"/>
      <c r="J299" s="736"/>
      <c r="K299" s="736"/>
      <c r="N299" s="732"/>
      <c r="O299" s="737"/>
      <c r="Q299" s="736"/>
    </row>
    <row r="300" spans="1:17" x14ac:dyDescent="0.2">
      <c r="A300" s="782" t="s">
        <v>560</v>
      </c>
      <c r="B300" s="802" t="s">
        <v>561</v>
      </c>
      <c r="C300" s="735">
        <f t="shared" si="6"/>
        <v>0</v>
      </c>
      <c r="D300" s="749"/>
      <c r="E300" s="739"/>
      <c r="F300" s="750"/>
      <c r="G300" s="750"/>
      <c r="H300" s="750"/>
      <c r="I300" s="828"/>
      <c r="J300" s="736"/>
      <c r="K300" s="736"/>
      <c r="N300" s="732"/>
      <c r="O300" s="737"/>
      <c r="Q300" s="736"/>
    </row>
    <row r="301" spans="1:17" x14ac:dyDescent="0.2">
      <c r="A301" s="782" t="s">
        <v>562</v>
      </c>
      <c r="B301" s="802" t="s">
        <v>563</v>
      </c>
      <c r="C301" s="735">
        <f t="shared" si="6"/>
        <v>0</v>
      </c>
      <c r="D301" s="749"/>
      <c r="E301" s="739"/>
      <c r="F301" s="750"/>
      <c r="G301" s="750"/>
      <c r="H301" s="750"/>
      <c r="I301" s="828"/>
      <c r="J301" s="736"/>
      <c r="K301" s="736"/>
      <c r="N301" s="732"/>
      <c r="O301" s="737"/>
      <c r="Q301" s="736"/>
    </row>
    <row r="302" spans="1:17" x14ac:dyDescent="0.2">
      <c r="A302" s="782" t="s">
        <v>564</v>
      </c>
      <c r="B302" s="802" t="s">
        <v>565</v>
      </c>
      <c r="C302" s="735">
        <f t="shared" si="6"/>
        <v>0</v>
      </c>
      <c r="D302" s="749"/>
      <c r="E302" s="739"/>
      <c r="F302" s="750"/>
      <c r="G302" s="750"/>
      <c r="H302" s="750"/>
      <c r="I302" s="828"/>
      <c r="J302" s="736"/>
      <c r="K302" s="736"/>
      <c r="N302" s="732"/>
      <c r="O302" s="737"/>
      <c r="Q302" s="736"/>
    </row>
    <row r="303" spans="1:17" x14ac:dyDescent="0.2">
      <c r="A303" s="782" t="s">
        <v>566</v>
      </c>
      <c r="B303" s="802" t="s">
        <v>567</v>
      </c>
      <c r="C303" s="735">
        <f t="shared" si="6"/>
        <v>0</v>
      </c>
      <c r="D303" s="749"/>
      <c r="E303" s="739"/>
      <c r="F303" s="750"/>
      <c r="G303" s="750"/>
      <c r="H303" s="750"/>
      <c r="I303" s="828"/>
      <c r="J303" s="736"/>
      <c r="K303" s="736"/>
      <c r="N303" s="732"/>
      <c r="O303" s="737"/>
      <c r="Q303" s="736"/>
    </row>
    <row r="304" spans="1:17" x14ac:dyDescent="0.2">
      <c r="A304" s="782" t="s">
        <v>568</v>
      </c>
      <c r="B304" s="802" t="s">
        <v>569</v>
      </c>
      <c r="C304" s="735">
        <f t="shared" si="6"/>
        <v>0</v>
      </c>
      <c r="D304" s="749"/>
      <c r="E304" s="739"/>
      <c r="F304" s="750"/>
      <c r="G304" s="750"/>
      <c r="H304" s="750"/>
      <c r="I304" s="828"/>
      <c r="J304" s="736"/>
      <c r="K304" s="736"/>
      <c r="N304" s="732"/>
      <c r="O304" s="737"/>
      <c r="Q304" s="736"/>
    </row>
    <row r="305" spans="1:17" x14ac:dyDescent="0.2">
      <c r="A305" s="782" t="s">
        <v>570</v>
      </c>
      <c r="B305" s="802" t="s">
        <v>571</v>
      </c>
      <c r="C305" s="735">
        <f t="shared" si="6"/>
        <v>0</v>
      </c>
      <c r="D305" s="749"/>
      <c r="E305" s="739"/>
      <c r="F305" s="750"/>
      <c r="G305" s="750"/>
      <c r="H305" s="750"/>
      <c r="I305" s="828"/>
      <c r="J305" s="736"/>
      <c r="K305" s="736"/>
      <c r="N305" s="732"/>
      <c r="O305" s="737"/>
      <c r="Q305" s="736"/>
    </row>
    <row r="306" spans="1:17" x14ac:dyDescent="0.2">
      <c r="A306" s="782" t="s">
        <v>572</v>
      </c>
      <c r="B306" s="802" t="s">
        <v>573</v>
      </c>
      <c r="C306" s="735">
        <f t="shared" si="6"/>
        <v>0</v>
      </c>
      <c r="D306" s="749"/>
      <c r="E306" s="739"/>
      <c r="F306" s="750"/>
      <c r="G306" s="750"/>
      <c r="H306" s="750"/>
      <c r="I306" s="828"/>
      <c r="J306" s="736"/>
      <c r="K306" s="736"/>
      <c r="N306" s="732"/>
      <c r="O306" s="737"/>
      <c r="Q306" s="736"/>
    </row>
    <row r="307" spans="1:17" x14ac:dyDescent="0.2">
      <c r="A307" s="782" t="s">
        <v>574</v>
      </c>
      <c r="B307" s="802" t="s">
        <v>575</v>
      </c>
      <c r="C307" s="735">
        <f t="shared" si="6"/>
        <v>8</v>
      </c>
      <c r="D307" s="749">
        <v>8</v>
      </c>
      <c r="E307" s="739"/>
      <c r="F307" s="750"/>
      <c r="G307" s="750"/>
      <c r="H307" s="750"/>
      <c r="I307" s="828"/>
      <c r="J307" s="736"/>
      <c r="K307" s="736"/>
      <c r="N307" s="732"/>
      <c r="O307" s="737"/>
      <c r="Q307" s="736"/>
    </row>
    <row r="308" spans="1:17" x14ac:dyDescent="0.2">
      <c r="A308" s="782" t="s">
        <v>576</v>
      </c>
      <c r="B308" s="802" t="s">
        <v>577</v>
      </c>
      <c r="C308" s="735">
        <f t="shared" si="6"/>
        <v>0</v>
      </c>
      <c r="D308" s="749"/>
      <c r="E308" s="739"/>
      <c r="F308" s="750"/>
      <c r="G308" s="750"/>
      <c r="H308" s="750"/>
      <c r="I308" s="828"/>
      <c r="J308" s="736"/>
      <c r="K308" s="736"/>
      <c r="N308" s="732"/>
      <c r="O308" s="737"/>
      <c r="Q308" s="736"/>
    </row>
    <row r="309" spans="1:17" x14ac:dyDescent="0.2">
      <c r="A309" s="782" t="s">
        <v>578</v>
      </c>
      <c r="B309" s="802" t="s">
        <v>579</v>
      </c>
      <c r="C309" s="735">
        <f t="shared" si="6"/>
        <v>0</v>
      </c>
      <c r="D309" s="749"/>
      <c r="E309" s="739"/>
      <c r="F309" s="750"/>
      <c r="G309" s="750"/>
      <c r="H309" s="750"/>
      <c r="I309" s="828"/>
      <c r="J309" s="736"/>
      <c r="K309" s="736"/>
      <c r="N309" s="732"/>
      <c r="O309" s="737"/>
      <c r="Q309" s="736"/>
    </row>
    <row r="310" spans="1:17" x14ac:dyDescent="0.2">
      <c r="A310" s="803" t="s">
        <v>580</v>
      </c>
      <c r="B310" s="808" t="s">
        <v>581</v>
      </c>
      <c r="C310" s="751">
        <f t="shared" si="6"/>
        <v>51</v>
      </c>
      <c r="D310" s="752"/>
      <c r="E310" s="753"/>
      <c r="F310" s="754">
        <v>51</v>
      </c>
      <c r="G310" s="754"/>
      <c r="H310" s="754"/>
      <c r="I310" s="828"/>
      <c r="J310" s="736"/>
      <c r="K310" s="736"/>
      <c r="N310" s="732"/>
      <c r="O310" s="737"/>
      <c r="Q310" s="736"/>
    </row>
    <row r="311" spans="1:17" x14ac:dyDescent="0.2">
      <c r="A311" s="770"/>
      <c r="B311" s="755"/>
      <c r="C311" s="810"/>
      <c r="D311" s="3"/>
      <c r="E311" s="3"/>
      <c r="F311" s="3"/>
      <c r="G311" s="3"/>
      <c r="H311" s="3"/>
      <c r="I311" s="828"/>
      <c r="J311" s="736"/>
      <c r="K311" s="736"/>
      <c r="N311" s="732"/>
      <c r="O311" s="737"/>
      <c r="Q311" s="736"/>
    </row>
    <row r="312" spans="1:17" x14ac:dyDescent="0.2">
      <c r="A312" s="951" t="s">
        <v>582</v>
      </c>
      <c r="B312" s="958"/>
      <c r="C312" s="872">
        <f t="shared" ref="C312:C328" si="7">+SUM(D312:F312)</f>
        <v>80</v>
      </c>
      <c r="D312" s="875">
        <f>+SUM(D313:D328)</f>
        <v>0</v>
      </c>
      <c r="E312" s="733">
        <f>+SUM(E313:E328)</f>
        <v>80</v>
      </c>
      <c r="F312" s="765">
        <f>+SUM(F313:F328)</f>
        <v>0</v>
      </c>
      <c r="G312" s="872">
        <f>+SUM(G313:G328)</f>
        <v>0</v>
      </c>
      <c r="H312" s="872">
        <f>+SUM(H313:H328)</f>
        <v>0</v>
      </c>
      <c r="I312" s="828"/>
      <c r="J312" s="736"/>
      <c r="K312" s="736"/>
      <c r="N312" s="732"/>
      <c r="O312" s="737"/>
      <c r="Q312" s="736"/>
    </row>
    <row r="313" spans="1:17" x14ac:dyDescent="0.2">
      <c r="A313" s="811" t="s">
        <v>583</v>
      </c>
      <c r="B313" s="812" t="s">
        <v>584</v>
      </c>
      <c r="C313" s="759">
        <f t="shared" si="7"/>
        <v>10</v>
      </c>
      <c r="D313" s="749"/>
      <c r="E313" s="739">
        <v>10</v>
      </c>
      <c r="F313" s="750"/>
      <c r="G313" s="750"/>
      <c r="H313" s="750"/>
      <c r="I313" s="828"/>
      <c r="J313" s="736"/>
      <c r="K313" s="736"/>
      <c r="N313" s="732"/>
      <c r="O313" s="737"/>
      <c r="Q313" s="736"/>
    </row>
    <row r="314" spans="1:17" ht="23.25" x14ac:dyDescent="0.2">
      <c r="A314" s="782" t="s">
        <v>585</v>
      </c>
      <c r="B314" s="788" t="s">
        <v>586</v>
      </c>
      <c r="C314" s="735">
        <f t="shared" si="7"/>
        <v>0</v>
      </c>
      <c r="D314" s="749"/>
      <c r="E314" s="739"/>
      <c r="F314" s="750"/>
      <c r="G314" s="750"/>
      <c r="H314" s="750"/>
      <c r="I314" s="828"/>
      <c r="J314" s="736"/>
      <c r="K314" s="736"/>
      <c r="N314" s="732"/>
      <c r="O314" s="737"/>
      <c r="Q314" s="736"/>
    </row>
    <row r="315" spans="1:17" x14ac:dyDescent="0.2">
      <c r="A315" s="782" t="s">
        <v>587</v>
      </c>
      <c r="B315" s="802" t="s">
        <v>588</v>
      </c>
      <c r="C315" s="735">
        <f t="shared" si="7"/>
        <v>0</v>
      </c>
      <c r="D315" s="749"/>
      <c r="E315" s="739"/>
      <c r="F315" s="750"/>
      <c r="G315" s="750"/>
      <c r="H315" s="750"/>
      <c r="I315" s="828"/>
      <c r="J315" s="736"/>
      <c r="K315" s="736"/>
      <c r="N315" s="732"/>
      <c r="O315" s="737"/>
      <c r="Q315" s="736"/>
    </row>
    <row r="316" spans="1:17" x14ac:dyDescent="0.2">
      <c r="A316" s="782" t="s">
        <v>589</v>
      </c>
      <c r="B316" s="802" t="s">
        <v>590</v>
      </c>
      <c r="C316" s="735">
        <f t="shared" si="7"/>
        <v>0</v>
      </c>
      <c r="D316" s="749"/>
      <c r="E316" s="739"/>
      <c r="F316" s="750"/>
      <c r="G316" s="750"/>
      <c r="H316" s="750"/>
      <c r="I316" s="828"/>
      <c r="J316" s="736"/>
      <c r="K316" s="736"/>
      <c r="N316" s="732"/>
      <c r="O316" s="737"/>
      <c r="Q316" s="736"/>
    </row>
    <row r="317" spans="1:17" x14ac:dyDescent="0.2">
      <c r="A317" s="782" t="s">
        <v>591</v>
      </c>
      <c r="B317" s="802" t="s">
        <v>592</v>
      </c>
      <c r="C317" s="735">
        <f t="shared" si="7"/>
        <v>0</v>
      </c>
      <c r="D317" s="749"/>
      <c r="E317" s="739"/>
      <c r="F317" s="750"/>
      <c r="G317" s="750"/>
      <c r="H317" s="750"/>
      <c r="I317" s="828"/>
      <c r="J317" s="736"/>
      <c r="K317" s="736"/>
      <c r="N317" s="732"/>
      <c r="O317" s="737"/>
      <c r="Q317" s="736"/>
    </row>
    <row r="318" spans="1:17" x14ac:dyDescent="0.2">
      <c r="A318" s="782" t="s">
        <v>593</v>
      </c>
      <c r="B318" s="802" t="s">
        <v>594</v>
      </c>
      <c r="C318" s="735">
        <f t="shared" si="7"/>
        <v>0</v>
      </c>
      <c r="D318" s="749"/>
      <c r="E318" s="739"/>
      <c r="F318" s="750"/>
      <c r="G318" s="750"/>
      <c r="H318" s="750"/>
      <c r="I318" s="828"/>
      <c r="J318" s="736"/>
      <c r="K318" s="736"/>
      <c r="N318" s="732"/>
      <c r="O318" s="737"/>
      <c r="Q318" s="736"/>
    </row>
    <row r="319" spans="1:17" x14ac:dyDescent="0.2">
      <c r="A319" s="782" t="s">
        <v>595</v>
      </c>
      <c r="B319" s="802" t="s">
        <v>596</v>
      </c>
      <c r="C319" s="735">
        <f t="shared" si="7"/>
        <v>29</v>
      </c>
      <c r="D319" s="749"/>
      <c r="E319" s="739">
        <v>29</v>
      </c>
      <c r="F319" s="750"/>
      <c r="G319" s="750"/>
      <c r="H319" s="750"/>
      <c r="I319" s="828"/>
      <c r="J319" s="736"/>
      <c r="K319" s="736"/>
      <c r="N319" s="732"/>
      <c r="O319" s="737"/>
      <c r="Q319" s="736"/>
    </row>
    <row r="320" spans="1:17" x14ac:dyDescent="0.2">
      <c r="A320" s="782" t="s">
        <v>597</v>
      </c>
      <c r="B320" s="802" t="s">
        <v>598</v>
      </c>
      <c r="C320" s="735">
        <f t="shared" si="7"/>
        <v>1</v>
      </c>
      <c r="D320" s="749"/>
      <c r="E320" s="739">
        <v>1</v>
      </c>
      <c r="F320" s="750"/>
      <c r="G320" s="750"/>
      <c r="H320" s="750"/>
      <c r="I320" s="828"/>
      <c r="J320" s="736"/>
      <c r="K320" s="736"/>
      <c r="N320" s="732"/>
      <c r="O320" s="737"/>
      <c r="Q320" s="736"/>
    </row>
    <row r="321" spans="1:17" x14ac:dyDescent="0.2">
      <c r="A321" s="782" t="s">
        <v>599</v>
      </c>
      <c r="B321" s="802" t="s">
        <v>600</v>
      </c>
      <c r="C321" s="735">
        <f t="shared" si="7"/>
        <v>25</v>
      </c>
      <c r="D321" s="749"/>
      <c r="E321" s="739">
        <v>25</v>
      </c>
      <c r="F321" s="750"/>
      <c r="G321" s="750"/>
      <c r="H321" s="750"/>
      <c r="I321" s="828"/>
      <c r="J321" s="736"/>
      <c r="K321" s="736"/>
      <c r="N321" s="732"/>
      <c r="O321" s="737"/>
      <c r="Q321" s="736"/>
    </row>
    <row r="322" spans="1:17" x14ac:dyDescent="0.2">
      <c r="A322" s="782" t="s">
        <v>601</v>
      </c>
      <c r="B322" s="802" t="s">
        <v>602</v>
      </c>
      <c r="C322" s="735">
        <f t="shared" si="7"/>
        <v>15</v>
      </c>
      <c r="D322" s="749"/>
      <c r="E322" s="739">
        <v>15</v>
      </c>
      <c r="F322" s="750"/>
      <c r="G322" s="750"/>
      <c r="H322" s="750"/>
      <c r="I322" s="828"/>
      <c r="J322" s="736"/>
      <c r="K322" s="736"/>
      <c r="N322" s="732"/>
      <c r="O322" s="737"/>
      <c r="Q322" s="736"/>
    </row>
    <row r="323" spans="1:17" x14ac:dyDescent="0.2">
      <c r="A323" s="782" t="s">
        <v>603</v>
      </c>
      <c r="B323" s="802" t="s">
        <v>604</v>
      </c>
      <c r="C323" s="735">
        <f t="shared" si="7"/>
        <v>0</v>
      </c>
      <c r="D323" s="749"/>
      <c r="E323" s="739"/>
      <c r="F323" s="750"/>
      <c r="G323" s="750"/>
      <c r="H323" s="750"/>
      <c r="I323" s="828"/>
      <c r="J323" s="736"/>
      <c r="K323" s="736"/>
      <c r="N323" s="732"/>
      <c r="O323" s="737"/>
      <c r="Q323" s="736"/>
    </row>
    <row r="324" spans="1:17" x14ac:dyDescent="0.2">
      <c r="A324" s="782" t="s">
        <v>605</v>
      </c>
      <c r="B324" s="802" t="s">
        <v>606</v>
      </c>
      <c r="C324" s="735">
        <f t="shared" si="7"/>
        <v>0</v>
      </c>
      <c r="D324" s="749"/>
      <c r="E324" s="739"/>
      <c r="F324" s="750"/>
      <c r="G324" s="750"/>
      <c r="H324" s="750"/>
      <c r="I324" s="828"/>
      <c r="J324" s="736"/>
      <c r="K324" s="736"/>
      <c r="N324" s="732"/>
      <c r="O324" s="737"/>
      <c r="Q324" s="736"/>
    </row>
    <row r="325" spans="1:17" x14ac:dyDescent="0.2">
      <c r="A325" s="782" t="s">
        <v>607</v>
      </c>
      <c r="B325" s="802" t="s">
        <v>608</v>
      </c>
      <c r="C325" s="735">
        <f t="shared" si="7"/>
        <v>0</v>
      </c>
      <c r="D325" s="749"/>
      <c r="E325" s="739"/>
      <c r="F325" s="750"/>
      <c r="G325" s="750"/>
      <c r="H325" s="750"/>
      <c r="I325" s="828"/>
      <c r="J325" s="736"/>
      <c r="K325" s="736"/>
      <c r="N325" s="732"/>
      <c r="O325" s="737"/>
      <c r="Q325" s="736"/>
    </row>
    <row r="326" spans="1:17" x14ac:dyDescent="0.2">
      <c r="A326" s="782" t="s">
        <v>609</v>
      </c>
      <c r="B326" s="802" t="s">
        <v>610</v>
      </c>
      <c r="C326" s="735">
        <f t="shared" si="7"/>
        <v>0</v>
      </c>
      <c r="D326" s="749"/>
      <c r="E326" s="739"/>
      <c r="F326" s="750"/>
      <c r="G326" s="750"/>
      <c r="H326" s="750"/>
      <c r="I326" s="828"/>
      <c r="J326" s="736"/>
      <c r="K326" s="736"/>
      <c r="N326" s="732"/>
      <c r="O326" s="737"/>
      <c r="Q326" s="736"/>
    </row>
    <row r="327" spans="1:17" x14ac:dyDescent="0.2">
      <c r="A327" s="782" t="s">
        <v>611</v>
      </c>
      <c r="B327" s="802" t="s">
        <v>612</v>
      </c>
      <c r="C327" s="735">
        <f t="shared" si="7"/>
        <v>0</v>
      </c>
      <c r="D327" s="749"/>
      <c r="E327" s="739"/>
      <c r="F327" s="750"/>
      <c r="G327" s="750"/>
      <c r="H327" s="750"/>
      <c r="I327" s="828"/>
      <c r="J327" s="736"/>
      <c r="K327" s="736"/>
      <c r="N327" s="732"/>
      <c r="O327" s="737"/>
      <c r="Q327" s="736"/>
    </row>
    <row r="328" spans="1:17" x14ac:dyDescent="0.2">
      <c r="A328" s="783" t="s">
        <v>613</v>
      </c>
      <c r="B328" s="807" t="s">
        <v>614</v>
      </c>
      <c r="C328" s="751">
        <f t="shared" si="7"/>
        <v>0</v>
      </c>
      <c r="D328" s="752"/>
      <c r="E328" s="753"/>
      <c r="F328" s="754"/>
      <c r="G328" s="754"/>
      <c r="H328" s="754"/>
      <c r="I328" s="828"/>
      <c r="J328" s="736"/>
      <c r="K328" s="736"/>
      <c r="N328" s="732"/>
      <c r="O328" s="737"/>
      <c r="Q328" s="736"/>
    </row>
    <row r="329" spans="1:17" x14ac:dyDescent="0.2">
      <c r="A329" s="852"/>
      <c r="B329" s="853"/>
      <c r="C329" s="741"/>
      <c r="D329" s="741"/>
      <c r="E329" s="741"/>
      <c r="F329" s="741"/>
      <c r="G329" s="741"/>
      <c r="H329" s="741"/>
      <c r="I329" s="828"/>
      <c r="J329" s="732"/>
      <c r="K329" s="732"/>
      <c r="L329" s="732"/>
      <c r="M329" s="732"/>
      <c r="N329" s="732"/>
      <c r="O329" s="737"/>
      <c r="Q329" s="736"/>
    </row>
    <row r="330" spans="1:17" x14ac:dyDescent="0.2">
      <c r="A330" s="854" t="s">
        <v>615</v>
      </c>
      <c r="B330" s="855"/>
      <c r="C330" s="872">
        <f t="shared" ref="C330:C378" si="8">+SUM(D330:F330)</f>
        <v>866</v>
      </c>
      <c r="D330" s="875">
        <f>+SUM(D331:D378)</f>
        <v>274</v>
      </c>
      <c r="E330" s="875">
        <f>+SUM(E331:E378)</f>
        <v>331</v>
      </c>
      <c r="F330" s="875">
        <f>+SUM(F331:F378)</f>
        <v>261</v>
      </c>
      <c r="G330" s="875">
        <f>+SUM(G331:G378)</f>
        <v>0</v>
      </c>
      <c r="H330" s="875">
        <f>+SUM(H331:H378)</f>
        <v>0</v>
      </c>
      <c r="I330" s="828"/>
      <c r="J330" s="736"/>
      <c r="K330" s="736"/>
      <c r="N330" s="732"/>
      <c r="O330" s="737"/>
      <c r="Q330" s="736"/>
    </row>
    <row r="331" spans="1:17" x14ac:dyDescent="0.2">
      <c r="A331" s="811" t="s">
        <v>616</v>
      </c>
      <c r="B331" s="844" t="s">
        <v>617</v>
      </c>
      <c r="C331" s="735">
        <f t="shared" si="8"/>
        <v>272</v>
      </c>
      <c r="D331" s="749">
        <v>271</v>
      </c>
      <c r="E331" s="739"/>
      <c r="F331" s="750">
        <v>1</v>
      </c>
      <c r="G331" s="750"/>
      <c r="H331" s="750"/>
      <c r="I331" s="828"/>
      <c r="J331" s="736"/>
      <c r="K331" s="736"/>
      <c r="N331" s="732"/>
      <c r="O331" s="737"/>
      <c r="Q331" s="736"/>
    </row>
    <row r="332" spans="1:17" x14ac:dyDescent="0.2">
      <c r="A332" s="786" t="s">
        <v>618</v>
      </c>
      <c r="B332" s="844" t="s">
        <v>619</v>
      </c>
      <c r="C332" s="735">
        <f t="shared" si="8"/>
        <v>3</v>
      </c>
      <c r="D332" s="749">
        <v>3</v>
      </c>
      <c r="E332" s="739"/>
      <c r="F332" s="750"/>
      <c r="G332" s="750"/>
      <c r="H332" s="750"/>
      <c r="I332" s="828"/>
      <c r="J332" s="736"/>
      <c r="K332" s="736"/>
      <c r="N332" s="732"/>
      <c r="O332" s="737"/>
      <c r="Q332" s="736"/>
    </row>
    <row r="333" spans="1:17" x14ac:dyDescent="0.2">
      <c r="A333" s="786" t="s">
        <v>620</v>
      </c>
      <c r="B333" s="844" t="s">
        <v>621</v>
      </c>
      <c r="C333" s="735">
        <f t="shared" si="8"/>
        <v>29</v>
      </c>
      <c r="D333" s="749"/>
      <c r="E333" s="739">
        <v>29</v>
      </c>
      <c r="F333" s="750"/>
      <c r="G333" s="750"/>
      <c r="H333" s="750"/>
      <c r="I333" s="828"/>
      <c r="J333" s="736"/>
      <c r="K333" s="736"/>
      <c r="N333" s="732"/>
      <c r="O333" s="737"/>
      <c r="Q333" s="736"/>
    </row>
    <row r="334" spans="1:17" x14ac:dyDescent="0.2">
      <c r="A334" s="782" t="s">
        <v>622</v>
      </c>
      <c r="B334" s="802" t="s">
        <v>623</v>
      </c>
      <c r="C334" s="735">
        <f t="shared" si="8"/>
        <v>0</v>
      </c>
      <c r="D334" s="749"/>
      <c r="E334" s="739"/>
      <c r="F334" s="750"/>
      <c r="G334" s="750"/>
      <c r="H334" s="750"/>
      <c r="I334" s="828"/>
      <c r="J334" s="736"/>
      <c r="K334" s="736"/>
      <c r="N334" s="732"/>
      <c r="O334" s="737"/>
      <c r="Q334" s="736"/>
    </row>
    <row r="335" spans="1:17" x14ac:dyDescent="0.2">
      <c r="A335" s="782" t="s">
        <v>624</v>
      </c>
      <c r="B335" s="802" t="s">
        <v>625</v>
      </c>
      <c r="C335" s="735">
        <f t="shared" si="8"/>
        <v>0</v>
      </c>
      <c r="D335" s="749"/>
      <c r="E335" s="739"/>
      <c r="F335" s="750"/>
      <c r="G335" s="750"/>
      <c r="H335" s="750"/>
      <c r="I335" s="828"/>
      <c r="J335" s="736"/>
      <c r="K335" s="736"/>
      <c r="N335" s="732"/>
      <c r="O335" s="737"/>
      <c r="Q335" s="736"/>
    </row>
    <row r="336" spans="1:17" x14ac:dyDescent="0.2">
      <c r="A336" s="782" t="s">
        <v>626</v>
      </c>
      <c r="B336" s="802" t="s">
        <v>627</v>
      </c>
      <c r="C336" s="735">
        <f t="shared" si="8"/>
        <v>0</v>
      </c>
      <c r="D336" s="749"/>
      <c r="E336" s="739"/>
      <c r="F336" s="750"/>
      <c r="G336" s="750"/>
      <c r="H336" s="750"/>
      <c r="I336" s="828"/>
      <c r="J336" s="736"/>
      <c r="K336" s="736"/>
      <c r="N336" s="732"/>
      <c r="O336" s="737"/>
      <c r="Q336" s="736"/>
    </row>
    <row r="337" spans="1:17" x14ac:dyDescent="0.2">
      <c r="A337" s="782" t="s">
        <v>628</v>
      </c>
      <c r="B337" s="802" t="s">
        <v>629</v>
      </c>
      <c r="C337" s="735">
        <f t="shared" si="8"/>
        <v>0</v>
      </c>
      <c r="D337" s="749"/>
      <c r="E337" s="739"/>
      <c r="F337" s="750"/>
      <c r="G337" s="750"/>
      <c r="H337" s="750"/>
      <c r="I337" s="828"/>
      <c r="J337" s="736"/>
      <c r="K337" s="736"/>
      <c r="N337" s="732"/>
      <c r="O337" s="737"/>
      <c r="Q337" s="736"/>
    </row>
    <row r="338" spans="1:17" x14ac:dyDescent="0.2">
      <c r="A338" s="782" t="s">
        <v>630</v>
      </c>
      <c r="B338" s="802" t="s">
        <v>631</v>
      </c>
      <c r="C338" s="735">
        <f t="shared" si="8"/>
        <v>0</v>
      </c>
      <c r="D338" s="749"/>
      <c r="E338" s="739"/>
      <c r="F338" s="750"/>
      <c r="G338" s="750"/>
      <c r="H338" s="750"/>
      <c r="I338" s="828"/>
      <c r="J338" s="736"/>
      <c r="K338" s="736"/>
      <c r="N338" s="732"/>
      <c r="O338" s="737"/>
      <c r="Q338" s="736"/>
    </row>
    <row r="339" spans="1:17" x14ac:dyDescent="0.2">
      <c r="A339" s="787" t="s">
        <v>632</v>
      </c>
      <c r="B339" s="813" t="s">
        <v>633</v>
      </c>
      <c r="C339" s="766">
        <f t="shared" si="8"/>
        <v>0</v>
      </c>
      <c r="D339" s="767"/>
      <c r="E339" s="768"/>
      <c r="F339" s="769"/>
      <c r="G339" s="769"/>
      <c r="H339" s="769"/>
      <c r="I339" s="828"/>
      <c r="J339" s="736"/>
      <c r="K339" s="736"/>
      <c r="N339" s="732"/>
      <c r="O339" s="737"/>
      <c r="Q339" s="736"/>
    </row>
    <row r="340" spans="1:17" s="737" customFormat="1" x14ac:dyDescent="0.2">
      <c r="A340" s="782" t="s">
        <v>634</v>
      </c>
      <c r="B340" s="802" t="s">
        <v>635</v>
      </c>
      <c r="C340" s="735">
        <f t="shared" si="8"/>
        <v>0</v>
      </c>
      <c r="D340" s="749"/>
      <c r="E340" s="739"/>
      <c r="F340" s="750"/>
      <c r="G340" s="750"/>
      <c r="H340" s="800"/>
      <c r="I340" s="829"/>
      <c r="N340" s="741"/>
    </row>
    <row r="341" spans="1:17" x14ac:dyDescent="0.2">
      <c r="A341" s="787" t="s">
        <v>636</v>
      </c>
      <c r="B341" s="802" t="s">
        <v>637</v>
      </c>
      <c r="C341" s="759">
        <f t="shared" si="8"/>
        <v>0</v>
      </c>
      <c r="D341" s="746"/>
      <c r="E341" s="747"/>
      <c r="F341" s="748"/>
      <c r="G341" s="748"/>
      <c r="H341" s="748"/>
      <c r="I341" s="828"/>
      <c r="J341" s="736"/>
      <c r="K341" s="736"/>
      <c r="N341" s="732"/>
      <c r="O341" s="737"/>
      <c r="Q341" s="736"/>
    </row>
    <row r="342" spans="1:17" x14ac:dyDescent="0.2">
      <c r="A342" s="782" t="s">
        <v>638</v>
      </c>
      <c r="B342" s="802" t="s">
        <v>639</v>
      </c>
      <c r="C342" s="735">
        <f t="shared" si="8"/>
        <v>0</v>
      </c>
      <c r="D342" s="749"/>
      <c r="E342" s="739"/>
      <c r="F342" s="750"/>
      <c r="G342" s="750"/>
      <c r="H342" s="750"/>
      <c r="I342" s="828"/>
      <c r="J342" s="736"/>
      <c r="K342" s="736"/>
      <c r="N342" s="732"/>
      <c r="O342" s="737"/>
      <c r="Q342" s="736"/>
    </row>
    <row r="343" spans="1:17" x14ac:dyDescent="0.2">
      <c r="A343" s="787" t="s">
        <v>640</v>
      </c>
      <c r="B343" s="802" t="s">
        <v>641</v>
      </c>
      <c r="C343" s="735">
        <f t="shared" si="8"/>
        <v>0</v>
      </c>
      <c r="D343" s="749"/>
      <c r="E343" s="739"/>
      <c r="F343" s="750"/>
      <c r="G343" s="750"/>
      <c r="H343" s="750"/>
      <c r="I343" s="828"/>
      <c r="J343" s="736"/>
      <c r="K343" s="736"/>
      <c r="N343" s="732"/>
      <c r="O343" s="737"/>
      <c r="Q343" s="736"/>
    </row>
    <row r="344" spans="1:17" x14ac:dyDescent="0.2">
      <c r="A344" s="782" t="s">
        <v>642</v>
      </c>
      <c r="B344" s="802" t="s">
        <v>643</v>
      </c>
      <c r="C344" s="735">
        <f t="shared" si="8"/>
        <v>0</v>
      </c>
      <c r="D344" s="749"/>
      <c r="E344" s="739"/>
      <c r="F344" s="750"/>
      <c r="G344" s="750"/>
      <c r="H344" s="750"/>
      <c r="I344" s="828"/>
      <c r="J344" s="736"/>
      <c r="K344" s="736"/>
      <c r="N344" s="732"/>
      <c r="O344" s="737"/>
      <c r="Q344" s="736"/>
    </row>
    <row r="345" spans="1:17" x14ac:dyDescent="0.2">
      <c r="A345" s="787" t="s">
        <v>644</v>
      </c>
      <c r="B345" s="802" t="s">
        <v>645</v>
      </c>
      <c r="C345" s="735">
        <f t="shared" si="8"/>
        <v>0</v>
      </c>
      <c r="D345" s="749"/>
      <c r="E345" s="739"/>
      <c r="F345" s="750"/>
      <c r="G345" s="750"/>
      <c r="H345" s="750"/>
      <c r="I345" s="828"/>
      <c r="J345" s="736"/>
      <c r="K345" s="736"/>
      <c r="N345" s="732"/>
      <c r="O345" s="737"/>
      <c r="Q345" s="736"/>
    </row>
    <row r="346" spans="1:17" x14ac:dyDescent="0.2">
      <c r="A346" s="782" t="s">
        <v>646</v>
      </c>
      <c r="B346" s="802" t="s">
        <v>647</v>
      </c>
      <c r="C346" s="735">
        <f t="shared" si="8"/>
        <v>148</v>
      </c>
      <c r="D346" s="749"/>
      <c r="E346" s="739">
        <v>148</v>
      </c>
      <c r="F346" s="750"/>
      <c r="G346" s="750"/>
      <c r="H346" s="750"/>
      <c r="I346" s="828"/>
      <c r="J346" s="736"/>
      <c r="K346" s="736"/>
      <c r="N346" s="732"/>
      <c r="O346" s="737"/>
      <c r="Q346" s="736"/>
    </row>
    <row r="347" spans="1:17" x14ac:dyDescent="0.2">
      <c r="A347" s="787" t="s">
        <v>648</v>
      </c>
      <c r="B347" s="802" t="s">
        <v>649</v>
      </c>
      <c r="C347" s="766">
        <f t="shared" si="8"/>
        <v>147</v>
      </c>
      <c r="D347" s="767"/>
      <c r="E347" s="768">
        <v>147</v>
      </c>
      <c r="F347" s="769"/>
      <c r="G347" s="769"/>
      <c r="H347" s="769"/>
      <c r="I347" s="828"/>
      <c r="J347" s="736"/>
      <c r="K347" s="736"/>
      <c r="N347" s="732"/>
      <c r="O347" s="737"/>
      <c r="Q347" s="736"/>
    </row>
    <row r="348" spans="1:17" x14ac:dyDescent="0.2">
      <c r="A348" s="782" t="s">
        <v>650</v>
      </c>
      <c r="B348" s="802" t="s">
        <v>651</v>
      </c>
      <c r="C348" s="766">
        <f t="shared" si="8"/>
        <v>0</v>
      </c>
      <c r="D348" s="767"/>
      <c r="E348" s="768"/>
      <c r="F348" s="769"/>
      <c r="G348" s="769"/>
      <c r="H348" s="769"/>
      <c r="I348" s="828"/>
      <c r="J348" s="736"/>
      <c r="K348" s="736"/>
      <c r="N348" s="732"/>
      <c r="O348" s="737"/>
      <c r="Q348" s="736"/>
    </row>
    <row r="349" spans="1:17" x14ac:dyDescent="0.2">
      <c r="A349" s="787" t="s">
        <v>652</v>
      </c>
      <c r="B349" s="802" t="s">
        <v>653</v>
      </c>
      <c r="C349" s="766">
        <f t="shared" si="8"/>
        <v>0</v>
      </c>
      <c r="D349" s="767"/>
      <c r="E349" s="768"/>
      <c r="F349" s="769"/>
      <c r="G349" s="769"/>
      <c r="H349" s="769"/>
      <c r="I349" s="828"/>
      <c r="J349" s="736"/>
      <c r="K349" s="736"/>
      <c r="N349" s="732"/>
      <c r="O349" s="737"/>
      <c r="Q349" s="736"/>
    </row>
    <row r="350" spans="1:17" x14ac:dyDescent="0.2">
      <c r="A350" s="782" t="s">
        <v>654</v>
      </c>
      <c r="B350" s="813" t="s">
        <v>655</v>
      </c>
      <c r="C350" s="766">
        <f t="shared" si="8"/>
        <v>0</v>
      </c>
      <c r="D350" s="767"/>
      <c r="E350" s="768"/>
      <c r="F350" s="769"/>
      <c r="G350" s="769"/>
      <c r="H350" s="769"/>
      <c r="I350" s="828"/>
      <c r="J350" s="736"/>
      <c r="K350" s="736"/>
      <c r="N350" s="732"/>
      <c r="O350" s="737"/>
      <c r="Q350" s="736"/>
    </row>
    <row r="351" spans="1:17" x14ac:dyDescent="0.2">
      <c r="A351" s="787" t="s">
        <v>656</v>
      </c>
      <c r="B351" s="813" t="s">
        <v>657</v>
      </c>
      <c r="C351" s="766">
        <f t="shared" si="8"/>
        <v>0</v>
      </c>
      <c r="D351" s="767"/>
      <c r="E351" s="768"/>
      <c r="F351" s="769"/>
      <c r="G351" s="769"/>
      <c r="H351" s="769"/>
      <c r="I351" s="828"/>
      <c r="J351" s="736"/>
      <c r="K351" s="736"/>
      <c r="N351" s="732"/>
      <c r="O351" s="737"/>
      <c r="Q351" s="736"/>
    </row>
    <row r="352" spans="1:17" x14ac:dyDescent="0.2">
      <c r="A352" s="782" t="s">
        <v>658</v>
      </c>
      <c r="B352" s="813" t="s">
        <v>659</v>
      </c>
      <c r="C352" s="766">
        <f t="shared" si="8"/>
        <v>0</v>
      </c>
      <c r="D352" s="767"/>
      <c r="E352" s="768"/>
      <c r="F352" s="769"/>
      <c r="G352" s="769"/>
      <c r="H352" s="769"/>
      <c r="I352" s="828"/>
      <c r="J352" s="736"/>
      <c r="K352" s="736"/>
      <c r="N352" s="732"/>
      <c r="O352" s="737"/>
      <c r="Q352" s="736"/>
    </row>
    <row r="353" spans="1:17" x14ac:dyDescent="0.2">
      <c r="A353" s="787" t="s">
        <v>660</v>
      </c>
      <c r="B353" s="813" t="s">
        <v>661</v>
      </c>
      <c r="C353" s="766">
        <f t="shared" si="8"/>
        <v>0</v>
      </c>
      <c r="D353" s="767"/>
      <c r="E353" s="768"/>
      <c r="F353" s="769"/>
      <c r="G353" s="769"/>
      <c r="H353" s="769"/>
      <c r="I353" s="828"/>
      <c r="J353" s="736"/>
      <c r="K353" s="736"/>
      <c r="N353" s="732"/>
      <c r="O353" s="737"/>
      <c r="Q353" s="736"/>
    </row>
    <row r="354" spans="1:17" x14ac:dyDescent="0.2">
      <c r="A354" s="782" t="s">
        <v>662</v>
      </c>
      <c r="B354" s="813" t="s">
        <v>663</v>
      </c>
      <c r="C354" s="766">
        <f t="shared" si="8"/>
        <v>6</v>
      </c>
      <c r="D354" s="767"/>
      <c r="E354" s="768">
        <v>6</v>
      </c>
      <c r="F354" s="769"/>
      <c r="G354" s="769"/>
      <c r="H354" s="769"/>
      <c r="I354" s="828"/>
      <c r="J354" s="736"/>
      <c r="K354" s="736"/>
      <c r="N354" s="732"/>
      <c r="O354" s="737"/>
      <c r="Q354" s="736"/>
    </row>
    <row r="355" spans="1:17" x14ac:dyDescent="0.2">
      <c r="A355" s="787" t="s">
        <v>664</v>
      </c>
      <c r="B355" s="813" t="s">
        <v>665</v>
      </c>
      <c r="C355" s="766">
        <f t="shared" si="8"/>
        <v>0</v>
      </c>
      <c r="D355" s="767"/>
      <c r="E355" s="768"/>
      <c r="F355" s="769"/>
      <c r="G355" s="769"/>
      <c r="H355" s="769"/>
      <c r="I355" s="828"/>
      <c r="J355" s="736"/>
      <c r="K355" s="736"/>
      <c r="N355" s="732"/>
      <c r="O355" s="737"/>
      <c r="Q355" s="736"/>
    </row>
    <row r="356" spans="1:17" x14ac:dyDescent="0.2">
      <c r="A356" s="782" t="s">
        <v>666</v>
      </c>
      <c r="B356" s="813" t="s">
        <v>667</v>
      </c>
      <c r="C356" s="766">
        <f t="shared" si="8"/>
        <v>1</v>
      </c>
      <c r="D356" s="767"/>
      <c r="E356" s="768">
        <v>1</v>
      </c>
      <c r="F356" s="769"/>
      <c r="G356" s="769"/>
      <c r="H356" s="769"/>
      <c r="I356" s="828"/>
      <c r="J356" s="736"/>
      <c r="K356" s="736"/>
      <c r="N356" s="732"/>
      <c r="O356" s="737"/>
      <c r="Q356" s="736"/>
    </row>
    <row r="357" spans="1:17" x14ac:dyDescent="0.2">
      <c r="A357" s="787" t="s">
        <v>668</v>
      </c>
      <c r="B357" s="813" t="s">
        <v>669</v>
      </c>
      <c r="C357" s="766">
        <f t="shared" si="8"/>
        <v>0</v>
      </c>
      <c r="D357" s="767"/>
      <c r="E357" s="768"/>
      <c r="F357" s="769"/>
      <c r="G357" s="769"/>
      <c r="H357" s="769"/>
      <c r="I357" s="828"/>
      <c r="J357" s="736"/>
      <c r="K357" s="736"/>
      <c r="N357" s="732"/>
      <c r="O357" s="737"/>
      <c r="Q357" s="736"/>
    </row>
    <row r="358" spans="1:17" x14ac:dyDescent="0.2">
      <c r="A358" s="782" t="s">
        <v>670</v>
      </c>
      <c r="B358" s="813" t="s">
        <v>671</v>
      </c>
      <c r="C358" s="766">
        <f t="shared" si="8"/>
        <v>0</v>
      </c>
      <c r="D358" s="767"/>
      <c r="E358" s="768"/>
      <c r="F358" s="769"/>
      <c r="G358" s="769"/>
      <c r="H358" s="769"/>
      <c r="I358" s="828"/>
      <c r="J358" s="736"/>
      <c r="K358" s="736"/>
      <c r="N358" s="732"/>
      <c r="O358" s="737"/>
      <c r="Q358" s="736"/>
    </row>
    <row r="359" spans="1:17" x14ac:dyDescent="0.2">
      <c r="A359" s="782" t="s">
        <v>674</v>
      </c>
      <c r="B359" s="790" t="s">
        <v>675</v>
      </c>
      <c r="C359" s="766">
        <f t="shared" si="8"/>
        <v>0</v>
      </c>
      <c r="D359" s="767"/>
      <c r="E359" s="768"/>
      <c r="F359" s="769"/>
      <c r="G359" s="769"/>
      <c r="H359" s="769"/>
      <c r="I359" s="828"/>
      <c r="J359" s="736"/>
      <c r="K359" s="736"/>
      <c r="N359" s="732"/>
      <c r="O359" s="737"/>
      <c r="Q359" s="736"/>
    </row>
    <row r="360" spans="1:17" ht="17.25" customHeight="1" x14ac:dyDescent="0.2">
      <c r="A360" s="787" t="s">
        <v>676</v>
      </c>
      <c r="B360" s="790" t="s">
        <v>677</v>
      </c>
      <c r="C360" s="766">
        <f t="shared" si="8"/>
        <v>0</v>
      </c>
      <c r="D360" s="767"/>
      <c r="E360" s="768"/>
      <c r="F360" s="769"/>
      <c r="G360" s="769"/>
      <c r="H360" s="769"/>
      <c r="I360" s="828"/>
      <c r="J360" s="736"/>
      <c r="K360" s="736"/>
      <c r="N360" s="732"/>
      <c r="O360" s="737"/>
      <c r="Q360" s="736"/>
    </row>
    <row r="361" spans="1:17" x14ac:dyDescent="0.2">
      <c r="A361" s="782" t="s">
        <v>678</v>
      </c>
      <c r="B361" s="790" t="s">
        <v>679</v>
      </c>
      <c r="C361" s="766">
        <f t="shared" si="8"/>
        <v>0</v>
      </c>
      <c r="D361" s="767"/>
      <c r="E361" s="768"/>
      <c r="F361" s="769"/>
      <c r="G361" s="769"/>
      <c r="H361" s="769"/>
      <c r="I361" s="828"/>
      <c r="J361" s="736"/>
      <c r="K361" s="736"/>
      <c r="N361" s="732"/>
      <c r="O361" s="737"/>
      <c r="Q361" s="736"/>
    </row>
    <row r="362" spans="1:17" x14ac:dyDescent="0.2">
      <c r="A362" s="787" t="s">
        <v>680</v>
      </c>
      <c r="B362" s="790" t="s">
        <v>681</v>
      </c>
      <c r="C362" s="766">
        <f t="shared" si="8"/>
        <v>0</v>
      </c>
      <c r="D362" s="767"/>
      <c r="E362" s="768"/>
      <c r="F362" s="769"/>
      <c r="G362" s="769"/>
      <c r="H362" s="769"/>
      <c r="I362" s="828"/>
      <c r="J362" s="736"/>
      <c r="K362" s="736"/>
      <c r="N362" s="732"/>
      <c r="O362" s="737"/>
      <c r="Q362" s="736"/>
    </row>
    <row r="363" spans="1:17" x14ac:dyDescent="0.2">
      <c r="A363" s="782" t="s">
        <v>682</v>
      </c>
      <c r="B363" s="813" t="s">
        <v>683</v>
      </c>
      <c r="C363" s="766">
        <f t="shared" si="8"/>
        <v>0</v>
      </c>
      <c r="D363" s="767"/>
      <c r="E363" s="768"/>
      <c r="F363" s="769"/>
      <c r="G363" s="769"/>
      <c r="H363" s="769"/>
      <c r="I363" s="828"/>
      <c r="J363" s="736"/>
      <c r="K363" s="736"/>
      <c r="N363" s="732"/>
      <c r="O363" s="737"/>
      <c r="Q363" s="736"/>
    </row>
    <row r="364" spans="1:17" x14ac:dyDescent="0.2">
      <c r="A364" s="787" t="s">
        <v>684</v>
      </c>
      <c r="B364" s="813" t="s">
        <v>685</v>
      </c>
      <c r="C364" s="766">
        <f t="shared" si="8"/>
        <v>0</v>
      </c>
      <c r="D364" s="767"/>
      <c r="E364" s="768"/>
      <c r="F364" s="769"/>
      <c r="G364" s="769"/>
      <c r="H364" s="769"/>
      <c r="I364" s="828"/>
      <c r="J364" s="736"/>
      <c r="K364" s="736"/>
      <c r="N364" s="732"/>
      <c r="O364" s="737"/>
      <c r="Q364" s="736"/>
    </row>
    <row r="365" spans="1:17" x14ac:dyDescent="0.2">
      <c r="A365" s="782" t="s">
        <v>686</v>
      </c>
      <c r="B365" s="790" t="s">
        <v>687</v>
      </c>
      <c r="C365" s="766">
        <f t="shared" si="8"/>
        <v>0</v>
      </c>
      <c r="D365" s="767"/>
      <c r="E365" s="768"/>
      <c r="F365" s="769"/>
      <c r="G365" s="769"/>
      <c r="H365" s="769"/>
      <c r="I365" s="828"/>
      <c r="J365" s="736"/>
      <c r="K365" s="736"/>
      <c r="N365" s="732"/>
      <c r="O365" s="737"/>
      <c r="Q365" s="736"/>
    </row>
    <row r="366" spans="1:17" x14ac:dyDescent="0.2">
      <c r="A366" s="787" t="s">
        <v>688</v>
      </c>
      <c r="B366" s="790" t="s">
        <v>689</v>
      </c>
      <c r="C366" s="766">
        <f t="shared" si="8"/>
        <v>0</v>
      </c>
      <c r="D366" s="767"/>
      <c r="E366" s="768"/>
      <c r="F366" s="769"/>
      <c r="G366" s="769"/>
      <c r="H366" s="769"/>
      <c r="I366" s="828"/>
      <c r="J366" s="736"/>
      <c r="K366" s="736"/>
      <c r="N366" s="732"/>
      <c r="O366" s="737"/>
      <c r="Q366" s="736"/>
    </row>
    <row r="367" spans="1:17" x14ac:dyDescent="0.2">
      <c r="A367" s="782" t="s">
        <v>690</v>
      </c>
      <c r="B367" s="790" t="s">
        <v>691</v>
      </c>
      <c r="C367" s="766">
        <f t="shared" si="8"/>
        <v>0</v>
      </c>
      <c r="D367" s="767"/>
      <c r="E367" s="768"/>
      <c r="F367" s="769"/>
      <c r="G367" s="769"/>
      <c r="H367" s="769"/>
      <c r="I367" s="828"/>
      <c r="J367" s="736"/>
      <c r="K367" s="736"/>
      <c r="N367" s="732"/>
      <c r="O367" s="737"/>
      <c r="Q367" s="736"/>
    </row>
    <row r="368" spans="1:17" x14ac:dyDescent="0.2">
      <c r="A368" s="787" t="s">
        <v>692</v>
      </c>
      <c r="B368" s="790" t="s">
        <v>693</v>
      </c>
      <c r="C368" s="766">
        <f t="shared" si="8"/>
        <v>0</v>
      </c>
      <c r="D368" s="767"/>
      <c r="E368" s="768"/>
      <c r="F368" s="769"/>
      <c r="G368" s="769"/>
      <c r="H368" s="769"/>
      <c r="I368" s="828"/>
      <c r="J368" s="736"/>
      <c r="K368" s="736"/>
      <c r="N368" s="732"/>
      <c r="O368" s="737"/>
      <c r="Q368" s="736"/>
    </row>
    <row r="369" spans="1:17" x14ac:dyDescent="0.2">
      <c r="A369" s="782" t="s">
        <v>694</v>
      </c>
      <c r="B369" s="790" t="s">
        <v>695</v>
      </c>
      <c r="C369" s="766">
        <f t="shared" si="8"/>
        <v>0</v>
      </c>
      <c r="D369" s="767"/>
      <c r="E369" s="768"/>
      <c r="F369" s="769"/>
      <c r="G369" s="769"/>
      <c r="H369" s="769"/>
      <c r="I369" s="828"/>
      <c r="J369" s="736"/>
      <c r="K369" s="736"/>
      <c r="N369" s="732"/>
      <c r="O369" s="737"/>
      <c r="Q369" s="736"/>
    </row>
    <row r="370" spans="1:17" ht="23.25" x14ac:dyDescent="0.2">
      <c r="A370" s="787" t="s">
        <v>696</v>
      </c>
      <c r="B370" s="790" t="s">
        <v>697</v>
      </c>
      <c r="C370" s="766">
        <f t="shared" si="8"/>
        <v>0</v>
      </c>
      <c r="D370" s="767"/>
      <c r="E370" s="768"/>
      <c r="F370" s="769"/>
      <c r="G370" s="769"/>
      <c r="H370" s="769"/>
      <c r="I370" s="828"/>
      <c r="J370" s="736"/>
      <c r="K370" s="736"/>
      <c r="N370" s="732"/>
      <c r="O370" s="737"/>
      <c r="Q370" s="736"/>
    </row>
    <row r="371" spans="1:17" x14ac:dyDescent="0.2">
      <c r="A371" s="787" t="s">
        <v>700</v>
      </c>
      <c r="B371" s="813" t="s">
        <v>701</v>
      </c>
      <c r="C371" s="766">
        <f t="shared" si="8"/>
        <v>0</v>
      </c>
      <c r="D371" s="767"/>
      <c r="E371" s="768"/>
      <c r="F371" s="769"/>
      <c r="G371" s="769"/>
      <c r="H371" s="769"/>
      <c r="I371" s="828"/>
      <c r="J371" s="736"/>
      <c r="K371" s="736"/>
      <c r="N371" s="732"/>
      <c r="O371" s="737"/>
      <c r="Q371" s="736"/>
    </row>
    <row r="372" spans="1:17" x14ac:dyDescent="0.2">
      <c r="A372" s="782" t="s">
        <v>702</v>
      </c>
      <c r="B372" s="813" t="s">
        <v>703</v>
      </c>
      <c r="C372" s="766">
        <f t="shared" si="8"/>
        <v>0</v>
      </c>
      <c r="D372" s="767"/>
      <c r="E372" s="768"/>
      <c r="F372" s="769"/>
      <c r="G372" s="769"/>
      <c r="H372" s="769"/>
      <c r="I372" s="828"/>
      <c r="J372" s="736"/>
      <c r="K372" s="736"/>
      <c r="N372" s="732"/>
      <c r="O372" s="737"/>
      <c r="Q372" s="736"/>
    </row>
    <row r="373" spans="1:17" x14ac:dyDescent="0.2">
      <c r="A373" s="787" t="s">
        <v>704</v>
      </c>
      <c r="B373" s="813" t="s">
        <v>705</v>
      </c>
      <c r="C373" s="766">
        <f t="shared" si="8"/>
        <v>0</v>
      </c>
      <c r="D373" s="767"/>
      <c r="E373" s="768"/>
      <c r="F373" s="769"/>
      <c r="G373" s="769"/>
      <c r="H373" s="769"/>
      <c r="I373" s="828"/>
      <c r="J373" s="736"/>
      <c r="K373" s="736"/>
      <c r="N373" s="732"/>
      <c r="O373" s="737"/>
      <c r="Q373" s="736"/>
    </row>
    <row r="374" spans="1:17" x14ac:dyDescent="0.2">
      <c r="A374" s="782" t="s">
        <v>706</v>
      </c>
      <c r="B374" s="813" t="s">
        <v>707</v>
      </c>
      <c r="C374" s="766">
        <f t="shared" si="8"/>
        <v>0</v>
      </c>
      <c r="D374" s="767"/>
      <c r="E374" s="768"/>
      <c r="F374" s="769"/>
      <c r="G374" s="769"/>
      <c r="H374" s="769"/>
      <c r="I374" s="828"/>
      <c r="J374" s="736"/>
      <c r="K374" s="736"/>
      <c r="N374" s="732"/>
      <c r="O374" s="737"/>
      <c r="Q374" s="736"/>
    </row>
    <row r="375" spans="1:17" x14ac:dyDescent="0.2">
      <c r="A375" s="787" t="s">
        <v>708</v>
      </c>
      <c r="B375" s="813" t="s">
        <v>709</v>
      </c>
      <c r="C375" s="766">
        <f t="shared" si="8"/>
        <v>0</v>
      </c>
      <c r="D375" s="767"/>
      <c r="E375" s="768"/>
      <c r="F375" s="769"/>
      <c r="G375" s="769"/>
      <c r="H375" s="769"/>
      <c r="I375" s="828"/>
      <c r="J375" s="736"/>
      <c r="K375" s="736"/>
      <c r="N375" s="732"/>
      <c r="O375" s="737"/>
      <c r="Q375" s="736"/>
    </row>
    <row r="376" spans="1:17" x14ac:dyDescent="0.2">
      <c r="A376" s="782" t="s">
        <v>710</v>
      </c>
      <c r="B376" s="813" t="s">
        <v>711</v>
      </c>
      <c r="C376" s="766">
        <f t="shared" si="8"/>
        <v>0</v>
      </c>
      <c r="D376" s="767"/>
      <c r="E376" s="768"/>
      <c r="F376" s="769"/>
      <c r="G376" s="769"/>
      <c r="H376" s="769"/>
      <c r="I376" s="828"/>
      <c r="J376" s="736"/>
      <c r="K376" s="736"/>
      <c r="N376" s="732"/>
      <c r="O376" s="737"/>
      <c r="Q376" s="736"/>
    </row>
    <row r="377" spans="1:17" x14ac:dyDescent="0.2">
      <c r="A377" s="835" t="s">
        <v>712</v>
      </c>
      <c r="B377" s="834" t="s">
        <v>713</v>
      </c>
      <c r="C377" s="766">
        <f t="shared" si="8"/>
        <v>0</v>
      </c>
      <c r="D377" s="767"/>
      <c r="E377" s="768"/>
      <c r="F377" s="769"/>
      <c r="G377" s="769"/>
      <c r="H377" s="769"/>
      <c r="I377" s="828"/>
      <c r="J377" s="736"/>
      <c r="K377" s="736"/>
      <c r="N377" s="732"/>
      <c r="O377" s="737"/>
      <c r="Q377" s="736"/>
    </row>
    <row r="378" spans="1:17" x14ac:dyDescent="0.2">
      <c r="A378" s="803" t="s">
        <v>714</v>
      </c>
      <c r="B378" s="833" t="s">
        <v>715</v>
      </c>
      <c r="C378" s="751">
        <f t="shared" si="8"/>
        <v>260</v>
      </c>
      <c r="D378" s="752"/>
      <c r="E378" s="753"/>
      <c r="F378" s="754">
        <v>260</v>
      </c>
      <c r="G378" s="754"/>
      <c r="H378" s="754"/>
      <c r="I378" s="828"/>
      <c r="J378" s="736"/>
      <c r="K378" s="736"/>
      <c r="N378" s="732"/>
      <c r="O378" s="737"/>
      <c r="Q378" s="736"/>
    </row>
    <row r="379" spans="1:17" x14ac:dyDescent="0.2">
      <c r="A379" s="852"/>
      <c r="B379" s="853"/>
      <c r="C379" s="741"/>
      <c r="D379" s="741"/>
      <c r="E379" s="741"/>
      <c r="F379" s="741"/>
      <c r="G379" s="741"/>
      <c r="H379" s="741"/>
      <c r="I379" s="738"/>
      <c r="J379" s="732"/>
      <c r="K379" s="732"/>
      <c r="L379" s="732"/>
      <c r="M379" s="732"/>
      <c r="N379" s="732"/>
      <c r="O379" s="737"/>
      <c r="Q379" s="736"/>
    </row>
    <row r="380" spans="1:17" x14ac:dyDescent="0.2">
      <c r="A380" s="972" t="s">
        <v>716</v>
      </c>
      <c r="B380" s="973"/>
      <c r="C380" s="771" t="s">
        <v>717</v>
      </c>
      <c r="D380" s="772"/>
      <c r="E380" s="773"/>
      <c r="F380" s="732"/>
      <c r="G380" s="741"/>
      <c r="H380" s="741"/>
      <c r="I380" s="738"/>
      <c r="J380" s="732"/>
      <c r="K380" s="732"/>
      <c r="L380" s="732"/>
      <c r="M380" s="732"/>
      <c r="N380" s="732"/>
      <c r="O380" s="737"/>
      <c r="Q380" s="736"/>
    </row>
    <row r="381" spans="1:17" x14ac:dyDescent="0.2">
      <c r="A381" s="974"/>
      <c r="B381" s="975"/>
      <c r="C381" s="949" t="s">
        <v>3</v>
      </c>
      <c r="D381" s="772" t="s">
        <v>718</v>
      </c>
      <c r="E381" s="773"/>
      <c r="F381" s="732"/>
      <c r="G381" s="741"/>
      <c r="H381" s="741"/>
      <c r="I381" s="738"/>
      <c r="J381" s="732"/>
      <c r="K381" s="732"/>
      <c r="L381" s="732"/>
      <c r="M381" s="732"/>
      <c r="N381" s="732"/>
      <c r="O381" s="737"/>
      <c r="Q381" s="736"/>
    </row>
    <row r="382" spans="1:17" ht="33.75" customHeight="1" x14ac:dyDescent="0.2">
      <c r="A382" s="976"/>
      <c r="B382" s="977"/>
      <c r="C382" s="947"/>
      <c r="D382" s="774" t="s">
        <v>719</v>
      </c>
      <c r="E382" s="775" t="s">
        <v>720</v>
      </c>
      <c r="F382" s="732"/>
      <c r="G382" s="741"/>
      <c r="H382" s="741"/>
      <c r="I382" s="738"/>
      <c r="J382" s="732"/>
      <c r="K382" s="732"/>
      <c r="L382" s="732"/>
      <c r="M382" s="732"/>
      <c r="N382" s="732"/>
      <c r="O382" s="737"/>
      <c r="Q382" s="736"/>
    </row>
    <row r="383" spans="1:17" x14ac:dyDescent="0.2">
      <c r="A383" s="814" t="s">
        <v>721</v>
      </c>
      <c r="B383" s="815" t="s">
        <v>722</v>
      </c>
      <c r="C383" s="766">
        <f>+SUM(D383:E383)</f>
        <v>0</v>
      </c>
      <c r="D383" s="776"/>
      <c r="E383" s="777"/>
      <c r="F383" s="732"/>
      <c r="G383" s="741"/>
      <c r="H383" s="741"/>
      <c r="I383" s="738"/>
      <c r="J383" s="732"/>
      <c r="K383" s="732"/>
      <c r="L383" s="732"/>
      <c r="M383" s="732"/>
      <c r="N383" s="732"/>
      <c r="O383" s="737"/>
      <c r="Q383" s="736"/>
    </row>
    <row r="384" spans="1:17" x14ac:dyDescent="0.2">
      <c r="A384" s="814" t="s">
        <v>723</v>
      </c>
      <c r="B384" s="815" t="s">
        <v>724</v>
      </c>
      <c r="C384" s="872">
        <f>+SUM(D384:E384)</f>
        <v>0</v>
      </c>
      <c r="D384" s="776"/>
      <c r="E384" s="777"/>
      <c r="F384" s="732"/>
      <c r="G384" s="741"/>
      <c r="H384" s="741"/>
      <c r="I384" s="738"/>
      <c r="J384" s="732"/>
      <c r="K384" s="732"/>
      <c r="L384" s="732"/>
      <c r="M384" s="732"/>
      <c r="N384" s="732"/>
      <c r="O384" s="737"/>
      <c r="Q384" s="736"/>
    </row>
    <row r="385" spans="1:17" ht="18" customHeight="1" x14ac:dyDescent="0.2">
      <c r="A385" s="784"/>
      <c r="B385" s="785"/>
      <c r="C385" s="114"/>
    </row>
    <row r="386" spans="1:17" ht="24" customHeight="1" x14ac:dyDescent="0.2">
      <c r="A386" s="889" t="s">
        <v>725</v>
      </c>
      <c r="B386" s="890"/>
      <c r="C386" s="949" t="s">
        <v>3</v>
      </c>
      <c r="D386" s="953" t="s">
        <v>726</v>
      </c>
      <c r="E386" s="953" t="s">
        <v>727</v>
      </c>
      <c r="F386" s="741"/>
      <c r="G386" s="737"/>
      <c r="H386" s="737"/>
      <c r="I386" s="742"/>
      <c r="J386" s="736"/>
      <c r="K386" s="736"/>
      <c r="O386" s="737"/>
      <c r="Q386" s="736"/>
    </row>
    <row r="387" spans="1:17" ht="19.5" customHeight="1" x14ac:dyDescent="0.2">
      <c r="A387" s="891"/>
      <c r="B387" s="892"/>
      <c r="C387" s="948"/>
      <c r="D387" s="953"/>
      <c r="E387" s="953"/>
      <c r="F387" s="741"/>
      <c r="G387" s="737"/>
      <c r="H387" s="737"/>
      <c r="I387" s="742"/>
      <c r="J387" s="736"/>
      <c r="K387" s="736"/>
      <c r="O387" s="737"/>
      <c r="Q387" s="736"/>
    </row>
    <row r="388" spans="1:17" ht="24.75" customHeight="1" x14ac:dyDescent="0.2">
      <c r="A388" s="907" t="s">
        <v>728</v>
      </c>
      <c r="B388" s="908"/>
      <c r="C388" s="849"/>
      <c r="D388" s="792"/>
      <c r="E388" s="793"/>
      <c r="F388" s="741"/>
      <c r="G388" s="737"/>
      <c r="H388" s="737"/>
      <c r="I388" s="742"/>
      <c r="J388" s="736"/>
      <c r="K388" s="736"/>
      <c r="O388" s="737"/>
      <c r="Q388" s="736"/>
    </row>
    <row r="389" spans="1:17" x14ac:dyDescent="0.2">
      <c r="A389" s="816" t="s">
        <v>729</v>
      </c>
      <c r="B389" s="817"/>
      <c r="C389" s="794">
        <f t="shared" ref="C389:C395" si="9">SUM(D389:E389)</f>
        <v>0</v>
      </c>
      <c r="D389" s="795"/>
      <c r="E389" s="796"/>
      <c r="F389" s="741"/>
      <c r="G389" s="737"/>
      <c r="H389" s="737"/>
      <c r="I389" s="742"/>
      <c r="J389" s="736"/>
      <c r="K389" s="736"/>
      <c r="O389" s="737"/>
      <c r="Q389" s="736"/>
    </row>
    <row r="390" spans="1:17" x14ac:dyDescent="0.2">
      <c r="A390" s="818" t="s">
        <v>730</v>
      </c>
      <c r="B390" s="819"/>
      <c r="C390" s="797">
        <f t="shared" si="9"/>
        <v>0</v>
      </c>
      <c r="D390" s="798"/>
      <c r="E390" s="740"/>
      <c r="F390" s="741"/>
      <c r="G390" s="737"/>
      <c r="H390" s="737"/>
      <c r="I390" s="742"/>
      <c r="J390" s="736"/>
      <c r="K390" s="736"/>
      <c r="O390" s="737"/>
      <c r="Q390" s="736"/>
    </row>
    <row r="391" spans="1:17" s="832" customFormat="1" x14ac:dyDescent="0.2">
      <c r="A391" s="818" t="s">
        <v>731</v>
      </c>
      <c r="B391" s="819"/>
      <c r="C391" s="797">
        <f t="shared" si="9"/>
        <v>0</v>
      </c>
      <c r="D391" s="836"/>
      <c r="E391" s="837"/>
      <c r="F391" s="831"/>
      <c r="G391" s="831"/>
    </row>
    <row r="392" spans="1:17" s="832" customFormat="1" x14ac:dyDescent="0.2">
      <c r="A392" s="818" t="s">
        <v>732</v>
      </c>
      <c r="B392" s="819"/>
      <c r="C392" s="797">
        <f t="shared" si="9"/>
        <v>0</v>
      </c>
      <c r="D392" s="836"/>
      <c r="E392" s="837"/>
      <c r="F392" s="831"/>
      <c r="G392" s="831"/>
    </row>
    <row r="393" spans="1:17" s="832" customFormat="1" x14ac:dyDescent="0.2">
      <c r="A393" s="818" t="s">
        <v>733</v>
      </c>
      <c r="B393" s="819"/>
      <c r="C393" s="797">
        <f t="shared" si="9"/>
        <v>0</v>
      </c>
      <c r="D393" s="836"/>
      <c r="E393" s="837"/>
      <c r="F393" s="831"/>
      <c r="G393" s="831"/>
    </row>
    <row r="394" spans="1:17" x14ac:dyDescent="0.2">
      <c r="A394" s="820" t="s">
        <v>734</v>
      </c>
      <c r="B394" s="821"/>
      <c r="C394" s="838">
        <f t="shared" si="9"/>
        <v>0</v>
      </c>
      <c r="D394" s="839"/>
      <c r="E394" s="840"/>
      <c r="H394" s="737"/>
      <c r="J394" s="742"/>
      <c r="K394" s="736"/>
      <c r="P394" s="737"/>
      <c r="Q394" s="736"/>
    </row>
    <row r="395" spans="1:17" ht="19.5" customHeight="1" x14ac:dyDescent="0.2">
      <c r="A395" s="856" t="s">
        <v>735</v>
      </c>
      <c r="B395" s="857"/>
      <c r="C395" s="841">
        <f t="shared" si="9"/>
        <v>0</v>
      </c>
      <c r="D395" s="858">
        <f>SUM(D389:D394)</f>
        <v>0</v>
      </c>
      <c r="E395" s="859">
        <f>SUM(E389:E394)</f>
        <v>0</v>
      </c>
      <c r="H395" s="737"/>
      <c r="J395" s="742"/>
      <c r="K395" s="736"/>
      <c r="P395" s="737"/>
      <c r="Q395" s="736"/>
    </row>
    <row r="396" spans="1:17" ht="24.75" customHeight="1" x14ac:dyDescent="0.2">
      <c r="A396" s="856" t="s">
        <v>736</v>
      </c>
      <c r="B396" s="860"/>
      <c r="C396" s="849"/>
      <c r="D396" s="849"/>
      <c r="E396" s="861"/>
      <c r="F396" s="741"/>
      <c r="G396" s="737"/>
      <c r="H396" s="737"/>
      <c r="I396" s="742"/>
      <c r="J396" s="736"/>
      <c r="K396" s="736"/>
      <c r="O396" s="737"/>
      <c r="Q396" s="736"/>
    </row>
    <row r="397" spans="1:17" x14ac:dyDescent="0.2">
      <c r="A397" s="822" t="s">
        <v>729</v>
      </c>
      <c r="B397" s="823"/>
      <c r="C397" s="794">
        <f t="shared" ref="C397:C403" si="10">SUM(D397:E397)</f>
        <v>0</v>
      </c>
      <c r="D397" s="795"/>
      <c r="E397" s="796"/>
      <c r="F397" s="741"/>
      <c r="G397" s="737"/>
      <c r="H397" s="737"/>
      <c r="I397" s="742"/>
      <c r="J397" s="736"/>
      <c r="K397" s="736"/>
      <c r="O397" s="737"/>
      <c r="Q397" s="736"/>
    </row>
    <row r="398" spans="1:17" x14ac:dyDescent="0.2">
      <c r="A398" s="824" t="s">
        <v>730</v>
      </c>
      <c r="B398" s="825"/>
      <c r="C398" s="797">
        <f t="shared" si="10"/>
        <v>0</v>
      </c>
      <c r="D398" s="798"/>
      <c r="E398" s="740"/>
      <c r="F398" s="741"/>
      <c r="G398" s="737"/>
      <c r="H398" s="737"/>
      <c r="I398" s="742"/>
      <c r="J398" s="736"/>
      <c r="K398" s="736"/>
      <c r="O398" s="737"/>
      <c r="Q398" s="736"/>
    </row>
    <row r="399" spans="1:17" s="832" customFormat="1" x14ac:dyDescent="0.2">
      <c r="A399" s="824" t="s">
        <v>731</v>
      </c>
      <c r="B399" s="825"/>
      <c r="C399" s="797">
        <f t="shared" si="10"/>
        <v>0</v>
      </c>
      <c r="D399" s="836"/>
      <c r="E399" s="837"/>
      <c r="F399" s="831"/>
      <c r="G399" s="831"/>
    </row>
    <row r="400" spans="1:17" s="832" customFormat="1" x14ac:dyDescent="0.2">
      <c r="A400" s="824" t="s">
        <v>732</v>
      </c>
      <c r="B400" s="825"/>
      <c r="C400" s="797">
        <f t="shared" si="10"/>
        <v>0</v>
      </c>
      <c r="D400" s="836"/>
      <c r="E400" s="837"/>
      <c r="F400" s="831"/>
      <c r="G400" s="831"/>
    </row>
    <row r="401" spans="1:17" s="832" customFormat="1" x14ac:dyDescent="0.2">
      <c r="A401" s="824" t="s">
        <v>733</v>
      </c>
      <c r="B401" s="825"/>
      <c r="C401" s="797">
        <f t="shared" si="10"/>
        <v>0</v>
      </c>
      <c r="D401" s="836"/>
      <c r="E401" s="837"/>
      <c r="F401" s="831"/>
      <c r="G401" s="831"/>
    </row>
    <row r="402" spans="1:17" x14ac:dyDescent="0.2">
      <c r="A402" s="826" t="s">
        <v>734</v>
      </c>
      <c r="B402" s="827"/>
      <c r="C402" s="838">
        <f t="shared" si="10"/>
        <v>0</v>
      </c>
      <c r="D402" s="839"/>
      <c r="E402" s="840"/>
      <c r="H402" s="737"/>
      <c r="J402" s="742"/>
      <c r="K402" s="736"/>
      <c r="P402" s="737"/>
      <c r="Q402" s="736"/>
    </row>
    <row r="403" spans="1:17" ht="19.5" customHeight="1" x14ac:dyDescent="0.2">
      <c r="A403" s="791" t="s">
        <v>737</v>
      </c>
      <c r="B403" s="799"/>
      <c r="C403" s="841">
        <f t="shared" si="10"/>
        <v>0</v>
      </c>
      <c r="D403" s="842">
        <f>SUM(D397:D402)</f>
        <v>0</v>
      </c>
      <c r="E403" s="843">
        <f>SUM(E397:E402)</f>
        <v>0</v>
      </c>
      <c r="H403" s="737"/>
      <c r="J403" s="742"/>
      <c r="K403" s="736"/>
      <c r="P403" s="737"/>
      <c r="Q403" s="736"/>
    </row>
  </sheetData>
  <mergeCells count="23">
    <mergeCell ref="A380:B382"/>
    <mergeCell ref="C381:C382"/>
    <mergeCell ref="H10:H12"/>
    <mergeCell ref="D11:D12"/>
    <mergeCell ref="G10:G12"/>
    <mergeCell ref="A43:B43"/>
    <mergeCell ref="A79:B79"/>
    <mergeCell ref="A388:B388"/>
    <mergeCell ref="A386:B387"/>
    <mergeCell ref="A6:F7"/>
    <mergeCell ref="C10:C12"/>
    <mergeCell ref="E11:E12"/>
    <mergeCell ref="F11:F12"/>
    <mergeCell ref="D10:F10"/>
    <mergeCell ref="A178:B178"/>
    <mergeCell ref="A312:B312"/>
    <mergeCell ref="A289:B289"/>
    <mergeCell ref="C386:C387"/>
    <mergeCell ref="D386:D387"/>
    <mergeCell ref="E386:E387"/>
    <mergeCell ref="A119:B119"/>
    <mergeCell ref="A249:B249"/>
    <mergeCell ref="A161:B16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zoomScale="80" zoomScaleNormal="80" workbookViewId="0">
      <selection activeCell="B34" sqref="B34"/>
    </sheetView>
  </sheetViews>
  <sheetFormatPr baseColWidth="10" defaultRowHeight="12.75" x14ac:dyDescent="0.2"/>
  <cols>
    <col min="1" max="1" width="12.7109375" style="154" customWidth="1"/>
    <col min="2" max="2" width="88.5703125" style="2" customWidth="1"/>
    <col min="3" max="3" width="9.42578125" style="3" customWidth="1"/>
    <col min="4" max="4" width="13.7109375" style="4" customWidth="1"/>
    <col min="5" max="5" width="13.85546875" style="736" customWidth="1"/>
    <col min="6" max="6" width="14" style="736" customWidth="1"/>
    <col min="7" max="7" width="15.28515625" style="736" customWidth="1"/>
    <col min="8" max="8" width="14.5703125" style="736" customWidth="1"/>
    <col min="9" max="9" width="14" style="737" customWidth="1"/>
    <col min="10" max="10" width="16.28515625" style="737" customWidth="1"/>
    <col min="11" max="11" width="22.140625" style="742" customWidth="1"/>
    <col min="12" max="13" width="11.42578125" style="736"/>
    <col min="14" max="16" width="14.5703125" style="736" customWidth="1"/>
    <col min="17" max="17" width="11.42578125" style="737"/>
    <col min="18" max="256" width="11.42578125" style="736"/>
    <col min="257" max="257" width="12.7109375" style="736" customWidth="1"/>
    <col min="258" max="258" width="88.5703125" style="736" customWidth="1"/>
    <col min="259" max="259" width="9.42578125" style="736" customWidth="1"/>
    <col min="260" max="260" width="13.7109375" style="736" customWidth="1"/>
    <col min="261" max="261" width="13.85546875" style="736" customWidth="1"/>
    <col min="262" max="262" width="14" style="736" customWidth="1"/>
    <col min="263" max="263" width="15.28515625" style="736" customWidth="1"/>
    <col min="264" max="264" width="14.5703125" style="736" customWidth="1"/>
    <col min="265" max="265" width="14" style="736" customWidth="1"/>
    <col min="266" max="266" width="16.28515625" style="736" customWidth="1"/>
    <col min="267" max="267" width="22.140625" style="736" customWidth="1"/>
    <col min="268" max="269" width="11.42578125" style="736"/>
    <col min="270" max="272" width="14.5703125" style="736" customWidth="1"/>
    <col min="273" max="512" width="11.42578125" style="736"/>
    <col min="513" max="513" width="12.7109375" style="736" customWidth="1"/>
    <col min="514" max="514" width="88.5703125" style="736" customWidth="1"/>
    <col min="515" max="515" width="9.42578125" style="736" customWidth="1"/>
    <col min="516" max="516" width="13.7109375" style="736" customWidth="1"/>
    <col min="517" max="517" width="13.85546875" style="736" customWidth="1"/>
    <col min="518" max="518" width="14" style="736" customWidth="1"/>
    <col min="519" max="519" width="15.28515625" style="736" customWidth="1"/>
    <col min="520" max="520" width="14.5703125" style="736" customWidth="1"/>
    <col min="521" max="521" width="14" style="736" customWidth="1"/>
    <col min="522" max="522" width="16.28515625" style="736" customWidth="1"/>
    <col min="523" max="523" width="22.140625" style="736" customWidth="1"/>
    <col min="524" max="525" width="11.42578125" style="736"/>
    <col min="526" max="528" width="14.5703125" style="736" customWidth="1"/>
    <col min="529" max="768" width="11.42578125" style="736"/>
    <col min="769" max="769" width="12.7109375" style="736" customWidth="1"/>
    <col min="770" max="770" width="88.5703125" style="736" customWidth="1"/>
    <col min="771" max="771" width="9.42578125" style="736" customWidth="1"/>
    <col min="772" max="772" width="13.7109375" style="736" customWidth="1"/>
    <col min="773" max="773" width="13.85546875" style="736" customWidth="1"/>
    <col min="774" max="774" width="14" style="736" customWidth="1"/>
    <col min="775" max="775" width="15.28515625" style="736" customWidth="1"/>
    <col min="776" max="776" width="14.5703125" style="736" customWidth="1"/>
    <col min="777" max="777" width="14" style="736" customWidth="1"/>
    <col min="778" max="778" width="16.28515625" style="736" customWidth="1"/>
    <col min="779" max="779" width="22.140625" style="736" customWidth="1"/>
    <col min="780" max="781" width="11.42578125" style="736"/>
    <col min="782" max="784" width="14.5703125" style="736" customWidth="1"/>
    <col min="785" max="1024" width="11.42578125" style="736"/>
    <col min="1025" max="1025" width="12.7109375" style="736" customWidth="1"/>
    <col min="1026" max="1026" width="88.5703125" style="736" customWidth="1"/>
    <col min="1027" max="1027" width="9.42578125" style="736" customWidth="1"/>
    <col min="1028" max="1028" width="13.7109375" style="736" customWidth="1"/>
    <col min="1029" max="1029" width="13.85546875" style="736" customWidth="1"/>
    <col min="1030" max="1030" width="14" style="736" customWidth="1"/>
    <col min="1031" max="1031" width="15.28515625" style="736" customWidth="1"/>
    <col min="1032" max="1032" width="14.5703125" style="736" customWidth="1"/>
    <col min="1033" max="1033" width="14" style="736" customWidth="1"/>
    <col min="1034" max="1034" width="16.28515625" style="736" customWidth="1"/>
    <col min="1035" max="1035" width="22.140625" style="736" customWidth="1"/>
    <col min="1036" max="1037" width="11.42578125" style="736"/>
    <col min="1038" max="1040" width="14.5703125" style="736" customWidth="1"/>
    <col min="1041" max="1280" width="11.42578125" style="736"/>
    <col min="1281" max="1281" width="12.7109375" style="736" customWidth="1"/>
    <col min="1282" max="1282" width="88.5703125" style="736" customWidth="1"/>
    <col min="1283" max="1283" width="9.42578125" style="736" customWidth="1"/>
    <col min="1284" max="1284" width="13.7109375" style="736" customWidth="1"/>
    <col min="1285" max="1285" width="13.85546875" style="736" customWidth="1"/>
    <col min="1286" max="1286" width="14" style="736" customWidth="1"/>
    <col min="1287" max="1287" width="15.28515625" style="736" customWidth="1"/>
    <col min="1288" max="1288" width="14.5703125" style="736" customWidth="1"/>
    <col min="1289" max="1289" width="14" style="736" customWidth="1"/>
    <col min="1290" max="1290" width="16.28515625" style="736" customWidth="1"/>
    <col min="1291" max="1291" width="22.140625" style="736" customWidth="1"/>
    <col min="1292" max="1293" width="11.42578125" style="736"/>
    <col min="1294" max="1296" width="14.5703125" style="736" customWidth="1"/>
    <col min="1297" max="1536" width="11.42578125" style="736"/>
    <col min="1537" max="1537" width="12.7109375" style="736" customWidth="1"/>
    <col min="1538" max="1538" width="88.5703125" style="736" customWidth="1"/>
    <col min="1539" max="1539" width="9.42578125" style="736" customWidth="1"/>
    <col min="1540" max="1540" width="13.7109375" style="736" customWidth="1"/>
    <col min="1541" max="1541" width="13.85546875" style="736" customWidth="1"/>
    <col min="1542" max="1542" width="14" style="736" customWidth="1"/>
    <col min="1543" max="1543" width="15.28515625" style="736" customWidth="1"/>
    <col min="1544" max="1544" width="14.5703125" style="736" customWidth="1"/>
    <col min="1545" max="1545" width="14" style="736" customWidth="1"/>
    <col min="1546" max="1546" width="16.28515625" style="736" customWidth="1"/>
    <col min="1547" max="1547" width="22.140625" style="736" customWidth="1"/>
    <col min="1548" max="1549" width="11.42578125" style="736"/>
    <col min="1550" max="1552" width="14.5703125" style="736" customWidth="1"/>
    <col min="1553" max="1792" width="11.42578125" style="736"/>
    <col min="1793" max="1793" width="12.7109375" style="736" customWidth="1"/>
    <col min="1794" max="1794" width="88.5703125" style="736" customWidth="1"/>
    <col min="1795" max="1795" width="9.42578125" style="736" customWidth="1"/>
    <col min="1796" max="1796" width="13.7109375" style="736" customWidth="1"/>
    <col min="1797" max="1797" width="13.85546875" style="736" customWidth="1"/>
    <col min="1798" max="1798" width="14" style="736" customWidth="1"/>
    <col min="1799" max="1799" width="15.28515625" style="736" customWidth="1"/>
    <col min="1800" max="1800" width="14.5703125" style="736" customWidth="1"/>
    <col min="1801" max="1801" width="14" style="736" customWidth="1"/>
    <col min="1802" max="1802" width="16.28515625" style="736" customWidth="1"/>
    <col min="1803" max="1803" width="22.140625" style="736" customWidth="1"/>
    <col min="1804" max="1805" width="11.42578125" style="736"/>
    <col min="1806" max="1808" width="14.5703125" style="736" customWidth="1"/>
    <col min="1809" max="2048" width="11.42578125" style="736"/>
    <col min="2049" max="2049" width="12.7109375" style="736" customWidth="1"/>
    <col min="2050" max="2050" width="88.5703125" style="736" customWidth="1"/>
    <col min="2051" max="2051" width="9.42578125" style="736" customWidth="1"/>
    <col min="2052" max="2052" width="13.7109375" style="736" customWidth="1"/>
    <col min="2053" max="2053" width="13.85546875" style="736" customWidth="1"/>
    <col min="2054" max="2054" width="14" style="736" customWidth="1"/>
    <col min="2055" max="2055" width="15.28515625" style="736" customWidth="1"/>
    <col min="2056" max="2056" width="14.5703125" style="736" customWidth="1"/>
    <col min="2057" max="2057" width="14" style="736" customWidth="1"/>
    <col min="2058" max="2058" width="16.28515625" style="736" customWidth="1"/>
    <col min="2059" max="2059" width="22.140625" style="736" customWidth="1"/>
    <col min="2060" max="2061" width="11.42578125" style="736"/>
    <col min="2062" max="2064" width="14.5703125" style="736" customWidth="1"/>
    <col min="2065" max="2304" width="11.42578125" style="736"/>
    <col min="2305" max="2305" width="12.7109375" style="736" customWidth="1"/>
    <col min="2306" max="2306" width="88.5703125" style="736" customWidth="1"/>
    <col min="2307" max="2307" width="9.42578125" style="736" customWidth="1"/>
    <col min="2308" max="2308" width="13.7109375" style="736" customWidth="1"/>
    <col min="2309" max="2309" width="13.85546875" style="736" customWidth="1"/>
    <col min="2310" max="2310" width="14" style="736" customWidth="1"/>
    <col min="2311" max="2311" width="15.28515625" style="736" customWidth="1"/>
    <col min="2312" max="2312" width="14.5703125" style="736" customWidth="1"/>
    <col min="2313" max="2313" width="14" style="736" customWidth="1"/>
    <col min="2314" max="2314" width="16.28515625" style="736" customWidth="1"/>
    <col min="2315" max="2315" width="22.140625" style="736" customWidth="1"/>
    <col min="2316" max="2317" width="11.42578125" style="736"/>
    <col min="2318" max="2320" width="14.5703125" style="736" customWidth="1"/>
    <col min="2321" max="2560" width="11.42578125" style="736"/>
    <col min="2561" max="2561" width="12.7109375" style="736" customWidth="1"/>
    <col min="2562" max="2562" width="88.5703125" style="736" customWidth="1"/>
    <col min="2563" max="2563" width="9.42578125" style="736" customWidth="1"/>
    <col min="2564" max="2564" width="13.7109375" style="736" customWidth="1"/>
    <col min="2565" max="2565" width="13.85546875" style="736" customWidth="1"/>
    <col min="2566" max="2566" width="14" style="736" customWidth="1"/>
    <col min="2567" max="2567" width="15.28515625" style="736" customWidth="1"/>
    <col min="2568" max="2568" width="14.5703125" style="736" customWidth="1"/>
    <col min="2569" max="2569" width="14" style="736" customWidth="1"/>
    <col min="2570" max="2570" width="16.28515625" style="736" customWidth="1"/>
    <col min="2571" max="2571" width="22.140625" style="736" customWidth="1"/>
    <col min="2572" max="2573" width="11.42578125" style="736"/>
    <col min="2574" max="2576" width="14.5703125" style="736" customWidth="1"/>
    <col min="2577" max="2816" width="11.42578125" style="736"/>
    <col min="2817" max="2817" width="12.7109375" style="736" customWidth="1"/>
    <col min="2818" max="2818" width="88.5703125" style="736" customWidth="1"/>
    <col min="2819" max="2819" width="9.42578125" style="736" customWidth="1"/>
    <col min="2820" max="2820" width="13.7109375" style="736" customWidth="1"/>
    <col min="2821" max="2821" width="13.85546875" style="736" customWidth="1"/>
    <col min="2822" max="2822" width="14" style="736" customWidth="1"/>
    <col min="2823" max="2823" width="15.28515625" style="736" customWidth="1"/>
    <col min="2824" max="2824" width="14.5703125" style="736" customWidth="1"/>
    <col min="2825" max="2825" width="14" style="736" customWidth="1"/>
    <col min="2826" max="2826" width="16.28515625" style="736" customWidth="1"/>
    <col min="2827" max="2827" width="22.140625" style="736" customWidth="1"/>
    <col min="2828" max="2829" width="11.42578125" style="736"/>
    <col min="2830" max="2832" width="14.5703125" style="736" customWidth="1"/>
    <col min="2833" max="3072" width="11.42578125" style="736"/>
    <col min="3073" max="3073" width="12.7109375" style="736" customWidth="1"/>
    <col min="3074" max="3074" width="88.5703125" style="736" customWidth="1"/>
    <col min="3075" max="3075" width="9.42578125" style="736" customWidth="1"/>
    <col min="3076" max="3076" width="13.7109375" style="736" customWidth="1"/>
    <col min="3077" max="3077" width="13.85546875" style="736" customWidth="1"/>
    <col min="3078" max="3078" width="14" style="736" customWidth="1"/>
    <col min="3079" max="3079" width="15.28515625" style="736" customWidth="1"/>
    <col min="3080" max="3080" width="14.5703125" style="736" customWidth="1"/>
    <col min="3081" max="3081" width="14" style="736" customWidth="1"/>
    <col min="3082" max="3082" width="16.28515625" style="736" customWidth="1"/>
    <col min="3083" max="3083" width="22.140625" style="736" customWidth="1"/>
    <col min="3084" max="3085" width="11.42578125" style="736"/>
    <col min="3086" max="3088" width="14.5703125" style="736" customWidth="1"/>
    <col min="3089" max="3328" width="11.42578125" style="736"/>
    <col min="3329" max="3329" width="12.7109375" style="736" customWidth="1"/>
    <col min="3330" max="3330" width="88.5703125" style="736" customWidth="1"/>
    <col min="3331" max="3331" width="9.42578125" style="736" customWidth="1"/>
    <col min="3332" max="3332" width="13.7109375" style="736" customWidth="1"/>
    <col min="3333" max="3333" width="13.85546875" style="736" customWidth="1"/>
    <col min="3334" max="3334" width="14" style="736" customWidth="1"/>
    <col min="3335" max="3335" width="15.28515625" style="736" customWidth="1"/>
    <col min="3336" max="3336" width="14.5703125" style="736" customWidth="1"/>
    <col min="3337" max="3337" width="14" style="736" customWidth="1"/>
    <col min="3338" max="3338" width="16.28515625" style="736" customWidth="1"/>
    <col min="3339" max="3339" width="22.140625" style="736" customWidth="1"/>
    <col min="3340" max="3341" width="11.42578125" style="736"/>
    <col min="3342" max="3344" width="14.5703125" style="736" customWidth="1"/>
    <col min="3345" max="3584" width="11.42578125" style="736"/>
    <col min="3585" max="3585" width="12.7109375" style="736" customWidth="1"/>
    <col min="3586" max="3586" width="88.5703125" style="736" customWidth="1"/>
    <col min="3587" max="3587" width="9.42578125" style="736" customWidth="1"/>
    <col min="3588" max="3588" width="13.7109375" style="736" customWidth="1"/>
    <col min="3589" max="3589" width="13.85546875" style="736" customWidth="1"/>
    <col min="3590" max="3590" width="14" style="736" customWidth="1"/>
    <col min="3591" max="3591" width="15.28515625" style="736" customWidth="1"/>
    <col min="3592" max="3592" width="14.5703125" style="736" customWidth="1"/>
    <col min="3593" max="3593" width="14" style="736" customWidth="1"/>
    <col min="3594" max="3594" width="16.28515625" style="736" customWidth="1"/>
    <col min="3595" max="3595" width="22.140625" style="736" customWidth="1"/>
    <col min="3596" max="3597" width="11.42578125" style="736"/>
    <col min="3598" max="3600" width="14.5703125" style="736" customWidth="1"/>
    <col min="3601" max="3840" width="11.42578125" style="736"/>
    <col min="3841" max="3841" width="12.7109375" style="736" customWidth="1"/>
    <col min="3842" max="3842" width="88.5703125" style="736" customWidth="1"/>
    <col min="3843" max="3843" width="9.42578125" style="736" customWidth="1"/>
    <col min="3844" max="3844" width="13.7109375" style="736" customWidth="1"/>
    <col min="3845" max="3845" width="13.85546875" style="736" customWidth="1"/>
    <col min="3846" max="3846" width="14" style="736" customWidth="1"/>
    <col min="3847" max="3847" width="15.28515625" style="736" customWidth="1"/>
    <col min="3848" max="3848" width="14.5703125" style="736" customWidth="1"/>
    <col min="3849" max="3849" width="14" style="736" customWidth="1"/>
    <col min="3850" max="3850" width="16.28515625" style="736" customWidth="1"/>
    <col min="3851" max="3851" width="22.140625" style="736" customWidth="1"/>
    <col min="3852" max="3853" width="11.42578125" style="736"/>
    <col min="3854" max="3856" width="14.5703125" style="736" customWidth="1"/>
    <col min="3857" max="4096" width="11.42578125" style="736"/>
    <col min="4097" max="4097" width="12.7109375" style="736" customWidth="1"/>
    <col min="4098" max="4098" width="88.5703125" style="736" customWidth="1"/>
    <col min="4099" max="4099" width="9.42578125" style="736" customWidth="1"/>
    <col min="4100" max="4100" width="13.7109375" style="736" customWidth="1"/>
    <col min="4101" max="4101" width="13.85546875" style="736" customWidth="1"/>
    <col min="4102" max="4102" width="14" style="736" customWidth="1"/>
    <col min="4103" max="4103" width="15.28515625" style="736" customWidth="1"/>
    <col min="4104" max="4104" width="14.5703125" style="736" customWidth="1"/>
    <col min="4105" max="4105" width="14" style="736" customWidth="1"/>
    <col min="4106" max="4106" width="16.28515625" style="736" customWidth="1"/>
    <col min="4107" max="4107" width="22.140625" style="736" customWidth="1"/>
    <col min="4108" max="4109" width="11.42578125" style="736"/>
    <col min="4110" max="4112" width="14.5703125" style="736" customWidth="1"/>
    <col min="4113" max="4352" width="11.42578125" style="736"/>
    <col min="4353" max="4353" width="12.7109375" style="736" customWidth="1"/>
    <col min="4354" max="4354" width="88.5703125" style="736" customWidth="1"/>
    <col min="4355" max="4355" width="9.42578125" style="736" customWidth="1"/>
    <col min="4356" max="4356" width="13.7109375" style="736" customWidth="1"/>
    <col min="4357" max="4357" width="13.85546875" style="736" customWidth="1"/>
    <col min="4358" max="4358" width="14" style="736" customWidth="1"/>
    <col min="4359" max="4359" width="15.28515625" style="736" customWidth="1"/>
    <col min="4360" max="4360" width="14.5703125" style="736" customWidth="1"/>
    <col min="4361" max="4361" width="14" style="736" customWidth="1"/>
    <col min="4362" max="4362" width="16.28515625" style="736" customWidth="1"/>
    <col min="4363" max="4363" width="22.140625" style="736" customWidth="1"/>
    <col min="4364" max="4365" width="11.42578125" style="736"/>
    <col min="4366" max="4368" width="14.5703125" style="736" customWidth="1"/>
    <col min="4369" max="4608" width="11.42578125" style="736"/>
    <col min="4609" max="4609" width="12.7109375" style="736" customWidth="1"/>
    <col min="4610" max="4610" width="88.5703125" style="736" customWidth="1"/>
    <col min="4611" max="4611" width="9.42578125" style="736" customWidth="1"/>
    <col min="4612" max="4612" width="13.7109375" style="736" customWidth="1"/>
    <col min="4613" max="4613" width="13.85546875" style="736" customWidth="1"/>
    <col min="4614" max="4614" width="14" style="736" customWidth="1"/>
    <col min="4615" max="4615" width="15.28515625" style="736" customWidth="1"/>
    <col min="4616" max="4616" width="14.5703125" style="736" customWidth="1"/>
    <col min="4617" max="4617" width="14" style="736" customWidth="1"/>
    <col min="4618" max="4618" width="16.28515625" style="736" customWidth="1"/>
    <col min="4619" max="4619" width="22.140625" style="736" customWidth="1"/>
    <col min="4620" max="4621" width="11.42578125" style="736"/>
    <col min="4622" max="4624" width="14.5703125" style="736" customWidth="1"/>
    <col min="4625" max="4864" width="11.42578125" style="736"/>
    <col min="4865" max="4865" width="12.7109375" style="736" customWidth="1"/>
    <col min="4866" max="4866" width="88.5703125" style="736" customWidth="1"/>
    <col min="4867" max="4867" width="9.42578125" style="736" customWidth="1"/>
    <col min="4868" max="4868" width="13.7109375" style="736" customWidth="1"/>
    <col min="4869" max="4869" width="13.85546875" style="736" customWidth="1"/>
    <col min="4870" max="4870" width="14" style="736" customWidth="1"/>
    <col min="4871" max="4871" width="15.28515625" style="736" customWidth="1"/>
    <col min="4872" max="4872" width="14.5703125" style="736" customWidth="1"/>
    <col min="4873" max="4873" width="14" style="736" customWidth="1"/>
    <col min="4874" max="4874" width="16.28515625" style="736" customWidth="1"/>
    <col min="4875" max="4875" width="22.140625" style="736" customWidth="1"/>
    <col min="4876" max="4877" width="11.42578125" style="736"/>
    <col min="4878" max="4880" width="14.5703125" style="736" customWidth="1"/>
    <col min="4881" max="5120" width="11.42578125" style="736"/>
    <col min="5121" max="5121" width="12.7109375" style="736" customWidth="1"/>
    <col min="5122" max="5122" width="88.5703125" style="736" customWidth="1"/>
    <col min="5123" max="5123" width="9.42578125" style="736" customWidth="1"/>
    <col min="5124" max="5124" width="13.7109375" style="736" customWidth="1"/>
    <col min="5125" max="5125" width="13.85546875" style="736" customWidth="1"/>
    <col min="5126" max="5126" width="14" style="736" customWidth="1"/>
    <col min="5127" max="5127" width="15.28515625" style="736" customWidth="1"/>
    <col min="5128" max="5128" width="14.5703125" style="736" customWidth="1"/>
    <col min="5129" max="5129" width="14" style="736" customWidth="1"/>
    <col min="5130" max="5130" width="16.28515625" style="736" customWidth="1"/>
    <col min="5131" max="5131" width="22.140625" style="736" customWidth="1"/>
    <col min="5132" max="5133" width="11.42578125" style="736"/>
    <col min="5134" max="5136" width="14.5703125" style="736" customWidth="1"/>
    <col min="5137" max="5376" width="11.42578125" style="736"/>
    <col min="5377" max="5377" width="12.7109375" style="736" customWidth="1"/>
    <col min="5378" max="5378" width="88.5703125" style="736" customWidth="1"/>
    <col min="5379" max="5379" width="9.42578125" style="736" customWidth="1"/>
    <col min="5380" max="5380" width="13.7109375" style="736" customWidth="1"/>
    <col min="5381" max="5381" width="13.85546875" style="736" customWidth="1"/>
    <col min="5382" max="5382" width="14" style="736" customWidth="1"/>
    <col min="5383" max="5383" width="15.28515625" style="736" customWidth="1"/>
    <col min="5384" max="5384" width="14.5703125" style="736" customWidth="1"/>
    <col min="5385" max="5385" width="14" style="736" customWidth="1"/>
    <col min="5386" max="5386" width="16.28515625" style="736" customWidth="1"/>
    <col min="5387" max="5387" width="22.140625" style="736" customWidth="1"/>
    <col min="5388" max="5389" width="11.42578125" style="736"/>
    <col min="5390" max="5392" width="14.5703125" style="736" customWidth="1"/>
    <col min="5393" max="5632" width="11.42578125" style="736"/>
    <col min="5633" max="5633" width="12.7109375" style="736" customWidth="1"/>
    <col min="5634" max="5634" width="88.5703125" style="736" customWidth="1"/>
    <col min="5635" max="5635" width="9.42578125" style="736" customWidth="1"/>
    <col min="5636" max="5636" width="13.7109375" style="736" customWidth="1"/>
    <col min="5637" max="5637" width="13.85546875" style="736" customWidth="1"/>
    <col min="5638" max="5638" width="14" style="736" customWidth="1"/>
    <col min="5639" max="5639" width="15.28515625" style="736" customWidth="1"/>
    <col min="5640" max="5640" width="14.5703125" style="736" customWidth="1"/>
    <col min="5641" max="5641" width="14" style="736" customWidth="1"/>
    <col min="5642" max="5642" width="16.28515625" style="736" customWidth="1"/>
    <col min="5643" max="5643" width="22.140625" style="736" customWidth="1"/>
    <col min="5644" max="5645" width="11.42578125" style="736"/>
    <col min="5646" max="5648" width="14.5703125" style="736" customWidth="1"/>
    <col min="5649" max="5888" width="11.42578125" style="736"/>
    <col min="5889" max="5889" width="12.7109375" style="736" customWidth="1"/>
    <col min="5890" max="5890" width="88.5703125" style="736" customWidth="1"/>
    <col min="5891" max="5891" width="9.42578125" style="736" customWidth="1"/>
    <col min="5892" max="5892" width="13.7109375" style="736" customWidth="1"/>
    <col min="5893" max="5893" width="13.85546875" style="736" customWidth="1"/>
    <col min="5894" max="5894" width="14" style="736" customWidth="1"/>
    <col min="5895" max="5895" width="15.28515625" style="736" customWidth="1"/>
    <col min="5896" max="5896" width="14.5703125" style="736" customWidth="1"/>
    <col min="5897" max="5897" width="14" style="736" customWidth="1"/>
    <col min="5898" max="5898" width="16.28515625" style="736" customWidth="1"/>
    <col min="5899" max="5899" width="22.140625" style="736" customWidth="1"/>
    <col min="5900" max="5901" width="11.42578125" style="736"/>
    <col min="5902" max="5904" width="14.5703125" style="736" customWidth="1"/>
    <col min="5905" max="6144" width="11.42578125" style="736"/>
    <col min="6145" max="6145" width="12.7109375" style="736" customWidth="1"/>
    <col min="6146" max="6146" width="88.5703125" style="736" customWidth="1"/>
    <col min="6147" max="6147" width="9.42578125" style="736" customWidth="1"/>
    <col min="6148" max="6148" width="13.7109375" style="736" customWidth="1"/>
    <col min="6149" max="6149" width="13.85546875" style="736" customWidth="1"/>
    <col min="6150" max="6150" width="14" style="736" customWidth="1"/>
    <col min="6151" max="6151" width="15.28515625" style="736" customWidth="1"/>
    <col min="6152" max="6152" width="14.5703125" style="736" customWidth="1"/>
    <col min="6153" max="6153" width="14" style="736" customWidth="1"/>
    <col min="6154" max="6154" width="16.28515625" style="736" customWidth="1"/>
    <col min="6155" max="6155" width="22.140625" style="736" customWidth="1"/>
    <col min="6156" max="6157" width="11.42578125" style="736"/>
    <col min="6158" max="6160" width="14.5703125" style="736" customWidth="1"/>
    <col min="6161" max="6400" width="11.42578125" style="736"/>
    <col min="6401" max="6401" width="12.7109375" style="736" customWidth="1"/>
    <col min="6402" max="6402" width="88.5703125" style="736" customWidth="1"/>
    <col min="6403" max="6403" width="9.42578125" style="736" customWidth="1"/>
    <col min="6404" max="6404" width="13.7109375" style="736" customWidth="1"/>
    <col min="6405" max="6405" width="13.85546875" style="736" customWidth="1"/>
    <col min="6406" max="6406" width="14" style="736" customWidth="1"/>
    <col min="6407" max="6407" width="15.28515625" style="736" customWidth="1"/>
    <col min="6408" max="6408" width="14.5703125" style="736" customWidth="1"/>
    <col min="6409" max="6409" width="14" style="736" customWidth="1"/>
    <col min="6410" max="6410" width="16.28515625" style="736" customWidth="1"/>
    <col min="6411" max="6411" width="22.140625" style="736" customWidth="1"/>
    <col min="6412" max="6413" width="11.42578125" style="736"/>
    <col min="6414" max="6416" width="14.5703125" style="736" customWidth="1"/>
    <col min="6417" max="6656" width="11.42578125" style="736"/>
    <col min="6657" max="6657" width="12.7109375" style="736" customWidth="1"/>
    <col min="6658" max="6658" width="88.5703125" style="736" customWidth="1"/>
    <col min="6659" max="6659" width="9.42578125" style="736" customWidth="1"/>
    <col min="6660" max="6660" width="13.7109375" style="736" customWidth="1"/>
    <col min="6661" max="6661" width="13.85546875" style="736" customWidth="1"/>
    <col min="6662" max="6662" width="14" style="736" customWidth="1"/>
    <col min="6663" max="6663" width="15.28515625" style="736" customWidth="1"/>
    <col min="6664" max="6664" width="14.5703125" style="736" customWidth="1"/>
    <col min="6665" max="6665" width="14" style="736" customWidth="1"/>
    <col min="6666" max="6666" width="16.28515625" style="736" customWidth="1"/>
    <col min="6667" max="6667" width="22.140625" style="736" customWidth="1"/>
    <col min="6668" max="6669" width="11.42578125" style="736"/>
    <col min="6670" max="6672" width="14.5703125" style="736" customWidth="1"/>
    <col min="6673" max="6912" width="11.42578125" style="736"/>
    <col min="6913" max="6913" width="12.7109375" style="736" customWidth="1"/>
    <col min="6914" max="6914" width="88.5703125" style="736" customWidth="1"/>
    <col min="6915" max="6915" width="9.42578125" style="736" customWidth="1"/>
    <col min="6916" max="6916" width="13.7109375" style="736" customWidth="1"/>
    <col min="6917" max="6917" width="13.85546875" style="736" customWidth="1"/>
    <col min="6918" max="6918" width="14" style="736" customWidth="1"/>
    <col min="6919" max="6919" width="15.28515625" style="736" customWidth="1"/>
    <col min="6920" max="6920" width="14.5703125" style="736" customWidth="1"/>
    <col min="6921" max="6921" width="14" style="736" customWidth="1"/>
    <col min="6922" max="6922" width="16.28515625" style="736" customWidth="1"/>
    <col min="6923" max="6923" width="22.140625" style="736" customWidth="1"/>
    <col min="6924" max="6925" width="11.42578125" style="736"/>
    <col min="6926" max="6928" width="14.5703125" style="736" customWidth="1"/>
    <col min="6929" max="7168" width="11.42578125" style="736"/>
    <col min="7169" max="7169" width="12.7109375" style="736" customWidth="1"/>
    <col min="7170" max="7170" width="88.5703125" style="736" customWidth="1"/>
    <col min="7171" max="7171" width="9.42578125" style="736" customWidth="1"/>
    <col min="7172" max="7172" width="13.7109375" style="736" customWidth="1"/>
    <col min="7173" max="7173" width="13.85546875" style="736" customWidth="1"/>
    <col min="7174" max="7174" width="14" style="736" customWidth="1"/>
    <col min="7175" max="7175" width="15.28515625" style="736" customWidth="1"/>
    <col min="7176" max="7176" width="14.5703125" style="736" customWidth="1"/>
    <col min="7177" max="7177" width="14" style="736" customWidth="1"/>
    <col min="7178" max="7178" width="16.28515625" style="736" customWidth="1"/>
    <col min="7179" max="7179" width="22.140625" style="736" customWidth="1"/>
    <col min="7180" max="7181" width="11.42578125" style="736"/>
    <col min="7182" max="7184" width="14.5703125" style="736" customWidth="1"/>
    <col min="7185" max="7424" width="11.42578125" style="736"/>
    <col min="7425" max="7425" width="12.7109375" style="736" customWidth="1"/>
    <col min="7426" max="7426" width="88.5703125" style="736" customWidth="1"/>
    <col min="7427" max="7427" width="9.42578125" style="736" customWidth="1"/>
    <col min="7428" max="7428" width="13.7109375" style="736" customWidth="1"/>
    <col min="7429" max="7429" width="13.85546875" style="736" customWidth="1"/>
    <col min="7430" max="7430" width="14" style="736" customWidth="1"/>
    <col min="7431" max="7431" width="15.28515625" style="736" customWidth="1"/>
    <col min="7432" max="7432" width="14.5703125" style="736" customWidth="1"/>
    <col min="7433" max="7433" width="14" style="736" customWidth="1"/>
    <col min="7434" max="7434" width="16.28515625" style="736" customWidth="1"/>
    <col min="7435" max="7435" width="22.140625" style="736" customWidth="1"/>
    <col min="7436" max="7437" width="11.42578125" style="736"/>
    <col min="7438" max="7440" width="14.5703125" style="736" customWidth="1"/>
    <col min="7441" max="7680" width="11.42578125" style="736"/>
    <col min="7681" max="7681" width="12.7109375" style="736" customWidth="1"/>
    <col min="7682" max="7682" width="88.5703125" style="736" customWidth="1"/>
    <col min="7683" max="7683" width="9.42578125" style="736" customWidth="1"/>
    <col min="7684" max="7684" width="13.7109375" style="736" customWidth="1"/>
    <col min="7685" max="7685" width="13.85546875" style="736" customWidth="1"/>
    <col min="7686" max="7686" width="14" style="736" customWidth="1"/>
    <col min="7687" max="7687" width="15.28515625" style="736" customWidth="1"/>
    <col min="7688" max="7688" width="14.5703125" style="736" customWidth="1"/>
    <col min="7689" max="7689" width="14" style="736" customWidth="1"/>
    <col min="7690" max="7690" width="16.28515625" style="736" customWidth="1"/>
    <col min="7691" max="7691" width="22.140625" style="736" customWidth="1"/>
    <col min="7692" max="7693" width="11.42578125" style="736"/>
    <col min="7694" max="7696" width="14.5703125" style="736" customWidth="1"/>
    <col min="7697" max="7936" width="11.42578125" style="736"/>
    <col min="7937" max="7937" width="12.7109375" style="736" customWidth="1"/>
    <col min="7938" max="7938" width="88.5703125" style="736" customWidth="1"/>
    <col min="7939" max="7939" width="9.42578125" style="736" customWidth="1"/>
    <col min="7940" max="7940" width="13.7109375" style="736" customWidth="1"/>
    <col min="7941" max="7941" width="13.85546875" style="736" customWidth="1"/>
    <col min="7942" max="7942" width="14" style="736" customWidth="1"/>
    <col min="7943" max="7943" width="15.28515625" style="736" customWidth="1"/>
    <col min="7944" max="7944" width="14.5703125" style="736" customWidth="1"/>
    <col min="7945" max="7945" width="14" style="736" customWidth="1"/>
    <col min="7946" max="7946" width="16.28515625" style="736" customWidth="1"/>
    <col min="7947" max="7947" width="22.140625" style="736" customWidth="1"/>
    <col min="7948" max="7949" width="11.42578125" style="736"/>
    <col min="7950" max="7952" width="14.5703125" style="736" customWidth="1"/>
    <col min="7953" max="8192" width="11.42578125" style="736"/>
    <col min="8193" max="8193" width="12.7109375" style="736" customWidth="1"/>
    <col min="8194" max="8194" width="88.5703125" style="736" customWidth="1"/>
    <col min="8195" max="8195" width="9.42578125" style="736" customWidth="1"/>
    <col min="8196" max="8196" width="13.7109375" style="736" customWidth="1"/>
    <col min="8197" max="8197" width="13.85546875" style="736" customWidth="1"/>
    <col min="8198" max="8198" width="14" style="736" customWidth="1"/>
    <col min="8199" max="8199" width="15.28515625" style="736" customWidth="1"/>
    <col min="8200" max="8200" width="14.5703125" style="736" customWidth="1"/>
    <col min="8201" max="8201" width="14" style="736" customWidth="1"/>
    <col min="8202" max="8202" width="16.28515625" style="736" customWidth="1"/>
    <col min="8203" max="8203" width="22.140625" style="736" customWidth="1"/>
    <col min="8204" max="8205" width="11.42578125" style="736"/>
    <col min="8206" max="8208" width="14.5703125" style="736" customWidth="1"/>
    <col min="8209" max="8448" width="11.42578125" style="736"/>
    <col min="8449" max="8449" width="12.7109375" style="736" customWidth="1"/>
    <col min="8450" max="8450" width="88.5703125" style="736" customWidth="1"/>
    <col min="8451" max="8451" width="9.42578125" style="736" customWidth="1"/>
    <col min="8452" max="8452" width="13.7109375" style="736" customWidth="1"/>
    <col min="8453" max="8453" width="13.85546875" style="736" customWidth="1"/>
    <col min="8454" max="8454" width="14" style="736" customWidth="1"/>
    <col min="8455" max="8455" width="15.28515625" style="736" customWidth="1"/>
    <col min="8456" max="8456" width="14.5703125" style="736" customWidth="1"/>
    <col min="8457" max="8457" width="14" style="736" customWidth="1"/>
    <col min="8458" max="8458" width="16.28515625" style="736" customWidth="1"/>
    <col min="8459" max="8459" width="22.140625" style="736" customWidth="1"/>
    <col min="8460" max="8461" width="11.42578125" style="736"/>
    <col min="8462" max="8464" width="14.5703125" style="736" customWidth="1"/>
    <col min="8465" max="8704" width="11.42578125" style="736"/>
    <col min="8705" max="8705" width="12.7109375" style="736" customWidth="1"/>
    <col min="8706" max="8706" width="88.5703125" style="736" customWidth="1"/>
    <col min="8707" max="8707" width="9.42578125" style="736" customWidth="1"/>
    <col min="8708" max="8708" width="13.7109375" style="736" customWidth="1"/>
    <col min="8709" max="8709" width="13.85546875" style="736" customWidth="1"/>
    <col min="8710" max="8710" width="14" style="736" customWidth="1"/>
    <col min="8711" max="8711" width="15.28515625" style="736" customWidth="1"/>
    <col min="8712" max="8712" width="14.5703125" style="736" customWidth="1"/>
    <col min="8713" max="8713" width="14" style="736" customWidth="1"/>
    <col min="8714" max="8714" width="16.28515625" style="736" customWidth="1"/>
    <col min="8715" max="8715" width="22.140625" style="736" customWidth="1"/>
    <col min="8716" max="8717" width="11.42578125" style="736"/>
    <col min="8718" max="8720" width="14.5703125" style="736" customWidth="1"/>
    <col min="8721" max="8960" width="11.42578125" style="736"/>
    <col min="8961" max="8961" width="12.7109375" style="736" customWidth="1"/>
    <col min="8962" max="8962" width="88.5703125" style="736" customWidth="1"/>
    <col min="8963" max="8963" width="9.42578125" style="736" customWidth="1"/>
    <col min="8964" max="8964" width="13.7109375" style="736" customWidth="1"/>
    <col min="8965" max="8965" width="13.85546875" style="736" customWidth="1"/>
    <col min="8966" max="8966" width="14" style="736" customWidth="1"/>
    <col min="8967" max="8967" width="15.28515625" style="736" customWidth="1"/>
    <col min="8968" max="8968" width="14.5703125" style="736" customWidth="1"/>
    <col min="8969" max="8969" width="14" style="736" customWidth="1"/>
    <col min="8970" max="8970" width="16.28515625" style="736" customWidth="1"/>
    <col min="8971" max="8971" width="22.140625" style="736" customWidth="1"/>
    <col min="8972" max="8973" width="11.42578125" style="736"/>
    <col min="8974" max="8976" width="14.5703125" style="736" customWidth="1"/>
    <col min="8977" max="9216" width="11.42578125" style="736"/>
    <col min="9217" max="9217" width="12.7109375" style="736" customWidth="1"/>
    <col min="9218" max="9218" width="88.5703125" style="736" customWidth="1"/>
    <col min="9219" max="9219" width="9.42578125" style="736" customWidth="1"/>
    <col min="9220" max="9220" width="13.7109375" style="736" customWidth="1"/>
    <col min="9221" max="9221" width="13.85546875" style="736" customWidth="1"/>
    <col min="9222" max="9222" width="14" style="736" customWidth="1"/>
    <col min="9223" max="9223" width="15.28515625" style="736" customWidth="1"/>
    <col min="9224" max="9224" width="14.5703125" style="736" customWidth="1"/>
    <col min="9225" max="9225" width="14" style="736" customWidth="1"/>
    <col min="9226" max="9226" width="16.28515625" style="736" customWidth="1"/>
    <col min="9227" max="9227" width="22.140625" style="736" customWidth="1"/>
    <col min="9228" max="9229" width="11.42578125" style="736"/>
    <col min="9230" max="9232" width="14.5703125" style="736" customWidth="1"/>
    <col min="9233" max="9472" width="11.42578125" style="736"/>
    <col min="9473" max="9473" width="12.7109375" style="736" customWidth="1"/>
    <col min="9474" max="9474" width="88.5703125" style="736" customWidth="1"/>
    <col min="9475" max="9475" width="9.42578125" style="736" customWidth="1"/>
    <col min="9476" max="9476" width="13.7109375" style="736" customWidth="1"/>
    <col min="9477" max="9477" width="13.85546875" style="736" customWidth="1"/>
    <col min="9478" max="9478" width="14" style="736" customWidth="1"/>
    <col min="9479" max="9479" width="15.28515625" style="736" customWidth="1"/>
    <col min="9480" max="9480" width="14.5703125" style="736" customWidth="1"/>
    <col min="9481" max="9481" width="14" style="736" customWidth="1"/>
    <col min="9482" max="9482" width="16.28515625" style="736" customWidth="1"/>
    <col min="9483" max="9483" width="22.140625" style="736" customWidth="1"/>
    <col min="9484" max="9485" width="11.42578125" style="736"/>
    <col min="9486" max="9488" width="14.5703125" style="736" customWidth="1"/>
    <col min="9489" max="9728" width="11.42578125" style="736"/>
    <col min="9729" max="9729" width="12.7109375" style="736" customWidth="1"/>
    <col min="9730" max="9730" width="88.5703125" style="736" customWidth="1"/>
    <col min="9731" max="9731" width="9.42578125" style="736" customWidth="1"/>
    <col min="9732" max="9732" width="13.7109375" style="736" customWidth="1"/>
    <col min="9733" max="9733" width="13.85546875" style="736" customWidth="1"/>
    <col min="9734" max="9734" width="14" style="736" customWidth="1"/>
    <col min="9735" max="9735" width="15.28515625" style="736" customWidth="1"/>
    <col min="9736" max="9736" width="14.5703125" style="736" customWidth="1"/>
    <col min="9737" max="9737" width="14" style="736" customWidth="1"/>
    <col min="9738" max="9738" width="16.28515625" style="736" customWidth="1"/>
    <col min="9739" max="9739" width="22.140625" style="736" customWidth="1"/>
    <col min="9740" max="9741" width="11.42578125" style="736"/>
    <col min="9742" max="9744" width="14.5703125" style="736" customWidth="1"/>
    <col min="9745" max="9984" width="11.42578125" style="736"/>
    <col min="9985" max="9985" width="12.7109375" style="736" customWidth="1"/>
    <col min="9986" max="9986" width="88.5703125" style="736" customWidth="1"/>
    <col min="9987" max="9987" width="9.42578125" style="736" customWidth="1"/>
    <col min="9988" max="9988" width="13.7109375" style="736" customWidth="1"/>
    <col min="9989" max="9989" width="13.85546875" style="736" customWidth="1"/>
    <col min="9990" max="9990" width="14" style="736" customWidth="1"/>
    <col min="9991" max="9991" width="15.28515625" style="736" customWidth="1"/>
    <col min="9992" max="9992" width="14.5703125" style="736" customWidth="1"/>
    <col min="9993" max="9993" width="14" style="736" customWidth="1"/>
    <col min="9994" max="9994" width="16.28515625" style="736" customWidth="1"/>
    <col min="9995" max="9995" width="22.140625" style="736" customWidth="1"/>
    <col min="9996" max="9997" width="11.42578125" style="736"/>
    <col min="9998" max="10000" width="14.5703125" style="736" customWidth="1"/>
    <col min="10001" max="10240" width="11.42578125" style="736"/>
    <col min="10241" max="10241" width="12.7109375" style="736" customWidth="1"/>
    <col min="10242" max="10242" width="88.5703125" style="736" customWidth="1"/>
    <col min="10243" max="10243" width="9.42578125" style="736" customWidth="1"/>
    <col min="10244" max="10244" width="13.7109375" style="736" customWidth="1"/>
    <col min="10245" max="10245" width="13.85546875" style="736" customWidth="1"/>
    <col min="10246" max="10246" width="14" style="736" customWidth="1"/>
    <col min="10247" max="10247" width="15.28515625" style="736" customWidth="1"/>
    <col min="10248" max="10248" width="14.5703125" style="736" customWidth="1"/>
    <col min="10249" max="10249" width="14" style="736" customWidth="1"/>
    <col min="10250" max="10250" width="16.28515625" style="736" customWidth="1"/>
    <col min="10251" max="10251" width="22.140625" style="736" customWidth="1"/>
    <col min="10252" max="10253" width="11.42578125" style="736"/>
    <col min="10254" max="10256" width="14.5703125" style="736" customWidth="1"/>
    <col min="10257" max="10496" width="11.42578125" style="736"/>
    <col min="10497" max="10497" width="12.7109375" style="736" customWidth="1"/>
    <col min="10498" max="10498" width="88.5703125" style="736" customWidth="1"/>
    <col min="10499" max="10499" width="9.42578125" style="736" customWidth="1"/>
    <col min="10500" max="10500" width="13.7109375" style="736" customWidth="1"/>
    <col min="10501" max="10501" width="13.85546875" style="736" customWidth="1"/>
    <col min="10502" max="10502" width="14" style="736" customWidth="1"/>
    <col min="10503" max="10503" width="15.28515625" style="736" customWidth="1"/>
    <col min="10504" max="10504" width="14.5703125" style="736" customWidth="1"/>
    <col min="10505" max="10505" width="14" style="736" customWidth="1"/>
    <col min="10506" max="10506" width="16.28515625" style="736" customWidth="1"/>
    <col min="10507" max="10507" width="22.140625" style="736" customWidth="1"/>
    <col min="10508" max="10509" width="11.42578125" style="736"/>
    <col min="10510" max="10512" width="14.5703125" style="736" customWidth="1"/>
    <col min="10513" max="10752" width="11.42578125" style="736"/>
    <col min="10753" max="10753" width="12.7109375" style="736" customWidth="1"/>
    <col min="10754" max="10754" width="88.5703125" style="736" customWidth="1"/>
    <col min="10755" max="10755" width="9.42578125" style="736" customWidth="1"/>
    <col min="10756" max="10756" width="13.7109375" style="736" customWidth="1"/>
    <col min="10757" max="10757" width="13.85546875" style="736" customWidth="1"/>
    <col min="10758" max="10758" width="14" style="736" customWidth="1"/>
    <col min="10759" max="10759" width="15.28515625" style="736" customWidth="1"/>
    <col min="10760" max="10760" width="14.5703125" style="736" customWidth="1"/>
    <col min="10761" max="10761" width="14" style="736" customWidth="1"/>
    <col min="10762" max="10762" width="16.28515625" style="736" customWidth="1"/>
    <col min="10763" max="10763" width="22.140625" style="736" customWidth="1"/>
    <col min="10764" max="10765" width="11.42578125" style="736"/>
    <col min="10766" max="10768" width="14.5703125" style="736" customWidth="1"/>
    <col min="10769" max="11008" width="11.42578125" style="736"/>
    <col min="11009" max="11009" width="12.7109375" style="736" customWidth="1"/>
    <col min="11010" max="11010" width="88.5703125" style="736" customWidth="1"/>
    <col min="11011" max="11011" width="9.42578125" style="736" customWidth="1"/>
    <col min="11012" max="11012" width="13.7109375" style="736" customWidth="1"/>
    <col min="11013" max="11013" width="13.85546875" style="736" customWidth="1"/>
    <col min="11014" max="11014" width="14" style="736" customWidth="1"/>
    <col min="11015" max="11015" width="15.28515625" style="736" customWidth="1"/>
    <col min="11016" max="11016" width="14.5703125" style="736" customWidth="1"/>
    <col min="11017" max="11017" width="14" style="736" customWidth="1"/>
    <col min="11018" max="11018" width="16.28515625" style="736" customWidth="1"/>
    <col min="11019" max="11019" width="22.140625" style="736" customWidth="1"/>
    <col min="11020" max="11021" width="11.42578125" style="736"/>
    <col min="11022" max="11024" width="14.5703125" style="736" customWidth="1"/>
    <col min="11025" max="11264" width="11.42578125" style="736"/>
    <col min="11265" max="11265" width="12.7109375" style="736" customWidth="1"/>
    <col min="11266" max="11266" width="88.5703125" style="736" customWidth="1"/>
    <col min="11267" max="11267" width="9.42578125" style="736" customWidth="1"/>
    <col min="11268" max="11268" width="13.7109375" style="736" customWidth="1"/>
    <col min="11269" max="11269" width="13.85546875" style="736" customWidth="1"/>
    <col min="11270" max="11270" width="14" style="736" customWidth="1"/>
    <col min="11271" max="11271" width="15.28515625" style="736" customWidth="1"/>
    <col min="11272" max="11272" width="14.5703125" style="736" customWidth="1"/>
    <col min="11273" max="11273" width="14" style="736" customWidth="1"/>
    <col min="11274" max="11274" width="16.28515625" style="736" customWidth="1"/>
    <col min="11275" max="11275" width="22.140625" style="736" customWidth="1"/>
    <col min="11276" max="11277" width="11.42578125" style="736"/>
    <col min="11278" max="11280" width="14.5703125" style="736" customWidth="1"/>
    <col min="11281" max="11520" width="11.42578125" style="736"/>
    <col min="11521" max="11521" width="12.7109375" style="736" customWidth="1"/>
    <col min="11522" max="11522" width="88.5703125" style="736" customWidth="1"/>
    <col min="11523" max="11523" width="9.42578125" style="736" customWidth="1"/>
    <col min="11524" max="11524" width="13.7109375" style="736" customWidth="1"/>
    <col min="11525" max="11525" width="13.85546875" style="736" customWidth="1"/>
    <col min="11526" max="11526" width="14" style="736" customWidth="1"/>
    <col min="11527" max="11527" width="15.28515625" style="736" customWidth="1"/>
    <col min="11528" max="11528" width="14.5703125" style="736" customWidth="1"/>
    <col min="11529" max="11529" width="14" style="736" customWidth="1"/>
    <col min="11530" max="11530" width="16.28515625" style="736" customWidth="1"/>
    <col min="11531" max="11531" width="22.140625" style="736" customWidth="1"/>
    <col min="11532" max="11533" width="11.42578125" style="736"/>
    <col min="11534" max="11536" width="14.5703125" style="736" customWidth="1"/>
    <col min="11537" max="11776" width="11.42578125" style="736"/>
    <col min="11777" max="11777" width="12.7109375" style="736" customWidth="1"/>
    <col min="11778" max="11778" width="88.5703125" style="736" customWidth="1"/>
    <col min="11779" max="11779" width="9.42578125" style="736" customWidth="1"/>
    <col min="11780" max="11780" width="13.7109375" style="736" customWidth="1"/>
    <col min="11781" max="11781" width="13.85546875" style="736" customWidth="1"/>
    <col min="11782" max="11782" width="14" style="736" customWidth="1"/>
    <col min="11783" max="11783" width="15.28515625" style="736" customWidth="1"/>
    <col min="11784" max="11784" width="14.5703125" style="736" customWidth="1"/>
    <col min="11785" max="11785" width="14" style="736" customWidth="1"/>
    <col min="11786" max="11786" width="16.28515625" style="736" customWidth="1"/>
    <col min="11787" max="11787" width="22.140625" style="736" customWidth="1"/>
    <col min="11788" max="11789" width="11.42578125" style="736"/>
    <col min="11790" max="11792" width="14.5703125" style="736" customWidth="1"/>
    <col min="11793" max="12032" width="11.42578125" style="736"/>
    <col min="12033" max="12033" width="12.7109375" style="736" customWidth="1"/>
    <col min="12034" max="12034" width="88.5703125" style="736" customWidth="1"/>
    <col min="12035" max="12035" width="9.42578125" style="736" customWidth="1"/>
    <col min="12036" max="12036" width="13.7109375" style="736" customWidth="1"/>
    <col min="12037" max="12037" width="13.85546875" style="736" customWidth="1"/>
    <col min="12038" max="12038" width="14" style="736" customWidth="1"/>
    <col min="12039" max="12039" width="15.28515625" style="736" customWidth="1"/>
    <col min="12040" max="12040" width="14.5703125" style="736" customWidth="1"/>
    <col min="12041" max="12041" width="14" style="736" customWidth="1"/>
    <col min="12042" max="12042" width="16.28515625" style="736" customWidth="1"/>
    <col min="12043" max="12043" width="22.140625" style="736" customWidth="1"/>
    <col min="12044" max="12045" width="11.42578125" style="736"/>
    <col min="12046" max="12048" width="14.5703125" style="736" customWidth="1"/>
    <col min="12049" max="12288" width="11.42578125" style="736"/>
    <col min="12289" max="12289" width="12.7109375" style="736" customWidth="1"/>
    <col min="12290" max="12290" width="88.5703125" style="736" customWidth="1"/>
    <col min="12291" max="12291" width="9.42578125" style="736" customWidth="1"/>
    <col min="12292" max="12292" width="13.7109375" style="736" customWidth="1"/>
    <col min="12293" max="12293" width="13.85546875" style="736" customWidth="1"/>
    <col min="12294" max="12294" width="14" style="736" customWidth="1"/>
    <col min="12295" max="12295" width="15.28515625" style="736" customWidth="1"/>
    <col min="12296" max="12296" width="14.5703125" style="736" customWidth="1"/>
    <col min="12297" max="12297" width="14" style="736" customWidth="1"/>
    <col min="12298" max="12298" width="16.28515625" style="736" customWidth="1"/>
    <col min="12299" max="12299" width="22.140625" style="736" customWidth="1"/>
    <col min="12300" max="12301" width="11.42578125" style="736"/>
    <col min="12302" max="12304" width="14.5703125" style="736" customWidth="1"/>
    <col min="12305" max="12544" width="11.42578125" style="736"/>
    <col min="12545" max="12545" width="12.7109375" style="736" customWidth="1"/>
    <col min="12546" max="12546" width="88.5703125" style="736" customWidth="1"/>
    <col min="12547" max="12547" width="9.42578125" style="736" customWidth="1"/>
    <col min="12548" max="12548" width="13.7109375" style="736" customWidth="1"/>
    <col min="12549" max="12549" width="13.85546875" style="736" customWidth="1"/>
    <col min="12550" max="12550" width="14" style="736" customWidth="1"/>
    <col min="12551" max="12551" width="15.28515625" style="736" customWidth="1"/>
    <col min="12552" max="12552" width="14.5703125" style="736" customWidth="1"/>
    <col min="12553" max="12553" width="14" style="736" customWidth="1"/>
    <col min="12554" max="12554" width="16.28515625" style="736" customWidth="1"/>
    <col min="12555" max="12555" width="22.140625" style="736" customWidth="1"/>
    <col min="12556" max="12557" width="11.42578125" style="736"/>
    <col min="12558" max="12560" width="14.5703125" style="736" customWidth="1"/>
    <col min="12561" max="12800" width="11.42578125" style="736"/>
    <col min="12801" max="12801" width="12.7109375" style="736" customWidth="1"/>
    <col min="12802" max="12802" width="88.5703125" style="736" customWidth="1"/>
    <col min="12803" max="12803" width="9.42578125" style="736" customWidth="1"/>
    <col min="12804" max="12804" width="13.7109375" style="736" customWidth="1"/>
    <col min="12805" max="12805" width="13.85546875" style="736" customWidth="1"/>
    <col min="12806" max="12806" width="14" style="736" customWidth="1"/>
    <col min="12807" max="12807" width="15.28515625" style="736" customWidth="1"/>
    <col min="12808" max="12808" width="14.5703125" style="736" customWidth="1"/>
    <col min="12809" max="12809" width="14" style="736" customWidth="1"/>
    <col min="12810" max="12810" width="16.28515625" style="736" customWidth="1"/>
    <col min="12811" max="12811" width="22.140625" style="736" customWidth="1"/>
    <col min="12812" max="12813" width="11.42578125" style="736"/>
    <col min="12814" max="12816" width="14.5703125" style="736" customWidth="1"/>
    <col min="12817" max="13056" width="11.42578125" style="736"/>
    <col min="13057" max="13057" width="12.7109375" style="736" customWidth="1"/>
    <col min="13058" max="13058" width="88.5703125" style="736" customWidth="1"/>
    <col min="13059" max="13059" width="9.42578125" style="736" customWidth="1"/>
    <col min="13060" max="13060" width="13.7109375" style="736" customWidth="1"/>
    <col min="13061" max="13061" width="13.85546875" style="736" customWidth="1"/>
    <col min="13062" max="13062" width="14" style="736" customWidth="1"/>
    <col min="13063" max="13063" width="15.28515625" style="736" customWidth="1"/>
    <col min="13064" max="13064" width="14.5703125" style="736" customWidth="1"/>
    <col min="13065" max="13065" width="14" style="736" customWidth="1"/>
    <col min="13066" max="13066" width="16.28515625" style="736" customWidth="1"/>
    <col min="13067" max="13067" width="22.140625" style="736" customWidth="1"/>
    <col min="13068" max="13069" width="11.42578125" style="736"/>
    <col min="13070" max="13072" width="14.5703125" style="736" customWidth="1"/>
    <col min="13073" max="13312" width="11.42578125" style="736"/>
    <col min="13313" max="13313" width="12.7109375" style="736" customWidth="1"/>
    <col min="13314" max="13314" width="88.5703125" style="736" customWidth="1"/>
    <col min="13315" max="13315" width="9.42578125" style="736" customWidth="1"/>
    <col min="13316" max="13316" width="13.7109375" style="736" customWidth="1"/>
    <col min="13317" max="13317" width="13.85546875" style="736" customWidth="1"/>
    <col min="13318" max="13318" width="14" style="736" customWidth="1"/>
    <col min="13319" max="13319" width="15.28515625" style="736" customWidth="1"/>
    <col min="13320" max="13320" width="14.5703125" style="736" customWidth="1"/>
    <col min="13321" max="13321" width="14" style="736" customWidth="1"/>
    <col min="13322" max="13322" width="16.28515625" style="736" customWidth="1"/>
    <col min="13323" max="13323" width="22.140625" style="736" customWidth="1"/>
    <col min="13324" max="13325" width="11.42578125" style="736"/>
    <col min="13326" max="13328" width="14.5703125" style="736" customWidth="1"/>
    <col min="13329" max="13568" width="11.42578125" style="736"/>
    <col min="13569" max="13569" width="12.7109375" style="736" customWidth="1"/>
    <col min="13570" max="13570" width="88.5703125" style="736" customWidth="1"/>
    <col min="13571" max="13571" width="9.42578125" style="736" customWidth="1"/>
    <col min="13572" max="13572" width="13.7109375" style="736" customWidth="1"/>
    <col min="13573" max="13573" width="13.85546875" style="736" customWidth="1"/>
    <col min="13574" max="13574" width="14" style="736" customWidth="1"/>
    <col min="13575" max="13575" width="15.28515625" style="736" customWidth="1"/>
    <col min="13576" max="13576" width="14.5703125" style="736" customWidth="1"/>
    <col min="13577" max="13577" width="14" style="736" customWidth="1"/>
    <col min="13578" max="13578" width="16.28515625" style="736" customWidth="1"/>
    <col min="13579" max="13579" width="22.140625" style="736" customWidth="1"/>
    <col min="13580" max="13581" width="11.42578125" style="736"/>
    <col min="13582" max="13584" width="14.5703125" style="736" customWidth="1"/>
    <col min="13585" max="13824" width="11.42578125" style="736"/>
    <col min="13825" max="13825" width="12.7109375" style="736" customWidth="1"/>
    <col min="13826" max="13826" width="88.5703125" style="736" customWidth="1"/>
    <col min="13827" max="13827" width="9.42578125" style="736" customWidth="1"/>
    <col min="13828" max="13828" width="13.7109375" style="736" customWidth="1"/>
    <col min="13829" max="13829" width="13.85546875" style="736" customWidth="1"/>
    <col min="13830" max="13830" width="14" style="736" customWidth="1"/>
    <col min="13831" max="13831" width="15.28515625" style="736" customWidth="1"/>
    <col min="13832" max="13832" width="14.5703125" style="736" customWidth="1"/>
    <col min="13833" max="13833" width="14" style="736" customWidth="1"/>
    <col min="13834" max="13834" width="16.28515625" style="736" customWidth="1"/>
    <col min="13835" max="13835" width="22.140625" style="736" customWidth="1"/>
    <col min="13836" max="13837" width="11.42578125" style="736"/>
    <col min="13838" max="13840" width="14.5703125" style="736" customWidth="1"/>
    <col min="13841" max="14080" width="11.42578125" style="736"/>
    <col min="14081" max="14081" width="12.7109375" style="736" customWidth="1"/>
    <col min="14082" max="14082" width="88.5703125" style="736" customWidth="1"/>
    <col min="14083" max="14083" width="9.42578125" style="736" customWidth="1"/>
    <col min="14084" max="14084" width="13.7109375" style="736" customWidth="1"/>
    <col min="14085" max="14085" width="13.85546875" style="736" customWidth="1"/>
    <col min="14086" max="14086" width="14" style="736" customWidth="1"/>
    <col min="14087" max="14087" width="15.28515625" style="736" customWidth="1"/>
    <col min="14088" max="14088" width="14.5703125" style="736" customWidth="1"/>
    <col min="14089" max="14089" width="14" style="736" customWidth="1"/>
    <col min="14090" max="14090" width="16.28515625" style="736" customWidth="1"/>
    <col min="14091" max="14091" width="22.140625" style="736" customWidth="1"/>
    <col min="14092" max="14093" width="11.42578125" style="736"/>
    <col min="14094" max="14096" width="14.5703125" style="736" customWidth="1"/>
    <col min="14097" max="14336" width="11.42578125" style="736"/>
    <col min="14337" max="14337" width="12.7109375" style="736" customWidth="1"/>
    <col min="14338" max="14338" width="88.5703125" style="736" customWidth="1"/>
    <col min="14339" max="14339" width="9.42578125" style="736" customWidth="1"/>
    <col min="14340" max="14340" width="13.7109375" style="736" customWidth="1"/>
    <col min="14341" max="14341" width="13.85546875" style="736" customWidth="1"/>
    <col min="14342" max="14342" width="14" style="736" customWidth="1"/>
    <col min="14343" max="14343" width="15.28515625" style="736" customWidth="1"/>
    <col min="14344" max="14344" width="14.5703125" style="736" customWidth="1"/>
    <col min="14345" max="14345" width="14" style="736" customWidth="1"/>
    <col min="14346" max="14346" width="16.28515625" style="736" customWidth="1"/>
    <col min="14347" max="14347" width="22.140625" style="736" customWidth="1"/>
    <col min="14348" max="14349" width="11.42578125" style="736"/>
    <col min="14350" max="14352" width="14.5703125" style="736" customWidth="1"/>
    <col min="14353" max="14592" width="11.42578125" style="736"/>
    <col min="14593" max="14593" width="12.7109375" style="736" customWidth="1"/>
    <col min="14594" max="14594" width="88.5703125" style="736" customWidth="1"/>
    <col min="14595" max="14595" width="9.42578125" style="736" customWidth="1"/>
    <col min="14596" max="14596" width="13.7109375" style="736" customWidth="1"/>
    <col min="14597" max="14597" width="13.85546875" style="736" customWidth="1"/>
    <col min="14598" max="14598" width="14" style="736" customWidth="1"/>
    <col min="14599" max="14599" width="15.28515625" style="736" customWidth="1"/>
    <col min="14600" max="14600" width="14.5703125" style="736" customWidth="1"/>
    <col min="14601" max="14601" width="14" style="736" customWidth="1"/>
    <col min="14602" max="14602" width="16.28515625" style="736" customWidth="1"/>
    <col min="14603" max="14603" width="22.140625" style="736" customWidth="1"/>
    <col min="14604" max="14605" width="11.42578125" style="736"/>
    <col min="14606" max="14608" width="14.5703125" style="736" customWidth="1"/>
    <col min="14609" max="14848" width="11.42578125" style="736"/>
    <col min="14849" max="14849" width="12.7109375" style="736" customWidth="1"/>
    <col min="14850" max="14850" width="88.5703125" style="736" customWidth="1"/>
    <col min="14851" max="14851" width="9.42578125" style="736" customWidth="1"/>
    <col min="14852" max="14852" width="13.7109375" style="736" customWidth="1"/>
    <col min="14853" max="14853" width="13.85546875" style="736" customWidth="1"/>
    <col min="14854" max="14854" width="14" style="736" customWidth="1"/>
    <col min="14855" max="14855" width="15.28515625" style="736" customWidth="1"/>
    <col min="14856" max="14856" width="14.5703125" style="736" customWidth="1"/>
    <col min="14857" max="14857" width="14" style="736" customWidth="1"/>
    <col min="14858" max="14858" width="16.28515625" style="736" customWidth="1"/>
    <col min="14859" max="14859" width="22.140625" style="736" customWidth="1"/>
    <col min="14860" max="14861" width="11.42578125" style="736"/>
    <col min="14862" max="14864" width="14.5703125" style="736" customWidth="1"/>
    <col min="14865" max="15104" width="11.42578125" style="736"/>
    <col min="15105" max="15105" width="12.7109375" style="736" customWidth="1"/>
    <col min="15106" max="15106" width="88.5703125" style="736" customWidth="1"/>
    <col min="15107" max="15107" width="9.42578125" style="736" customWidth="1"/>
    <col min="15108" max="15108" width="13.7109375" style="736" customWidth="1"/>
    <col min="15109" max="15109" width="13.85546875" style="736" customWidth="1"/>
    <col min="15110" max="15110" width="14" style="736" customWidth="1"/>
    <col min="15111" max="15111" width="15.28515625" style="736" customWidth="1"/>
    <col min="15112" max="15112" width="14.5703125" style="736" customWidth="1"/>
    <col min="15113" max="15113" width="14" style="736" customWidth="1"/>
    <col min="15114" max="15114" width="16.28515625" style="736" customWidth="1"/>
    <col min="15115" max="15115" width="22.140625" style="736" customWidth="1"/>
    <col min="15116" max="15117" width="11.42578125" style="736"/>
    <col min="15118" max="15120" width="14.5703125" style="736" customWidth="1"/>
    <col min="15121" max="15360" width="11.42578125" style="736"/>
    <col min="15361" max="15361" width="12.7109375" style="736" customWidth="1"/>
    <col min="15362" max="15362" width="88.5703125" style="736" customWidth="1"/>
    <col min="15363" max="15363" width="9.42578125" style="736" customWidth="1"/>
    <col min="15364" max="15364" width="13.7109375" style="736" customWidth="1"/>
    <col min="15365" max="15365" width="13.85546875" style="736" customWidth="1"/>
    <col min="15366" max="15366" width="14" style="736" customWidth="1"/>
    <col min="15367" max="15367" width="15.28515625" style="736" customWidth="1"/>
    <col min="15368" max="15368" width="14.5703125" style="736" customWidth="1"/>
    <col min="15369" max="15369" width="14" style="736" customWidth="1"/>
    <col min="15370" max="15370" width="16.28515625" style="736" customWidth="1"/>
    <col min="15371" max="15371" width="22.140625" style="736" customWidth="1"/>
    <col min="15372" max="15373" width="11.42578125" style="736"/>
    <col min="15374" max="15376" width="14.5703125" style="736" customWidth="1"/>
    <col min="15377" max="15616" width="11.42578125" style="736"/>
    <col min="15617" max="15617" width="12.7109375" style="736" customWidth="1"/>
    <col min="15618" max="15618" width="88.5703125" style="736" customWidth="1"/>
    <col min="15619" max="15619" width="9.42578125" style="736" customWidth="1"/>
    <col min="15620" max="15620" width="13.7109375" style="736" customWidth="1"/>
    <col min="15621" max="15621" width="13.85546875" style="736" customWidth="1"/>
    <col min="15622" max="15622" width="14" style="736" customWidth="1"/>
    <col min="15623" max="15623" width="15.28515625" style="736" customWidth="1"/>
    <col min="15624" max="15624" width="14.5703125" style="736" customWidth="1"/>
    <col min="15625" max="15625" width="14" style="736" customWidth="1"/>
    <col min="15626" max="15626" width="16.28515625" style="736" customWidth="1"/>
    <col min="15627" max="15627" width="22.140625" style="736" customWidth="1"/>
    <col min="15628" max="15629" width="11.42578125" style="736"/>
    <col min="15630" max="15632" width="14.5703125" style="736" customWidth="1"/>
    <col min="15633" max="15872" width="11.42578125" style="736"/>
    <col min="15873" max="15873" width="12.7109375" style="736" customWidth="1"/>
    <col min="15874" max="15874" width="88.5703125" style="736" customWidth="1"/>
    <col min="15875" max="15875" width="9.42578125" style="736" customWidth="1"/>
    <col min="15876" max="15876" width="13.7109375" style="736" customWidth="1"/>
    <col min="15877" max="15877" width="13.85546875" style="736" customWidth="1"/>
    <col min="15878" max="15878" width="14" style="736" customWidth="1"/>
    <col min="15879" max="15879" width="15.28515625" style="736" customWidth="1"/>
    <col min="15880" max="15880" width="14.5703125" style="736" customWidth="1"/>
    <col min="15881" max="15881" width="14" style="736" customWidth="1"/>
    <col min="15882" max="15882" width="16.28515625" style="736" customWidth="1"/>
    <col min="15883" max="15883" width="22.140625" style="736" customWidth="1"/>
    <col min="15884" max="15885" width="11.42578125" style="736"/>
    <col min="15886" max="15888" width="14.5703125" style="736" customWidth="1"/>
    <col min="15889" max="16128" width="11.42578125" style="736"/>
    <col min="16129" max="16129" width="12.7109375" style="736" customWidth="1"/>
    <col min="16130" max="16130" width="88.5703125" style="736" customWidth="1"/>
    <col min="16131" max="16131" width="9.42578125" style="736" customWidth="1"/>
    <col min="16132" max="16132" width="13.7109375" style="736" customWidth="1"/>
    <col min="16133" max="16133" width="13.85546875" style="736" customWidth="1"/>
    <col min="16134" max="16134" width="14" style="736" customWidth="1"/>
    <col min="16135" max="16135" width="15.28515625" style="736" customWidth="1"/>
    <col min="16136" max="16136" width="14.5703125" style="736" customWidth="1"/>
    <col min="16137" max="16137" width="14" style="736" customWidth="1"/>
    <col min="16138" max="16138" width="16.28515625" style="736" customWidth="1"/>
    <col min="16139" max="16139" width="22.140625" style="736" customWidth="1"/>
    <col min="16140" max="16141" width="11.42578125" style="736"/>
    <col min="16142" max="16144" width="14.5703125" style="736" customWidth="1"/>
    <col min="16145" max="16384" width="11.42578125" style="736"/>
  </cols>
  <sheetData>
    <row r="1" spans="1:19" x14ac:dyDescent="0.2">
      <c r="A1" s="579" t="s">
        <v>0</v>
      </c>
      <c r="I1" s="736"/>
    </row>
    <row r="2" spans="1:19" x14ac:dyDescent="0.2">
      <c r="A2" s="579" t="str">
        <f>CONCATENATE("COMUNA: ",[5]NOMBRE!B2," - ","( ",[5]NOMBRE!C2,[5]NOMBRE!D2,[5]NOMBRE!E2,[5]NOMBRE!F2,[5]NOMBRE!G2," )")</f>
        <v>COMUNA: LINARES - ( 07401 )</v>
      </c>
      <c r="I2" s="736"/>
    </row>
    <row r="3" spans="1:19" x14ac:dyDescent="0.2">
      <c r="A3" s="579" t="str">
        <f>CONCATENATE("ESTABLECIMIENTO: ",[5]NOMBRE!B3," - ","( ",[5]NOMBRE!C3,[5]NOMBRE!D3,[5]NOMBRE!E3,[5]NOMBRE!F3,[5]NOMBRE!G3," )")</f>
        <v>ESTABLECIMIENTO: HOSPITAL DE LINARES  - ( 16108 )</v>
      </c>
      <c r="I3" s="632"/>
    </row>
    <row r="4" spans="1:19" x14ac:dyDescent="0.2">
      <c r="A4" s="579" t="str">
        <f>CONCATENATE("MES: ",[5]NOMBRE!B6," - ","( ",[5]NOMBRE!C6,[5]NOMBRE!D6," )")</f>
        <v>MES: JULIO - ( 07 )</v>
      </c>
      <c r="I4" s="631"/>
    </row>
    <row r="5" spans="1:19" ht="12.75" customHeight="1" x14ac:dyDescent="0.2">
      <c r="A5" s="579" t="str">
        <f>CONCATENATE("AÑO: ",[5]NOMBRE!B7)</f>
        <v>AÑO: 2013</v>
      </c>
      <c r="I5" s="736"/>
    </row>
    <row r="6" spans="1:19" ht="12.75" customHeight="1" x14ac:dyDescent="0.15">
      <c r="A6" s="888" t="s">
        <v>1</v>
      </c>
      <c r="B6" s="888"/>
      <c r="C6" s="888"/>
      <c r="D6" s="888"/>
      <c r="E6" s="888"/>
      <c r="F6" s="888"/>
      <c r="I6" s="736"/>
    </row>
    <row r="7" spans="1:19" ht="12.75" customHeight="1" x14ac:dyDescent="0.15">
      <c r="A7" s="888"/>
      <c r="B7" s="888"/>
      <c r="C7" s="888"/>
      <c r="D7" s="888"/>
      <c r="E7" s="888"/>
      <c r="F7" s="888"/>
      <c r="I7" s="736"/>
    </row>
    <row r="8" spans="1:19" ht="12.75" customHeight="1" x14ac:dyDescent="0.2">
      <c r="A8" s="885"/>
      <c r="B8" s="885"/>
      <c r="C8" s="885"/>
      <c r="D8" s="885"/>
      <c r="E8" s="885"/>
      <c r="F8" s="885"/>
      <c r="I8" s="736"/>
    </row>
    <row r="9" spans="1:19" x14ac:dyDescent="0.2">
      <c r="A9" s="11"/>
      <c r="B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2.75" customHeight="1" x14ac:dyDescent="0.2">
      <c r="A10" s="876" t="s">
        <v>2</v>
      </c>
      <c r="B10" s="877"/>
      <c r="C10" s="959" t="s">
        <v>3</v>
      </c>
      <c r="D10" s="966" t="s">
        <v>4</v>
      </c>
      <c r="E10" s="967"/>
      <c r="F10" s="968"/>
      <c r="G10" s="959" t="s">
        <v>5</v>
      </c>
      <c r="H10" s="959" t="s">
        <v>6</v>
      </c>
      <c r="I10" s="738"/>
      <c r="J10" s="736"/>
      <c r="K10" s="736"/>
      <c r="N10" s="732"/>
      <c r="O10" s="737"/>
      <c r="Q10" s="736"/>
    </row>
    <row r="11" spans="1:19" ht="13.5" customHeight="1" x14ac:dyDescent="0.2">
      <c r="A11" s="878"/>
      <c r="B11" s="879"/>
      <c r="C11" s="960"/>
      <c r="D11" s="969" t="s">
        <v>7</v>
      </c>
      <c r="E11" s="962" t="s">
        <v>8</v>
      </c>
      <c r="F11" s="964" t="s">
        <v>9</v>
      </c>
      <c r="G11" s="960"/>
      <c r="H11" s="960"/>
      <c r="I11" s="738"/>
      <c r="J11" s="736"/>
      <c r="K11" s="736"/>
      <c r="N11" s="732"/>
      <c r="O11" s="737"/>
      <c r="Q11" s="736"/>
    </row>
    <row r="12" spans="1:19" x14ac:dyDescent="0.2">
      <c r="A12" s="873" t="s">
        <v>10</v>
      </c>
      <c r="B12" s="874" t="s">
        <v>11</v>
      </c>
      <c r="C12" s="961"/>
      <c r="D12" s="970"/>
      <c r="E12" s="963"/>
      <c r="F12" s="965"/>
      <c r="G12" s="961"/>
      <c r="H12" s="961"/>
      <c r="I12" s="738"/>
      <c r="J12" s="736"/>
      <c r="K12" s="736"/>
      <c r="N12" s="732"/>
      <c r="O12" s="737"/>
      <c r="Q12" s="736"/>
    </row>
    <row r="13" spans="1:19" x14ac:dyDescent="0.2">
      <c r="A13" s="880" t="s">
        <v>12</v>
      </c>
      <c r="B13" s="881"/>
      <c r="C13" s="872">
        <f>+SUM(D13:F13)</f>
        <v>6060</v>
      </c>
      <c r="D13" s="875">
        <f>+SUM(D14:D42)</f>
        <v>3356</v>
      </c>
      <c r="E13" s="875">
        <f>+SUM(E14:E42)</f>
        <v>2704</v>
      </c>
      <c r="F13" s="875">
        <f>+SUM(F14:F42)</f>
        <v>0</v>
      </c>
      <c r="G13" s="875">
        <f>+SUM(G14:G42)</f>
        <v>0</v>
      </c>
      <c r="H13" s="875">
        <f>+SUM(H14:H42)</f>
        <v>0</v>
      </c>
      <c r="I13" s="738"/>
      <c r="J13" s="736"/>
      <c r="K13" s="736"/>
      <c r="N13" s="732"/>
      <c r="O13" s="737"/>
      <c r="Q13" s="736"/>
    </row>
    <row r="14" spans="1:19" ht="27" customHeight="1" x14ac:dyDescent="0.2">
      <c r="A14" s="862" t="s">
        <v>13</v>
      </c>
      <c r="B14" s="863" t="s">
        <v>14</v>
      </c>
      <c r="C14" s="735">
        <f>+SUM(D14:F14)</f>
        <v>1146</v>
      </c>
      <c r="D14" s="749">
        <v>459</v>
      </c>
      <c r="E14" s="739">
        <v>687</v>
      </c>
      <c r="F14" s="750"/>
      <c r="G14" s="750"/>
      <c r="H14" s="750"/>
      <c r="I14" s="828"/>
      <c r="J14" s="736"/>
      <c r="K14" s="736"/>
      <c r="N14" s="732"/>
      <c r="O14" s="737"/>
      <c r="Q14" s="736"/>
    </row>
    <row r="15" spans="1:19" x14ac:dyDescent="0.2">
      <c r="A15" s="864" t="s">
        <v>15</v>
      </c>
      <c r="B15" s="865" t="s">
        <v>16</v>
      </c>
      <c r="C15" s="735">
        <f t="shared" ref="C15:C76" si="0">+SUM(D15:F15)</f>
        <v>0</v>
      </c>
      <c r="D15" s="749"/>
      <c r="E15" s="739"/>
      <c r="F15" s="750"/>
      <c r="G15" s="750"/>
      <c r="H15" s="750"/>
      <c r="I15" s="828"/>
      <c r="J15" s="736"/>
      <c r="K15" s="736"/>
      <c r="N15" s="732"/>
      <c r="O15" s="737"/>
      <c r="Q15" s="736"/>
    </row>
    <row r="16" spans="1:19" x14ac:dyDescent="0.2">
      <c r="A16" s="864" t="s">
        <v>17</v>
      </c>
      <c r="B16" s="865" t="s">
        <v>18</v>
      </c>
      <c r="C16" s="735">
        <f t="shared" si="0"/>
        <v>0</v>
      </c>
      <c r="D16" s="749"/>
      <c r="E16" s="739"/>
      <c r="F16" s="750"/>
      <c r="G16" s="750"/>
      <c r="H16" s="750"/>
      <c r="I16" s="828"/>
      <c r="J16" s="736"/>
      <c r="K16" s="736"/>
      <c r="N16" s="732"/>
      <c r="O16" s="737"/>
      <c r="Q16" s="736"/>
    </row>
    <row r="17" spans="1:17" x14ac:dyDescent="0.2">
      <c r="A17" s="866" t="s">
        <v>19</v>
      </c>
      <c r="B17" s="867" t="s">
        <v>20</v>
      </c>
      <c r="C17" s="735">
        <f t="shared" si="0"/>
        <v>263</v>
      </c>
      <c r="D17" s="749"/>
      <c r="E17" s="739">
        <v>263</v>
      </c>
      <c r="F17" s="750"/>
      <c r="G17" s="750"/>
      <c r="H17" s="750"/>
      <c r="I17" s="828"/>
      <c r="J17" s="736"/>
      <c r="K17" s="736"/>
      <c r="N17" s="732"/>
      <c r="O17" s="737"/>
      <c r="Q17" s="736"/>
    </row>
    <row r="18" spans="1:17" x14ac:dyDescent="0.2">
      <c r="A18" s="866" t="s">
        <v>21</v>
      </c>
      <c r="B18" s="868" t="s">
        <v>22</v>
      </c>
      <c r="C18" s="735">
        <f t="shared" si="0"/>
        <v>168</v>
      </c>
      <c r="D18" s="749"/>
      <c r="E18" s="739">
        <v>168</v>
      </c>
      <c r="F18" s="750"/>
      <c r="G18" s="750"/>
      <c r="H18" s="750"/>
      <c r="I18" s="828"/>
      <c r="J18" s="736"/>
      <c r="K18" s="736"/>
      <c r="N18" s="732"/>
      <c r="O18" s="737"/>
      <c r="Q18" s="736"/>
    </row>
    <row r="19" spans="1:17" x14ac:dyDescent="0.2">
      <c r="A19" s="866" t="s">
        <v>23</v>
      </c>
      <c r="B19" s="869" t="s">
        <v>24</v>
      </c>
      <c r="C19" s="735">
        <f t="shared" si="0"/>
        <v>284</v>
      </c>
      <c r="D19" s="749"/>
      <c r="E19" s="739">
        <v>284</v>
      </c>
      <c r="F19" s="750"/>
      <c r="G19" s="750"/>
      <c r="H19" s="750"/>
      <c r="I19" s="828"/>
      <c r="J19" s="736"/>
      <c r="K19" s="736"/>
      <c r="N19" s="732"/>
      <c r="O19" s="737"/>
      <c r="Q19" s="736"/>
    </row>
    <row r="20" spans="1:17" x14ac:dyDescent="0.2">
      <c r="A20" s="866" t="s">
        <v>25</v>
      </c>
      <c r="B20" s="869" t="s">
        <v>26</v>
      </c>
      <c r="C20" s="735">
        <f t="shared" si="0"/>
        <v>37</v>
      </c>
      <c r="D20" s="749"/>
      <c r="E20" s="739">
        <v>37</v>
      </c>
      <c r="F20" s="750"/>
      <c r="G20" s="750"/>
      <c r="H20" s="750"/>
      <c r="I20" s="828"/>
      <c r="J20" s="736"/>
      <c r="K20" s="736"/>
      <c r="N20" s="732"/>
      <c r="O20" s="737"/>
      <c r="Q20" s="736"/>
    </row>
    <row r="21" spans="1:17" x14ac:dyDescent="0.2">
      <c r="A21" s="866" t="s">
        <v>27</v>
      </c>
      <c r="B21" s="869" t="s">
        <v>28</v>
      </c>
      <c r="C21" s="735">
        <f t="shared" si="0"/>
        <v>260</v>
      </c>
      <c r="D21" s="749">
        <v>70</v>
      </c>
      <c r="E21" s="739">
        <v>190</v>
      </c>
      <c r="F21" s="750"/>
      <c r="G21" s="750"/>
      <c r="H21" s="750"/>
      <c r="I21" s="828"/>
      <c r="J21" s="736"/>
      <c r="K21" s="736"/>
      <c r="N21" s="732"/>
      <c r="O21" s="737"/>
      <c r="Q21" s="736"/>
    </row>
    <row r="22" spans="1:17" ht="23.25" x14ac:dyDescent="0.2">
      <c r="A22" s="866" t="s">
        <v>29</v>
      </c>
      <c r="B22" s="870" t="s">
        <v>30</v>
      </c>
      <c r="C22" s="735">
        <f t="shared" si="0"/>
        <v>180</v>
      </c>
      <c r="D22" s="767"/>
      <c r="E22" s="768">
        <v>180</v>
      </c>
      <c r="F22" s="769"/>
      <c r="G22" s="769"/>
      <c r="H22" s="769"/>
      <c r="I22" s="828"/>
      <c r="J22" s="736"/>
      <c r="K22" s="736"/>
      <c r="N22" s="732"/>
      <c r="O22" s="737"/>
      <c r="Q22" s="736"/>
    </row>
    <row r="23" spans="1:17" x14ac:dyDescent="0.2">
      <c r="A23" s="866" t="s">
        <v>31</v>
      </c>
      <c r="B23" s="870" t="s">
        <v>32</v>
      </c>
      <c r="C23" s="735">
        <f t="shared" si="0"/>
        <v>0</v>
      </c>
      <c r="D23" s="767"/>
      <c r="E23" s="768"/>
      <c r="F23" s="769"/>
      <c r="G23" s="769"/>
      <c r="H23" s="769"/>
      <c r="I23" s="828"/>
      <c r="J23" s="736"/>
      <c r="K23" s="736"/>
      <c r="N23" s="732"/>
      <c r="O23" s="737"/>
      <c r="Q23" s="736"/>
    </row>
    <row r="24" spans="1:17" x14ac:dyDescent="0.2">
      <c r="A24" s="866" t="s">
        <v>33</v>
      </c>
      <c r="B24" s="870" t="s">
        <v>34</v>
      </c>
      <c r="C24" s="735">
        <f t="shared" si="0"/>
        <v>0</v>
      </c>
      <c r="D24" s="767"/>
      <c r="E24" s="768"/>
      <c r="F24" s="769"/>
      <c r="G24" s="769"/>
      <c r="H24" s="769"/>
      <c r="I24" s="828"/>
      <c r="J24" s="736"/>
      <c r="K24" s="736"/>
      <c r="N24" s="732"/>
      <c r="O24" s="737"/>
      <c r="Q24" s="736"/>
    </row>
    <row r="25" spans="1:17" x14ac:dyDescent="0.2">
      <c r="A25" s="866" t="s">
        <v>35</v>
      </c>
      <c r="B25" s="870" t="s">
        <v>36</v>
      </c>
      <c r="C25" s="735">
        <f t="shared" si="0"/>
        <v>0</v>
      </c>
      <c r="D25" s="767"/>
      <c r="E25" s="768"/>
      <c r="F25" s="769"/>
      <c r="G25" s="769"/>
      <c r="H25" s="769"/>
      <c r="I25" s="828"/>
      <c r="J25" s="736"/>
      <c r="K25" s="736"/>
      <c r="N25" s="732"/>
      <c r="O25" s="737"/>
      <c r="Q25" s="736"/>
    </row>
    <row r="26" spans="1:17" x14ac:dyDescent="0.2">
      <c r="A26" s="866" t="s">
        <v>37</v>
      </c>
      <c r="B26" s="870" t="s">
        <v>38</v>
      </c>
      <c r="C26" s="735">
        <f t="shared" si="0"/>
        <v>0</v>
      </c>
      <c r="D26" s="767"/>
      <c r="E26" s="768"/>
      <c r="F26" s="769"/>
      <c r="G26" s="769"/>
      <c r="H26" s="769"/>
      <c r="I26" s="828"/>
      <c r="J26" s="736"/>
      <c r="K26" s="736"/>
      <c r="N26" s="732"/>
      <c r="O26" s="737"/>
      <c r="Q26" s="736"/>
    </row>
    <row r="27" spans="1:17" x14ac:dyDescent="0.2">
      <c r="A27" s="871" t="s">
        <v>39</v>
      </c>
      <c r="B27" s="870" t="s">
        <v>40</v>
      </c>
      <c r="C27" s="735">
        <f t="shared" si="0"/>
        <v>0</v>
      </c>
      <c r="D27" s="767"/>
      <c r="E27" s="768"/>
      <c r="F27" s="769"/>
      <c r="G27" s="769"/>
      <c r="H27" s="769"/>
      <c r="I27" s="828"/>
      <c r="J27" s="736"/>
      <c r="K27" s="736"/>
      <c r="N27" s="732"/>
      <c r="O27" s="737"/>
      <c r="Q27" s="736"/>
    </row>
    <row r="28" spans="1:17" x14ac:dyDescent="0.2">
      <c r="A28" s="866" t="s">
        <v>41</v>
      </c>
      <c r="B28" s="870" t="s">
        <v>42</v>
      </c>
      <c r="C28" s="735">
        <f t="shared" si="0"/>
        <v>914</v>
      </c>
      <c r="D28" s="767">
        <v>914</v>
      </c>
      <c r="E28" s="768"/>
      <c r="F28" s="769"/>
      <c r="G28" s="769"/>
      <c r="H28" s="769"/>
      <c r="I28" s="828"/>
      <c r="J28" s="736"/>
      <c r="K28" s="736"/>
      <c r="N28" s="732"/>
      <c r="O28" s="737"/>
      <c r="Q28" s="736"/>
    </row>
    <row r="29" spans="1:17" x14ac:dyDescent="0.2">
      <c r="A29" s="866" t="s">
        <v>43</v>
      </c>
      <c r="B29" s="869" t="s">
        <v>44</v>
      </c>
      <c r="C29" s="735">
        <f t="shared" si="0"/>
        <v>0</v>
      </c>
      <c r="D29" s="767"/>
      <c r="E29" s="768"/>
      <c r="F29" s="769"/>
      <c r="G29" s="769"/>
      <c r="H29" s="769"/>
      <c r="I29" s="828"/>
      <c r="J29" s="736"/>
      <c r="K29" s="736"/>
      <c r="N29" s="732"/>
      <c r="O29" s="737"/>
      <c r="Q29" s="736"/>
    </row>
    <row r="30" spans="1:17" x14ac:dyDescent="0.2">
      <c r="A30" s="866" t="s">
        <v>45</v>
      </c>
      <c r="B30" s="870" t="s">
        <v>46</v>
      </c>
      <c r="C30" s="735">
        <f t="shared" si="0"/>
        <v>31</v>
      </c>
      <c r="D30" s="767"/>
      <c r="E30" s="768">
        <v>31</v>
      </c>
      <c r="F30" s="769"/>
      <c r="G30" s="769"/>
      <c r="H30" s="769"/>
      <c r="I30" s="828"/>
      <c r="J30" s="736"/>
      <c r="K30" s="736"/>
      <c r="N30" s="732"/>
      <c r="O30" s="737"/>
      <c r="Q30" s="736"/>
    </row>
    <row r="31" spans="1:17" x14ac:dyDescent="0.2">
      <c r="A31" s="866" t="s">
        <v>47</v>
      </c>
      <c r="B31" s="870" t="s">
        <v>48</v>
      </c>
      <c r="C31" s="735">
        <f t="shared" si="0"/>
        <v>0</v>
      </c>
      <c r="D31" s="767"/>
      <c r="E31" s="768"/>
      <c r="F31" s="769"/>
      <c r="G31" s="769"/>
      <c r="H31" s="845"/>
      <c r="I31" s="828"/>
      <c r="J31" s="736"/>
      <c r="K31" s="736"/>
      <c r="N31" s="732"/>
      <c r="O31" s="737"/>
      <c r="Q31" s="736"/>
    </row>
    <row r="32" spans="1:17" x14ac:dyDescent="0.2">
      <c r="A32" s="866" t="s">
        <v>49</v>
      </c>
      <c r="B32" s="870" t="s">
        <v>50</v>
      </c>
      <c r="C32" s="735">
        <f t="shared" si="0"/>
        <v>0</v>
      </c>
      <c r="D32" s="767"/>
      <c r="E32" s="768"/>
      <c r="F32" s="769"/>
      <c r="G32" s="769"/>
      <c r="H32" s="845"/>
      <c r="I32" s="828"/>
      <c r="J32" s="736"/>
      <c r="K32" s="736"/>
      <c r="N32" s="732"/>
      <c r="O32" s="737"/>
      <c r="Q32" s="736"/>
    </row>
    <row r="33" spans="1:17" s="737" customFormat="1" x14ac:dyDescent="0.2">
      <c r="A33" s="866" t="s">
        <v>51</v>
      </c>
      <c r="B33" s="869" t="s">
        <v>52</v>
      </c>
      <c r="C33" s="735">
        <f t="shared" si="0"/>
        <v>0</v>
      </c>
      <c r="D33" s="749"/>
      <c r="E33" s="739"/>
      <c r="F33" s="750"/>
      <c r="G33" s="750"/>
      <c r="H33" s="800"/>
      <c r="I33" s="829"/>
      <c r="N33" s="741"/>
    </row>
    <row r="34" spans="1:17" x14ac:dyDescent="0.2">
      <c r="A34" s="866" t="s">
        <v>53</v>
      </c>
      <c r="B34" s="869" t="s">
        <v>54</v>
      </c>
      <c r="C34" s="759">
        <f t="shared" si="0"/>
        <v>35</v>
      </c>
      <c r="D34" s="746">
        <v>10</v>
      </c>
      <c r="E34" s="747">
        <v>25</v>
      </c>
      <c r="F34" s="748"/>
      <c r="G34" s="748"/>
      <c r="H34" s="748"/>
      <c r="I34" s="828"/>
      <c r="J34" s="736"/>
      <c r="K34" s="736"/>
      <c r="N34" s="732"/>
      <c r="O34" s="737"/>
      <c r="Q34" s="736"/>
    </row>
    <row r="35" spans="1:17" ht="34.5" x14ac:dyDescent="0.2">
      <c r="A35" s="809" t="s">
        <v>55</v>
      </c>
      <c r="B35" s="788" t="s">
        <v>56</v>
      </c>
      <c r="C35" s="735">
        <f t="shared" si="0"/>
        <v>1596</v>
      </c>
      <c r="D35" s="749">
        <v>820</v>
      </c>
      <c r="E35" s="739">
        <v>776</v>
      </c>
      <c r="F35" s="750"/>
      <c r="G35" s="750"/>
      <c r="H35" s="750"/>
      <c r="I35" s="828"/>
      <c r="J35" s="736"/>
      <c r="K35" s="736"/>
      <c r="N35" s="732"/>
      <c r="O35" s="737"/>
      <c r="Q35" s="736"/>
    </row>
    <row r="36" spans="1:17" x14ac:dyDescent="0.2">
      <c r="A36" s="809" t="s">
        <v>57</v>
      </c>
      <c r="B36" s="788" t="s">
        <v>58</v>
      </c>
      <c r="C36" s="735">
        <f t="shared" si="0"/>
        <v>88</v>
      </c>
      <c r="D36" s="749">
        <v>25</v>
      </c>
      <c r="E36" s="739">
        <v>63</v>
      </c>
      <c r="F36" s="750"/>
      <c r="G36" s="750"/>
      <c r="H36" s="750"/>
      <c r="I36" s="828"/>
      <c r="J36" s="736"/>
      <c r="K36" s="736"/>
      <c r="N36" s="732"/>
      <c r="O36" s="737"/>
      <c r="Q36" s="736"/>
    </row>
    <row r="37" spans="1:17" x14ac:dyDescent="0.2">
      <c r="A37" s="809" t="s">
        <v>59</v>
      </c>
      <c r="B37" s="788" t="s">
        <v>60</v>
      </c>
      <c r="C37" s="735">
        <f t="shared" si="0"/>
        <v>0</v>
      </c>
      <c r="D37" s="749"/>
      <c r="E37" s="739"/>
      <c r="F37" s="750"/>
      <c r="G37" s="750"/>
      <c r="H37" s="750"/>
      <c r="I37" s="828"/>
      <c r="J37" s="736"/>
      <c r="K37" s="736"/>
      <c r="N37" s="732"/>
      <c r="O37" s="737"/>
      <c r="Q37" s="736"/>
    </row>
    <row r="38" spans="1:17" x14ac:dyDescent="0.2">
      <c r="A38" s="809" t="s">
        <v>61</v>
      </c>
      <c r="B38" s="788" t="s">
        <v>62</v>
      </c>
      <c r="C38" s="735">
        <f t="shared" si="0"/>
        <v>908</v>
      </c>
      <c r="D38" s="749">
        <v>908</v>
      </c>
      <c r="E38" s="739"/>
      <c r="F38" s="750"/>
      <c r="G38" s="750"/>
      <c r="H38" s="750"/>
      <c r="I38" s="828"/>
      <c r="J38" s="736"/>
      <c r="K38" s="736"/>
      <c r="N38" s="732"/>
      <c r="O38" s="737"/>
      <c r="Q38" s="736"/>
    </row>
    <row r="39" spans="1:17" x14ac:dyDescent="0.2">
      <c r="A39" s="809" t="s">
        <v>63</v>
      </c>
      <c r="B39" s="790" t="s">
        <v>64</v>
      </c>
      <c r="C39" s="766">
        <f t="shared" si="0"/>
        <v>150</v>
      </c>
      <c r="D39" s="767">
        <v>150</v>
      </c>
      <c r="E39" s="768"/>
      <c r="F39" s="769"/>
      <c r="G39" s="769"/>
      <c r="H39" s="769"/>
      <c r="I39" s="828"/>
      <c r="J39" s="736"/>
      <c r="K39" s="736"/>
      <c r="N39" s="732"/>
      <c r="O39" s="737"/>
      <c r="Q39" s="736"/>
    </row>
    <row r="40" spans="1:17" x14ac:dyDescent="0.2">
      <c r="A40" s="787" t="s">
        <v>65</v>
      </c>
      <c r="B40" s="790" t="s">
        <v>66</v>
      </c>
      <c r="C40" s="766">
        <f t="shared" si="0"/>
        <v>0</v>
      </c>
      <c r="D40" s="767"/>
      <c r="E40" s="768"/>
      <c r="F40" s="769"/>
      <c r="G40" s="769"/>
      <c r="H40" s="769"/>
      <c r="I40" s="828"/>
      <c r="J40" s="736"/>
      <c r="K40" s="736"/>
      <c r="N40" s="732"/>
      <c r="O40" s="737"/>
      <c r="Q40" s="736"/>
    </row>
    <row r="41" spans="1:17" x14ac:dyDescent="0.2">
      <c r="A41" s="787" t="s">
        <v>67</v>
      </c>
      <c r="B41" s="790" t="s">
        <v>68</v>
      </c>
      <c r="C41" s="766">
        <f t="shared" si="0"/>
        <v>0</v>
      </c>
      <c r="D41" s="767"/>
      <c r="E41" s="768"/>
      <c r="F41" s="769"/>
      <c r="G41" s="769"/>
      <c r="H41" s="769"/>
      <c r="I41" s="828"/>
      <c r="J41" s="736"/>
      <c r="K41" s="736"/>
      <c r="N41" s="732"/>
      <c r="O41" s="737"/>
      <c r="Q41" s="736"/>
    </row>
    <row r="42" spans="1:17" x14ac:dyDescent="0.2">
      <c r="A42" s="787" t="s">
        <v>69</v>
      </c>
      <c r="B42" s="790" t="s">
        <v>70</v>
      </c>
      <c r="C42" s="766">
        <f t="shared" si="0"/>
        <v>0</v>
      </c>
      <c r="D42" s="767"/>
      <c r="E42" s="768"/>
      <c r="F42" s="769"/>
      <c r="G42" s="769"/>
      <c r="H42" s="769"/>
      <c r="I42" s="828"/>
      <c r="J42" s="736"/>
      <c r="K42" s="736"/>
      <c r="N42" s="732"/>
      <c r="O42" s="737"/>
      <c r="Q42" s="736"/>
    </row>
    <row r="43" spans="1:17" x14ac:dyDescent="0.2">
      <c r="A43" s="951" t="s">
        <v>71</v>
      </c>
      <c r="B43" s="952"/>
      <c r="C43" s="872">
        <f t="shared" si="0"/>
        <v>0</v>
      </c>
      <c r="D43" s="744">
        <f>SUM(D44:D77)</f>
        <v>0</v>
      </c>
      <c r="E43" s="733">
        <f>SUM(E44:E77)</f>
        <v>0</v>
      </c>
      <c r="F43" s="744">
        <f>SUM(F44:F77)</f>
        <v>0</v>
      </c>
      <c r="G43" s="872">
        <f>SUM(G44:G77)</f>
        <v>0</v>
      </c>
      <c r="H43" s="872">
        <f>SUM(H44:H77)</f>
        <v>0</v>
      </c>
      <c r="I43" s="828"/>
      <c r="J43" s="736"/>
      <c r="K43" s="736"/>
      <c r="N43" s="732"/>
      <c r="O43" s="737"/>
      <c r="Q43" s="736"/>
    </row>
    <row r="44" spans="1:17" x14ac:dyDescent="0.2">
      <c r="A44" s="781" t="s">
        <v>72</v>
      </c>
      <c r="B44" s="789" t="s">
        <v>73</v>
      </c>
      <c r="C44" s="745">
        <f t="shared" si="0"/>
        <v>0</v>
      </c>
      <c r="D44" s="746"/>
      <c r="E44" s="747"/>
      <c r="F44" s="748"/>
      <c r="G44" s="748"/>
      <c r="H44" s="748"/>
      <c r="I44" s="828"/>
      <c r="J44" s="736"/>
      <c r="K44" s="736"/>
      <c r="N44" s="732"/>
      <c r="O44" s="737"/>
      <c r="Q44" s="736"/>
    </row>
    <row r="45" spans="1:17" x14ac:dyDescent="0.2">
      <c r="A45" s="782" t="s">
        <v>74</v>
      </c>
      <c r="B45" s="802" t="s">
        <v>75</v>
      </c>
      <c r="C45" s="735">
        <f t="shared" si="0"/>
        <v>0</v>
      </c>
      <c r="D45" s="749"/>
      <c r="E45" s="739"/>
      <c r="F45" s="750"/>
      <c r="G45" s="750"/>
      <c r="H45" s="750"/>
      <c r="I45" s="828"/>
      <c r="J45" s="736"/>
      <c r="K45" s="736"/>
      <c r="N45" s="732"/>
      <c r="O45" s="737"/>
      <c r="Q45" s="736"/>
    </row>
    <row r="46" spans="1:17" x14ac:dyDescent="0.2">
      <c r="A46" s="782" t="s">
        <v>76</v>
      </c>
      <c r="B46" s="802" t="s">
        <v>77</v>
      </c>
      <c r="C46" s="735">
        <f t="shared" si="0"/>
        <v>0</v>
      </c>
      <c r="D46" s="749"/>
      <c r="E46" s="739"/>
      <c r="F46" s="750"/>
      <c r="G46" s="750"/>
      <c r="H46" s="750"/>
      <c r="I46" s="828"/>
      <c r="J46" s="736"/>
      <c r="K46" s="736"/>
      <c r="N46" s="732"/>
      <c r="O46" s="737"/>
      <c r="Q46" s="736"/>
    </row>
    <row r="47" spans="1:17" x14ac:dyDescent="0.2">
      <c r="A47" s="782" t="s">
        <v>78</v>
      </c>
      <c r="B47" s="802" t="s">
        <v>79</v>
      </c>
      <c r="C47" s="735">
        <f t="shared" si="0"/>
        <v>0</v>
      </c>
      <c r="D47" s="749"/>
      <c r="E47" s="739"/>
      <c r="F47" s="750"/>
      <c r="G47" s="750"/>
      <c r="H47" s="750"/>
      <c r="I47" s="828"/>
      <c r="J47" s="736"/>
      <c r="K47" s="736"/>
      <c r="N47" s="732"/>
      <c r="O47" s="737"/>
      <c r="Q47" s="736"/>
    </row>
    <row r="48" spans="1:17" x14ac:dyDescent="0.2">
      <c r="A48" s="782" t="s">
        <v>80</v>
      </c>
      <c r="B48" s="802" t="s">
        <v>81</v>
      </c>
      <c r="C48" s="735">
        <f t="shared" si="0"/>
        <v>0</v>
      </c>
      <c r="D48" s="749"/>
      <c r="E48" s="739"/>
      <c r="F48" s="750"/>
      <c r="G48" s="750"/>
      <c r="H48" s="750"/>
      <c r="I48" s="828"/>
      <c r="J48" s="736"/>
      <c r="K48" s="736"/>
      <c r="N48" s="732"/>
      <c r="O48" s="737"/>
      <c r="Q48" s="736"/>
    </row>
    <row r="49" spans="1:17" x14ac:dyDescent="0.2">
      <c r="A49" s="782" t="s">
        <v>82</v>
      </c>
      <c r="B49" s="802" t="s">
        <v>83</v>
      </c>
      <c r="C49" s="735">
        <f t="shared" si="0"/>
        <v>0</v>
      </c>
      <c r="D49" s="749"/>
      <c r="E49" s="739"/>
      <c r="F49" s="750"/>
      <c r="G49" s="750"/>
      <c r="H49" s="750"/>
      <c r="I49" s="828"/>
      <c r="J49" s="736"/>
      <c r="K49" s="736"/>
      <c r="N49" s="732"/>
      <c r="O49" s="737"/>
      <c r="Q49" s="736"/>
    </row>
    <row r="50" spans="1:17" x14ac:dyDescent="0.2">
      <c r="A50" s="782" t="s">
        <v>84</v>
      </c>
      <c r="B50" s="802" t="s">
        <v>85</v>
      </c>
      <c r="C50" s="735">
        <f t="shared" si="0"/>
        <v>0</v>
      </c>
      <c r="D50" s="749"/>
      <c r="E50" s="739"/>
      <c r="F50" s="750"/>
      <c r="G50" s="750"/>
      <c r="H50" s="750"/>
      <c r="I50" s="828"/>
      <c r="J50" s="736"/>
      <c r="K50" s="736"/>
      <c r="N50" s="732"/>
      <c r="O50" s="737"/>
      <c r="Q50" s="736"/>
    </row>
    <row r="51" spans="1:17" x14ac:dyDescent="0.2">
      <c r="A51" s="782" t="s">
        <v>86</v>
      </c>
      <c r="B51" s="802" t="s">
        <v>87</v>
      </c>
      <c r="C51" s="735">
        <f t="shared" si="0"/>
        <v>0</v>
      </c>
      <c r="D51" s="749"/>
      <c r="E51" s="739"/>
      <c r="F51" s="750"/>
      <c r="G51" s="750"/>
      <c r="H51" s="750"/>
      <c r="I51" s="828"/>
      <c r="J51" s="736"/>
      <c r="K51" s="736"/>
      <c r="N51" s="732"/>
      <c r="O51" s="737"/>
      <c r="Q51" s="736"/>
    </row>
    <row r="52" spans="1:17" x14ac:dyDescent="0.2">
      <c r="A52" s="782" t="s">
        <v>88</v>
      </c>
      <c r="B52" s="802" t="s">
        <v>89</v>
      </c>
      <c r="C52" s="735">
        <f t="shared" si="0"/>
        <v>0</v>
      </c>
      <c r="D52" s="749"/>
      <c r="E52" s="739"/>
      <c r="F52" s="750"/>
      <c r="G52" s="750"/>
      <c r="H52" s="750"/>
      <c r="I52" s="828"/>
      <c r="J52" s="736"/>
      <c r="K52" s="736"/>
      <c r="N52" s="732"/>
      <c r="O52" s="737"/>
      <c r="Q52" s="736"/>
    </row>
    <row r="53" spans="1:17" x14ac:dyDescent="0.2">
      <c r="A53" s="782" t="s">
        <v>90</v>
      </c>
      <c r="B53" s="802" t="s">
        <v>91</v>
      </c>
      <c r="C53" s="735">
        <f t="shared" si="0"/>
        <v>0</v>
      </c>
      <c r="D53" s="749"/>
      <c r="E53" s="739"/>
      <c r="F53" s="750"/>
      <c r="G53" s="750"/>
      <c r="H53" s="750"/>
      <c r="I53" s="828"/>
      <c r="J53" s="736"/>
      <c r="K53" s="736"/>
      <c r="N53" s="732"/>
      <c r="O53" s="737"/>
      <c r="Q53" s="736"/>
    </row>
    <row r="54" spans="1:17" x14ac:dyDescent="0.2">
      <c r="A54" s="782" t="s">
        <v>92</v>
      </c>
      <c r="B54" s="802" t="s">
        <v>93</v>
      </c>
      <c r="C54" s="735">
        <f t="shared" si="0"/>
        <v>0</v>
      </c>
      <c r="D54" s="749"/>
      <c r="E54" s="739"/>
      <c r="F54" s="750"/>
      <c r="G54" s="750"/>
      <c r="H54" s="750"/>
      <c r="I54" s="828"/>
      <c r="J54" s="736"/>
      <c r="K54" s="736"/>
      <c r="N54" s="732"/>
      <c r="O54" s="737"/>
      <c r="Q54" s="736"/>
    </row>
    <row r="55" spans="1:17" x14ac:dyDescent="0.2">
      <c r="A55" s="782" t="s">
        <v>94</v>
      </c>
      <c r="B55" s="802" t="s">
        <v>95</v>
      </c>
      <c r="C55" s="735">
        <f t="shared" si="0"/>
        <v>0</v>
      </c>
      <c r="D55" s="749"/>
      <c r="E55" s="739"/>
      <c r="F55" s="750"/>
      <c r="G55" s="750"/>
      <c r="H55" s="750"/>
      <c r="I55" s="828"/>
      <c r="J55" s="736"/>
      <c r="K55" s="736"/>
      <c r="N55" s="732"/>
      <c r="O55" s="737"/>
      <c r="Q55" s="736"/>
    </row>
    <row r="56" spans="1:17" x14ac:dyDescent="0.2">
      <c r="A56" s="782" t="s">
        <v>96</v>
      </c>
      <c r="B56" s="802" t="s">
        <v>97</v>
      </c>
      <c r="C56" s="735">
        <f t="shared" si="0"/>
        <v>0</v>
      </c>
      <c r="D56" s="749"/>
      <c r="E56" s="739"/>
      <c r="F56" s="750"/>
      <c r="G56" s="750"/>
      <c r="H56" s="750"/>
      <c r="I56" s="828"/>
      <c r="J56" s="736"/>
      <c r="K56" s="736"/>
      <c r="N56" s="732"/>
      <c r="O56" s="737"/>
      <c r="Q56" s="736"/>
    </row>
    <row r="57" spans="1:17" x14ac:dyDescent="0.2">
      <c r="A57" s="782" t="s">
        <v>98</v>
      </c>
      <c r="B57" s="802" t="s">
        <v>99</v>
      </c>
      <c r="C57" s="735">
        <f t="shared" si="0"/>
        <v>0</v>
      </c>
      <c r="D57" s="749"/>
      <c r="E57" s="739"/>
      <c r="F57" s="750"/>
      <c r="G57" s="750"/>
      <c r="H57" s="750"/>
      <c r="I57" s="828"/>
      <c r="J57" s="736"/>
      <c r="K57" s="736"/>
      <c r="N57" s="732"/>
      <c r="O57" s="737"/>
      <c r="Q57" s="736"/>
    </row>
    <row r="58" spans="1:17" ht="34.5" x14ac:dyDescent="0.2">
      <c r="A58" s="782" t="s">
        <v>100</v>
      </c>
      <c r="B58" s="788" t="s">
        <v>101</v>
      </c>
      <c r="C58" s="735">
        <f t="shared" si="0"/>
        <v>0</v>
      </c>
      <c r="D58" s="749"/>
      <c r="E58" s="739"/>
      <c r="F58" s="750"/>
      <c r="G58" s="750"/>
      <c r="H58" s="750"/>
      <c r="I58" s="828"/>
      <c r="J58" s="736"/>
      <c r="K58" s="736"/>
      <c r="N58" s="732"/>
      <c r="O58" s="737"/>
      <c r="Q58" s="736"/>
    </row>
    <row r="59" spans="1:17" x14ac:dyDescent="0.2">
      <c r="A59" s="782" t="s">
        <v>102</v>
      </c>
      <c r="B59" s="802" t="s">
        <v>103</v>
      </c>
      <c r="C59" s="735">
        <f t="shared" si="0"/>
        <v>0</v>
      </c>
      <c r="D59" s="749"/>
      <c r="E59" s="739"/>
      <c r="F59" s="750"/>
      <c r="G59" s="750"/>
      <c r="H59" s="750"/>
      <c r="I59" s="828"/>
      <c r="J59" s="736"/>
      <c r="K59" s="736"/>
      <c r="N59" s="732"/>
      <c r="O59" s="737"/>
      <c r="Q59" s="736"/>
    </row>
    <row r="60" spans="1:17" x14ac:dyDescent="0.2">
      <c r="A60" s="782" t="s">
        <v>104</v>
      </c>
      <c r="B60" s="802" t="s">
        <v>105</v>
      </c>
      <c r="C60" s="735">
        <f t="shared" si="0"/>
        <v>0</v>
      </c>
      <c r="D60" s="749"/>
      <c r="E60" s="739"/>
      <c r="F60" s="750"/>
      <c r="G60" s="750"/>
      <c r="H60" s="750"/>
      <c r="I60" s="828"/>
      <c r="J60" s="736"/>
      <c r="K60" s="736"/>
      <c r="N60" s="732"/>
      <c r="O60" s="737"/>
      <c r="Q60" s="736"/>
    </row>
    <row r="61" spans="1:17" ht="23.25" x14ac:dyDescent="0.2">
      <c r="A61" s="782" t="s">
        <v>106</v>
      </c>
      <c r="B61" s="788" t="s">
        <v>107</v>
      </c>
      <c r="C61" s="735">
        <f t="shared" si="0"/>
        <v>0</v>
      </c>
      <c r="D61" s="749"/>
      <c r="E61" s="739"/>
      <c r="F61" s="750"/>
      <c r="G61" s="750"/>
      <c r="H61" s="750"/>
      <c r="I61" s="828"/>
      <c r="J61" s="736"/>
      <c r="K61" s="736"/>
      <c r="N61" s="732"/>
      <c r="O61" s="737"/>
      <c r="Q61" s="736"/>
    </row>
    <row r="62" spans="1:17" x14ac:dyDescent="0.2">
      <c r="A62" s="782" t="s">
        <v>108</v>
      </c>
      <c r="B62" s="802" t="s">
        <v>109</v>
      </c>
      <c r="C62" s="735">
        <f t="shared" si="0"/>
        <v>0</v>
      </c>
      <c r="D62" s="749"/>
      <c r="E62" s="739"/>
      <c r="F62" s="750"/>
      <c r="G62" s="750"/>
      <c r="H62" s="750"/>
      <c r="I62" s="828"/>
      <c r="J62" s="736"/>
      <c r="K62" s="736"/>
      <c r="N62" s="732"/>
      <c r="O62" s="737"/>
      <c r="Q62" s="736"/>
    </row>
    <row r="63" spans="1:17" x14ac:dyDescent="0.2">
      <c r="A63" s="782" t="s">
        <v>110</v>
      </c>
      <c r="B63" s="802" t="s">
        <v>111</v>
      </c>
      <c r="C63" s="735">
        <f t="shared" si="0"/>
        <v>0</v>
      </c>
      <c r="D63" s="749"/>
      <c r="E63" s="739"/>
      <c r="F63" s="750"/>
      <c r="G63" s="750"/>
      <c r="H63" s="750"/>
      <c r="I63" s="828"/>
      <c r="J63" s="736"/>
      <c r="K63" s="736"/>
      <c r="N63" s="732"/>
      <c r="O63" s="737"/>
      <c r="Q63" s="736"/>
    </row>
    <row r="64" spans="1:17" x14ac:dyDescent="0.2">
      <c r="A64" s="782" t="s">
        <v>112</v>
      </c>
      <c r="B64" s="802" t="s">
        <v>113</v>
      </c>
      <c r="C64" s="735">
        <f t="shared" si="0"/>
        <v>0</v>
      </c>
      <c r="D64" s="749"/>
      <c r="E64" s="739"/>
      <c r="F64" s="750"/>
      <c r="G64" s="750"/>
      <c r="H64" s="750"/>
      <c r="I64" s="828"/>
      <c r="J64" s="736"/>
      <c r="K64" s="736"/>
      <c r="N64" s="732"/>
      <c r="O64" s="737"/>
      <c r="Q64" s="736"/>
    </row>
    <row r="65" spans="1:17" x14ac:dyDescent="0.2">
      <c r="A65" s="782" t="s">
        <v>114</v>
      </c>
      <c r="B65" s="802" t="s">
        <v>115</v>
      </c>
      <c r="C65" s="735">
        <f t="shared" si="0"/>
        <v>0</v>
      </c>
      <c r="D65" s="749"/>
      <c r="E65" s="739"/>
      <c r="F65" s="750"/>
      <c r="G65" s="750"/>
      <c r="H65" s="750"/>
      <c r="I65" s="828"/>
      <c r="J65" s="736"/>
      <c r="K65" s="736"/>
      <c r="N65" s="732"/>
      <c r="O65" s="737"/>
      <c r="Q65" s="736"/>
    </row>
    <row r="66" spans="1:17" ht="25.5" customHeight="1" x14ac:dyDescent="0.2">
      <c r="A66" s="782" t="s">
        <v>116</v>
      </c>
      <c r="B66" s="788" t="s">
        <v>117</v>
      </c>
      <c r="C66" s="735">
        <f t="shared" si="0"/>
        <v>0</v>
      </c>
      <c r="D66" s="749"/>
      <c r="E66" s="739"/>
      <c r="F66" s="750"/>
      <c r="G66" s="750"/>
      <c r="H66" s="750"/>
      <c r="I66" s="828"/>
      <c r="J66" s="736"/>
      <c r="K66" s="736"/>
      <c r="N66" s="732"/>
      <c r="O66" s="737"/>
      <c r="Q66" s="736"/>
    </row>
    <row r="67" spans="1:17" x14ac:dyDescent="0.2">
      <c r="A67" s="782" t="s">
        <v>118</v>
      </c>
      <c r="B67" s="802" t="s">
        <v>119</v>
      </c>
      <c r="C67" s="735">
        <f t="shared" si="0"/>
        <v>0</v>
      </c>
      <c r="D67" s="749"/>
      <c r="E67" s="739"/>
      <c r="F67" s="750"/>
      <c r="G67" s="750"/>
      <c r="H67" s="750"/>
      <c r="I67" s="828"/>
      <c r="J67" s="736"/>
      <c r="K67" s="736"/>
      <c r="N67" s="732"/>
      <c r="O67" s="737"/>
      <c r="Q67" s="736"/>
    </row>
    <row r="68" spans="1:17" x14ac:dyDescent="0.2">
      <c r="A68" s="782" t="s">
        <v>120</v>
      </c>
      <c r="B68" s="802" t="s">
        <v>121</v>
      </c>
      <c r="C68" s="735">
        <f t="shared" si="0"/>
        <v>0</v>
      </c>
      <c r="D68" s="749"/>
      <c r="E68" s="739"/>
      <c r="F68" s="750"/>
      <c r="G68" s="750"/>
      <c r="H68" s="750"/>
      <c r="I68" s="828"/>
      <c r="J68" s="736"/>
      <c r="K68" s="736"/>
      <c r="N68" s="732"/>
      <c r="O68" s="737"/>
      <c r="Q68" s="736"/>
    </row>
    <row r="69" spans="1:17" x14ac:dyDescent="0.2">
      <c r="A69" s="782" t="s">
        <v>122</v>
      </c>
      <c r="B69" s="802" t="s">
        <v>123</v>
      </c>
      <c r="C69" s="735">
        <f t="shared" si="0"/>
        <v>0</v>
      </c>
      <c r="D69" s="749"/>
      <c r="E69" s="739"/>
      <c r="F69" s="750"/>
      <c r="G69" s="750"/>
      <c r="H69" s="750"/>
      <c r="I69" s="828"/>
      <c r="J69" s="736"/>
      <c r="K69" s="736"/>
      <c r="N69" s="732"/>
      <c r="O69" s="737"/>
      <c r="Q69" s="736"/>
    </row>
    <row r="70" spans="1:17" x14ac:dyDescent="0.2">
      <c r="A70" s="782" t="s">
        <v>124</v>
      </c>
      <c r="B70" s="802" t="s">
        <v>125</v>
      </c>
      <c r="C70" s="735">
        <f t="shared" si="0"/>
        <v>0</v>
      </c>
      <c r="D70" s="749"/>
      <c r="E70" s="739"/>
      <c r="F70" s="750"/>
      <c r="G70" s="750"/>
      <c r="H70" s="750"/>
      <c r="I70" s="828"/>
      <c r="J70" s="736"/>
      <c r="K70" s="736"/>
      <c r="N70" s="732"/>
      <c r="O70" s="737"/>
      <c r="Q70" s="736"/>
    </row>
    <row r="71" spans="1:17" x14ac:dyDescent="0.2">
      <c r="A71" s="782" t="s">
        <v>126</v>
      </c>
      <c r="B71" s="802" t="s">
        <v>127</v>
      </c>
      <c r="C71" s="735">
        <f t="shared" si="0"/>
        <v>0</v>
      </c>
      <c r="D71" s="749"/>
      <c r="E71" s="739"/>
      <c r="F71" s="750"/>
      <c r="G71" s="750"/>
      <c r="H71" s="750"/>
      <c r="I71" s="828"/>
      <c r="J71" s="736"/>
      <c r="K71" s="736"/>
      <c r="N71" s="732"/>
      <c r="O71" s="737"/>
      <c r="Q71" s="736"/>
    </row>
    <row r="72" spans="1:17" x14ac:dyDescent="0.2">
      <c r="A72" s="782" t="s">
        <v>128</v>
      </c>
      <c r="B72" s="802" t="s">
        <v>129</v>
      </c>
      <c r="C72" s="735">
        <f t="shared" si="0"/>
        <v>0</v>
      </c>
      <c r="D72" s="749"/>
      <c r="E72" s="739"/>
      <c r="F72" s="750"/>
      <c r="G72" s="750"/>
      <c r="H72" s="750"/>
      <c r="I72" s="828"/>
      <c r="J72" s="736"/>
      <c r="K72" s="736"/>
      <c r="N72" s="732"/>
      <c r="O72" s="737"/>
      <c r="Q72" s="736"/>
    </row>
    <row r="73" spans="1:17" x14ac:dyDescent="0.2">
      <c r="A73" s="782" t="s">
        <v>130</v>
      </c>
      <c r="B73" s="802" t="s">
        <v>131</v>
      </c>
      <c r="C73" s="735">
        <f t="shared" si="0"/>
        <v>0</v>
      </c>
      <c r="D73" s="749"/>
      <c r="E73" s="739"/>
      <c r="F73" s="750"/>
      <c r="G73" s="750"/>
      <c r="H73" s="750"/>
      <c r="I73" s="828"/>
      <c r="J73" s="736"/>
      <c r="K73" s="736"/>
      <c r="N73" s="732"/>
      <c r="O73" s="737"/>
      <c r="Q73" s="736"/>
    </row>
    <row r="74" spans="1:17" x14ac:dyDescent="0.2">
      <c r="A74" s="782" t="s">
        <v>132</v>
      </c>
      <c r="B74" s="802" t="s">
        <v>133</v>
      </c>
      <c r="C74" s="735">
        <f t="shared" si="0"/>
        <v>0</v>
      </c>
      <c r="D74" s="749"/>
      <c r="E74" s="739"/>
      <c r="F74" s="750"/>
      <c r="G74" s="750"/>
      <c r="H74" s="750"/>
      <c r="I74" s="828"/>
      <c r="J74" s="736"/>
      <c r="K74" s="736"/>
      <c r="N74" s="732"/>
      <c r="O74" s="737"/>
      <c r="Q74" s="736"/>
    </row>
    <row r="75" spans="1:17" x14ac:dyDescent="0.2">
      <c r="A75" s="782" t="s">
        <v>134</v>
      </c>
      <c r="B75" s="802" t="s">
        <v>135</v>
      </c>
      <c r="C75" s="735">
        <f t="shared" si="0"/>
        <v>0</v>
      </c>
      <c r="D75" s="749"/>
      <c r="E75" s="739"/>
      <c r="F75" s="750"/>
      <c r="G75" s="750"/>
      <c r="H75" s="750"/>
      <c r="I75" s="828"/>
      <c r="J75" s="736"/>
      <c r="K75" s="736"/>
      <c r="N75" s="732"/>
      <c r="O75" s="737"/>
      <c r="Q75" s="736"/>
    </row>
    <row r="76" spans="1:17" x14ac:dyDescent="0.2">
      <c r="A76" s="782" t="s">
        <v>136</v>
      </c>
      <c r="B76" s="802" t="s">
        <v>137</v>
      </c>
      <c r="C76" s="735">
        <f t="shared" si="0"/>
        <v>0</v>
      </c>
      <c r="D76" s="749"/>
      <c r="E76" s="739"/>
      <c r="F76" s="750"/>
      <c r="G76" s="750"/>
      <c r="H76" s="750"/>
      <c r="I76" s="828"/>
      <c r="J76" s="736"/>
      <c r="K76" s="736"/>
      <c r="N76" s="732"/>
      <c r="O76" s="737"/>
      <c r="Q76" s="736"/>
    </row>
    <row r="77" spans="1:17" x14ac:dyDescent="0.2">
      <c r="A77" s="803" t="s">
        <v>138</v>
      </c>
      <c r="B77" s="808" t="s">
        <v>139</v>
      </c>
      <c r="C77" s="751">
        <f>+SUM(D77:F77)</f>
        <v>0</v>
      </c>
      <c r="D77" s="752"/>
      <c r="E77" s="753"/>
      <c r="F77" s="754"/>
      <c r="G77" s="754"/>
      <c r="H77" s="754"/>
      <c r="I77" s="828"/>
      <c r="J77" s="736"/>
      <c r="K77" s="736"/>
      <c r="N77" s="732"/>
      <c r="O77" s="737"/>
      <c r="Q77" s="736"/>
    </row>
    <row r="78" spans="1:17" x14ac:dyDescent="0.2">
      <c r="A78" s="873"/>
      <c r="B78" s="755"/>
      <c r="C78" s="68"/>
      <c r="D78" s="3"/>
      <c r="E78" s="3"/>
      <c r="F78" s="3"/>
      <c r="G78" s="3"/>
      <c r="H78" s="3"/>
      <c r="I78" s="828"/>
      <c r="J78" s="736"/>
      <c r="K78" s="736"/>
      <c r="N78" s="732"/>
      <c r="O78" s="737"/>
      <c r="Q78" s="736"/>
    </row>
    <row r="79" spans="1:17" x14ac:dyDescent="0.2">
      <c r="A79" s="951" t="s">
        <v>140</v>
      </c>
      <c r="B79" s="958"/>
      <c r="C79" s="872">
        <f>+SUM(D79:F79)</f>
        <v>584</v>
      </c>
      <c r="D79" s="756">
        <f>+SUM(D80:D117)</f>
        <v>1</v>
      </c>
      <c r="E79" s="756">
        <f>+SUM(E80:E117)</f>
        <v>534</v>
      </c>
      <c r="F79" s="757">
        <f>+SUM(F80:F117)</f>
        <v>49</v>
      </c>
      <c r="G79" s="758">
        <f>+SUM(G80:G117)</f>
        <v>0</v>
      </c>
      <c r="H79" s="758">
        <f>+SUM(H80:H117)</f>
        <v>0</v>
      </c>
      <c r="I79" s="828"/>
      <c r="J79" s="736"/>
      <c r="K79" s="736"/>
      <c r="N79" s="732"/>
      <c r="O79" s="737"/>
      <c r="Q79" s="736"/>
    </row>
    <row r="80" spans="1:17" x14ac:dyDescent="0.2">
      <c r="A80" s="781" t="s">
        <v>141</v>
      </c>
      <c r="B80" s="801" t="s">
        <v>142</v>
      </c>
      <c r="C80" s="759">
        <f>+SUM(D80:F80)</f>
        <v>0</v>
      </c>
      <c r="D80" s="746"/>
      <c r="E80" s="747"/>
      <c r="F80" s="748"/>
      <c r="G80" s="748"/>
      <c r="H80" s="748"/>
      <c r="I80" s="828"/>
      <c r="J80" s="736"/>
      <c r="K80" s="736"/>
      <c r="N80" s="732"/>
      <c r="O80" s="737"/>
      <c r="Q80" s="736"/>
    </row>
    <row r="81" spans="1:17" x14ac:dyDescent="0.2">
      <c r="A81" s="782" t="s">
        <v>143</v>
      </c>
      <c r="B81" s="802" t="s">
        <v>144</v>
      </c>
      <c r="C81" s="735">
        <f t="shared" ref="C81:C117" si="1">+SUM(D81:F81)</f>
        <v>17</v>
      </c>
      <c r="D81" s="749"/>
      <c r="E81" s="739">
        <v>17</v>
      </c>
      <c r="F81" s="750"/>
      <c r="G81" s="750"/>
      <c r="H81" s="750"/>
      <c r="I81" s="828"/>
      <c r="J81" s="736"/>
      <c r="K81" s="736"/>
      <c r="N81" s="732"/>
      <c r="O81" s="737"/>
      <c r="Q81" s="736"/>
    </row>
    <row r="82" spans="1:17" x14ac:dyDescent="0.2">
      <c r="A82" s="782" t="s">
        <v>145</v>
      </c>
      <c r="B82" s="802" t="s">
        <v>146</v>
      </c>
      <c r="C82" s="735">
        <f t="shared" si="1"/>
        <v>0</v>
      </c>
      <c r="D82" s="749"/>
      <c r="E82" s="739"/>
      <c r="F82" s="750"/>
      <c r="G82" s="750"/>
      <c r="H82" s="750"/>
      <c r="I82" s="828"/>
      <c r="J82" s="736"/>
      <c r="K82" s="736"/>
      <c r="N82" s="732"/>
      <c r="O82" s="737"/>
      <c r="Q82" s="736"/>
    </row>
    <row r="83" spans="1:17" x14ac:dyDescent="0.2">
      <c r="A83" s="782" t="s">
        <v>147</v>
      </c>
      <c r="B83" s="802" t="s">
        <v>148</v>
      </c>
      <c r="C83" s="735">
        <f t="shared" si="1"/>
        <v>0</v>
      </c>
      <c r="D83" s="749"/>
      <c r="E83" s="739"/>
      <c r="F83" s="750"/>
      <c r="G83" s="750"/>
      <c r="H83" s="750"/>
      <c r="I83" s="828"/>
      <c r="J83" s="736"/>
      <c r="K83" s="736"/>
      <c r="N83" s="732"/>
      <c r="O83" s="737"/>
      <c r="Q83" s="736"/>
    </row>
    <row r="84" spans="1:17" x14ac:dyDescent="0.2">
      <c r="A84" s="782" t="s">
        <v>149</v>
      </c>
      <c r="B84" s="802" t="s">
        <v>150</v>
      </c>
      <c r="C84" s="735">
        <f t="shared" si="1"/>
        <v>19</v>
      </c>
      <c r="D84" s="749"/>
      <c r="E84" s="739">
        <v>19</v>
      </c>
      <c r="F84" s="750"/>
      <c r="G84" s="750"/>
      <c r="H84" s="750"/>
      <c r="I84" s="828"/>
      <c r="J84" s="736"/>
      <c r="K84" s="736"/>
      <c r="N84" s="732"/>
      <c r="O84" s="737"/>
      <c r="Q84" s="736"/>
    </row>
    <row r="85" spans="1:17" x14ac:dyDescent="0.2">
      <c r="A85" s="782" t="s">
        <v>151</v>
      </c>
      <c r="B85" s="802" t="s">
        <v>152</v>
      </c>
      <c r="C85" s="735">
        <f t="shared" si="1"/>
        <v>0</v>
      </c>
      <c r="D85" s="749"/>
      <c r="E85" s="739"/>
      <c r="F85" s="750"/>
      <c r="G85" s="750"/>
      <c r="H85" s="750"/>
      <c r="I85" s="828"/>
      <c r="J85" s="736"/>
      <c r="K85" s="736"/>
      <c r="N85" s="732"/>
      <c r="O85" s="737"/>
      <c r="Q85" s="736"/>
    </row>
    <row r="86" spans="1:17" x14ac:dyDescent="0.2">
      <c r="A86" s="782" t="s">
        <v>153</v>
      </c>
      <c r="B86" s="802" t="s">
        <v>154</v>
      </c>
      <c r="C86" s="735">
        <f t="shared" si="1"/>
        <v>0</v>
      </c>
      <c r="D86" s="749"/>
      <c r="E86" s="739"/>
      <c r="F86" s="750"/>
      <c r="G86" s="750"/>
      <c r="H86" s="750"/>
      <c r="I86" s="828"/>
      <c r="J86" s="736"/>
      <c r="K86" s="736"/>
      <c r="N86" s="732"/>
      <c r="O86" s="737"/>
      <c r="Q86" s="736"/>
    </row>
    <row r="87" spans="1:17" x14ac:dyDescent="0.2">
      <c r="A87" s="782" t="s">
        <v>155</v>
      </c>
      <c r="B87" s="802" t="s">
        <v>156</v>
      </c>
      <c r="C87" s="735">
        <f t="shared" si="1"/>
        <v>0</v>
      </c>
      <c r="D87" s="749"/>
      <c r="E87" s="739"/>
      <c r="F87" s="750"/>
      <c r="G87" s="750"/>
      <c r="H87" s="750"/>
      <c r="I87" s="828"/>
      <c r="J87" s="736"/>
      <c r="K87" s="736"/>
      <c r="N87" s="732"/>
      <c r="O87" s="737"/>
      <c r="Q87" s="736"/>
    </row>
    <row r="88" spans="1:17" x14ac:dyDescent="0.2">
      <c r="A88" s="782" t="s">
        <v>157</v>
      </c>
      <c r="B88" s="802" t="s">
        <v>158</v>
      </c>
      <c r="C88" s="735">
        <f t="shared" si="1"/>
        <v>0</v>
      </c>
      <c r="D88" s="749"/>
      <c r="E88" s="739"/>
      <c r="F88" s="750"/>
      <c r="G88" s="750"/>
      <c r="H88" s="750"/>
      <c r="I88" s="828"/>
      <c r="J88" s="736"/>
      <c r="K88" s="736"/>
      <c r="N88" s="732"/>
      <c r="O88" s="737"/>
      <c r="Q88" s="736"/>
    </row>
    <row r="89" spans="1:17" x14ac:dyDescent="0.2">
      <c r="A89" s="782" t="s">
        <v>159</v>
      </c>
      <c r="B89" s="802" t="s">
        <v>160</v>
      </c>
      <c r="C89" s="735">
        <f t="shared" si="1"/>
        <v>22</v>
      </c>
      <c r="D89" s="749">
        <v>1</v>
      </c>
      <c r="E89" s="739">
        <v>21</v>
      </c>
      <c r="F89" s="750"/>
      <c r="G89" s="750"/>
      <c r="H89" s="750"/>
      <c r="I89" s="828"/>
      <c r="J89" s="736"/>
      <c r="K89" s="736"/>
      <c r="N89" s="732"/>
      <c r="O89" s="737"/>
      <c r="Q89" s="736"/>
    </row>
    <row r="90" spans="1:17" x14ac:dyDescent="0.2">
      <c r="A90" s="782" t="s">
        <v>161</v>
      </c>
      <c r="B90" s="802" t="s">
        <v>162</v>
      </c>
      <c r="C90" s="735">
        <f t="shared" si="1"/>
        <v>0</v>
      </c>
      <c r="D90" s="749"/>
      <c r="E90" s="739"/>
      <c r="F90" s="750"/>
      <c r="G90" s="750"/>
      <c r="H90" s="750"/>
      <c r="I90" s="828"/>
      <c r="J90" s="736"/>
      <c r="K90" s="736"/>
      <c r="N90" s="732"/>
      <c r="O90" s="737"/>
      <c r="Q90" s="736"/>
    </row>
    <row r="91" spans="1:17" x14ac:dyDescent="0.2">
      <c r="A91" s="782" t="s">
        <v>163</v>
      </c>
      <c r="B91" s="802" t="s">
        <v>164</v>
      </c>
      <c r="C91" s="735">
        <f t="shared" si="1"/>
        <v>0</v>
      </c>
      <c r="D91" s="749"/>
      <c r="E91" s="739"/>
      <c r="F91" s="750"/>
      <c r="G91" s="750"/>
      <c r="H91" s="750"/>
      <c r="I91" s="828"/>
      <c r="J91" s="736"/>
      <c r="K91" s="736"/>
      <c r="N91" s="732"/>
      <c r="O91" s="737"/>
      <c r="Q91" s="736"/>
    </row>
    <row r="92" spans="1:17" x14ac:dyDescent="0.2">
      <c r="A92" s="782" t="s">
        <v>165</v>
      </c>
      <c r="B92" s="802" t="s">
        <v>166</v>
      </c>
      <c r="C92" s="735">
        <f t="shared" si="1"/>
        <v>0</v>
      </c>
      <c r="D92" s="749"/>
      <c r="E92" s="739"/>
      <c r="F92" s="750"/>
      <c r="G92" s="750"/>
      <c r="H92" s="750"/>
      <c r="I92" s="828"/>
      <c r="J92" s="736"/>
      <c r="K92" s="736"/>
      <c r="N92" s="732"/>
      <c r="O92" s="737"/>
      <c r="Q92" s="736"/>
    </row>
    <row r="93" spans="1:17" x14ac:dyDescent="0.2">
      <c r="A93" s="782" t="s">
        <v>167</v>
      </c>
      <c r="B93" s="802" t="s">
        <v>168</v>
      </c>
      <c r="C93" s="735">
        <f t="shared" si="1"/>
        <v>0</v>
      </c>
      <c r="D93" s="749"/>
      <c r="E93" s="739"/>
      <c r="F93" s="750"/>
      <c r="G93" s="750"/>
      <c r="H93" s="750"/>
      <c r="I93" s="828"/>
      <c r="J93" s="736"/>
      <c r="K93" s="736"/>
      <c r="N93" s="732"/>
      <c r="O93" s="737"/>
      <c r="Q93" s="736"/>
    </row>
    <row r="94" spans="1:17" x14ac:dyDescent="0.2">
      <c r="A94" s="782" t="s">
        <v>169</v>
      </c>
      <c r="B94" s="802" t="s">
        <v>170</v>
      </c>
      <c r="C94" s="735">
        <f t="shared" si="1"/>
        <v>289</v>
      </c>
      <c r="D94" s="749"/>
      <c r="E94" s="739">
        <v>289</v>
      </c>
      <c r="F94" s="750"/>
      <c r="G94" s="750"/>
      <c r="H94" s="750"/>
      <c r="I94" s="828"/>
      <c r="J94" s="736"/>
      <c r="K94" s="736"/>
      <c r="N94" s="732"/>
      <c r="O94" s="737"/>
      <c r="Q94" s="736"/>
    </row>
    <row r="95" spans="1:17" x14ac:dyDescent="0.2">
      <c r="A95" s="782" t="s">
        <v>171</v>
      </c>
      <c r="B95" s="802" t="s">
        <v>172</v>
      </c>
      <c r="C95" s="735">
        <f t="shared" si="1"/>
        <v>36</v>
      </c>
      <c r="D95" s="749"/>
      <c r="E95" s="739">
        <v>36</v>
      </c>
      <c r="F95" s="750"/>
      <c r="G95" s="750"/>
      <c r="H95" s="750"/>
      <c r="I95" s="828"/>
      <c r="J95" s="736"/>
      <c r="K95" s="736"/>
      <c r="N95" s="732"/>
      <c r="O95" s="737"/>
      <c r="Q95" s="736"/>
    </row>
    <row r="96" spans="1:17" x14ac:dyDescent="0.2">
      <c r="A96" s="782" t="s">
        <v>173</v>
      </c>
      <c r="B96" s="802" t="s">
        <v>174</v>
      </c>
      <c r="C96" s="735">
        <f t="shared" si="1"/>
        <v>0</v>
      </c>
      <c r="D96" s="749"/>
      <c r="E96" s="739"/>
      <c r="F96" s="750"/>
      <c r="G96" s="750"/>
      <c r="H96" s="750"/>
      <c r="I96" s="828"/>
      <c r="J96" s="736"/>
      <c r="K96" s="736"/>
      <c r="N96" s="732"/>
      <c r="O96" s="737"/>
      <c r="Q96" s="736"/>
    </row>
    <row r="97" spans="1:17" x14ac:dyDescent="0.2">
      <c r="A97" s="782" t="s">
        <v>175</v>
      </c>
      <c r="B97" s="802" t="s">
        <v>176</v>
      </c>
      <c r="C97" s="735">
        <f t="shared" si="1"/>
        <v>0</v>
      </c>
      <c r="D97" s="749"/>
      <c r="E97" s="739"/>
      <c r="F97" s="750"/>
      <c r="G97" s="750"/>
      <c r="H97" s="750"/>
      <c r="I97" s="828"/>
      <c r="J97" s="736"/>
      <c r="K97" s="736"/>
      <c r="N97" s="732"/>
      <c r="O97" s="737"/>
      <c r="Q97" s="736"/>
    </row>
    <row r="98" spans="1:17" x14ac:dyDescent="0.2">
      <c r="A98" s="782" t="s">
        <v>177</v>
      </c>
      <c r="B98" s="802" t="s">
        <v>178</v>
      </c>
      <c r="C98" s="735">
        <f t="shared" si="1"/>
        <v>0</v>
      </c>
      <c r="D98" s="749"/>
      <c r="E98" s="739"/>
      <c r="F98" s="750"/>
      <c r="G98" s="750"/>
      <c r="H98" s="750"/>
      <c r="I98" s="828"/>
      <c r="J98" s="736"/>
      <c r="K98" s="736"/>
      <c r="N98" s="732"/>
      <c r="O98" s="737"/>
      <c r="Q98" s="736"/>
    </row>
    <row r="99" spans="1:17" x14ac:dyDescent="0.2">
      <c r="A99" s="782" t="s">
        <v>179</v>
      </c>
      <c r="B99" s="802" t="s">
        <v>180</v>
      </c>
      <c r="C99" s="735">
        <f t="shared" si="1"/>
        <v>152</v>
      </c>
      <c r="D99" s="749"/>
      <c r="E99" s="739">
        <v>152</v>
      </c>
      <c r="F99" s="750"/>
      <c r="G99" s="750"/>
      <c r="H99" s="750"/>
      <c r="I99" s="828"/>
      <c r="J99" s="736"/>
      <c r="K99" s="736"/>
      <c r="N99" s="732"/>
      <c r="O99" s="737"/>
      <c r="Q99" s="736"/>
    </row>
    <row r="100" spans="1:17" x14ac:dyDescent="0.2">
      <c r="A100" s="782" t="s">
        <v>181</v>
      </c>
      <c r="B100" s="802" t="s">
        <v>182</v>
      </c>
      <c r="C100" s="735">
        <f t="shared" si="1"/>
        <v>0</v>
      </c>
      <c r="D100" s="749"/>
      <c r="E100" s="739"/>
      <c r="F100" s="750"/>
      <c r="G100" s="750"/>
      <c r="H100" s="750"/>
      <c r="I100" s="828"/>
      <c r="J100" s="736"/>
      <c r="K100" s="736"/>
      <c r="N100" s="732"/>
      <c r="O100" s="737"/>
      <c r="Q100" s="736"/>
    </row>
    <row r="101" spans="1:17" x14ac:dyDescent="0.2">
      <c r="A101" s="782" t="s">
        <v>183</v>
      </c>
      <c r="B101" s="802" t="s">
        <v>184</v>
      </c>
      <c r="C101" s="735">
        <f t="shared" si="1"/>
        <v>0</v>
      </c>
      <c r="D101" s="749"/>
      <c r="E101" s="739"/>
      <c r="F101" s="750"/>
      <c r="G101" s="750"/>
      <c r="H101" s="750"/>
      <c r="I101" s="828"/>
      <c r="J101" s="736"/>
      <c r="K101" s="736"/>
      <c r="N101" s="732"/>
      <c r="O101" s="737"/>
      <c r="Q101" s="736"/>
    </row>
    <row r="102" spans="1:17" x14ac:dyDescent="0.2">
      <c r="A102" s="782" t="s">
        <v>185</v>
      </c>
      <c r="B102" s="802" t="s">
        <v>186</v>
      </c>
      <c r="C102" s="735">
        <f t="shared" si="1"/>
        <v>0</v>
      </c>
      <c r="D102" s="749"/>
      <c r="E102" s="739"/>
      <c r="F102" s="750"/>
      <c r="G102" s="750"/>
      <c r="H102" s="750"/>
      <c r="I102" s="828"/>
      <c r="J102" s="736"/>
      <c r="K102" s="736"/>
      <c r="N102" s="732"/>
      <c r="O102" s="737"/>
      <c r="Q102" s="736"/>
    </row>
    <row r="103" spans="1:17" x14ac:dyDescent="0.2">
      <c r="A103" s="782" t="s">
        <v>187</v>
      </c>
      <c r="B103" s="802" t="s">
        <v>188</v>
      </c>
      <c r="C103" s="735">
        <f t="shared" si="1"/>
        <v>0</v>
      </c>
      <c r="D103" s="749"/>
      <c r="E103" s="739"/>
      <c r="F103" s="750"/>
      <c r="G103" s="750"/>
      <c r="H103" s="750"/>
      <c r="I103" s="828"/>
      <c r="J103" s="736"/>
      <c r="K103" s="736"/>
      <c r="N103" s="732"/>
      <c r="O103" s="737"/>
      <c r="Q103" s="736"/>
    </row>
    <row r="104" spans="1:17" x14ac:dyDescent="0.2">
      <c r="A104" s="782" t="s">
        <v>189</v>
      </c>
      <c r="B104" s="802" t="s">
        <v>190</v>
      </c>
      <c r="C104" s="735">
        <f t="shared" si="1"/>
        <v>0</v>
      </c>
      <c r="D104" s="749"/>
      <c r="E104" s="739"/>
      <c r="F104" s="750"/>
      <c r="G104" s="750"/>
      <c r="H104" s="750"/>
      <c r="I104" s="828"/>
      <c r="J104" s="736"/>
      <c r="K104" s="736"/>
      <c r="N104" s="732"/>
      <c r="O104" s="737"/>
      <c r="Q104" s="736"/>
    </row>
    <row r="105" spans="1:17" x14ac:dyDescent="0.2">
      <c r="A105" s="782" t="s">
        <v>191</v>
      </c>
      <c r="B105" s="802" t="s">
        <v>192</v>
      </c>
      <c r="C105" s="735">
        <f t="shared" si="1"/>
        <v>45</v>
      </c>
      <c r="D105" s="749"/>
      <c r="E105" s="739"/>
      <c r="F105" s="750">
        <v>45</v>
      </c>
      <c r="G105" s="750"/>
      <c r="H105" s="750"/>
      <c r="I105" s="828"/>
      <c r="J105" s="736"/>
      <c r="K105" s="736"/>
      <c r="N105" s="732"/>
      <c r="O105" s="737"/>
      <c r="Q105" s="736"/>
    </row>
    <row r="106" spans="1:17" x14ac:dyDescent="0.2">
      <c r="A106" s="782" t="s">
        <v>193</v>
      </c>
      <c r="B106" s="802" t="s">
        <v>194</v>
      </c>
      <c r="C106" s="735">
        <f t="shared" si="1"/>
        <v>4</v>
      </c>
      <c r="D106" s="749"/>
      <c r="E106" s="739"/>
      <c r="F106" s="750">
        <v>4</v>
      </c>
      <c r="G106" s="750"/>
      <c r="H106" s="750"/>
      <c r="I106" s="828"/>
      <c r="J106" s="736"/>
      <c r="K106" s="736"/>
      <c r="N106" s="732"/>
      <c r="O106" s="737"/>
      <c r="Q106" s="736"/>
    </row>
    <row r="107" spans="1:17" x14ac:dyDescent="0.2">
      <c r="A107" s="782" t="s">
        <v>195</v>
      </c>
      <c r="B107" s="802" t="s">
        <v>196</v>
      </c>
      <c r="C107" s="735">
        <f t="shared" si="1"/>
        <v>0</v>
      </c>
      <c r="D107" s="749"/>
      <c r="E107" s="739"/>
      <c r="F107" s="750"/>
      <c r="G107" s="750"/>
      <c r="H107" s="750"/>
      <c r="I107" s="828"/>
      <c r="J107" s="736"/>
      <c r="K107" s="736"/>
      <c r="N107" s="732"/>
      <c r="O107" s="737"/>
      <c r="Q107" s="736"/>
    </row>
    <row r="108" spans="1:17" x14ac:dyDescent="0.2">
      <c r="A108" s="782" t="s">
        <v>197</v>
      </c>
      <c r="B108" s="802" t="s">
        <v>198</v>
      </c>
      <c r="C108" s="735">
        <f t="shared" si="1"/>
        <v>0</v>
      </c>
      <c r="D108" s="749"/>
      <c r="E108" s="739"/>
      <c r="F108" s="750"/>
      <c r="G108" s="750"/>
      <c r="H108" s="750"/>
      <c r="I108" s="828"/>
      <c r="J108" s="736"/>
      <c r="K108" s="736"/>
      <c r="N108" s="732"/>
      <c r="O108" s="737"/>
      <c r="Q108" s="736"/>
    </row>
    <row r="109" spans="1:17" x14ac:dyDescent="0.2">
      <c r="A109" s="782" t="s">
        <v>199</v>
      </c>
      <c r="B109" s="802" t="s">
        <v>200</v>
      </c>
      <c r="C109" s="735">
        <f t="shared" si="1"/>
        <v>0</v>
      </c>
      <c r="D109" s="749"/>
      <c r="E109" s="739"/>
      <c r="F109" s="750"/>
      <c r="G109" s="750"/>
      <c r="H109" s="750"/>
      <c r="I109" s="828"/>
      <c r="J109" s="736"/>
      <c r="K109" s="736"/>
      <c r="N109" s="732"/>
      <c r="O109" s="737"/>
      <c r="Q109" s="736"/>
    </row>
    <row r="110" spans="1:17" x14ac:dyDescent="0.2">
      <c r="A110" s="782" t="s">
        <v>201</v>
      </c>
      <c r="B110" s="802" t="s">
        <v>202</v>
      </c>
      <c r="C110" s="735">
        <f t="shared" si="1"/>
        <v>0</v>
      </c>
      <c r="D110" s="749"/>
      <c r="E110" s="739"/>
      <c r="F110" s="750"/>
      <c r="G110" s="750"/>
      <c r="H110" s="750"/>
      <c r="I110" s="828"/>
      <c r="J110" s="736"/>
      <c r="K110" s="736"/>
      <c r="N110" s="732"/>
      <c r="O110" s="737"/>
      <c r="Q110" s="736"/>
    </row>
    <row r="111" spans="1:17" x14ac:dyDescent="0.2">
      <c r="A111" s="782" t="s">
        <v>203</v>
      </c>
      <c r="B111" s="802" t="s">
        <v>204</v>
      </c>
      <c r="C111" s="735">
        <f t="shared" si="1"/>
        <v>0</v>
      </c>
      <c r="D111" s="749"/>
      <c r="E111" s="739"/>
      <c r="F111" s="750"/>
      <c r="G111" s="750"/>
      <c r="H111" s="750"/>
      <c r="I111" s="828"/>
      <c r="J111" s="736"/>
      <c r="K111" s="736"/>
      <c r="N111" s="732"/>
      <c r="O111" s="737"/>
      <c r="Q111" s="736"/>
    </row>
    <row r="112" spans="1:17" x14ac:dyDescent="0.2">
      <c r="A112" s="782" t="s">
        <v>205</v>
      </c>
      <c r="B112" s="802" t="s">
        <v>206</v>
      </c>
      <c r="C112" s="735">
        <f t="shared" si="1"/>
        <v>0</v>
      </c>
      <c r="D112" s="749"/>
      <c r="E112" s="739"/>
      <c r="F112" s="750"/>
      <c r="G112" s="750"/>
      <c r="H112" s="750"/>
      <c r="I112" s="828"/>
      <c r="J112" s="736"/>
      <c r="K112" s="736"/>
      <c r="N112" s="732"/>
      <c r="O112" s="737"/>
      <c r="Q112" s="736"/>
    </row>
    <row r="113" spans="1:17" x14ac:dyDescent="0.2">
      <c r="A113" s="782" t="s">
        <v>207</v>
      </c>
      <c r="B113" s="802" t="s">
        <v>208</v>
      </c>
      <c r="C113" s="735">
        <f t="shared" si="1"/>
        <v>0</v>
      </c>
      <c r="D113" s="749"/>
      <c r="E113" s="739"/>
      <c r="F113" s="750"/>
      <c r="G113" s="750"/>
      <c r="H113" s="750"/>
      <c r="I113" s="828"/>
      <c r="J113" s="736"/>
      <c r="K113" s="736"/>
      <c r="N113" s="732"/>
      <c r="O113" s="737"/>
      <c r="Q113" s="736"/>
    </row>
    <row r="114" spans="1:17" x14ac:dyDescent="0.2">
      <c r="A114" s="782" t="s">
        <v>209</v>
      </c>
      <c r="B114" s="802" t="s">
        <v>210</v>
      </c>
      <c r="C114" s="735">
        <f t="shared" si="1"/>
        <v>0</v>
      </c>
      <c r="D114" s="749"/>
      <c r="E114" s="739"/>
      <c r="F114" s="750"/>
      <c r="G114" s="750"/>
      <c r="H114" s="750"/>
      <c r="I114" s="828"/>
      <c r="J114" s="736"/>
      <c r="K114" s="736"/>
      <c r="N114" s="732"/>
      <c r="O114" s="737"/>
      <c r="Q114" s="736"/>
    </row>
    <row r="115" spans="1:17" x14ac:dyDescent="0.2">
      <c r="A115" s="782" t="s">
        <v>211</v>
      </c>
      <c r="B115" s="802" t="s">
        <v>212</v>
      </c>
      <c r="C115" s="735">
        <f t="shared" si="1"/>
        <v>0</v>
      </c>
      <c r="D115" s="749"/>
      <c r="E115" s="739"/>
      <c r="F115" s="750"/>
      <c r="G115" s="750"/>
      <c r="H115" s="750"/>
      <c r="I115" s="828"/>
      <c r="J115" s="736"/>
      <c r="K115" s="736"/>
      <c r="N115" s="732"/>
      <c r="O115" s="737"/>
      <c r="Q115" s="736"/>
    </row>
    <row r="116" spans="1:17" x14ac:dyDescent="0.2">
      <c r="A116" s="782" t="s">
        <v>213</v>
      </c>
      <c r="B116" s="802" t="s">
        <v>214</v>
      </c>
      <c r="C116" s="735">
        <f t="shared" si="1"/>
        <v>0</v>
      </c>
      <c r="D116" s="749"/>
      <c r="E116" s="739"/>
      <c r="F116" s="750"/>
      <c r="G116" s="750"/>
      <c r="H116" s="750"/>
      <c r="I116" s="828"/>
      <c r="J116" s="736"/>
      <c r="K116" s="736"/>
      <c r="N116" s="732"/>
      <c r="O116" s="737"/>
      <c r="Q116" s="736"/>
    </row>
    <row r="117" spans="1:17" x14ac:dyDescent="0.2">
      <c r="A117" s="803" t="s">
        <v>215</v>
      </c>
      <c r="B117" s="808" t="s">
        <v>216</v>
      </c>
      <c r="C117" s="751">
        <f t="shared" si="1"/>
        <v>0</v>
      </c>
      <c r="D117" s="752"/>
      <c r="E117" s="753"/>
      <c r="F117" s="754"/>
      <c r="G117" s="754"/>
      <c r="H117" s="754"/>
      <c r="I117" s="828"/>
      <c r="J117" s="736"/>
      <c r="K117" s="736"/>
      <c r="N117" s="732"/>
      <c r="O117" s="737"/>
      <c r="Q117" s="736"/>
    </row>
    <row r="118" spans="1:17" x14ac:dyDescent="0.2">
      <c r="A118" s="873"/>
      <c r="B118" s="755"/>
      <c r="C118" s="68"/>
      <c r="D118" s="3"/>
      <c r="E118" s="3"/>
      <c r="F118" s="3"/>
      <c r="G118" s="3"/>
      <c r="H118" s="3"/>
      <c r="I118" s="828"/>
      <c r="J118" s="736"/>
      <c r="K118" s="736"/>
      <c r="N118" s="732"/>
      <c r="O118" s="737"/>
      <c r="Q118" s="736"/>
    </row>
    <row r="119" spans="1:17" x14ac:dyDescent="0.2">
      <c r="A119" s="951" t="s">
        <v>217</v>
      </c>
      <c r="B119" s="958"/>
      <c r="C119" s="872">
        <f>+SUM(D119:F119)</f>
        <v>363</v>
      </c>
      <c r="D119" s="756">
        <f>+SUM(D120:D159)</f>
        <v>1</v>
      </c>
      <c r="E119" s="760">
        <f>+SUM(E120:E159)</f>
        <v>354</v>
      </c>
      <c r="F119" s="761">
        <f>+SUM(F120:F159)</f>
        <v>8</v>
      </c>
      <c r="G119" s="761">
        <f>+SUM(G120:G159)</f>
        <v>0</v>
      </c>
      <c r="H119" s="761">
        <f>+SUM(H120:H159)</f>
        <v>0</v>
      </c>
      <c r="I119" s="828"/>
      <c r="J119" s="736"/>
      <c r="K119" s="736"/>
      <c r="N119" s="732"/>
      <c r="O119" s="737"/>
      <c r="Q119" s="736"/>
    </row>
    <row r="120" spans="1:17" x14ac:dyDescent="0.2">
      <c r="A120" s="781" t="s">
        <v>218</v>
      </c>
      <c r="B120" s="801" t="s">
        <v>219</v>
      </c>
      <c r="C120" s="759">
        <f>+SUM(D120:F120)</f>
        <v>0</v>
      </c>
      <c r="D120" s="746"/>
      <c r="E120" s="747"/>
      <c r="F120" s="748"/>
      <c r="G120" s="748"/>
      <c r="H120" s="748"/>
      <c r="I120" s="828"/>
      <c r="J120" s="736"/>
      <c r="K120" s="736"/>
      <c r="N120" s="732"/>
      <c r="O120" s="737"/>
      <c r="Q120" s="736"/>
    </row>
    <row r="121" spans="1:17" x14ac:dyDescent="0.2">
      <c r="A121" s="782" t="s">
        <v>220</v>
      </c>
      <c r="B121" s="802" t="s">
        <v>221</v>
      </c>
      <c r="C121" s="735">
        <f t="shared" ref="C121:C159" si="2">+SUM(D121:F121)</f>
        <v>0</v>
      </c>
      <c r="D121" s="749"/>
      <c r="E121" s="739"/>
      <c r="F121" s="750"/>
      <c r="G121" s="750"/>
      <c r="H121" s="750"/>
      <c r="I121" s="828"/>
      <c r="J121" s="736"/>
      <c r="K121" s="736"/>
      <c r="N121" s="732"/>
      <c r="O121" s="737"/>
      <c r="Q121" s="736"/>
    </row>
    <row r="122" spans="1:17" x14ac:dyDescent="0.2">
      <c r="A122" s="782" t="s">
        <v>222</v>
      </c>
      <c r="B122" s="802" t="s">
        <v>223</v>
      </c>
      <c r="C122" s="735">
        <f t="shared" si="2"/>
        <v>0</v>
      </c>
      <c r="D122" s="749"/>
      <c r="E122" s="739"/>
      <c r="F122" s="750"/>
      <c r="G122" s="750"/>
      <c r="H122" s="750"/>
      <c r="I122" s="828"/>
      <c r="J122" s="736"/>
      <c r="K122" s="736"/>
      <c r="N122" s="732"/>
      <c r="O122" s="737"/>
      <c r="Q122" s="736"/>
    </row>
    <row r="123" spans="1:17" x14ac:dyDescent="0.2">
      <c r="A123" s="782" t="s">
        <v>224</v>
      </c>
      <c r="B123" s="802" t="s">
        <v>225</v>
      </c>
      <c r="C123" s="735">
        <f t="shared" si="2"/>
        <v>0</v>
      </c>
      <c r="D123" s="749"/>
      <c r="E123" s="739"/>
      <c r="F123" s="750"/>
      <c r="G123" s="750"/>
      <c r="H123" s="750"/>
      <c r="I123" s="828"/>
      <c r="J123" s="736"/>
      <c r="K123" s="736"/>
      <c r="N123" s="732"/>
      <c r="O123" s="737"/>
      <c r="Q123" s="736"/>
    </row>
    <row r="124" spans="1:17" x14ac:dyDescent="0.2">
      <c r="A124" s="782" t="s">
        <v>226</v>
      </c>
      <c r="B124" s="802" t="s">
        <v>227</v>
      </c>
      <c r="C124" s="735">
        <f t="shared" si="2"/>
        <v>0</v>
      </c>
      <c r="D124" s="749"/>
      <c r="E124" s="739"/>
      <c r="F124" s="750"/>
      <c r="G124" s="750"/>
      <c r="H124" s="750"/>
      <c r="I124" s="828"/>
      <c r="J124" s="736"/>
      <c r="K124" s="736"/>
      <c r="N124" s="732"/>
      <c r="O124" s="737"/>
      <c r="Q124" s="736"/>
    </row>
    <row r="125" spans="1:17" x14ac:dyDescent="0.2">
      <c r="A125" s="782" t="s">
        <v>228</v>
      </c>
      <c r="B125" s="802" t="s">
        <v>229</v>
      </c>
      <c r="C125" s="735">
        <f t="shared" si="2"/>
        <v>0</v>
      </c>
      <c r="D125" s="749"/>
      <c r="E125" s="739"/>
      <c r="F125" s="750"/>
      <c r="G125" s="750"/>
      <c r="H125" s="750"/>
      <c r="I125" s="828"/>
      <c r="J125" s="736"/>
      <c r="K125" s="736"/>
      <c r="N125" s="732"/>
      <c r="O125" s="737"/>
      <c r="Q125" s="736"/>
    </row>
    <row r="126" spans="1:17" x14ac:dyDescent="0.2">
      <c r="A126" s="782" t="s">
        <v>230</v>
      </c>
      <c r="B126" s="802" t="s">
        <v>231</v>
      </c>
      <c r="C126" s="735">
        <f t="shared" si="2"/>
        <v>0</v>
      </c>
      <c r="D126" s="749"/>
      <c r="E126" s="739"/>
      <c r="F126" s="750"/>
      <c r="G126" s="750"/>
      <c r="H126" s="750"/>
      <c r="I126" s="828"/>
      <c r="J126" s="736"/>
      <c r="K126" s="736"/>
      <c r="N126" s="732"/>
      <c r="O126" s="737"/>
      <c r="Q126" s="736"/>
    </row>
    <row r="127" spans="1:17" x14ac:dyDescent="0.2">
      <c r="A127" s="782" t="s">
        <v>232</v>
      </c>
      <c r="B127" s="802" t="s">
        <v>233</v>
      </c>
      <c r="C127" s="735">
        <f t="shared" si="2"/>
        <v>0</v>
      </c>
      <c r="D127" s="749"/>
      <c r="E127" s="739"/>
      <c r="F127" s="750"/>
      <c r="G127" s="750"/>
      <c r="H127" s="750"/>
      <c r="I127" s="828"/>
      <c r="J127" s="736"/>
      <c r="K127" s="736"/>
      <c r="N127" s="732"/>
      <c r="O127" s="737"/>
      <c r="Q127" s="736"/>
    </row>
    <row r="128" spans="1:17" x14ac:dyDescent="0.2">
      <c r="A128" s="782" t="s">
        <v>234</v>
      </c>
      <c r="B128" s="802" t="s">
        <v>235</v>
      </c>
      <c r="C128" s="735">
        <f t="shared" si="2"/>
        <v>261</v>
      </c>
      <c r="D128" s="749"/>
      <c r="E128" s="739">
        <v>261</v>
      </c>
      <c r="F128" s="750"/>
      <c r="G128" s="750"/>
      <c r="H128" s="750"/>
      <c r="I128" s="828"/>
      <c r="J128" s="736"/>
      <c r="K128" s="736"/>
      <c r="N128" s="732"/>
      <c r="O128" s="737"/>
      <c r="Q128" s="736"/>
    </row>
    <row r="129" spans="1:17" x14ac:dyDescent="0.2">
      <c r="A129" s="782" t="s">
        <v>236</v>
      </c>
      <c r="B129" s="802" t="s">
        <v>237</v>
      </c>
      <c r="C129" s="735">
        <f t="shared" si="2"/>
        <v>15</v>
      </c>
      <c r="D129" s="749"/>
      <c r="E129" s="739">
        <v>15</v>
      </c>
      <c r="F129" s="750"/>
      <c r="G129" s="750"/>
      <c r="H129" s="750"/>
      <c r="I129" s="828"/>
      <c r="J129" s="736"/>
      <c r="K129" s="736"/>
      <c r="N129" s="732"/>
      <c r="O129" s="737"/>
      <c r="Q129" s="736"/>
    </row>
    <row r="130" spans="1:17" x14ac:dyDescent="0.2">
      <c r="A130" s="782" t="s">
        <v>238</v>
      </c>
      <c r="B130" s="802" t="s">
        <v>239</v>
      </c>
      <c r="C130" s="735">
        <f t="shared" si="2"/>
        <v>8</v>
      </c>
      <c r="D130" s="749"/>
      <c r="E130" s="739">
        <v>8</v>
      </c>
      <c r="F130" s="750"/>
      <c r="G130" s="750"/>
      <c r="H130" s="750"/>
      <c r="I130" s="828"/>
      <c r="J130" s="736"/>
      <c r="K130" s="736"/>
      <c r="N130" s="732"/>
      <c r="O130" s="737"/>
      <c r="Q130" s="736"/>
    </row>
    <row r="131" spans="1:17" x14ac:dyDescent="0.2">
      <c r="A131" s="782" t="s">
        <v>240</v>
      </c>
      <c r="B131" s="802" t="s">
        <v>241</v>
      </c>
      <c r="C131" s="735">
        <f t="shared" si="2"/>
        <v>57</v>
      </c>
      <c r="D131" s="749"/>
      <c r="E131" s="739">
        <v>57</v>
      </c>
      <c r="F131" s="750"/>
      <c r="G131" s="750"/>
      <c r="H131" s="750"/>
      <c r="I131" s="828"/>
      <c r="J131" s="736"/>
      <c r="K131" s="736"/>
      <c r="N131" s="732"/>
      <c r="O131" s="737"/>
      <c r="Q131" s="736"/>
    </row>
    <row r="132" spans="1:17" x14ac:dyDescent="0.2">
      <c r="A132" s="782" t="s">
        <v>242</v>
      </c>
      <c r="B132" s="802" t="s">
        <v>243</v>
      </c>
      <c r="C132" s="735">
        <f t="shared" si="2"/>
        <v>0</v>
      </c>
      <c r="D132" s="749"/>
      <c r="E132" s="739"/>
      <c r="F132" s="750"/>
      <c r="G132" s="750"/>
      <c r="H132" s="750"/>
      <c r="I132" s="828"/>
      <c r="J132" s="736"/>
      <c r="K132" s="736"/>
      <c r="N132" s="732"/>
      <c r="O132" s="737"/>
      <c r="Q132" s="736"/>
    </row>
    <row r="133" spans="1:17" x14ac:dyDescent="0.2">
      <c r="A133" s="782" t="s">
        <v>244</v>
      </c>
      <c r="B133" s="802" t="s">
        <v>245</v>
      </c>
      <c r="C133" s="735">
        <f t="shared" si="2"/>
        <v>0</v>
      </c>
      <c r="D133" s="749"/>
      <c r="E133" s="739"/>
      <c r="F133" s="750"/>
      <c r="G133" s="750"/>
      <c r="H133" s="750"/>
      <c r="I133" s="828"/>
      <c r="J133" s="736"/>
      <c r="K133" s="736"/>
      <c r="N133" s="732"/>
      <c r="O133" s="737"/>
      <c r="Q133" s="736"/>
    </row>
    <row r="134" spans="1:17" x14ac:dyDescent="0.2">
      <c r="A134" s="782" t="s">
        <v>246</v>
      </c>
      <c r="B134" s="802" t="s">
        <v>247</v>
      </c>
      <c r="C134" s="735">
        <f t="shared" si="2"/>
        <v>0</v>
      </c>
      <c r="D134" s="749"/>
      <c r="E134" s="739"/>
      <c r="F134" s="750"/>
      <c r="G134" s="750"/>
      <c r="H134" s="750"/>
      <c r="I134" s="828"/>
      <c r="J134" s="736"/>
      <c r="K134" s="736"/>
      <c r="N134" s="732"/>
      <c r="O134" s="737"/>
      <c r="Q134" s="736"/>
    </row>
    <row r="135" spans="1:17" x14ac:dyDescent="0.2">
      <c r="A135" s="782" t="s">
        <v>248</v>
      </c>
      <c r="B135" s="802" t="s">
        <v>249</v>
      </c>
      <c r="C135" s="735">
        <f t="shared" si="2"/>
        <v>0</v>
      </c>
      <c r="D135" s="749"/>
      <c r="E135" s="739"/>
      <c r="F135" s="750"/>
      <c r="G135" s="750"/>
      <c r="H135" s="750"/>
      <c r="I135" s="828"/>
      <c r="J135" s="736"/>
      <c r="K135" s="736"/>
      <c r="N135" s="732"/>
      <c r="O135" s="737"/>
      <c r="Q135" s="736"/>
    </row>
    <row r="136" spans="1:17" x14ac:dyDescent="0.2">
      <c r="A136" s="782" t="s">
        <v>250</v>
      </c>
      <c r="B136" s="802" t="s">
        <v>251</v>
      </c>
      <c r="C136" s="735">
        <f t="shared" si="2"/>
        <v>0</v>
      </c>
      <c r="D136" s="749"/>
      <c r="E136" s="739"/>
      <c r="F136" s="750"/>
      <c r="G136" s="750"/>
      <c r="H136" s="750"/>
      <c r="I136" s="828"/>
      <c r="J136" s="736"/>
      <c r="K136" s="736"/>
      <c r="N136" s="732"/>
      <c r="O136" s="737"/>
      <c r="Q136" s="736"/>
    </row>
    <row r="137" spans="1:17" x14ac:dyDescent="0.2">
      <c r="A137" s="782" t="s">
        <v>252</v>
      </c>
      <c r="B137" s="802" t="s">
        <v>253</v>
      </c>
      <c r="C137" s="735">
        <f t="shared" si="2"/>
        <v>2</v>
      </c>
      <c r="D137" s="749"/>
      <c r="E137" s="739">
        <v>2</v>
      </c>
      <c r="F137" s="750"/>
      <c r="G137" s="750"/>
      <c r="H137" s="750"/>
      <c r="I137" s="828"/>
      <c r="J137" s="736"/>
      <c r="K137" s="736"/>
      <c r="N137" s="732"/>
      <c r="O137" s="737"/>
      <c r="Q137" s="736"/>
    </row>
    <row r="138" spans="1:17" x14ac:dyDescent="0.2">
      <c r="A138" s="782" t="s">
        <v>254</v>
      </c>
      <c r="B138" s="802" t="s">
        <v>255</v>
      </c>
      <c r="C138" s="735">
        <f t="shared" si="2"/>
        <v>0</v>
      </c>
      <c r="D138" s="749"/>
      <c r="E138" s="739"/>
      <c r="F138" s="750"/>
      <c r="G138" s="750"/>
      <c r="H138" s="750"/>
      <c r="I138" s="828"/>
      <c r="J138" s="736"/>
      <c r="K138" s="736"/>
      <c r="N138" s="732"/>
      <c r="O138" s="737"/>
      <c r="Q138" s="736"/>
    </row>
    <row r="139" spans="1:17" x14ac:dyDescent="0.2">
      <c r="A139" s="782" t="s">
        <v>256</v>
      </c>
      <c r="B139" s="802" t="s">
        <v>257</v>
      </c>
      <c r="C139" s="735">
        <f t="shared" si="2"/>
        <v>6</v>
      </c>
      <c r="D139" s="749"/>
      <c r="E139" s="739"/>
      <c r="F139" s="750">
        <v>6</v>
      </c>
      <c r="G139" s="750"/>
      <c r="H139" s="750"/>
      <c r="I139" s="828"/>
      <c r="J139" s="736"/>
      <c r="K139" s="736"/>
      <c r="N139" s="732"/>
      <c r="O139" s="737"/>
      <c r="Q139" s="736"/>
    </row>
    <row r="140" spans="1:17" x14ac:dyDescent="0.2">
      <c r="A140" s="782" t="s">
        <v>258</v>
      </c>
      <c r="B140" s="802" t="s">
        <v>259</v>
      </c>
      <c r="C140" s="735">
        <f t="shared" si="2"/>
        <v>0</v>
      </c>
      <c r="D140" s="749"/>
      <c r="E140" s="739"/>
      <c r="F140" s="750"/>
      <c r="G140" s="750"/>
      <c r="H140" s="750"/>
      <c r="I140" s="828"/>
      <c r="J140" s="736"/>
      <c r="K140" s="736"/>
      <c r="N140" s="732"/>
      <c r="O140" s="737"/>
      <c r="Q140" s="736"/>
    </row>
    <row r="141" spans="1:17" x14ac:dyDescent="0.2">
      <c r="A141" s="782" t="s">
        <v>260</v>
      </c>
      <c r="B141" s="802" t="s">
        <v>261</v>
      </c>
      <c r="C141" s="735">
        <f t="shared" si="2"/>
        <v>0</v>
      </c>
      <c r="D141" s="749"/>
      <c r="E141" s="739"/>
      <c r="F141" s="750"/>
      <c r="G141" s="750"/>
      <c r="H141" s="750"/>
      <c r="I141" s="828"/>
      <c r="J141" s="736"/>
      <c r="K141" s="736"/>
      <c r="N141" s="732"/>
      <c r="O141" s="737"/>
      <c r="Q141" s="736"/>
    </row>
    <row r="142" spans="1:17" x14ac:dyDescent="0.2">
      <c r="A142" s="782" t="s">
        <v>262</v>
      </c>
      <c r="B142" s="802" t="s">
        <v>263</v>
      </c>
      <c r="C142" s="735">
        <f t="shared" si="2"/>
        <v>2</v>
      </c>
      <c r="D142" s="749"/>
      <c r="E142" s="739">
        <v>2</v>
      </c>
      <c r="F142" s="750"/>
      <c r="G142" s="750"/>
      <c r="H142" s="750"/>
      <c r="I142" s="828"/>
      <c r="J142" s="736"/>
      <c r="K142" s="736"/>
      <c r="N142" s="732"/>
      <c r="O142" s="737"/>
      <c r="Q142" s="736"/>
    </row>
    <row r="143" spans="1:17" x14ac:dyDescent="0.2">
      <c r="A143" s="782" t="s">
        <v>264</v>
      </c>
      <c r="B143" s="802" t="s">
        <v>265</v>
      </c>
      <c r="C143" s="735">
        <f t="shared" si="2"/>
        <v>0</v>
      </c>
      <c r="D143" s="749"/>
      <c r="E143" s="739"/>
      <c r="F143" s="750"/>
      <c r="G143" s="750"/>
      <c r="H143" s="750"/>
      <c r="I143" s="828"/>
      <c r="J143" s="736"/>
      <c r="K143" s="736"/>
      <c r="N143" s="732"/>
      <c r="O143" s="737"/>
      <c r="Q143" s="736"/>
    </row>
    <row r="144" spans="1:17" x14ac:dyDescent="0.2">
      <c r="A144" s="782" t="s">
        <v>266</v>
      </c>
      <c r="B144" s="802" t="s">
        <v>267</v>
      </c>
      <c r="C144" s="735">
        <f t="shared" si="2"/>
        <v>2</v>
      </c>
      <c r="D144" s="749">
        <v>1</v>
      </c>
      <c r="E144" s="739"/>
      <c r="F144" s="750">
        <v>1</v>
      </c>
      <c r="G144" s="750"/>
      <c r="H144" s="750"/>
      <c r="I144" s="828"/>
      <c r="J144" s="736"/>
      <c r="K144" s="736"/>
      <c r="N144" s="732"/>
      <c r="O144" s="737"/>
      <c r="Q144" s="736"/>
    </row>
    <row r="145" spans="1:17" x14ac:dyDescent="0.2">
      <c r="A145" s="782" t="s">
        <v>268</v>
      </c>
      <c r="B145" s="802" t="s">
        <v>265</v>
      </c>
      <c r="C145" s="735">
        <f t="shared" si="2"/>
        <v>0</v>
      </c>
      <c r="D145" s="749"/>
      <c r="E145" s="739"/>
      <c r="F145" s="750"/>
      <c r="G145" s="750"/>
      <c r="H145" s="750"/>
      <c r="I145" s="828"/>
      <c r="J145" s="736"/>
      <c r="K145" s="736"/>
      <c r="N145" s="732"/>
      <c r="O145" s="737"/>
      <c r="Q145" s="736"/>
    </row>
    <row r="146" spans="1:17" x14ac:dyDescent="0.2">
      <c r="A146" s="782" t="s">
        <v>269</v>
      </c>
      <c r="B146" s="802" t="s">
        <v>267</v>
      </c>
      <c r="C146" s="735">
        <f t="shared" si="2"/>
        <v>0</v>
      </c>
      <c r="D146" s="749"/>
      <c r="E146" s="739"/>
      <c r="F146" s="750"/>
      <c r="G146" s="750"/>
      <c r="H146" s="750"/>
      <c r="I146" s="828"/>
      <c r="J146" s="736"/>
      <c r="K146" s="736"/>
      <c r="N146" s="732"/>
      <c r="O146" s="737"/>
      <c r="Q146" s="736"/>
    </row>
    <row r="147" spans="1:17" x14ac:dyDescent="0.2">
      <c r="A147" s="782" t="s">
        <v>270</v>
      </c>
      <c r="B147" s="802" t="s">
        <v>271</v>
      </c>
      <c r="C147" s="735">
        <f t="shared" si="2"/>
        <v>0</v>
      </c>
      <c r="D147" s="749"/>
      <c r="E147" s="739"/>
      <c r="F147" s="750"/>
      <c r="G147" s="750"/>
      <c r="H147" s="750"/>
      <c r="I147" s="828"/>
      <c r="J147" s="736"/>
      <c r="K147" s="736"/>
      <c r="N147" s="732"/>
      <c r="O147" s="737"/>
      <c r="Q147" s="736"/>
    </row>
    <row r="148" spans="1:17" x14ac:dyDescent="0.2">
      <c r="A148" s="782" t="s">
        <v>272</v>
      </c>
      <c r="B148" s="802" t="s">
        <v>267</v>
      </c>
      <c r="C148" s="735">
        <f t="shared" si="2"/>
        <v>0</v>
      </c>
      <c r="D148" s="749"/>
      <c r="E148" s="739"/>
      <c r="F148" s="750"/>
      <c r="G148" s="750"/>
      <c r="H148" s="750"/>
      <c r="I148" s="828"/>
      <c r="J148" s="736"/>
      <c r="K148" s="736"/>
      <c r="N148" s="732"/>
      <c r="O148" s="737"/>
      <c r="Q148" s="736"/>
    </row>
    <row r="149" spans="1:17" x14ac:dyDescent="0.2">
      <c r="A149" s="782" t="s">
        <v>273</v>
      </c>
      <c r="B149" s="802" t="s">
        <v>265</v>
      </c>
      <c r="C149" s="735">
        <f t="shared" si="2"/>
        <v>0</v>
      </c>
      <c r="D149" s="749"/>
      <c r="E149" s="739"/>
      <c r="F149" s="750"/>
      <c r="G149" s="750"/>
      <c r="H149" s="750"/>
      <c r="I149" s="828"/>
      <c r="J149" s="736"/>
      <c r="K149" s="736"/>
      <c r="N149" s="732"/>
      <c r="O149" s="737"/>
      <c r="Q149" s="736"/>
    </row>
    <row r="150" spans="1:17" x14ac:dyDescent="0.2">
      <c r="A150" s="782" t="s">
        <v>274</v>
      </c>
      <c r="B150" s="802" t="s">
        <v>275</v>
      </c>
      <c r="C150" s="735">
        <f t="shared" si="2"/>
        <v>0</v>
      </c>
      <c r="D150" s="749"/>
      <c r="E150" s="739"/>
      <c r="F150" s="750"/>
      <c r="G150" s="750"/>
      <c r="H150" s="750"/>
      <c r="I150" s="828"/>
      <c r="J150" s="736"/>
      <c r="K150" s="736"/>
      <c r="N150" s="732"/>
      <c r="O150" s="737"/>
      <c r="Q150" s="736"/>
    </row>
    <row r="151" spans="1:17" x14ac:dyDescent="0.2">
      <c r="A151" s="782" t="s">
        <v>276</v>
      </c>
      <c r="B151" s="802" t="s">
        <v>277</v>
      </c>
      <c r="C151" s="735">
        <f t="shared" si="2"/>
        <v>0</v>
      </c>
      <c r="D151" s="749"/>
      <c r="E151" s="739"/>
      <c r="F151" s="750"/>
      <c r="G151" s="750"/>
      <c r="H151" s="750"/>
      <c r="I151" s="828"/>
      <c r="J151" s="736"/>
      <c r="K151" s="736"/>
      <c r="N151" s="732"/>
      <c r="O151" s="737"/>
      <c r="Q151" s="736"/>
    </row>
    <row r="152" spans="1:17" x14ac:dyDescent="0.2">
      <c r="A152" s="782" t="s">
        <v>278</v>
      </c>
      <c r="B152" s="802" t="s">
        <v>265</v>
      </c>
      <c r="C152" s="735">
        <f t="shared" si="2"/>
        <v>7</v>
      </c>
      <c r="D152" s="749"/>
      <c r="E152" s="739">
        <v>7</v>
      </c>
      <c r="F152" s="750"/>
      <c r="G152" s="750"/>
      <c r="H152" s="750"/>
      <c r="I152" s="828"/>
      <c r="J152" s="736"/>
      <c r="K152" s="736"/>
      <c r="N152" s="732"/>
      <c r="O152" s="737"/>
      <c r="Q152" s="736"/>
    </row>
    <row r="153" spans="1:17" x14ac:dyDescent="0.2">
      <c r="A153" s="782" t="s">
        <v>279</v>
      </c>
      <c r="B153" s="802" t="s">
        <v>267</v>
      </c>
      <c r="C153" s="735">
        <f t="shared" si="2"/>
        <v>3</v>
      </c>
      <c r="D153" s="749"/>
      <c r="E153" s="739">
        <v>2</v>
      </c>
      <c r="F153" s="750">
        <v>1</v>
      </c>
      <c r="G153" s="750"/>
      <c r="H153" s="750"/>
      <c r="I153" s="828"/>
      <c r="J153" s="736"/>
      <c r="K153" s="736"/>
      <c r="N153" s="732"/>
      <c r="O153" s="737"/>
      <c r="Q153" s="736"/>
    </row>
    <row r="154" spans="1:17" x14ac:dyDescent="0.2">
      <c r="A154" s="782" t="s">
        <v>280</v>
      </c>
      <c r="B154" s="802" t="s">
        <v>281</v>
      </c>
      <c r="C154" s="735">
        <f t="shared" si="2"/>
        <v>0</v>
      </c>
      <c r="D154" s="749"/>
      <c r="E154" s="739"/>
      <c r="F154" s="750"/>
      <c r="G154" s="750"/>
      <c r="H154" s="750"/>
      <c r="I154" s="828"/>
      <c r="J154" s="736"/>
      <c r="K154" s="736"/>
      <c r="N154" s="732"/>
      <c r="O154" s="737"/>
      <c r="Q154" s="736"/>
    </row>
    <row r="155" spans="1:17" x14ac:dyDescent="0.2">
      <c r="A155" s="782" t="s">
        <v>282</v>
      </c>
      <c r="B155" s="802" t="s">
        <v>283</v>
      </c>
      <c r="C155" s="735">
        <f t="shared" si="2"/>
        <v>0</v>
      </c>
      <c r="D155" s="749"/>
      <c r="E155" s="739"/>
      <c r="F155" s="750"/>
      <c r="G155" s="750"/>
      <c r="H155" s="750"/>
      <c r="I155" s="828"/>
      <c r="J155" s="736"/>
      <c r="K155" s="736"/>
      <c r="N155" s="732"/>
      <c r="O155" s="737"/>
      <c r="Q155" s="736"/>
    </row>
    <row r="156" spans="1:17" x14ac:dyDescent="0.2">
      <c r="A156" s="782" t="s">
        <v>284</v>
      </c>
      <c r="B156" s="802" t="s">
        <v>285</v>
      </c>
      <c r="C156" s="735">
        <f t="shared" si="2"/>
        <v>0</v>
      </c>
      <c r="D156" s="749"/>
      <c r="E156" s="739"/>
      <c r="F156" s="750"/>
      <c r="G156" s="750"/>
      <c r="H156" s="750"/>
      <c r="I156" s="828"/>
      <c r="J156" s="736"/>
      <c r="K156" s="736"/>
      <c r="N156" s="732"/>
      <c r="O156" s="737"/>
      <c r="Q156" s="736"/>
    </row>
    <row r="157" spans="1:17" x14ac:dyDescent="0.2">
      <c r="A157" s="782" t="s">
        <v>286</v>
      </c>
      <c r="B157" s="802" t="s">
        <v>287</v>
      </c>
      <c r="C157" s="735">
        <f t="shared" si="2"/>
        <v>0</v>
      </c>
      <c r="D157" s="749"/>
      <c r="E157" s="739"/>
      <c r="F157" s="750"/>
      <c r="G157" s="750"/>
      <c r="H157" s="750"/>
      <c r="I157" s="828"/>
      <c r="J157" s="736"/>
      <c r="K157" s="736"/>
      <c r="N157" s="732"/>
      <c r="O157" s="737"/>
      <c r="Q157" s="736"/>
    </row>
    <row r="158" spans="1:17" x14ac:dyDescent="0.2">
      <c r="A158" s="782" t="s">
        <v>288</v>
      </c>
      <c r="B158" s="788" t="s">
        <v>289</v>
      </c>
      <c r="C158" s="735">
        <f t="shared" si="2"/>
        <v>0</v>
      </c>
      <c r="D158" s="749"/>
      <c r="E158" s="739"/>
      <c r="F158" s="769"/>
      <c r="G158" s="750"/>
      <c r="H158" s="750"/>
      <c r="I158" s="828"/>
      <c r="J158" s="736"/>
      <c r="K158" s="736"/>
      <c r="N158" s="732"/>
      <c r="O158" s="737"/>
      <c r="Q158" s="736"/>
    </row>
    <row r="159" spans="1:17" ht="23.25" x14ac:dyDescent="0.2">
      <c r="A159" s="803" t="s">
        <v>290</v>
      </c>
      <c r="B159" s="804" t="s">
        <v>291</v>
      </c>
      <c r="C159" s="751">
        <f t="shared" si="2"/>
        <v>0</v>
      </c>
      <c r="D159" s="752"/>
      <c r="E159" s="753"/>
      <c r="F159" s="754"/>
      <c r="G159" s="754"/>
      <c r="H159" s="754"/>
      <c r="I159" s="828"/>
      <c r="J159" s="736"/>
      <c r="K159" s="736"/>
      <c r="N159" s="732"/>
      <c r="O159" s="737"/>
      <c r="Q159" s="736"/>
    </row>
    <row r="160" spans="1:17" x14ac:dyDescent="0.2">
      <c r="A160" s="762"/>
      <c r="B160" s="763"/>
      <c r="C160" s="68"/>
      <c r="D160" s="3"/>
      <c r="E160" s="3"/>
      <c r="F160" s="3"/>
      <c r="G160" s="3"/>
      <c r="H160" s="3"/>
      <c r="I160" s="828"/>
      <c r="J160" s="736"/>
      <c r="K160" s="736"/>
      <c r="N160" s="732"/>
      <c r="O160" s="737"/>
      <c r="Q160" s="736"/>
    </row>
    <row r="161" spans="1:17" ht="15" customHeight="1" x14ac:dyDescent="0.2">
      <c r="A161" s="956" t="s">
        <v>292</v>
      </c>
      <c r="B161" s="957"/>
      <c r="C161" s="872">
        <f t="shared" ref="C161:C176" si="3">+SUM(D161:F161)</f>
        <v>0</v>
      </c>
      <c r="D161" s="756">
        <f>+SUM(D162:D176)</f>
        <v>0</v>
      </c>
      <c r="E161" s="760">
        <f>+SUM(E162:E176)</f>
        <v>0</v>
      </c>
      <c r="F161" s="761">
        <f>+SUM(F162:F176)</f>
        <v>0</v>
      </c>
      <c r="G161" s="761">
        <f>+SUM(G162:G176)</f>
        <v>0</v>
      </c>
      <c r="H161" s="761">
        <f>+SUM(H162:H176)</f>
        <v>0</v>
      </c>
      <c r="I161" s="828"/>
      <c r="J161" s="736"/>
      <c r="K161" s="736"/>
      <c r="N161" s="732"/>
      <c r="O161" s="737"/>
      <c r="Q161" s="736"/>
    </row>
    <row r="162" spans="1:17" x14ac:dyDescent="0.2">
      <c r="A162" s="781" t="s">
        <v>293</v>
      </c>
      <c r="B162" s="801" t="s">
        <v>294</v>
      </c>
      <c r="C162" s="759">
        <f t="shared" si="3"/>
        <v>0</v>
      </c>
      <c r="D162" s="746"/>
      <c r="E162" s="747"/>
      <c r="F162" s="748"/>
      <c r="G162" s="748"/>
      <c r="H162" s="748"/>
      <c r="I162" s="828"/>
      <c r="J162" s="736"/>
      <c r="K162" s="736"/>
      <c r="N162" s="732"/>
      <c r="O162" s="737"/>
      <c r="Q162" s="736"/>
    </row>
    <row r="163" spans="1:17" x14ac:dyDescent="0.2">
      <c r="A163" s="782" t="s">
        <v>295</v>
      </c>
      <c r="B163" s="805" t="s">
        <v>296</v>
      </c>
      <c r="C163" s="735">
        <f t="shared" si="3"/>
        <v>0</v>
      </c>
      <c r="D163" s="749"/>
      <c r="E163" s="739"/>
      <c r="F163" s="750"/>
      <c r="G163" s="750"/>
      <c r="H163" s="750"/>
      <c r="I163" s="828"/>
      <c r="J163" s="736"/>
      <c r="K163" s="736"/>
      <c r="N163" s="732"/>
      <c r="O163" s="737"/>
      <c r="Q163" s="736"/>
    </row>
    <row r="164" spans="1:17" x14ac:dyDescent="0.2">
      <c r="A164" s="782" t="s">
        <v>297</v>
      </c>
      <c r="B164" s="788" t="s">
        <v>298</v>
      </c>
      <c r="C164" s="735">
        <f t="shared" si="3"/>
        <v>0</v>
      </c>
      <c r="D164" s="749"/>
      <c r="E164" s="739"/>
      <c r="F164" s="750"/>
      <c r="G164" s="750"/>
      <c r="H164" s="750"/>
      <c r="I164" s="828"/>
      <c r="J164" s="736"/>
      <c r="K164" s="736"/>
      <c r="N164" s="732"/>
      <c r="O164" s="737"/>
      <c r="Q164" s="736"/>
    </row>
    <row r="165" spans="1:17" x14ac:dyDescent="0.2">
      <c r="A165" s="806" t="s">
        <v>299</v>
      </c>
      <c r="B165" s="788" t="s">
        <v>300</v>
      </c>
      <c r="C165" s="735">
        <f t="shared" si="3"/>
        <v>0</v>
      </c>
      <c r="D165" s="749"/>
      <c r="E165" s="739"/>
      <c r="F165" s="750"/>
      <c r="G165" s="750"/>
      <c r="H165" s="750"/>
      <c r="I165" s="828"/>
      <c r="J165" s="736"/>
      <c r="K165" s="736"/>
      <c r="N165" s="732"/>
      <c r="O165" s="737"/>
      <c r="Q165" s="736"/>
    </row>
    <row r="166" spans="1:17" x14ac:dyDescent="0.2">
      <c r="A166" s="782" t="s">
        <v>301</v>
      </c>
      <c r="B166" s="802" t="s">
        <v>302</v>
      </c>
      <c r="C166" s="735">
        <f t="shared" si="3"/>
        <v>0</v>
      </c>
      <c r="D166" s="749"/>
      <c r="E166" s="739"/>
      <c r="F166" s="750"/>
      <c r="G166" s="750"/>
      <c r="H166" s="750"/>
      <c r="I166" s="828"/>
      <c r="J166" s="736"/>
      <c r="K166" s="736"/>
      <c r="N166" s="732"/>
      <c r="O166" s="737"/>
      <c r="Q166" s="736"/>
    </row>
    <row r="167" spans="1:17" x14ac:dyDescent="0.2">
      <c r="A167" s="782" t="s">
        <v>303</v>
      </c>
      <c r="B167" s="802" t="s">
        <v>304</v>
      </c>
      <c r="C167" s="735">
        <f t="shared" si="3"/>
        <v>0</v>
      </c>
      <c r="D167" s="749"/>
      <c r="E167" s="739"/>
      <c r="F167" s="750"/>
      <c r="G167" s="750"/>
      <c r="H167" s="750"/>
      <c r="I167" s="828"/>
      <c r="J167" s="736"/>
      <c r="K167" s="736"/>
      <c r="N167" s="732"/>
      <c r="O167" s="737"/>
      <c r="Q167" s="736"/>
    </row>
    <row r="168" spans="1:17" x14ac:dyDescent="0.2">
      <c r="A168" s="782" t="s">
        <v>305</v>
      </c>
      <c r="B168" s="802" t="s">
        <v>306</v>
      </c>
      <c r="C168" s="735">
        <f t="shared" si="3"/>
        <v>0</v>
      </c>
      <c r="D168" s="749"/>
      <c r="E168" s="739"/>
      <c r="F168" s="750"/>
      <c r="G168" s="750"/>
      <c r="H168" s="750"/>
      <c r="I168" s="828"/>
      <c r="J168" s="736"/>
      <c r="K168" s="736"/>
      <c r="N168" s="732"/>
      <c r="O168" s="737"/>
      <c r="Q168" s="736"/>
    </row>
    <row r="169" spans="1:17" x14ac:dyDescent="0.2">
      <c r="A169" s="782" t="s">
        <v>307</v>
      </c>
      <c r="B169" s="802" t="s">
        <v>308</v>
      </c>
      <c r="C169" s="735">
        <f t="shared" si="3"/>
        <v>0</v>
      </c>
      <c r="D169" s="749"/>
      <c r="E169" s="739"/>
      <c r="F169" s="750"/>
      <c r="G169" s="750"/>
      <c r="H169" s="750"/>
      <c r="I169" s="828"/>
      <c r="J169" s="736"/>
      <c r="K169" s="736"/>
      <c r="N169" s="732"/>
      <c r="O169" s="737"/>
      <c r="Q169" s="736"/>
    </row>
    <row r="170" spans="1:17" x14ac:dyDescent="0.2">
      <c r="A170" s="782" t="s">
        <v>309</v>
      </c>
      <c r="B170" s="802" t="s">
        <v>310</v>
      </c>
      <c r="C170" s="735">
        <f t="shared" si="3"/>
        <v>0</v>
      </c>
      <c r="D170" s="749"/>
      <c r="E170" s="739"/>
      <c r="F170" s="750"/>
      <c r="G170" s="750"/>
      <c r="H170" s="750"/>
      <c r="I170" s="828"/>
      <c r="J170" s="736"/>
      <c r="K170" s="736"/>
      <c r="N170" s="732"/>
      <c r="O170" s="737"/>
      <c r="Q170" s="736"/>
    </row>
    <row r="171" spans="1:17" x14ac:dyDescent="0.2">
      <c r="A171" s="782" t="s">
        <v>311</v>
      </c>
      <c r="B171" s="802" t="s">
        <v>312</v>
      </c>
      <c r="C171" s="735">
        <f t="shared" si="3"/>
        <v>0</v>
      </c>
      <c r="D171" s="749"/>
      <c r="E171" s="739"/>
      <c r="F171" s="750"/>
      <c r="G171" s="750"/>
      <c r="H171" s="750"/>
      <c r="I171" s="828"/>
      <c r="J171" s="736"/>
      <c r="K171" s="736"/>
      <c r="N171" s="732"/>
      <c r="O171" s="737"/>
      <c r="Q171" s="736"/>
    </row>
    <row r="172" spans="1:17" x14ac:dyDescent="0.2">
      <c r="A172" s="782" t="s">
        <v>313</v>
      </c>
      <c r="B172" s="802" t="s">
        <v>314</v>
      </c>
      <c r="C172" s="735">
        <f t="shared" si="3"/>
        <v>0</v>
      </c>
      <c r="D172" s="749"/>
      <c r="E172" s="739"/>
      <c r="F172" s="750"/>
      <c r="G172" s="750"/>
      <c r="H172" s="750"/>
      <c r="I172" s="828"/>
      <c r="J172" s="736"/>
      <c r="K172" s="736"/>
      <c r="N172" s="732"/>
      <c r="O172" s="737"/>
      <c r="Q172" s="736"/>
    </row>
    <row r="173" spans="1:17" x14ac:dyDescent="0.2">
      <c r="A173" s="782" t="s">
        <v>315</v>
      </c>
      <c r="B173" s="802" t="s">
        <v>316</v>
      </c>
      <c r="C173" s="735">
        <f t="shared" si="3"/>
        <v>0</v>
      </c>
      <c r="D173" s="749"/>
      <c r="E173" s="739"/>
      <c r="F173" s="750"/>
      <c r="G173" s="750"/>
      <c r="H173" s="750"/>
      <c r="I173" s="828"/>
      <c r="J173" s="736"/>
      <c r="K173" s="736"/>
      <c r="N173" s="732"/>
      <c r="O173" s="737"/>
      <c r="Q173" s="736"/>
    </row>
    <row r="174" spans="1:17" x14ac:dyDescent="0.2">
      <c r="A174" s="782" t="s">
        <v>317</v>
      </c>
      <c r="B174" s="802" t="s">
        <v>318</v>
      </c>
      <c r="C174" s="735">
        <f t="shared" si="3"/>
        <v>0</v>
      </c>
      <c r="D174" s="749"/>
      <c r="E174" s="739"/>
      <c r="F174" s="750"/>
      <c r="G174" s="750"/>
      <c r="H174" s="750"/>
      <c r="I174" s="828"/>
      <c r="J174" s="736"/>
      <c r="K174" s="736"/>
      <c r="N174" s="732"/>
      <c r="O174" s="737"/>
      <c r="Q174" s="736"/>
    </row>
    <row r="175" spans="1:17" x14ac:dyDescent="0.2">
      <c r="A175" s="782" t="s">
        <v>319</v>
      </c>
      <c r="B175" s="802" t="s">
        <v>320</v>
      </c>
      <c r="C175" s="735">
        <f t="shared" si="3"/>
        <v>0</v>
      </c>
      <c r="D175" s="749"/>
      <c r="E175" s="739"/>
      <c r="F175" s="750"/>
      <c r="G175" s="750"/>
      <c r="H175" s="750"/>
      <c r="I175" s="828"/>
      <c r="J175" s="736"/>
      <c r="K175" s="736"/>
      <c r="N175" s="732"/>
      <c r="O175" s="737"/>
      <c r="Q175" s="736"/>
    </row>
    <row r="176" spans="1:17" x14ac:dyDescent="0.2">
      <c r="A176" s="783" t="s">
        <v>321</v>
      </c>
      <c r="B176" s="807" t="s">
        <v>322</v>
      </c>
      <c r="C176" s="751">
        <f t="shared" si="3"/>
        <v>0</v>
      </c>
      <c r="D176" s="752"/>
      <c r="E176" s="753"/>
      <c r="F176" s="754"/>
      <c r="G176" s="754"/>
      <c r="H176" s="754"/>
      <c r="I176" s="828"/>
      <c r="J176" s="736"/>
      <c r="K176" s="736"/>
      <c r="N176" s="732"/>
      <c r="O176" s="737"/>
      <c r="Q176" s="736"/>
    </row>
    <row r="177" spans="1:17" x14ac:dyDescent="0.2">
      <c r="A177" s="873"/>
      <c r="B177" s="755"/>
      <c r="C177" s="68"/>
      <c r="D177" s="3"/>
      <c r="E177" s="3"/>
      <c r="F177" s="3"/>
      <c r="G177" s="3"/>
      <c r="H177" s="3"/>
      <c r="I177" s="828"/>
      <c r="J177" s="736"/>
      <c r="K177" s="736"/>
      <c r="N177" s="732"/>
      <c r="O177" s="737"/>
      <c r="Q177" s="736"/>
    </row>
    <row r="178" spans="1:17" x14ac:dyDescent="0.2">
      <c r="A178" s="951" t="s">
        <v>323</v>
      </c>
      <c r="B178" s="958"/>
      <c r="C178" s="872">
        <f>+SUM(D178:F178)</f>
        <v>3897</v>
      </c>
      <c r="D178" s="875">
        <f>+SUM(D179:D247)</f>
        <v>2638</v>
      </c>
      <c r="E178" s="733">
        <f>+SUM(E179:E247)</f>
        <v>29</v>
      </c>
      <c r="F178" s="765">
        <f>+SUM(F179:F247)</f>
        <v>1230</v>
      </c>
      <c r="G178" s="872">
        <f>+SUM(G179:G247)</f>
        <v>0</v>
      </c>
      <c r="H178" s="872">
        <f>+SUM(H179:H247)</f>
        <v>0</v>
      </c>
      <c r="I178" s="828"/>
      <c r="J178" s="736"/>
      <c r="K178" s="736"/>
      <c r="N178" s="732"/>
      <c r="O178" s="737"/>
      <c r="Q178" s="736"/>
    </row>
    <row r="179" spans="1:17" x14ac:dyDescent="0.2">
      <c r="A179" s="782" t="s">
        <v>324</v>
      </c>
      <c r="B179" s="846" t="s">
        <v>325</v>
      </c>
      <c r="C179" s="735">
        <f>+SUM(D179:F179)</f>
        <v>0</v>
      </c>
      <c r="D179" s="749"/>
      <c r="E179" s="739"/>
      <c r="F179" s="750"/>
      <c r="G179" s="750"/>
      <c r="H179" s="750"/>
      <c r="I179" s="828"/>
      <c r="J179" s="736"/>
      <c r="K179" s="736"/>
      <c r="N179" s="732"/>
      <c r="O179" s="737"/>
      <c r="Q179" s="736"/>
    </row>
    <row r="180" spans="1:17" x14ac:dyDescent="0.2">
      <c r="A180" s="782" t="s">
        <v>326</v>
      </c>
      <c r="B180" s="847" t="s">
        <v>327</v>
      </c>
      <c r="C180" s="735">
        <f>+SUM(D180:F180)</f>
        <v>0</v>
      </c>
      <c r="D180" s="749"/>
      <c r="E180" s="739"/>
      <c r="F180" s="750"/>
      <c r="G180" s="750"/>
      <c r="H180" s="750"/>
      <c r="I180" s="828"/>
      <c r="J180" s="736"/>
      <c r="K180" s="736"/>
      <c r="N180" s="732"/>
      <c r="O180" s="737"/>
      <c r="Q180" s="736"/>
    </row>
    <row r="181" spans="1:17" x14ac:dyDescent="0.2">
      <c r="A181" s="782" t="s">
        <v>328</v>
      </c>
      <c r="B181" s="847" t="s">
        <v>329</v>
      </c>
      <c r="C181" s="735">
        <f>+SUM(D181:F181)</f>
        <v>0</v>
      </c>
      <c r="D181" s="749"/>
      <c r="E181" s="739"/>
      <c r="F181" s="750"/>
      <c r="G181" s="750"/>
      <c r="H181" s="750"/>
      <c r="I181" s="828"/>
      <c r="J181" s="736"/>
      <c r="K181" s="736"/>
      <c r="N181" s="732"/>
      <c r="O181" s="737"/>
      <c r="Q181" s="736"/>
    </row>
    <row r="182" spans="1:17" ht="13.5" customHeight="1" x14ac:dyDescent="0.2">
      <c r="A182" s="782" t="s">
        <v>330</v>
      </c>
      <c r="B182" s="847" t="s">
        <v>331</v>
      </c>
      <c r="C182" s="735">
        <f t="shared" ref="C182:C243" si="4">+SUM(D182:F182)</f>
        <v>0</v>
      </c>
      <c r="D182" s="749"/>
      <c r="E182" s="739"/>
      <c r="F182" s="750"/>
      <c r="G182" s="750"/>
      <c r="H182" s="750"/>
      <c r="I182" s="828"/>
      <c r="J182" s="736"/>
      <c r="K182" s="736"/>
      <c r="N182" s="732"/>
      <c r="O182" s="737"/>
      <c r="Q182" s="736"/>
    </row>
    <row r="183" spans="1:17" x14ac:dyDescent="0.2">
      <c r="A183" s="782" t="s">
        <v>332</v>
      </c>
      <c r="B183" s="802" t="s">
        <v>333</v>
      </c>
      <c r="C183" s="735">
        <f t="shared" si="4"/>
        <v>232</v>
      </c>
      <c r="D183" s="749">
        <v>232</v>
      </c>
      <c r="E183" s="739"/>
      <c r="F183" s="750"/>
      <c r="G183" s="750"/>
      <c r="H183" s="750"/>
      <c r="I183" s="828"/>
      <c r="J183" s="736"/>
      <c r="K183" s="736"/>
      <c r="N183" s="732"/>
      <c r="O183" s="737"/>
      <c r="Q183" s="736"/>
    </row>
    <row r="184" spans="1:17" x14ac:dyDescent="0.2">
      <c r="A184" s="782" t="s">
        <v>334</v>
      </c>
      <c r="B184" s="802" t="s">
        <v>335</v>
      </c>
      <c r="C184" s="735">
        <f t="shared" si="4"/>
        <v>0</v>
      </c>
      <c r="D184" s="749"/>
      <c r="E184" s="739"/>
      <c r="F184" s="750"/>
      <c r="G184" s="750"/>
      <c r="H184" s="750"/>
      <c r="I184" s="828"/>
      <c r="J184" s="736"/>
      <c r="K184" s="736"/>
      <c r="N184" s="732"/>
      <c r="O184" s="737"/>
      <c r="Q184" s="736"/>
    </row>
    <row r="185" spans="1:17" x14ac:dyDescent="0.2">
      <c r="A185" s="782" t="s">
        <v>336</v>
      </c>
      <c r="B185" s="802" t="s">
        <v>337</v>
      </c>
      <c r="C185" s="735">
        <f t="shared" si="4"/>
        <v>4</v>
      </c>
      <c r="D185" s="749">
        <v>4</v>
      </c>
      <c r="E185" s="739"/>
      <c r="F185" s="750"/>
      <c r="G185" s="750"/>
      <c r="H185" s="750"/>
      <c r="I185" s="828"/>
      <c r="J185" s="736"/>
      <c r="K185" s="736"/>
      <c r="N185" s="732"/>
      <c r="O185" s="737"/>
      <c r="Q185" s="736"/>
    </row>
    <row r="186" spans="1:17" x14ac:dyDescent="0.2">
      <c r="A186" s="782" t="s">
        <v>338</v>
      </c>
      <c r="B186" s="802" t="s">
        <v>339</v>
      </c>
      <c r="C186" s="735">
        <f t="shared" si="4"/>
        <v>0</v>
      </c>
      <c r="D186" s="749"/>
      <c r="E186" s="739"/>
      <c r="F186" s="750"/>
      <c r="G186" s="750"/>
      <c r="H186" s="750"/>
      <c r="I186" s="828"/>
      <c r="J186" s="736"/>
      <c r="K186" s="736"/>
      <c r="N186" s="732"/>
      <c r="O186" s="737"/>
      <c r="Q186" s="736"/>
    </row>
    <row r="187" spans="1:17" x14ac:dyDescent="0.2">
      <c r="A187" s="782" t="s">
        <v>340</v>
      </c>
      <c r="B187" s="802" t="s">
        <v>341</v>
      </c>
      <c r="C187" s="735">
        <f t="shared" si="4"/>
        <v>0</v>
      </c>
      <c r="D187" s="749"/>
      <c r="E187" s="739"/>
      <c r="F187" s="750"/>
      <c r="G187" s="750"/>
      <c r="H187" s="750"/>
      <c r="I187" s="828"/>
      <c r="J187" s="736"/>
      <c r="K187" s="736"/>
      <c r="N187" s="732"/>
      <c r="O187" s="737"/>
      <c r="Q187" s="736"/>
    </row>
    <row r="188" spans="1:17" x14ac:dyDescent="0.2">
      <c r="A188" s="782" t="s">
        <v>342</v>
      </c>
      <c r="B188" s="802" t="s">
        <v>343</v>
      </c>
      <c r="C188" s="735">
        <f t="shared" si="4"/>
        <v>0</v>
      </c>
      <c r="D188" s="749"/>
      <c r="E188" s="739"/>
      <c r="F188" s="750"/>
      <c r="G188" s="750"/>
      <c r="H188" s="750"/>
      <c r="I188" s="828"/>
      <c r="J188" s="736"/>
      <c r="K188" s="736"/>
      <c r="N188" s="732"/>
      <c r="O188" s="737"/>
      <c r="Q188" s="736"/>
    </row>
    <row r="189" spans="1:17" x14ac:dyDescent="0.2">
      <c r="A189" s="782" t="s">
        <v>344</v>
      </c>
      <c r="B189" s="802" t="s">
        <v>345</v>
      </c>
      <c r="C189" s="735">
        <f t="shared" si="4"/>
        <v>0</v>
      </c>
      <c r="D189" s="749"/>
      <c r="E189" s="739"/>
      <c r="F189" s="750"/>
      <c r="G189" s="750"/>
      <c r="H189" s="750"/>
      <c r="I189" s="828"/>
      <c r="J189" s="736"/>
      <c r="K189" s="736"/>
      <c r="N189" s="732"/>
      <c r="O189" s="737"/>
      <c r="Q189" s="736"/>
    </row>
    <row r="190" spans="1:17" x14ac:dyDescent="0.2">
      <c r="A190" s="782" t="s">
        <v>346</v>
      </c>
      <c r="B190" s="802" t="s">
        <v>347</v>
      </c>
      <c r="C190" s="735">
        <f t="shared" si="4"/>
        <v>0</v>
      </c>
      <c r="D190" s="749"/>
      <c r="E190" s="739"/>
      <c r="F190" s="750"/>
      <c r="G190" s="750"/>
      <c r="H190" s="750"/>
      <c r="I190" s="828"/>
      <c r="J190" s="736"/>
      <c r="K190" s="736"/>
      <c r="N190" s="732"/>
      <c r="O190" s="737"/>
      <c r="Q190" s="736"/>
    </row>
    <row r="191" spans="1:17" x14ac:dyDescent="0.2">
      <c r="A191" s="782" t="s">
        <v>348</v>
      </c>
      <c r="B191" s="802" t="s">
        <v>349</v>
      </c>
      <c r="C191" s="735">
        <f t="shared" si="4"/>
        <v>0</v>
      </c>
      <c r="D191" s="749"/>
      <c r="E191" s="739"/>
      <c r="F191" s="750"/>
      <c r="G191" s="750"/>
      <c r="H191" s="750"/>
      <c r="I191" s="828"/>
      <c r="J191" s="736"/>
      <c r="K191" s="736"/>
      <c r="N191" s="732"/>
      <c r="O191" s="737"/>
      <c r="Q191" s="736"/>
    </row>
    <row r="192" spans="1:17" ht="23.25" x14ac:dyDescent="0.2">
      <c r="A192" s="782" t="s">
        <v>350</v>
      </c>
      <c r="B192" s="788" t="s">
        <v>351</v>
      </c>
      <c r="C192" s="735">
        <f t="shared" si="4"/>
        <v>0</v>
      </c>
      <c r="D192" s="749"/>
      <c r="E192" s="739"/>
      <c r="F192" s="750"/>
      <c r="G192" s="750"/>
      <c r="H192" s="750"/>
      <c r="I192" s="828"/>
      <c r="J192" s="736"/>
      <c r="K192" s="736"/>
      <c r="N192" s="732"/>
      <c r="O192" s="737"/>
      <c r="Q192" s="736"/>
    </row>
    <row r="193" spans="1:17" x14ac:dyDescent="0.2">
      <c r="A193" s="782" t="s">
        <v>352</v>
      </c>
      <c r="B193" s="788" t="s">
        <v>353</v>
      </c>
      <c r="C193" s="735">
        <f t="shared" si="4"/>
        <v>0</v>
      </c>
      <c r="D193" s="749"/>
      <c r="E193" s="739"/>
      <c r="F193" s="750"/>
      <c r="G193" s="750"/>
      <c r="H193" s="750"/>
      <c r="I193" s="828"/>
      <c r="J193" s="736"/>
      <c r="K193" s="736"/>
      <c r="N193" s="732"/>
      <c r="O193" s="737"/>
      <c r="Q193" s="736"/>
    </row>
    <row r="194" spans="1:17" x14ac:dyDescent="0.2">
      <c r="A194" s="782" t="s">
        <v>354</v>
      </c>
      <c r="B194" s="802" t="s">
        <v>355</v>
      </c>
      <c r="C194" s="735">
        <f t="shared" si="4"/>
        <v>0</v>
      </c>
      <c r="D194" s="749"/>
      <c r="E194" s="739"/>
      <c r="F194" s="750"/>
      <c r="G194" s="750"/>
      <c r="H194" s="750"/>
      <c r="I194" s="828"/>
      <c r="J194" s="736"/>
      <c r="K194" s="736"/>
      <c r="N194" s="732"/>
      <c r="O194" s="737"/>
      <c r="Q194" s="736"/>
    </row>
    <row r="195" spans="1:17" x14ac:dyDescent="0.2">
      <c r="A195" s="782" t="s">
        <v>356</v>
      </c>
      <c r="B195" s="802" t="s">
        <v>357</v>
      </c>
      <c r="C195" s="735">
        <f t="shared" si="4"/>
        <v>0</v>
      </c>
      <c r="D195" s="749"/>
      <c r="E195" s="739"/>
      <c r="F195" s="750"/>
      <c r="G195" s="750"/>
      <c r="H195" s="750"/>
      <c r="I195" s="828"/>
      <c r="J195" s="736"/>
      <c r="K195" s="736"/>
      <c r="N195" s="732"/>
      <c r="O195" s="737"/>
      <c r="Q195" s="736"/>
    </row>
    <row r="196" spans="1:17" x14ac:dyDescent="0.2">
      <c r="A196" s="782" t="s">
        <v>358</v>
      </c>
      <c r="B196" s="802" t="s">
        <v>359</v>
      </c>
      <c r="C196" s="735">
        <f t="shared" si="4"/>
        <v>1</v>
      </c>
      <c r="D196" s="749">
        <v>1</v>
      </c>
      <c r="E196" s="739"/>
      <c r="F196" s="750"/>
      <c r="G196" s="750"/>
      <c r="H196" s="750"/>
      <c r="I196" s="828"/>
      <c r="J196" s="736"/>
      <c r="K196" s="736"/>
      <c r="N196" s="732"/>
      <c r="O196" s="737"/>
      <c r="Q196" s="736"/>
    </row>
    <row r="197" spans="1:17" x14ac:dyDescent="0.2">
      <c r="A197" s="782" t="s">
        <v>360</v>
      </c>
      <c r="B197" s="802" t="s">
        <v>361</v>
      </c>
      <c r="C197" s="735">
        <f t="shared" si="4"/>
        <v>2</v>
      </c>
      <c r="D197" s="749">
        <v>2</v>
      </c>
      <c r="E197" s="739"/>
      <c r="F197" s="750"/>
      <c r="G197" s="750"/>
      <c r="H197" s="750"/>
      <c r="I197" s="828"/>
      <c r="J197" s="736"/>
      <c r="K197" s="736"/>
      <c r="N197" s="732"/>
      <c r="O197" s="737"/>
      <c r="Q197" s="736"/>
    </row>
    <row r="198" spans="1:17" x14ac:dyDescent="0.2">
      <c r="A198" s="782" t="s">
        <v>362</v>
      </c>
      <c r="B198" s="802" t="s">
        <v>363</v>
      </c>
      <c r="C198" s="735">
        <f t="shared" si="4"/>
        <v>24</v>
      </c>
      <c r="D198" s="749">
        <v>24</v>
      </c>
      <c r="E198" s="739"/>
      <c r="F198" s="750"/>
      <c r="G198" s="750"/>
      <c r="H198" s="750"/>
      <c r="I198" s="828"/>
      <c r="J198" s="736"/>
      <c r="K198" s="736"/>
      <c r="N198" s="732"/>
      <c r="O198" s="737"/>
      <c r="Q198" s="736"/>
    </row>
    <row r="199" spans="1:17" x14ac:dyDescent="0.2">
      <c r="A199" s="782" t="s">
        <v>364</v>
      </c>
      <c r="B199" s="802" t="s">
        <v>365</v>
      </c>
      <c r="C199" s="735">
        <f t="shared" si="4"/>
        <v>0</v>
      </c>
      <c r="D199" s="749"/>
      <c r="E199" s="739"/>
      <c r="F199" s="750"/>
      <c r="G199" s="750"/>
      <c r="H199" s="750"/>
      <c r="I199" s="828"/>
      <c r="J199" s="736"/>
      <c r="K199" s="736"/>
      <c r="N199" s="732"/>
      <c r="O199" s="737"/>
      <c r="Q199" s="736"/>
    </row>
    <row r="200" spans="1:17" x14ac:dyDescent="0.2">
      <c r="A200" s="782" t="s">
        <v>366</v>
      </c>
      <c r="B200" s="802" t="s">
        <v>367</v>
      </c>
      <c r="C200" s="735">
        <f t="shared" si="4"/>
        <v>1</v>
      </c>
      <c r="D200" s="749"/>
      <c r="E200" s="739"/>
      <c r="F200" s="750">
        <v>1</v>
      </c>
      <c r="G200" s="750"/>
      <c r="H200" s="750"/>
      <c r="I200" s="828"/>
      <c r="J200" s="736"/>
      <c r="K200" s="736"/>
      <c r="N200" s="732"/>
      <c r="O200" s="737"/>
      <c r="Q200" s="736"/>
    </row>
    <row r="201" spans="1:17" x14ac:dyDescent="0.2">
      <c r="A201" s="782" t="s">
        <v>368</v>
      </c>
      <c r="B201" s="802" t="s">
        <v>369</v>
      </c>
      <c r="C201" s="735">
        <f t="shared" si="4"/>
        <v>0</v>
      </c>
      <c r="D201" s="749"/>
      <c r="E201" s="739"/>
      <c r="F201" s="750"/>
      <c r="G201" s="750"/>
      <c r="H201" s="750"/>
      <c r="I201" s="828"/>
      <c r="J201" s="736"/>
      <c r="K201" s="736"/>
      <c r="N201" s="732"/>
      <c r="O201" s="737"/>
      <c r="Q201" s="736"/>
    </row>
    <row r="202" spans="1:17" x14ac:dyDescent="0.2">
      <c r="A202" s="782" t="s">
        <v>370</v>
      </c>
      <c r="B202" s="802" t="s">
        <v>371</v>
      </c>
      <c r="C202" s="735">
        <f t="shared" si="4"/>
        <v>0</v>
      </c>
      <c r="D202" s="749"/>
      <c r="E202" s="739"/>
      <c r="F202" s="750"/>
      <c r="G202" s="750"/>
      <c r="H202" s="750"/>
      <c r="I202" s="828"/>
      <c r="J202" s="736"/>
      <c r="K202" s="736"/>
      <c r="N202" s="732"/>
      <c r="O202" s="737"/>
      <c r="Q202" s="736"/>
    </row>
    <row r="203" spans="1:17" x14ac:dyDescent="0.2">
      <c r="A203" s="782" t="s">
        <v>372</v>
      </c>
      <c r="B203" s="802" t="s">
        <v>373</v>
      </c>
      <c r="C203" s="735">
        <f t="shared" si="4"/>
        <v>0</v>
      </c>
      <c r="D203" s="749"/>
      <c r="E203" s="739"/>
      <c r="F203" s="750"/>
      <c r="G203" s="750"/>
      <c r="H203" s="750"/>
      <c r="I203" s="828"/>
      <c r="J203" s="736"/>
      <c r="K203" s="736"/>
      <c r="N203" s="732"/>
      <c r="O203" s="737"/>
      <c r="Q203" s="736"/>
    </row>
    <row r="204" spans="1:17" x14ac:dyDescent="0.2">
      <c r="A204" s="782" t="s">
        <v>374</v>
      </c>
      <c r="B204" s="802" t="s">
        <v>375</v>
      </c>
      <c r="C204" s="735">
        <f t="shared" si="4"/>
        <v>0</v>
      </c>
      <c r="D204" s="749"/>
      <c r="E204" s="739"/>
      <c r="F204" s="750"/>
      <c r="G204" s="750"/>
      <c r="H204" s="750"/>
      <c r="I204" s="828"/>
      <c r="J204" s="736"/>
      <c r="K204" s="736"/>
      <c r="N204" s="732"/>
      <c r="O204" s="737"/>
      <c r="Q204" s="736"/>
    </row>
    <row r="205" spans="1:17" x14ac:dyDescent="0.2">
      <c r="A205" s="782" t="s">
        <v>376</v>
      </c>
      <c r="B205" s="788" t="s">
        <v>377</v>
      </c>
      <c r="C205" s="735">
        <f t="shared" si="4"/>
        <v>0</v>
      </c>
      <c r="D205" s="749"/>
      <c r="E205" s="739"/>
      <c r="F205" s="750"/>
      <c r="G205" s="750"/>
      <c r="H205" s="750"/>
      <c r="I205" s="828"/>
      <c r="J205" s="736"/>
      <c r="K205" s="736"/>
      <c r="N205" s="732"/>
      <c r="O205" s="737"/>
      <c r="Q205" s="736"/>
    </row>
    <row r="206" spans="1:17" x14ac:dyDescent="0.2">
      <c r="A206" s="782" t="s">
        <v>378</v>
      </c>
      <c r="B206" s="802" t="s">
        <v>379</v>
      </c>
      <c r="C206" s="735">
        <f t="shared" si="4"/>
        <v>29</v>
      </c>
      <c r="D206" s="749"/>
      <c r="E206" s="739">
        <v>29</v>
      </c>
      <c r="F206" s="750"/>
      <c r="G206" s="750"/>
      <c r="H206" s="750"/>
      <c r="I206" s="828"/>
      <c r="J206" s="736"/>
      <c r="K206" s="736"/>
      <c r="N206" s="732"/>
      <c r="O206" s="737"/>
      <c r="Q206" s="736"/>
    </row>
    <row r="207" spans="1:17" x14ac:dyDescent="0.2">
      <c r="A207" s="782" t="s">
        <v>380</v>
      </c>
      <c r="B207" s="802" t="s">
        <v>381</v>
      </c>
      <c r="C207" s="735">
        <f t="shared" si="4"/>
        <v>0</v>
      </c>
      <c r="D207" s="749"/>
      <c r="E207" s="739"/>
      <c r="F207" s="750"/>
      <c r="G207" s="750"/>
      <c r="H207" s="750"/>
      <c r="I207" s="828"/>
      <c r="J207" s="736"/>
      <c r="K207" s="736"/>
      <c r="N207" s="732"/>
      <c r="O207" s="737"/>
      <c r="Q207" s="736"/>
    </row>
    <row r="208" spans="1:17" x14ac:dyDescent="0.2">
      <c r="A208" s="782" t="s">
        <v>382</v>
      </c>
      <c r="B208" s="802" t="s">
        <v>383</v>
      </c>
      <c r="C208" s="735">
        <f t="shared" si="4"/>
        <v>0</v>
      </c>
      <c r="D208" s="749"/>
      <c r="E208" s="739"/>
      <c r="F208" s="750"/>
      <c r="G208" s="750"/>
      <c r="H208" s="750"/>
      <c r="I208" s="828"/>
      <c r="J208" s="736"/>
      <c r="K208" s="736"/>
      <c r="N208" s="732"/>
      <c r="O208" s="737"/>
      <c r="Q208" s="736"/>
    </row>
    <row r="209" spans="1:17" x14ac:dyDescent="0.2">
      <c r="A209" s="782" t="s">
        <v>384</v>
      </c>
      <c r="B209" s="802" t="s">
        <v>385</v>
      </c>
      <c r="C209" s="735">
        <f t="shared" si="4"/>
        <v>0</v>
      </c>
      <c r="D209" s="749"/>
      <c r="E209" s="739"/>
      <c r="F209" s="750"/>
      <c r="G209" s="750"/>
      <c r="H209" s="750"/>
      <c r="I209" s="828"/>
      <c r="J209" s="736"/>
      <c r="K209" s="736"/>
      <c r="N209" s="732"/>
      <c r="O209" s="737"/>
      <c r="Q209" s="736"/>
    </row>
    <row r="210" spans="1:17" ht="23.25" x14ac:dyDescent="0.2">
      <c r="A210" s="782" t="s">
        <v>386</v>
      </c>
      <c r="B210" s="788" t="s">
        <v>387</v>
      </c>
      <c r="C210" s="735">
        <f t="shared" si="4"/>
        <v>0</v>
      </c>
      <c r="D210" s="749"/>
      <c r="E210" s="739"/>
      <c r="F210" s="750"/>
      <c r="G210" s="750"/>
      <c r="H210" s="750"/>
      <c r="I210" s="828"/>
      <c r="J210" s="736"/>
      <c r="K210" s="736"/>
      <c r="N210" s="732"/>
      <c r="O210" s="737"/>
      <c r="Q210" s="736"/>
    </row>
    <row r="211" spans="1:17" x14ac:dyDescent="0.2">
      <c r="A211" s="782" t="s">
        <v>388</v>
      </c>
      <c r="B211" s="802" t="s">
        <v>389</v>
      </c>
      <c r="C211" s="735">
        <f t="shared" si="4"/>
        <v>0</v>
      </c>
      <c r="D211" s="749"/>
      <c r="E211" s="739"/>
      <c r="F211" s="750"/>
      <c r="G211" s="750"/>
      <c r="H211" s="750"/>
      <c r="I211" s="828"/>
      <c r="J211" s="736"/>
      <c r="K211" s="736"/>
      <c r="N211" s="732"/>
      <c r="O211" s="737"/>
      <c r="Q211" s="736"/>
    </row>
    <row r="212" spans="1:17" x14ac:dyDescent="0.2">
      <c r="A212" s="782" t="s">
        <v>390</v>
      </c>
      <c r="B212" s="802" t="s">
        <v>391</v>
      </c>
      <c r="C212" s="735">
        <f t="shared" si="4"/>
        <v>0</v>
      </c>
      <c r="D212" s="749"/>
      <c r="E212" s="739"/>
      <c r="F212" s="750"/>
      <c r="G212" s="750"/>
      <c r="H212" s="750"/>
      <c r="I212" s="828"/>
      <c r="J212" s="736"/>
      <c r="K212" s="736"/>
      <c r="N212" s="732"/>
      <c r="O212" s="737"/>
      <c r="Q212" s="736"/>
    </row>
    <row r="213" spans="1:17" x14ac:dyDescent="0.2">
      <c r="A213" s="782" t="s">
        <v>392</v>
      </c>
      <c r="B213" s="802" t="s">
        <v>393</v>
      </c>
      <c r="C213" s="735">
        <f t="shared" si="4"/>
        <v>0</v>
      </c>
      <c r="D213" s="749"/>
      <c r="E213" s="739"/>
      <c r="F213" s="750"/>
      <c r="G213" s="750"/>
      <c r="H213" s="750"/>
      <c r="I213" s="828"/>
      <c r="J213" s="736"/>
      <c r="K213" s="736"/>
      <c r="N213" s="732"/>
      <c r="O213" s="737"/>
      <c r="Q213" s="736"/>
    </row>
    <row r="214" spans="1:17" x14ac:dyDescent="0.2">
      <c r="A214" s="782" t="s">
        <v>394</v>
      </c>
      <c r="B214" s="802" t="s">
        <v>395</v>
      </c>
      <c r="C214" s="735">
        <f t="shared" si="4"/>
        <v>0</v>
      </c>
      <c r="D214" s="749"/>
      <c r="E214" s="739"/>
      <c r="F214" s="750"/>
      <c r="G214" s="750"/>
      <c r="H214" s="750"/>
      <c r="I214" s="828"/>
      <c r="J214" s="736"/>
      <c r="K214" s="736"/>
      <c r="N214" s="732"/>
      <c r="O214" s="737"/>
      <c r="Q214" s="736"/>
    </row>
    <row r="215" spans="1:17" x14ac:dyDescent="0.2">
      <c r="A215" s="782" t="s">
        <v>396</v>
      </c>
      <c r="B215" s="802" t="s">
        <v>397</v>
      </c>
      <c r="C215" s="735">
        <f t="shared" si="4"/>
        <v>0</v>
      </c>
      <c r="D215" s="749"/>
      <c r="E215" s="739"/>
      <c r="F215" s="750"/>
      <c r="G215" s="750"/>
      <c r="H215" s="750"/>
      <c r="I215" s="828"/>
      <c r="J215" s="736"/>
      <c r="K215" s="736"/>
      <c r="N215" s="732"/>
      <c r="O215" s="737"/>
      <c r="Q215" s="736"/>
    </row>
    <row r="216" spans="1:17" x14ac:dyDescent="0.2">
      <c r="A216" s="782" t="s">
        <v>398</v>
      </c>
      <c r="B216" s="802" t="s">
        <v>399</v>
      </c>
      <c r="C216" s="735">
        <f t="shared" si="4"/>
        <v>0</v>
      </c>
      <c r="D216" s="749"/>
      <c r="E216" s="739"/>
      <c r="F216" s="750"/>
      <c r="G216" s="750"/>
      <c r="H216" s="750"/>
      <c r="I216" s="828"/>
      <c r="J216" s="736"/>
      <c r="K216" s="736"/>
      <c r="N216" s="732"/>
      <c r="O216" s="737"/>
      <c r="Q216" s="736"/>
    </row>
    <row r="217" spans="1:17" x14ac:dyDescent="0.2">
      <c r="A217" s="782" t="s">
        <v>400</v>
      </c>
      <c r="B217" s="802" t="s">
        <v>401</v>
      </c>
      <c r="C217" s="735">
        <f t="shared" si="4"/>
        <v>0</v>
      </c>
      <c r="D217" s="749"/>
      <c r="E217" s="739"/>
      <c r="F217" s="750"/>
      <c r="G217" s="750"/>
      <c r="H217" s="750"/>
      <c r="I217" s="828"/>
      <c r="J217" s="736"/>
      <c r="K217" s="736"/>
      <c r="N217" s="732"/>
      <c r="O217" s="737"/>
      <c r="Q217" s="736"/>
    </row>
    <row r="218" spans="1:17" x14ac:dyDescent="0.2">
      <c r="A218" s="782" t="s">
        <v>402</v>
      </c>
      <c r="B218" s="802" t="s">
        <v>403</v>
      </c>
      <c r="C218" s="735">
        <f t="shared" si="4"/>
        <v>0</v>
      </c>
      <c r="D218" s="749"/>
      <c r="E218" s="739"/>
      <c r="F218" s="750"/>
      <c r="G218" s="750"/>
      <c r="H218" s="750"/>
      <c r="I218" s="828"/>
      <c r="J218" s="736"/>
      <c r="K218" s="736"/>
      <c r="N218" s="732"/>
      <c r="O218" s="737"/>
      <c r="Q218" s="736"/>
    </row>
    <row r="219" spans="1:17" x14ac:dyDescent="0.2">
      <c r="A219" s="782" t="s">
        <v>404</v>
      </c>
      <c r="B219" s="802" t="s">
        <v>405</v>
      </c>
      <c r="C219" s="735">
        <f t="shared" si="4"/>
        <v>0</v>
      </c>
      <c r="D219" s="749"/>
      <c r="E219" s="739"/>
      <c r="F219" s="750"/>
      <c r="G219" s="750"/>
      <c r="H219" s="750"/>
      <c r="I219" s="828"/>
      <c r="J219" s="736"/>
      <c r="K219" s="736"/>
      <c r="N219" s="732"/>
      <c r="O219" s="737"/>
      <c r="Q219" s="736"/>
    </row>
    <row r="220" spans="1:17" x14ac:dyDescent="0.2">
      <c r="A220" s="782" t="s">
        <v>406</v>
      </c>
      <c r="B220" s="802" t="s">
        <v>407</v>
      </c>
      <c r="C220" s="735">
        <f t="shared" si="4"/>
        <v>0</v>
      </c>
      <c r="D220" s="749"/>
      <c r="E220" s="739"/>
      <c r="F220" s="750"/>
      <c r="G220" s="750"/>
      <c r="H220" s="750"/>
      <c r="I220" s="828"/>
      <c r="J220" s="736"/>
      <c r="K220" s="736"/>
      <c r="N220" s="732"/>
      <c r="O220" s="737"/>
      <c r="Q220" s="736"/>
    </row>
    <row r="221" spans="1:17" x14ac:dyDescent="0.2">
      <c r="A221" s="782" t="s">
        <v>408</v>
      </c>
      <c r="B221" s="802" t="s">
        <v>409</v>
      </c>
      <c r="C221" s="735">
        <f t="shared" si="4"/>
        <v>0</v>
      </c>
      <c r="D221" s="749"/>
      <c r="E221" s="739"/>
      <c r="F221" s="750"/>
      <c r="G221" s="750"/>
      <c r="H221" s="750"/>
      <c r="I221" s="828"/>
      <c r="J221" s="736"/>
      <c r="K221" s="736"/>
      <c r="N221" s="732"/>
      <c r="O221" s="737"/>
      <c r="Q221" s="736"/>
    </row>
    <row r="222" spans="1:17" x14ac:dyDescent="0.2">
      <c r="A222" s="782" t="s">
        <v>410</v>
      </c>
      <c r="B222" s="802" t="s">
        <v>411</v>
      </c>
      <c r="C222" s="735">
        <f t="shared" si="4"/>
        <v>0</v>
      </c>
      <c r="D222" s="749"/>
      <c r="E222" s="739"/>
      <c r="F222" s="750"/>
      <c r="G222" s="750"/>
      <c r="H222" s="750"/>
      <c r="I222" s="828"/>
      <c r="J222" s="736"/>
      <c r="K222" s="736"/>
      <c r="N222" s="732"/>
      <c r="O222" s="737"/>
      <c r="Q222" s="736"/>
    </row>
    <row r="223" spans="1:17" x14ac:dyDescent="0.2">
      <c r="A223" s="782" t="s">
        <v>412</v>
      </c>
      <c r="B223" s="802" t="s">
        <v>413</v>
      </c>
      <c r="C223" s="735">
        <f t="shared" si="4"/>
        <v>0</v>
      </c>
      <c r="D223" s="749"/>
      <c r="E223" s="739"/>
      <c r="F223" s="750"/>
      <c r="G223" s="750"/>
      <c r="H223" s="750"/>
      <c r="I223" s="828"/>
      <c r="J223" s="736"/>
      <c r="K223" s="736"/>
      <c r="N223" s="732"/>
      <c r="O223" s="737"/>
      <c r="Q223" s="736"/>
    </row>
    <row r="224" spans="1:17" x14ac:dyDescent="0.2">
      <c r="A224" s="782" t="s">
        <v>414</v>
      </c>
      <c r="B224" s="802" t="s">
        <v>415</v>
      </c>
      <c r="C224" s="735">
        <f t="shared" si="4"/>
        <v>0</v>
      </c>
      <c r="D224" s="749"/>
      <c r="E224" s="739"/>
      <c r="F224" s="750"/>
      <c r="G224" s="750"/>
      <c r="H224" s="750"/>
      <c r="I224" s="828"/>
      <c r="J224" s="736"/>
      <c r="K224" s="736"/>
      <c r="N224" s="732"/>
      <c r="O224" s="737"/>
      <c r="Q224" s="736"/>
    </row>
    <row r="225" spans="1:17" x14ac:dyDescent="0.2">
      <c r="A225" s="782" t="s">
        <v>416</v>
      </c>
      <c r="B225" s="802" t="s">
        <v>417</v>
      </c>
      <c r="C225" s="735">
        <f t="shared" si="4"/>
        <v>0</v>
      </c>
      <c r="D225" s="749"/>
      <c r="E225" s="739"/>
      <c r="F225" s="750"/>
      <c r="G225" s="750"/>
      <c r="H225" s="750"/>
      <c r="I225" s="828"/>
      <c r="J225" s="736"/>
      <c r="K225" s="736"/>
      <c r="N225" s="732"/>
      <c r="O225" s="737"/>
      <c r="Q225" s="736"/>
    </row>
    <row r="226" spans="1:17" x14ac:dyDescent="0.2">
      <c r="A226" s="782" t="s">
        <v>418</v>
      </c>
      <c r="B226" s="802" t="s">
        <v>419</v>
      </c>
      <c r="C226" s="735">
        <f t="shared" si="4"/>
        <v>0</v>
      </c>
      <c r="D226" s="749"/>
      <c r="E226" s="739"/>
      <c r="F226" s="750"/>
      <c r="G226" s="750"/>
      <c r="H226" s="750"/>
      <c r="I226" s="828"/>
      <c r="J226" s="736"/>
      <c r="K226" s="736"/>
      <c r="N226" s="732"/>
      <c r="O226" s="737"/>
      <c r="Q226" s="736"/>
    </row>
    <row r="227" spans="1:17" ht="23.25" x14ac:dyDescent="0.2">
      <c r="A227" s="782" t="s">
        <v>420</v>
      </c>
      <c r="B227" s="788" t="s">
        <v>421</v>
      </c>
      <c r="C227" s="735">
        <f t="shared" si="4"/>
        <v>0</v>
      </c>
      <c r="D227" s="749"/>
      <c r="E227" s="739"/>
      <c r="F227" s="750"/>
      <c r="G227" s="750"/>
      <c r="H227" s="750"/>
      <c r="I227" s="828"/>
      <c r="J227" s="736"/>
      <c r="K227" s="736"/>
      <c r="N227" s="732"/>
      <c r="O227" s="737"/>
      <c r="Q227" s="736"/>
    </row>
    <row r="228" spans="1:17" x14ac:dyDescent="0.2">
      <c r="A228" s="782" t="s">
        <v>422</v>
      </c>
      <c r="B228" s="802" t="s">
        <v>423</v>
      </c>
      <c r="C228" s="735">
        <f t="shared" si="4"/>
        <v>0</v>
      </c>
      <c r="D228" s="749"/>
      <c r="E228" s="739"/>
      <c r="F228" s="750"/>
      <c r="G228" s="750"/>
      <c r="H228" s="750"/>
      <c r="I228" s="828"/>
      <c r="J228" s="736"/>
      <c r="K228" s="736"/>
      <c r="N228" s="732"/>
      <c r="O228" s="737"/>
      <c r="Q228" s="736"/>
    </row>
    <row r="229" spans="1:17" x14ac:dyDescent="0.2">
      <c r="A229" s="782" t="s">
        <v>424</v>
      </c>
      <c r="B229" s="802" t="s">
        <v>425</v>
      </c>
      <c r="C229" s="735">
        <f t="shared" si="4"/>
        <v>0</v>
      </c>
      <c r="D229" s="749"/>
      <c r="E229" s="739"/>
      <c r="F229" s="750"/>
      <c r="G229" s="750"/>
      <c r="H229" s="750"/>
      <c r="I229" s="828"/>
      <c r="J229" s="736"/>
      <c r="K229" s="736"/>
      <c r="N229" s="732"/>
      <c r="O229" s="737"/>
      <c r="Q229" s="736"/>
    </row>
    <row r="230" spans="1:17" x14ac:dyDescent="0.2">
      <c r="A230" s="782" t="s">
        <v>426</v>
      </c>
      <c r="B230" s="802" t="s">
        <v>427</v>
      </c>
      <c r="C230" s="735">
        <f t="shared" si="4"/>
        <v>0</v>
      </c>
      <c r="D230" s="749"/>
      <c r="E230" s="739"/>
      <c r="F230" s="750"/>
      <c r="G230" s="750"/>
      <c r="H230" s="750"/>
      <c r="I230" s="828"/>
      <c r="J230" s="736"/>
      <c r="K230" s="736"/>
      <c r="N230" s="732"/>
      <c r="O230" s="737"/>
      <c r="Q230" s="736"/>
    </row>
    <row r="231" spans="1:17" x14ac:dyDescent="0.2">
      <c r="A231" s="782" t="s">
        <v>428</v>
      </c>
      <c r="B231" s="802" t="s">
        <v>429</v>
      </c>
      <c r="C231" s="735">
        <f t="shared" si="4"/>
        <v>0</v>
      </c>
      <c r="D231" s="749"/>
      <c r="E231" s="739"/>
      <c r="F231" s="750"/>
      <c r="G231" s="750"/>
      <c r="H231" s="750"/>
      <c r="I231" s="828"/>
      <c r="J231" s="736"/>
      <c r="K231" s="736"/>
      <c r="N231" s="732"/>
      <c r="O231" s="737"/>
      <c r="Q231" s="736"/>
    </row>
    <row r="232" spans="1:17" x14ac:dyDescent="0.2">
      <c r="A232" s="782" t="s">
        <v>430</v>
      </c>
      <c r="B232" s="802" t="s">
        <v>431</v>
      </c>
      <c r="C232" s="735">
        <f t="shared" si="4"/>
        <v>97</v>
      </c>
      <c r="D232" s="749">
        <v>97</v>
      </c>
      <c r="E232" s="739"/>
      <c r="F232" s="750"/>
      <c r="G232" s="750"/>
      <c r="H232" s="750"/>
      <c r="I232" s="828"/>
      <c r="J232" s="736"/>
      <c r="K232" s="736"/>
      <c r="N232" s="732"/>
      <c r="O232" s="737"/>
      <c r="Q232" s="736"/>
    </row>
    <row r="233" spans="1:17" x14ac:dyDescent="0.2">
      <c r="A233" s="782" t="s">
        <v>432</v>
      </c>
      <c r="B233" s="802" t="s">
        <v>433</v>
      </c>
      <c r="C233" s="735">
        <f t="shared" si="4"/>
        <v>0</v>
      </c>
      <c r="D233" s="749"/>
      <c r="E233" s="739"/>
      <c r="F233" s="750"/>
      <c r="G233" s="750"/>
      <c r="H233" s="750"/>
      <c r="I233" s="828"/>
      <c r="J233" s="736"/>
      <c r="K233" s="736"/>
      <c r="N233" s="732"/>
      <c r="O233" s="737"/>
      <c r="Q233" s="736"/>
    </row>
    <row r="234" spans="1:17" x14ac:dyDescent="0.2">
      <c r="A234" s="782" t="s">
        <v>434</v>
      </c>
      <c r="B234" s="802" t="s">
        <v>435</v>
      </c>
      <c r="C234" s="735">
        <f t="shared" si="4"/>
        <v>870</v>
      </c>
      <c r="D234" s="749">
        <v>518</v>
      </c>
      <c r="E234" s="739"/>
      <c r="F234" s="750">
        <v>352</v>
      </c>
      <c r="G234" s="750"/>
      <c r="H234" s="750"/>
      <c r="I234" s="828"/>
      <c r="J234" s="736"/>
      <c r="K234" s="736"/>
      <c r="N234" s="732"/>
      <c r="O234" s="737"/>
      <c r="Q234" s="736"/>
    </row>
    <row r="235" spans="1:17" x14ac:dyDescent="0.2">
      <c r="A235" s="782" t="s">
        <v>436</v>
      </c>
      <c r="B235" s="802" t="s">
        <v>437</v>
      </c>
      <c r="C235" s="735">
        <f t="shared" si="4"/>
        <v>1532</v>
      </c>
      <c r="D235" s="749">
        <v>1515</v>
      </c>
      <c r="E235" s="739"/>
      <c r="F235" s="750">
        <v>17</v>
      </c>
      <c r="G235" s="750"/>
      <c r="H235" s="750"/>
      <c r="I235" s="828"/>
      <c r="J235" s="736"/>
      <c r="K235" s="736"/>
      <c r="N235" s="732"/>
      <c r="O235" s="737"/>
      <c r="Q235" s="736"/>
    </row>
    <row r="236" spans="1:17" ht="23.25" x14ac:dyDescent="0.2">
      <c r="A236" s="782" t="s">
        <v>438</v>
      </c>
      <c r="B236" s="788" t="s">
        <v>439</v>
      </c>
      <c r="C236" s="735">
        <f t="shared" si="4"/>
        <v>1</v>
      </c>
      <c r="D236" s="749"/>
      <c r="E236" s="739"/>
      <c r="F236" s="750">
        <v>1</v>
      </c>
      <c r="G236" s="750"/>
      <c r="H236" s="750"/>
      <c r="I236" s="828"/>
      <c r="J236" s="736"/>
      <c r="K236" s="736"/>
      <c r="N236" s="732"/>
      <c r="O236" s="737"/>
      <c r="Q236" s="736"/>
    </row>
    <row r="237" spans="1:17" x14ac:dyDescent="0.2">
      <c r="A237" s="782" t="s">
        <v>440</v>
      </c>
      <c r="B237" s="802" t="s">
        <v>441</v>
      </c>
      <c r="C237" s="735">
        <f t="shared" si="4"/>
        <v>4</v>
      </c>
      <c r="D237" s="749">
        <v>4</v>
      </c>
      <c r="E237" s="739"/>
      <c r="F237" s="750"/>
      <c r="G237" s="750"/>
      <c r="H237" s="750"/>
      <c r="I237" s="828"/>
      <c r="J237" s="736"/>
      <c r="K237" s="736"/>
      <c r="N237" s="732"/>
      <c r="O237" s="737"/>
      <c r="Q237" s="736"/>
    </row>
    <row r="238" spans="1:17" ht="23.25" x14ac:dyDescent="0.2">
      <c r="A238" s="782" t="s">
        <v>442</v>
      </c>
      <c r="B238" s="788" t="s">
        <v>443</v>
      </c>
      <c r="C238" s="735">
        <f t="shared" si="4"/>
        <v>1083</v>
      </c>
      <c r="D238" s="749">
        <v>229</v>
      </c>
      <c r="E238" s="739"/>
      <c r="F238" s="750">
        <v>854</v>
      </c>
      <c r="G238" s="750"/>
      <c r="H238" s="750"/>
      <c r="I238" s="828"/>
      <c r="J238" s="736"/>
      <c r="K238" s="736"/>
      <c r="N238" s="732"/>
      <c r="O238" s="737"/>
      <c r="Q238" s="736"/>
    </row>
    <row r="239" spans="1:17" x14ac:dyDescent="0.2">
      <c r="A239" s="782" t="s">
        <v>444</v>
      </c>
      <c r="B239" s="802" t="s">
        <v>445</v>
      </c>
      <c r="C239" s="735">
        <f t="shared" si="4"/>
        <v>0</v>
      </c>
      <c r="D239" s="749"/>
      <c r="E239" s="739"/>
      <c r="F239" s="750"/>
      <c r="G239" s="750"/>
      <c r="H239" s="750"/>
      <c r="I239" s="828"/>
      <c r="J239" s="736"/>
      <c r="K239" s="736"/>
      <c r="N239" s="732"/>
      <c r="O239" s="737"/>
      <c r="Q239" s="736"/>
    </row>
    <row r="240" spans="1:17" x14ac:dyDescent="0.2">
      <c r="A240" s="782" t="s">
        <v>446</v>
      </c>
      <c r="B240" s="802" t="s">
        <v>447</v>
      </c>
      <c r="C240" s="735">
        <f t="shared" si="4"/>
        <v>0</v>
      </c>
      <c r="D240" s="749"/>
      <c r="E240" s="739"/>
      <c r="F240" s="750"/>
      <c r="G240" s="750"/>
      <c r="H240" s="750"/>
      <c r="I240" s="828"/>
      <c r="J240" s="736"/>
      <c r="K240" s="736"/>
      <c r="N240" s="732"/>
      <c r="O240" s="737"/>
      <c r="Q240" s="736"/>
    </row>
    <row r="241" spans="1:17" x14ac:dyDescent="0.2">
      <c r="A241" s="782" t="s">
        <v>448</v>
      </c>
      <c r="B241" s="802" t="s">
        <v>449</v>
      </c>
      <c r="C241" s="735">
        <f t="shared" si="4"/>
        <v>0</v>
      </c>
      <c r="D241" s="749"/>
      <c r="E241" s="739"/>
      <c r="F241" s="750"/>
      <c r="G241" s="750"/>
      <c r="H241" s="750"/>
      <c r="I241" s="828"/>
      <c r="J241" s="736"/>
      <c r="K241" s="736"/>
      <c r="N241" s="732"/>
      <c r="O241" s="737"/>
      <c r="Q241" s="736"/>
    </row>
    <row r="242" spans="1:17" x14ac:dyDescent="0.2">
      <c r="A242" s="782" t="s">
        <v>450</v>
      </c>
      <c r="B242" s="802" t="s">
        <v>451</v>
      </c>
      <c r="C242" s="735">
        <f t="shared" si="4"/>
        <v>0</v>
      </c>
      <c r="D242" s="749"/>
      <c r="E242" s="739"/>
      <c r="F242" s="750"/>
      <c r="G242" s="750"/>
      <c r="H242" s="750"/>
      <c r="I242" s="828"/>
      <c r="J242" s="736"/>
      <c r="K242" s="736"/>
      <c r="N242" s="732"/>
      <c r="O242" s="737"/>
      <c r="Q242" s="736"/>
    </row>
    <row r="243" spans="1:17" x14ac:dyDescent="0.2">
      <c r="A243" s="782" t="s">
        <v>452</v>
      </c>
      <c r="B243" s="802" t="s">
        <v>453</v>
      </c>
      <c r="C243" s="735">
        <f t="shared" si="4"/>
        <v>0</v>
      </c>
      <c r="D243" s="749"/>
      <c r="E243" s="739"/>
      <c r="F243" s="750"/>
      <c r="G243" s="750"/>
      <c r="H243" s="750"/>
      <c r="I243" s="828"/>
      <c r="J243" s="736"/>
      <c r="K243" s="736"/>
      <c r="N243" s="732"/>
      <c r="O243" s="737"/>
      <c r="Q243" s="736"/>
    </row>
    <row r="244" spans="1:17" x14ac:dyDescent="0.2">
      <c r="A244" s="782" t="s">
        <v>454</v>
      </c>
      <c r="B244" s="802" t="s">
        <v>455</v>
      </c>
      <c r="C244" s="735">
        <f>+SUM(D244:F244)</f>
        <v>17</v>
      </c>
      <c r="D244" s="749">
        <v>12</v>
      </c>
      <c r="E244" s="739"/>
      <c r="F244" s="750">
        <v>5</v>
      </c>
      <c r="G244" s="750"/>
      <c r="H244" s="750"/>
      <c r="I244" s="828"/>
      <c r="J244" s="736"/>
      <c r="K244" s="736"/>
      <c r="N244" s="732"/>
      <c r="O244" s="737"/>
      <c r="Q244" s="736"/>
    </row>
    <row r="245" spans="1:17" x14ac:dyDescent="0.2">
      <c r="A245" s="782" t="s">
        <v>456</v>
      </c>
      <c r="B245" s="802" t="s">
        <v>457</v>
      </c>
      <c r="C245" s="735">
        <f>+SUM(D245:F245)</f>
        <v>0</v>
      </c>
      <c r="D245" s="749"/>
      <c r="E245" s="739"/>
      <c r="F245" s="750"/>
      <c r="G245" s="750"/>
      <c r="H245" s="750"/>
      <c r="I245" s="828"/>
      <c r="J245" s="736"/>
      <c r="K245" s="736"/>
      <c r="N245" s="732"/>
      <c r="O245" s="737"/>
      <c r="Q245" s="736"/>
    </row>
    <row r="246" spans="1:17" x14ac:dyDescent="0.2">
      <c r="A246" s="782" t="s">
        <v>458</v>
      </c>
      <c r="B246" s="802" t="s">
        <v>459</v>
      </c>
      <c r="C246" s="735">
        <f>+SUM(D246:F246)</f>
        <v>0</v>
      </c>
      <c r="D246" s="749"/>
      <c r="E246" s="739"/>
      <c r="F246" s="750"/>
      <c r="G246" s="750"/>
      <c r="H246" s="750"/>
      <c r="I246" s="828"/>
      <c r="J246" s="736"/>
      <c r="K246" s="736"/>
      <c r="N246" s="732"/>
      <c r="O246" s="737"/>
      <c r="Q246" s="736"/>
    </row>
    <row r="247" spans="1:17" x14ac:dyDescent="0.2">
      <c r="A247" s="803" t="s">
        <v>460</v>
      </c>
      <c r="B247" s="804" t="s">
        <v>461</v>
      </c>
      <c r="C247" s="751">
        <f>+SUM(D247:F247)</f>
        <v>0</v>
      </c>
      <c r="D247" s="752"/>
      <c r="E247" s="753"/>
      <c r="F247" s="754"/>
      <c r="G247" s="754"/>
      <c r="H247" s="754"/>
      <c r="I247" s="828"/>
      <c r="J247" s="736"/>
      <c r="K247" s="736"/>
      <c r="N247" s="732"/>
      <c r="O247" s="737"/>
      <c r="Q247" s="736"/>
    </row>
    <row r="248" spans="1:17" x14ac:dyDescent="0.2">
      <c r="A248" s="850"/>
      <c r="B248" s="851"/>
      <c r="C248" s="741"/>
      <c r="D248" s="741"/>
      <c r="E248" s="741"/>
      <c r="F248" s="741"/>
      <c r="G248" s="741"/>
      <c r="H248" s="741"/>
      <c r="I248" s="828"/>
      <c r="J248" s="736"/>
      <c r="K248" s="736"/>
      <c r="N248" s="732"/>
      <c r="O248" s="737"/>
      <c r="Q248" s="736"/>
    </row>
    <row r="249" spans="1:17" x14ac:dyDescent="0.2">
      <c r="A249" s="954" t="s">
        <v>462</v>
      </c>
      <c r="B249" s="955"/>
      <c r="C249" s="872">
        <f t="shared" ref="C249:C287" si="5">+SUM(D249:F249)</f>
        <v>69</v>
      </c>
      <c r="D249" s="875">
        <f>+SUM(D250:D287)</f>
        <v>5</v>
      </c>
      <c r="E249" s="733">
        <f>+SUM(E250:E287)</f>
        <v>26</v>
      </c>
      <c r="F249" s="765">
        <f>+SUM(F250:F287)</f>
        <v>38</v>
      </c>
      <c r="G249" s="872">
        <f>+SUM(G250:G287)</f>
        <v>0</v>
      </c>
      <c r="H249" s="872">
        <f>+SUM(H250:H287)</f>
        <v>0</v>
      </c>
      <c r="I249" s="828"/>
      <c r="J249" s="736"/>
      <c r="K249" s="736"/>
      <c r="N249" s="732"/>
      <c r="O249" s="737"/>
      <c r="Q249" s="736"/>
    </row>
    <row r="250" spans="1:17" x14ac:dyDescent="0.2">
      <c r="A250" s="781" t="s">
        <v>463</v>
      </c>
      <c r="B250" s="801" t="s">
        <v>464</v>
      </c>
      <c r="C250" s="735">
        <f t="shared" si="5"/>
        <v>0</v>
      </c>
      <c r="D250" s="749"/>
      <c r="E250" s="739"/>
      <c r="F250" s="750"/>
      <c r="G250" s="750"/>
      <c r="H250" s="750"/>
      <c r="I250" s="828"/>
      <c r="J250" s="736"/>
      <c r="K250" s="736"/>
      <c r="N250" s="732"/>
      <c r="O250" s="737"/>
      <c r="Q250" s="736"/>
    </row>
    <row r="251" spans="1:17" x14ac:dyDescent="0.2">
      <c r="A251" s="782" t="s">
        <v>465</v>
      </c>
      <c r="B251" s="802" t="s">
        <v>466</v>
      </c>
      <c r="C251" s="735">
        <f t="shared" si="5"/>
        <v>0</v>
      </c>
      <c r="D251" s="749"/>
      <c r="E251" s="739"/>
      <c r="F251" s="750"/>
      <c r="G251" s="750"/>
      <c r="H251" s="750"/>
      <c r="I251" s="828"/>
      <c r="J251" s="736"/>
      <c r="K251" s="736"/>
      <c r="N251" s="732"/>
      <c r="O251" s="737"/>
      <c r="Q251" s="736"/>
    </row>
    <row r="252" spans="1:17" x14ac:dyDescent="0.2">
      <c r="A252" s="782" t="s">
        <v>467</v>
      </c>
      <c r="B252" s="802" t="s">
        <v>468</v>
      </c>
      <c r="C252" s="735">
        <f t="shared" si="5"/>
        <v>20</v>
      </c>
      <c r="D252" s="749"/>
      <c r="E252" s="739">
        <v>15</v>
      </c>
      <c r="F252" s="750">
        <v>5</v>
      </c>
      <c r="G252" s="750"/>
      <c r="H252" s="750"/>
      <c r="I252" s="828"/>
      <c r="J252" s="736"/>
      <c r="K252" s="736"/>
      <c r="N252" s="732"/>
      <c r="O252" s="737"/>
      <c r="Q252" s="736"/>
    </row>
    <row r="253" spans="1:17" x14ac:dyDescent="0.2">
      <c r="A253" s="782" t="s">
        <v>469</v>
      </c>
      <c r="B253" s="802" t="s">
        <v>470</v>
      </c>
      <c r="C253" s="735">
        <f t="shared" si="5"/>
        <v>0</v>
      </c>
      <c r="D253" s="749"/>
      <c r="E253" s="739"/>
      <c r="F253" s="750"/>
      <c r="G253" s="750"/>
      <c r="H253" s="750"/>
      <c r="I253" s="828"/>
      <c r="J253" s="736"/>
      <c r="K253" s="736"/>
      <c r="N253" s="732"/>
      <c r="O253" s="737"/>
      <c r="Q253" s="736"/>
    </row>
    <row r="254" spans="1:17" x14ac:dyDescent="0.2">
      <c r="A254" s="782" t="s">
        <v>471</v>
      </c>
      <c r="B254" s="802" t="s">
        <v>472</v>
      </c>
      <c r="C254" s="735">
        <f t="shared" si="5"/>
        <v>0</v>
      </c>
      <c r="D254" s="749"/>
      <c r="E254" s="739"/>
      <c r="F254" s="750"/>
      <c r="G254" s="750"/>
      <c r="H254" s="750"/>
      <c r="I254" s="828"/>
      <c r="J254" s="736"/>
      <c r="K254" s="736"/>
      <c r="N254" s="732"/>
      <c r="O254" s="737"/>
      <c r="Q254" s="736"/>
    </row>
    <row r="255" spans="1:17" x14ac:dyDescent="0.2">
      <c r="A255" s="782" t="s">
        <v>473</v>
      </c>
      <c r="B255" s="802" t="s">
        <v>474</v>
      </c>
      <c r="C255" s="735">
        <f t="shared" si="5"/>
        <v>0</v>
      </c>
      <c r="D255" s="749"/>
      <c r="E255" s="739"/>
      <c r="F255" s="750"/>
      <c r="G255" s="750"/>
      <c r="H255" s="750"/>
      <c r="I255" s="828"/>
      <c r="J255" s="736"/>
      <c r="K255" s="736"/>
      <c r="N255" s="732"/>
      <c r="O255" s="737"/>
      <c r="Q255" s="736"/>
    </row>
    <row r="256" spans="1:17" x14ac:dyDescent="0.2">
      <c r="A256" s="782" t="s">
        <v>475</v>
      </c>
      <c r="B256" s="802" t="s">
        <v>476</v>
      </c>
      <c r="C256" s="735">
        <f t="shared" si="5"/>
        <v>0</v>
      </c>
      <c r="D256" s="749"/>
      <c r="E256" s="739"/>
      <c r="F256" s="750"/>
      <c r="G256" s="750"/>
      <c r="H256" s="750"/>
      <c r="I256" s="828"/>
      <c r="J256" s="736"/>
      <c r="K256" s="736"/>
      <c r="N256" s="732"/>
      <c r="O256" s="737"/>
      <c r="Q256" s="736"/>
    </row>
    <row r="257" spans="1:17" x14ac:dyDescent="0.2">
      <c r="A257" s="782" t="s">
        <v>477</v>
      </c>
      <c r="B257" s="802" t="s">
        <v>478</v>
      </c>
      <c r="C257" s="735">
        <f t="shared" si="5"/>
        <v>0</v>
      </c>
      <c r="D257" s="749"/>
      <c r="E257" s="739"/>
      <c r="F257" s="750"/>
      <c r="G257" s="750"/>
      <c r="H257" s="750"/>
      <c r="I257" s="828"/>
      <c r="J257" s="736"/>
      <c r="K257" s="736"/>
      <c r="N257" s="732"/>
      <c r="O257" s="737"/>
      <c r="Q257" s="736"/>
    </row>
    <row r="258" spans="1:17" x14ac:dyDescent="0.2">
      <c r="A258" s="782" t="s">
        <v>479</v>
      </c>
      <c r="B258" s="802" t="s">
        <v>480</v>
      </c>
      <c r="C258" s="735">
        <f t="shared" si="5"/>
        <v>0</v>
      </c>
      <c r="D258" s="749"/>
      <c r="E258" s="739"/>
      <c r="F258" s="750"/>
      <c r="G258" s="750"/>
      <c r="H258" s="750"/>
      <c r="I258" s="828"/>
      <c r="J258" s="736"/>
      <c r="K258" s="736"/>
      <c r="N258" s="732"/>
      <c r="O258" s="737"/>
      <c r="Q258" s="736"/>
    </row>
    <row r="259" spans="1:17" x14ac:dyDescent="0.2">
      <c r="A259" s="782" t="s">
        <v>481</v>
      </c>
      <c r="B259" s="802" t="s">
        <v>482</v>
      </c>
      <c r="C259" s="735">
        <f t="shared" si="5"/>
        <v>0</v>
      </c>
      <c r="D259" s="749"/>
      <c r="E259" s="739"/>
      <c r="F259" s="750"/>
      <c r="G259" s="750"/>
      <c r="H259" s="750"/>
      <c r="I259" s="828"/>
      <c r="J259" s="736"/>
      <c r="K259" s="736"/>
      <c r="N259" s="732"/>
      <c r="O259" s="737"/>
      <c r="Q259" s="736"/>
    </row>
    <row r="260" spans="1:17" x14ac:dyDescent="0.2">
      <c r="A260" s="782" t="s">
        <v>483</v>
      </c>
      <c r="B260" s="802" t="s">
        <v>484</v>
      </c>
      <c r="C260" s="735">
        <f t="shared" si="5"/>
        <v>0</v>
      </c>
      <c r="D260" s="749"/>
      <c r="E260" s="739"/>
      <c r="F260" s="750"/>
      <c r="G260" s="750"/>
      <c r="H260" s="750"/>
      <c r="I260" s="828"/>
      <c r="J260" s="736"/>
      <c r="K260" s="736"/>
      <c r="N260" s="732"/>
      <c r="O260" s="737"/>
      <c r="Q260" s="736"/>
    </row>
    <row r="261" spans="1:17" x14ac:dyDescent="0.2">
      <c r="A261" s="782" t="s">
        <v>485</v>
      </c>
      <c r="B261" s="802" t="s">
        <v>486</v>
      </c>
      <c r="C261" s="735">
        <f t="shared" si="5"/>
        <v>2</v>
      </c>
      <c r="D261" s="749">
        <v>2</v>
      </c>
      <c r="E261" s="739"/>
      <c r="F261" s="750"/>
      <c r="G261" s="750"/>
      <c r="H261" s="750"/>
      <c r="I261" s="828"/>
      <c r="J261" s="736"/>
      <c r="K261" s="736"/>
      <c r="N261" s="732"/>
      <c r="O261" s="737"/>
      <c r="Q261" s="736"/>
    </row>
    <row r="262" spans="1:17" x14ac:dyDescent="0.2">
      <c r="A262" s="782" t="s">
        <v>487</v>
      </c>
      <c r="B262" s="802" t="s">
        <v>488</v>
      </c>
      <c r="C262" s="735">
        <f t="shared" si="5"/>
        <v>11</v>
      </c>
      <c r="D262" s="749"/>
      <c r="E262" s="739">
        <v>11</v>
      </c>
      <c r="F262" s="750"/>
      <c r="G262" s="750"/>
      <c r="H262" s="750"/>
      <c r="I262" s="828"/>
      <c r="J262" s="736"/>
      <c r="K262" s="736"/>
      <c r="N262" s="732"/>
      <c r="O262" s="737"/>
      <c r="Q262" s="736"/>
    </row>
    <row r="263" spans="1:17" x14ac:dyDescent="0.2">
      <c r="A263" s="782" t="s">
        <v>489</v>
      </c>
      <c r="B263" s="802" t="s">
        <v>490</v>
      </c>
      <c r="C263" s="735">
        <f t="shared" si="5"/>
        <v>0</v>
      </c>
      <c r="D263" s="749"/>
      <c r="E263" s="739"/>
      <c r="F263" s="750"/>
      <c r="G263" s="750"/>
      <c r="H263" s="750"/>
      <c r="I263" s="828"/>
      <c r="J263" s="736"/>
      <c r="K263" s="736"/>
      <c r="N263" s="732"/>
      <c r="O263" s="737"/>
      <c r="Q263" s="736"/>
    </row>
    <row r="264" spans="1:17" ht="23.25" x14ac:dyDescent="0.2">
      <c r="A264" s="782" t="s">
        <v>491</v>
      </c>
      <c r="B264" s="788" t="s">
        <v>492</v>
      </c>
      <c r="C264" s="735">
        <f t="shared" si="5"/>
        <v>0</v>
      </c>
      <c r="D264" s="749"/>
      <c r="E264" s="739"/>
      <c r="F264" s="750"/>
      <c r="G264" s="750"/>
      <c r="H264" s="750"/>
      <c r="I264" s="828"/>
      <c r="J264" s="736"/>
      <c r="K264" s="736"/>
      <c r="N264" s="732"/>
      <c r="O264" s="737"/>
      <c r="Q264" s="736"/>
    </row>
    <row r="265" spans="1:17" x14ac:dyDescent="0.2">
      <c r="A265" s="782" t="s">
        <v>493</v>
      </c>
      <c r="B265" s="802" t="s">
        <v>494</v>
      </c>
      <c r="C265" s="735">
        <f t="shared" si="5"/>
        <v>0</v>
      </c>
      <c r="D265" s="749"/>
      <c r="E265" s="739"/>
      <c r="F265" s="750"/>
      <c r="G265" s="750"/>
      <c r="H265" s="750"/>
      <c r="I265" s="828"/>
      <c r="J265" s="736"/>
      <c r="K265" s="736"/>
      <c r="N265" s="732"/>
      <c r="O265" s="737"/>
      <c r="Q265" s="736"/>
    </row>
    <row r="266" spans="1:17" x14ac:dyDescent="0.2">
      <c r="A266" s="782" t="s">
        <v>495</v>
      </c>
      <c r="B266" s="802" t="s">
        <v>496</v>
      </c>
      <c r="C266" s="735">
        <f t="shared" si="5"/>
        <v>0</v>
      </c>
      <c r="D266" s="749"/>
      <c r="E266" s="739"/>
      <c r="F266" s="750"/>
      <c r="G266" s="750"/>
      <c r="H266" s="750"/>
      <c r="I266" s="828"/>
      <c r="J266" s="736"/>
      <c r="K266" s="736"/>
      <c r="N266" s="732"/>
      <c r="O266" s="737"/>
      <c r="Q266" s="736"/>
    </row>
    <row r="267" spans="1:17" x14ac:dyDescent="0.2">
      <c r="A267" s="782" t="s">
        <v>497</v>
      </c>
      <c r="B267" s="802" t="s">
        <v>498</v>
      </c>
      <c r="C267" s="735">
        <f t="shared" si="5"/>
        <v>0</v>
      </c>
      <c r="D267" s="749"/>
      <c r="E267" s="739"/>
      <c r="F267" s="750"/>
      <c r="G267" s="750"/>
      <c r="H267" s="750"/>
      <c r="I267" s="828"/>
      <c r="J267" s="736"/>
      <c r="K267" s="736"/>
      <c r="N267" s="732"/>
      <c r="O267" s="737"/>
      <c r="Q267" s="736"/>
    </row>
    <row r="268" spans="1:17" x14ac:dyDescent="0.2">
      <c r="A268" s="782" t="s">
        <v>499</v>
      </c>
      <c r="B268" s="802" t="s">
        <v>500</v>
      </c>
      <c r="C268" s="735">
        <f t="shared" si="5"/>
        <v>14</v>
      </c>
      <c r="D268" s="749"/>
      <c r="E268" s="739"/>
      <c r="F268" s="750">
        <v>14</v>
      </c>
      <c r="G268" s="750"/>
      <c r="H268" s="750"/>
      <c r="I268" s="828"/>
      <c r="J268" s="736"/>
      <c r="K268" s="736"/>
      <c r="N268" s="732"/>
      <c r="O268" s="737"/>
      <c r="Q268" s="736"/>
    </row>
    <row r="269" spans="1:17" x14ac:dyDescent="0.2">
      <c r="A269" s="782" t="s">
        <v>501</v>
      </c>
      <c r="B269" s="802" t="s">
        <v>502</v>
      </c>
      <c r="C269" s="735">
        <f t="shared" si="5"/>
        <v>22</v>
      </c>
      <c r="D269" s="749">
        <v>3</v>
      </c>
      <c r="E269" s="739"/>
      <c r="F269" s="750">
        <v>19</v>
      </c>
      <c r="G269" s="750"/>
      <c r="H269" s="750"/>
      <c r="I269" s="828"/>
      <c r="J269" s="736"/>
      <c r="K269" s="736"/>
      <c r="N269" s="732"/>
      <c r="O269" s="737"/>
      <c r="Q269" s="736"/>
    </row>
    <row r="270" spans="1:17" x14ac:dyDescent="0.2">
      <c r="A270" s="782" t="s">
        <v>503</v>
      </c>
      <c r="B270" s="802" t="s">
        <v>504</v>
      </c>
      <c r="C270" s="735">
        <f t="shared" si="5"/>
        <v>0</v>
      </c>
      <c r="D270" s="749"/>
      <c r="E270" s="739"/>
      <c r="F270" s="750"/>
      <c r="G270" s="750"/>
      <c r="H270" s="750"/>
      <c r="I270" s="828"/>
      <c r="J270" s="736"/>
      <c r="K270" s="736"/>
      <c r="N270" s="732"/>
      <c r="O270" s="737"/>
      <c r="Q270" s="736"/>
    </row>
    <row r="271" spans="1:17" x14ac:dyDescent="0.2">
      <c r="A271" s="782" t="s">
        <v>505</v>
      </c>
      <c r="B271" s="802" t="s">
        <v>506</v>
      </c>
      <c r="C271" s="735">
        <f t="shared" si="5"/>
        <v>0</v>
      </c>
      <c r="D271" s="749"/>
      <c r="E271" s="739"/>
      <c r="F271" s="750"/>
      <c r="G271" s="750"/>
      <c r="H271" s="750"/>
      <c r="I271" s="828"/>
      <c r="J271" s="736"/>
      <c r="K271" s="736"/>
      <c r="N271" s="732"/>
      <c r="O271" s="737"/>
      <c r="Q271" s="736"/>
    </row>
    <row r="272" spans="1:17" x14ac:dyDescent="0.2">
      <c r="A272" s="782" t="s">
        <v>507</v>
      </c>
      <c r="B272" s="802" t="s">
        <v>508</v>
      </c>
      <c r="C272" s="735">
        <f t="shared" si="5"/>
        <v>0</v>
      </c>
      <c r="D272" s="749"/>
      <c r="E272" s="739"/>
      <c r="F272" s="750"/>
      <c r="G272" s="750"/>
      <c r="H272" s="750"/>
      <c r="I272" s="828"/>
      <c r="J272" s="736"/>
      <c r="K272" s="736"/>
      <c r="N272" s="732"/>
      <c r="O272" s="737"/>
      <c r="Q272" s="736"/>
    </row>
    <row r="273" spans="1:17" x14ac:dyDescent="0.2">
      <c r="A273" s="782" t="s">
        <v>509</v>
      </c>
      <c r="B273" s="802" t="s">
        <v>510</v>
      </c>
      <c r="C273" s="735">
        <f t="shared" si="5"/>
        <v>0</v>
      </c>
      <c r="D273" s="749"/>
      <c r="E273" s="739"/>
      <c r="F273" s="750"/>
      <c r="G273" s="750"/>
      <c r="H273" s="750"/>
      <c r="I273" s="828"/>
      <c r="J273" s="736"/>
      <c r="K273" s="736"/>
      <c r="N273" s="732"/>
      <c r="O273" s="737"/>
      <c r="Q273" s="736"/>
    </row>
    <row r="274" spans="1:17" x14ac:dyDescent="0.2">
      <c r="A274" s="782" t="s">
        <v>511</v>
      </c>
      <c r="B274" s="802" t="s">
        <v>512</v>
      </c>
      <c r="C274" s="735">
        <f t="shared" si="5"/>
        <v>0</v>
      </c>
      <c r="D274" s="749"/>
      <c r="E274" s="739"/>
      <c r="F274" s="750"/>
      <c r="G274" s="750"/>
      <c r="H274" s="750"/>
      <c r="I274" s="828"/>
      <c r="J274" s="736"/>
      <c r="K274" s="736"/>
      <c r="N274" s="732"/>
      <c r="O274" s="737"/>
      <c r="Q274" s="736"/>
    </row>
    <row r="275" spans="1:17" x14ac:dyDescent="0.2">
      <c r="A275" s="782" t="s">
        <v>513</v>
      </c>
      <c r="B275" s="788" t="s">
        <v>514</v>
      </c>
      <c r="C275" s="735">
        <f t="shared" si="5"/>
        <v>0</v>
      </c>
      <c r="D275" s="749"/>
      <c r="E275" s="739"/>
      <c r="F275" s="750"/>
      <c r="G275" s="750"/>
      <c r="H275" s="750"/>
      <c r="I275" s="828"/>
      <c r="J275" s="736"/>
      <c r="K275" s="736"/>
      <c r="N275" s="732"/>
      <c r="O275" s="737"/>
      <c r="Q275" s="736"/>
    </row>
    <row r="276" spans="1:17" x14ac:dyDescent="0.2">
      <c r="A276" s="782" t="s">
        <v>515</v>
      </c>
      <c r="B276" s="802" t="s">
        <v>516</v>
      </c>
      <c r="C276" s="735">
        <f t="shared" si="5"/>
        <v>0</v>
      </c>
      <c r="D276" s="749"/>
      <c r="E276" s="739"/>
      <c r="F276" s="750"/>
      <c r="G276" s="750"/>
      <c r="H276" s="750"/>
      <c r="I276" s="828"/>
      <c r="J276" s="736"/>
      <c r="K276" s="736"/>
      <c r="N276" s="732"/>
      <c r="O276" s="737"/>
      <c r="Q276" s="736"/>
    </row>
    <row r="277" spans="1:17" x14ac:dyDescent="0.2">
      <c r="A277" s="782" t="s">
        <v>517</v>
      </c>
      <c r="B277" s="802" t="s">
        <v>518</v>
      </c>
      <c r="C277" s="735">
        <f t="shared" si="5"/>
        <v>0</v>
      </c>
      <c r="D277" s="749"/>
      <c r="E277" s="739"/>
      <c r="F277" s="750"/>
      <c r="G277" s="750"/>
      <c r="H277" s="750"/>
      <c r="I277" s="828"/>
      <c r="J277" s="736"/>
      <c r="K277" s="736"/>
      <c r="N277" s="732"/>
      <c r="O277" s="737"/>
      <c r="Q277" s="736"/>
    </row>
    <row r="278" spans="1:17" x14ac:dyDescent="0.2">
      <c r="A278" s="782" t="s">
        <v>519</v>
      </c>
      <c r="B278" s="802" t="s">
        <v>520</v>
      </c>
      <c r="C278" s="735">
        <f t="shared" si="5"/>
        <v>0</v>
      </c>
      <c r="D278" s="749"/>
      <c r="E278" s="739"/>
      <c r="F278" s="750"/>
      <c r="G278" s="750"/>
      <c r="H278" s="750"/>
      <c r="I278" s="828"/>
      <c r="J278" s="736"/>
      <c r="K278" s="736"/>
      <c r="N278" s="732"/>
      <c r="O278" s="737"/>
      <c r="Q278" s="736"/>
    </row>
    <row r="279" spans="1:17" ht="23.25" x14ac:dyDescent="0.2">
      <c r="A279" s="782" t="s">
        <v>521</v>
      </c>
      <c r="B279" s="788" t="s">
        <v>522</v>
      </c>
      <c r="C279" s="735">
        <f t="shared" si="5"/>
        <v>0</v>
      </c>
      <c r="D279" s="749"/>
      <c r="E279" s="739"/>
      <c r="F279" s="750"/>
      <c r="G279" s="750"/>
      <c r="H279" s="750"/>
      <c r="I279" s="828"/>
      <c r="J279" s="736"/>
      <c r="K279" s="736"/>
      <c r="N279" s="732"/>
      <c r="O279" s="737"/>
      <c r="Q279" s="736"/>
    </row>
    <row r="280" spans="1:17" x14ac:dyDescent="0.2">
      <c r="A280" s="782" t="s">
        <v>523</v>
      </c>
      <c r="B280" s="802" t="s">
        <v>524</v>
      </c>
      <c r="C280" s="735">
        <f t="shared" si="5"/>
        <v>0</v>
      </c>
      <c r="D280" s="749"/>
      <c r="E280" s="739"/>
      <c r="F280" s="750"/>
      <c r="G280" s="750"/>
      <c r="H280" s="750"/>
      <c r="I280" s="828"/>
      <c r="J280" s="736"/>
      <c r="K280" s="736"/>
      <c r="N280" s="732"/>
      <c r="O280" s="737"/>
      <c r="Q280" s="736"/>
    </row>
    <row r="281" spans="1:17" x14ac:dyDescent="0.2">
      <c r="A281" s="782" t="s">
        <v>525</v>
      </c>
      <c r="B281" s="802" t="s">
        <v>526</v>
      </c>
      <c r="C281" s="735">
        <f t="shared" si="5"/>
        <v>0</v>
      </c>
      <c r="D281" s="749"/>
      <c r="E281" s="739"/>
      <c r="F281" s="750"/>
      <c r="G281" s="750"/>
      <c r="H281" s="750"/>
      <c r="I281" s="828"/>
      <c r="J281" s="736"/>
      <c r="K281" s="736"/>
      <c r="N281" s="732"/>
      <c r="O281" s="737"/>
      <c r="Q281" s="736"/>
    </row>
    <row r="282" spans="1:17" x14ac:dyDescent="0.2">
      <c r="A282" s="782" t="s">
        <v>527</v>
      </c>
      <c r="B282" s="802" t="s">
        <v>528</v>
      </c>
      <c r="C282" s="735">
        <f t="shared" si="5"/>
        <v>0</v>
      </c>
      <c r="D282" s="749"/>
      <c r="E282" s="739"/>
      <c r="F282" s="750"/>
      <c r="G282" s="750"/>
      <c r="H282" s="750"/>
      <c r="I282" s="828"/>
      <c r="J282" s="736"/>
      <c r="K282" s="736"/>
      <c r="N282" s="732"/>
      <c r="O282" s="737"/>
      <c r="Q282" s="736"/>
    </row>
    <row r="283" spans="1:17" x14ac:dyDescent="0.2">
      <c r="A283" s="782" t="s">
        <v>529</v>
      </c>
      <c r="B283" s="802" t="s">
        <v>530</v>
      </c>
      <c r="C283" s="735">
        <f t="shared" si="5"/>
        <v>0</v>
      </c>
      <c r="D283" s="749"/>
      <c r="E283" s="739"/>
      <c r="F283" s="750"/>
      <c r="G283" s="750"/>
      <c r="H283" s="750"/>
      <c r="I283" s="828"/>
      <c r="J283" s="736"/>
      <c r="K283" s="736"/>
      <c r="N283" s="732"/>
      <c r="O283" s="737"/>
      <c r="Q283" s="736"/>
    </row>
    <row r="284" spans="1:17" ht="23.25" x14ac:dyDescent="0.2">
      <c r="A284" s="782" t="s">
        <v>531</v>
      </c>
      <c r="B284" s="788" t="s">
        <v>532</v>
      </c>
      <c r="C284" s="735">
        <f t="shared" si="5"/>
        <v>0</v>
      </c>
      <c r="D284" s="749"/>
      <c r="E284" s="739"/>
      <c r="F284" s="750"/>
      <c r="G284" s="750"/>
      <c r="H284" s="750"/>
      <c r="I284" s="828"/>
      <c r="J284" s="736"/>
      <c r="K284" s="736"/>
      <c r="N284" s="732"/>
      <c r="O284" s="737"/>
      <c r="Q284" s="736"/>
    </row>
    <row r="285" spans="1:17" ht="34.5" x14ac:dyDescent="0.2">
      <c r="A285" s="782" t="s">
        <v>533</v>
      </c>
      <c r="B285" s="788" t="s">
        <v>534</v>
      </c>
      <c r="C285" s="735">
        <f t="shared" si="5"/>
        <v>0</v>
      </c>
      <c r="D285" s="749"/>
      <c r="E285" s="739"/>
      <c r="F285" s="750"/>
      <c r="G285" s="750"/>
      <c r="H285" s="750"/>
      <c r="I285" s="828"/>
      <c r="J285" s="736"/>
      <c r="K285" s="736"/>
      <c r="N285" s="732"/>
      <c r="O285" s="737"/>
      <c r="Q285" s="736"/>
    </row>
    <row r="286" spans="1:17" x14ac:dyDescent="0.2">
      <c r="A286" s="782" t="s">
        <v>535</v>
      </c>
      <c r="B286" s="802" t="s">
        <v>536</v>
      </c>
      <c r="C286" s="735">
        <f t="shared" si="5"/>
        <v>0</v>
      </c>
      <c r="D286" s="749"/>
      <c r="E286" s="739"/>
      <c r="F286" s="769"/>
      <c r="G286" s="750"/>
      <c r="H286" s="750"/>
      <c r="I286" s="828"/>
      <c r="J286" s="736"/>
      <c r="K286" s="736"/>
      <c r="N286" s="732"/>
      <c r="O286" s="737"/>
      <c r="Q286" s="736"/>
    </row>
    <row r="287" spans="1:17" x14ac:dyDescent="0.2">
      <c r="A287" s="803" t="s">
        <v>537</v>
      </c>
      <c r="B287" s="808" t="s">
        <v>538</v>
      </c>
      <c r="C287" s="751">
        <f t="shared" si="5"/>
        <v>0</v>
      </c>
      <c r="D287" s="767"/>
      <c r="E287" s="768"/>
      <c r="F287" s="769"/>
      <c r="G287" s="769"/>
      <c r="H287" s="769"/>
      <c r="I287" s="828"/>
      <c r="J287" s="736"/>
      <c r="K287" s="736"/>
      <c r="N287" s="732"/>
      <c r="O287" s="737"/>
      <c r="Q287" s="736"/>
    </row>
    <row r="288" spans="1:17" x14ac:dyDescent="0.2">
      <c r="A288" s="873"/>
      <c r="B288" s="755"/>
      <c r="C288" s="87"/>
      <c r="D288" s="88"/>
      <c r="E288" s="88"/>
      <c r="F288" s="88"/>
      <c r="G288" s="88"/>
      <c r="H288" s="88"/>
      <c r="I288" s="828"/>
      <c r="J288" s="736"/>
      <c r="K288" s="736"/>
      <c r="N288" s="732"/>
      <c r="O288" s="737"/>
      <c r="Q288" s="736"/>
    </row>
    <row r="289" spans="1:17" x14ac:dyDescent="0.2">
      <c r="A289" s="951" t="s">
        <v>539</v>
      </c>
      <c r="B289" s="958"/>
      <c r="C289" s="872">
        <f>+SUM(D289:F289)</f>
        <v>42</v>
      </c>
      <c r="D289" s="758">
        <f>+SUM(D290:D310)</f>
        <v>24</v>
      </c>
      <c r="E289" s="758">
        <f>+SUM(E290:E310)</f>
        <v>18</v>
      </c>
      <c r="F289" s="758">
        <f>+SUM(F290:F310)</f>
        <v>0</v>
      </c>
      <c r="G289" s="758">
        <f>+SUM(G290:G310)</f>
        <v>0</v>
      </c>
      <c r="H289" s="758">
        <f>+SUM(H290:H310)</f>
        <v>0</v>
      </c>
      <c r="I289" s="828"/>
      <c r="J289" s="736"/>
      <c r="K289" s="736"/>
      <c r="N289" s="732"/>
      <c r="O289" s="737"/>
      <c r="Q289" s="736"/>
    </row>
    <row r="290" spans="1:17" x14ac:dyDescent="0.2">
      <c r="A290" s="781" t="s">
        <v>540</v>
      </c>
      <c r="B290" s="801" t="s">
        <v>541</v>
      </c>
      <c r="C290" s="759">
        <f>+SUM(D290:F290)</f>
        <v>2</v>
      </c>
      <c r="D290" s="746"/>
      <c r="E290" s="747">
        <v>2</v>
      </c>
      <c r="F290" s="748"/>
      <c r="G290" s="748"/>
      <c r="H290" s="748"/>
      <c r="I290" s="828"/>
      <c r="J290" s="736"/>
      <c r="K290" s="736"/>
      <c r="N290" s="732"/>
      <c r="O290" s="737"/>
      <c r="Q290" s="736"/>
    </row>
    <row r="291" spans="1:17" x14ac:dyDescent="0.2">
      <c r="A291" s="782" t="s">
        <v>542</v>
      </c>
      <c r="B291" s="802" t="s">
        <v>543</v>
      </c>
      <c r="C291" s="735">
        <f>+SUM(D291:F291)</f>
        <v>0</v>
      </c>
      <c r="D291" s="749"/>
      <c r="E291" s="739"/>
      <c r="F291" s="750"/>
      <c r="G291" s="750"/>
      <c r="H291" s="750"/>
      <c r="I291" s="828"/>
      <c r="J291" s="736"/>
      <c r="K291" s="736"/>
      <c r="N291" s="732"/>
      <c r="O291" s="737"/>
      <c r="Q291" s="736"/>
    </row>
    <row r="292" spans="1:17" x14ac:dyDescent="0.2">
      <c r="A292" s="782" t="s">
        <v>544</v>
      </c>
      <c r="B292" s="802" t="s">
        <v>545</v>
      </c>
      <c r="C292" s="735">
        <f t="shared" ref="C292:C310" si="6">+SUM(D292:F292)</f>
        <v>14</v>
      </c>
      <c r="D292" s="749"/>
      <c r="E292" s="739">
        <v>14</v>
      </c>
      <c r="F292" s="750"/>
      <c r="G292" s="750"/>
      <c r="H292" s="750"/>
      <c r="I292" s="828"/>
      <c r="J292" s="736"/>
      <c r="K292" s="736"/>
      <c r="N292" s="732"/>
      <c r="O292" s="737"/>
      <c r="Q292" s="736"/>
    </row>
    <row r="293" spans="1:17" x14ac:dyDescent="0.2">
      <c r="A293" s="782" t="s">
        <v>546</v>
      </c>
      <c r="B293" s="802" t="s">
        <v>547</v>
      </c>
      <c r="C293" s="735">
        <f t="shared" si="6"/>
        <v>0</v>
      </c>
      <c r="D293" s="749"/>
      <c r="E293" s="739"/>
      <c r="F293" s="750"/>
      <c r="G293" s="750"/>
      <c r="H293" s="750"/>
      <c r="I293" s="828"/>
      <c r="J293" s="736"/>
      <c r="K293" s="736"/>
      <c r="N293" s="732"/>
      <c r="O293" s="737"/>
      <c r="Q293" s="736"/>
    </row>
    <row r="294" spans="1:17" x14ac:dyDescent="0.2">
      <c r="A294" s="782" t="s">
        <v>548</v>
      </c>
      <c r="B294" s="802" t="s">
        <v>549</v>
      </c>
      <c r="C294" s="735">
        <f t="shared" si="6"/>
        <v>3</v>
      </c>
      <c r="D294" s="749">
        <v>1</v>
      </c>
      <c r="E294" s="739">
        <v>2</v>
      </c>
      <c r="F294" s="750"/>
      <c r="G294" s="750"/>
      <c r="H294" s="750"/>
      <c r="I294" s="828"/>
      <c r="J294" s="736"/>
      <c r="K294" s="736"/>
      <c r="N294" s="732"/>
      <c r="O294" s="737"/>
      <c r="Q294" s="736"/>
    </row>
    <row r="295" spans="1:17" x14ac:dyDescent="0.2">
      <c r="A295" s="782" t="s">
        <v>550</v>
      </c>
      <c r="B295" s="802" t="s">
        <v>551</v>
      </c>
      <c r="C295" s="735">
        <f t="shared" si="6"/>
        <v>0</v>
      </c>
      <c r="D295" s="749"/>
      <c r="E295" s="739"/>
      <c r="F295" s="750"/>
      <c r="G295" s="750"/>
      <c r="H295" s="750"/>
      <c r="I295" s="828"/>
      <c r="J295" s="736"/>
      <c r="K295" s="736"/>
      <c r="N295" s="732"/>
      <c r="O295" s="737"/>
      <c r="Q295" s="736"/>
    </row>
    <row r="296" spans="1:17" x14ac:dyDescent="0.2">
      <c r="A296" s="782" t="s">
        <v>552</v>
      </c>
      <c r="B296" s="802" t="s">
        <v>553</v>
      </c>
      <c r="C296" s="735">
        <f t="shared" si="6"/>
        <v>0</v>
      </c>
      <c r="D296" s="749"/>
      <c r="E296" s="739"/>
      <c r="F296" s="750"/>
      <c r="G296" s="750"/>
      <c r="H296" s="750"/>
      <c r="I296" s="828"/>
      <c r="J296" s="736"/>
      <c r="K296" s="736"/>
      <c r="N296" s="732"/>
      <c r="O296" s="737"/>
      <c r="Q296" s="736"/>
    </row>
    <row r="297" spans="1:17" x14ac:dyDescent="0.2">
      <c r="A297" s="782" t="s">
        <v>554</v>
      </c>
      <c r="B297" s="802" t="s">
        <v>555</v>
      </c>
      <c r="C297" s="735">
        <f t="shared" si="6"/>
        <v>0</v>
      </c>
      <c r="D297" s="749"/>
      <c r="E297" s="739"/>
      <c r="F297" s="750"/>
      <c r="G297" s="750"/>
      <c r="H297" s="750"/>
      <c r="I297" s="828"/>
      <c r="J297" s="736"/>
      <c r="K297" s="736"/>
      <c r="N297" s="732"/>
      <c r="O297" s="737"/>
      <c r="Q297" s="736"/>
    </row>
    <row r="298" spans="1:17" x14ac:dyDescent="0.2">
      <c r="A298" s="782" t="s">
        <v>556</v>
      </c>
      <c r="B298" s="802" t="s">
        <v>557</v>
      </c>
      <c r="C298" s="735">
        <f t="shared" si="6"/>
        <v>0</v>
      </c>
      <c r="D298" s="749"/>
      <c r="E298" s="739"/>
      <c r="F298" s="750"/>
      <c r="G298" s="750"/>
      <c r="H298" s="750"/>
      <c r="I298" s="828"/>
      <c r="J298" s="736"/>
      <c r="K298" s="736"/>
      <c r="N298" s="732"/>
      <c r="O298" s="737"/>
      <c r="Q298" s="736"/>
    </row>
    <row r="299" spans="1:17" x14ac:dyDescent="0.2">
      <c r="A299" s="782" t="s">
        <v>558</v>
      </c>
      <c r="B299" s="802" t="s">
        <v>559</v>
      </c>
      <c r="C299" s="735">
        <f t="shared" si="6"/>
        <v>0</v>
      </c>
      <c r="D299" s="749"/>
      <c r="E299" s="739"/>
      <c r="F299" s="750"/>
      <c r="G299" s="750"/>
      <c r="H299" s="750"/>
      <c r="I299" s="828"/>
      <c r="J299" s="736"/>
      <c r="K299" s="736"/>
      <c r="N299" s="732"/>
      <c r="O299" s="737"/>
      <c r="Q299" s="736"/>
    </row>
    <row r="300" spans="1:17" x14ac:dyDescent="0.2">
      <c r="A300" s="782" t="s">
        <v>560</v>
      </c>
      <c r="B300" s="802" t="s">
        <v>561</v>
      </c>
      <c r="C300" s="735">
        <f t="shared" si="6"/>
        <v>0</v>
      </c>
      <c r="D300" s="749"/>
      <c r="E300" s="739"/>
      <c r="F300" s="750"/>
      <c r="G300" s="750"/>
      <c r="H300" s="750"/>
      <c r="I300" s="828"/>
      <c r="J300" s="736"/>
      <c r="K300" s="736"/>
      <c r="N300" s="732"/>
      <c r="O300" s="737"/>
      <c r="Q300" s="736"/>
    </row>
    <row r="301" spans="1:17" x14ac:dyDescent="0.2">
      <c r="A301" s="782" t="s">
        <v>562</v>
      </c>
      <c r="B301" s="802" t="s">
        <v>563</v>
      </c>
      <c r="C301" s="735">
        <f t="shared" si="6"/>
        <v>0</v>
      </c>
      <c r="D301" s="749"/>
      <c r="E301" s="739"/>
      <c r="F301" s="750"/>
      <c r="G301" s="750"/>
      <c r="H301" s="750"/>
      <c r="I301" s="828"/>
      <c r="J301" s="736"/>
      <c r="K301" s="736"/>
      <c r="N301" s="732"/>
      <c r="O301" s="737"/>
      <c r="Q301" s="736"/>
    </row>
    <row r="302" spans="1:17" x14ac:dyDescent="0.2">
      <c r="A302" s="782" t="s">
        <v>564</v>
      </c>
      <c r="B302" s="802" t="s">
        <v>565</v>
      </c>
      <c r="C302" s="735">
        <f t="shared" si="6"/>
        <v>0</v>
      </c>
      <c r="D302" s="749"/>
      <c r="E302" s="739"/>
      <c r="F302" s="750"/>
      <c r="G302" s="750"/>
      <c r="H302" s="750"/>
      <c r="I302" s="828"/>
      <c r="J302" s="736"/>
      <c r="K302" s="736"/>
      <c r="N302" s="732"/>
      <c r="O302" s="737"/>
      <c r="Q302" s="736"/>
    </row>
    <row r="303" spans="1:17" x14ac:dyDescent="0.2">
      <c r="A303" s="782" t="s">
        <v>566</v>
      </c>
      <c r="B303" s="802" t="s">
        <v>567</v>
      </c>
      <c r="C303" s="735">
        <f t="shared" si="6"/>
        <v>0</v>
      </c>
      <c r="D303" s="749"/>
      <c r="E303" s="739"/>
      <c r="F303" s="750"/>
      <c r="G303" s="750"/>
      <c r="H303" s="750"/>
      <c r="I303" s="828"/>
      <c r="J303" s="736"/>
      <c r="K303" s="736"/>
      <c r="N303" s="732"/>
      <c r="O303" s="737"/>
      <c r="Q303" s="736"/>
    </row>
    <row r="304" spans="1:17" x14ac:dyDescent="0.2">
      <c r="A304" s="782" t="s">
        <v>568</v>
      </c>
      <c r="B304" s="802" t="s">
        <v>569</v>
      </c>
      <c r="C304" s="735">
        <f t="shared" si="6"/>
        <v>0</v>
      </c>
      <c r="D304" s="749"/>
      <c r="E304" s="739"/>
      <c r="F304" s="750"/>
      <c r="G304" s="750"/>
      <c r="H304" s="750"/>
      <c r="I304" s="828"/>
      <c r="J304" s="736"/>
      <c r="K304" s="736"/>
      <c r="N304" s="732"/>
      <c r="O304" s="737"/>
      <c r="Q304" s="736"/>
    </row>
    <row r="305" spans="1:17" x14ac:dyDescent="0.2">
      <c r="A305" s="782" t="s">
        <v>570</v>
      </c>
      <c r="B305" s="802" t="s">
        <v>571</v>
      </c>
      <c r="C305" s="735">
        <f t="shared" si="6"/>
        <v>0</v>
      </c>
      <c r="D305" s="749"/>
      <c r="E305" s="739"/>
      <c r="F305" s="750"/>
      <c r="G305" s="750"/>
      <c r="H305" s="750"/>
      <c r="I305" s="828"/>
      <c r="J305" s="736"/>
      <c r="K305" s="736"/>
      <c r="N305" s="732"/>
      <c r="O305" s="737"/>
      <c r="Q305" s="736"/>
    </row>
    <row r="306" spans="1:17" x14ac:dyDescent="0.2">
      <c r="A306" s="782" t="s">
        <v>572</v>
      </c>
      <c r="B306" s="802" t="s">
        <v>573</v>
      </c>
      <c r="C306" s="735">
        <f t="shared" si="6"/>
        <v>0</v>
      </c>
      <c r="D306" s="749"/>
      <c r="E306" s="739"/>
      <c r="F306" s="750"/>
      <c r="G306" s="750"/>
      <c r="H306" s="750"/>
      <c r="I306" s="828"/>
      <c r="J306" s="736"/>
      <c r="K306" s="736"/>
      <c r="N306" s="732"/>
      <c r="O306" s="737"/>
      <c r="Q306" s="736"/>
    </row>
    <row r="307" spans="1:17" x14ac:dyDescent="0.2">
      <c r="A307" s="782" t="s">
        <v>574</v>
      </c>
      <c r="B307" s="802" t="s">
        <v>575</v>
      </c>
      <c r="C307" s="735">
        <f t="shared" si="6"/>
        <v>22</v>
      </c>
      <c r="D307" s="749">
        <v>22</v>
      </c>
      <c r="E307" s="739"/>
      <c r="F307" s="750"/>
      <c r="G307" s="750"/>
      <c r="H307" s="750"/>
      <c r="I307" s="828"/>
      <c r="J307" s="736"/>
      <c r="K307" s="736"/>
      <c r="N307" s="732"/>
      <c r="O307" s="737"/>
      <c r="Q307" s="736"/>
    </row>
    <row r="308" spans="1:17" x14ac:dyDescent="0.2">
      <c r="A308" s="782" t="s">
        <v>576</v>
      </c>
      <c r="B308" s="802" t="s">
        <v>577</v>
      </c>
      <c r="C308" s="735">
        <f t="shared" si="6"/>
        <v>0</v>
      </c>
      <c r="D308" s="749"/>
      <c r="E308" s="739"/>
      <c r="F308" s="750"/>
      <c r="G308" s="750"/>
      <c r="H308" s="750"/>
      <c r="I308" s="828"/>
      <c r="J308" s="736"/>
      <c r="K308" s="736"/>
      <c r="N308" s="732"/>
      <c r="O308" s="737"/>
      <c r="Q308" s="736"/>
    </row>
    <row r="309" spans="1:17" x14ac:dyDescent="0.2">
      <c r="A309" s="782" t="s">
        <v>578</v>
      </c>
      <c r="B309" s="802" t="s">
        <v>579</v>
      </c>
      <c r="C309" s="735">
        <f t="shared" si="6"/>
        <v>1</v>
      </c>
      <c r="D309" s="749">
        <v>1</v>
      </c>
      <c r="E309" s="739"/>
      <c r="F309" s="750"/>
      <c r="G309" s="750"/>
      <c r="H309" s="750"/>
      <c r="I309" s="828"/>
      <c r="J309" s="736"/>
      <c r="K309" s="736"/>
      <c r="N309" s="732"/>
      <c r="O309" s="737"/>
      <c r="Q309" s="736"/>
    </row>
    <row r="310" spans="1:17" x14ac:dyDescent="0.2">
      <c r="A310" s="803" t="s">
        <v>580</v>
      </c>
      <c r="B310" s="808" t="s">
        <v>581</v>
      </c>
      <c r="C310" s="751">
        <f t="shared" si="6"/>
        <v>0</v>
      </c>
      <c r="D310" s="752"/>
      <c r="E310" s="753"/>
      <c r="F310" s="754"/>
      <c r="G310" s="754"/>
      <c r="H310" s="754"/>
      <c r="I310" s="828"/>
      <c r="J310" s="736"/>
      <c r="K310" s="736"/>
      <c r="N310" s="732"/>
      <c r="O310" s="737"/>
      <c r="Q310" s="736"/>
    </row>
    <row r="311" spans="1:17" x14ac:dyDescent="0.2">
      <c r="A311" s="770"/>
      <c r="B311" s="755"/>
      <c r="C311" s="810"/>
      <c r="D311" s="3"/>
      <c r="E311" s="3"/>
      <c r="F311" s="3"/>
      <c r="G311" s="3"/>
      <c r="H311" s="3"/>
      <c r="I311" s="828"/>
      <c r="J311" s="736"/>
      <c r="K311" s="736"/>
      <c r="N311" s="732"/>
      <c r="O311" s="737"/>
      <c r="Q311" s="736"/>
    </row>
    <row r="312" spans="1:17" x14ac:dyDescent="0.2">
      <c r="A312" s="951" t="s">
        <v>582</v>
      </c>
      <c r="B312" s="958"/>
      <c r="C312" s="872">
        <f t="shared" ref="C312:C328" si="7">+SUM(D312:F312)</f>
        <v>72</v>
      </c>
      <c r="D312" s="875">
        <f>+SUM(D313:D328)</f>
        <v>0</v>
      </c>
      <c r="E312" s="733">
        <f>+SUM(E313:E328)</f>
        <v>72</v>
      </c>
      <c r="F312" s="765">
        <f>+SUM(F313:F328)</f>
        <v>0</v>
      </c>
      <c r="G312" s="872">
        <f>+SUM(G313:G328)</f>
        <v>0</v>
      </c>
      <c r="H312" s="872">
        <f>+SUM(H313:H328)</f>
        <v>0</v>
      </c>
      <c r="I312" s="828"/>
      <c r="J312" s="736"/>
      <c r="K312" s="736"/>
      <c r="N312" s="732"/>
      <c r="O312" s="737"/>
      <c r="Q312" s="736"/>
    </row>
    <row r="313" spans="1:17" x14ac:dyDescent="0.2">
      <c r="A313" s="811" t="s">
        <v>583</v>
      </c>
      <c r="B313" s="812" t="s">
        <v>584</v>
      </c>
      <c r="C313" s="759">
        <f t="shared" si="7"/>
        <v>9</v>
      </c>
      <c r="D313" s="749"/>
      <c r="E313" s="739">
        <v>9</v>
      </c>
      <c r="F313" s="750"/>
      <c r="G313" s="750"/>
      <c r="H313" s="750"/>
      <c r="I313" s="828"/>
      <c r="J313" s="736"/>
      <c r="K313" s="736"/>
      <c r="N313" s="732"/>
      <c r="O313" s="737"/>
      <c r="Q313" s="736"/>
    </row>
    <row r="314" spans="1:17" ht="23.25" x14ac:dyDescent="0.2">
      <c r="A314" s="782" t="s">
        <v>585</v>
      </c>
      <c r="B314" s="788" t="s">
        <v>586</v>
      </c>
      <c r="C314" s="735">
        <f t="shared" si="7"/>
        <v>0</v>
      </c>
      <c r="D314" s="749"/>
      <c r="E314" s="739"/>
      <c r="F314" s="750"/>
      <c r="G314" s="750"/>
      <c r="H314" s="750"/>
      <c r="I314" s="828"/>
      <c r="J314" s="736"/>
      <c r="K314" s="736"/>
      <c r="N314" s="732"/>
      <c r="O314" s="737"/>
      <c r="Q314" s="736"/>
    </row>
    <row r="315" spans="1:17" x14ac:dyDescent="0.2">
      <c r="A315" s="782" t="s">
        <v>587</v>
      </c>
      <c r="B315" s="802" t="s">
        <v>588</v>
      </c>
      <c r="C315" s="735">
        <f t="shared" si="7"/>
        <v>0</v>
      </c>
      <c r="D315" s="749"/>
      <c r="E315" s="739"/>
      <c r="F315" s="750"/>
      <c r="G315" s="750"/>
      <c r="H315" s="750"/>
      <c r="I315" s="828"/>
      <c r="J315" s="736"/>
      <c r="K315" s="736"/>
      <c r="N315" s="732"/>
      <c r="O315" s="737"/>
      <c r="Q315" s="736"/>
    </row>
    <row r="316" spans="1:17" x14ac:dyDescent="0.2">
      <c r="A316" s="782" t="s">
        <v>589</v>
      </c>
      <c r="B316" s="802" t="s">
        <v>590</v>
      </c>
      <c r="C316" s="735">
        <f t="shared" si="7"/>
        <v>0</v>
      </c>
      <c r="D316" s="749"/>
      <c r="E316" s="739"/>
      <c r="F316" s="750"/>
      <c r="G316" s="750"/>
      <c r="H316" s="750"/>
      <c r="I316" s="828"/>
      <c r="J316" s="736"/>
      <c r="K316" s="736"/>
      <c r="N316" s="732"/>
      <c r="O316" s="737"/>
      <c r="Q316" s="736"/>
    </row>
    <row r="317" spans="1:17" x14ac:dyDescent="0.2">
      <c r="A317" s="782" t="s">
        <v>591</v>
      </c>
      <c r="B317" s="802" t="s">
        <v>592</v>
      </c>
      <c r="C317" s="735">
        <f t="shared" si="7"/>
        <v>0</v>
      </c>
      <c r="D317" s="749"/>
      <c r="E317" s="739"/>
      <c r="F317" s="750"/>
      <c r="G317" s="750"/>
      <c r="H317" s="750"/>
      <c r="I317" s="828"/>
      <c r="J317" s="736"/>
      <c r="K317" s="736"/>
      <c r="N317" s="732"/>
      <c r="O317" s="737"/>
      <c r="Q317" s="736"/>
    </row>
    <row r="318" spans="1:17" x14ac:dyDescent="0.2">
      <c r="A318" s="782" t="s">
        <v>593</v>
      </c>
      <c r="B318" s="802" t="s">
        <v>594</v>
      </c>
      <c r="C318" s="735">
        <f t="shared" si="7"/>
        <v>0</v>
      </c>
      <c r="D318" s="749"/>
      <c r="E318" s="739"/>
      <c r="F318" s="750"/>
      <c r="G318" s="750"/>
      <c r="H318" s="750"/>
      <c r="I318" s="828"/>
      <c r="J318" s="736"/>
      <c r="K318" s="736"/>
      <c r="N318" s="732"/>
      <c r="O318" s="737"/>
      <c r="Q318" s="736"/>
    </row>
    <row r="319" spans="1:17" x14ac:dyDescent="0.2">
      <c r="A319" s="782" t="s">
        <v>595</v>
      </c>
      <c r="B319" s="802" t="s">
        <v>596</v>
      </c>
      <c r="C319" s="735">
        <f t="shared" si="7"/>
        <v>27</v>
      </c>
      <c r="D319" s="749"/>
      <c r="E319" s="739">
        <v>27</v>
      </c>
      <c r="F319" s="750"/>
      <c r="G319" s="750"/>
      <c r="H319" s="750"/>
      <c r="I319" s="828"/>
      <c r="J319" s="736"/>
      <c r="K319" s="736"/>
      <c r="N319" s="732"/>
      <c r="O319" s="737"/>
      <c r="Q319" s="736"/>
    </row>
    <row r="320" spans="1:17" x14ac:dyDescent="0.2">
      <c r="A320" s="782" t="s">
        <v>597</v>
      </c>
      <c r="B320" s="802" t="s">
        <v>598</v>
      </c>
      <c r="C320" s="735">
        <f t="shared" si="7"/>
        <v>0</v>
      </c>
      <c r="D320" s="749"/>
      <c r="E320" s="739"/>
      <c r="F320" s="750"/>
      <c r="G320" s="750"/>
      <c r="H320" s="750"/>
      <c r="I320" s="828"/>
      <c r="J320" s="736"/>
      <c r="K320" s="736"/>
      <c r="N320" s="732"/>
      <c r="O320" s="737"/>
      <c r="Q320" s="736"/>
    </row>
    <row r="321" spans="1:17" x14ac:dyDescent="0.2">
      <c r="A321" s="782" t="s">
        <v>599</v>
      </c>
      <c r="B321" s="802" t="s">
        <v>600</v>
      </c>
      <c r="C321" s="735">
        <f t="shared" si="7"/>
        <v>28</v>
      </c>
      <c r="D321" s="749"/>
      <c r="E321" s="739">
        <v>28</v>
      </c>
      <c r="F321" s="750"/>
      <c r="G321" s="750"/>
      <c r="H321" s="750"/>
      <c r="I321" s="828"/>
      <c r="J321" s="736"/>
      <c r="K321" s="736"/>
      <c r="N321" s="732"/>
      <c r="O321" s="737"/>
      <c r="Q321" s="736"/>
    </row>
    <row r="322" spans="1:17" x14ac:dyDescent="0.2">
      <c r="A322" s="782" t="s">
        <v>601</v>
      </c>
      <c r="B322" s="802" t="s">
        <v>602</v>
      </c>
      <c r="C322" s="735">
        <f t="shared" si="7"/>
        <v>6</v>
      </c>
      <c r="D322" s="749"/>
      <c r="E322" s="739">
        <v>6</v>
      </c>
      <c r="F322" s="750"/>
      <c r="G322" s="750"/>
      <c r="H322" s="750"/>
      <c r="I322" s="828"/>
      <c r="J322" s="736"/>
      <c r="K322" s="736"/>
      <c r="N322" s="732"/>
      <c r="O322" s="737"/>
      <c r="Q322" s="736"/>
    </row>
    <row r="323" spans="1:17" x14ac:dyDescent="0.2">
      <c r="A323" s="782" t="s">
        <v>603</v>
      </c>
      <c r="B323" s="802" t="s">
        <v>604</v>
      </c>
      <c r="C323" s="735">
        <f t="shared" si="7"/>
        <v>0</v>
      </c>
      <c r="D323" s="749"/>
      <c r="E323" s="739"/>
      <c r="F323" s="750"/>
      <c r="G323" s="750"/>
      <c r="H323" s="750"/>
      <c r="I323" s="828"/>
      <c r="J323" s="736"/>
      <c r="K323" s="736"/>
      <c r="N323" s="732"/>
      <c r="O323" s="737"/>
      <c r="Q323" s="736"/>
    </row>
    <row r="324" spans="1:17" x14ac:dyDescent="0.2">
      <c r="A324" s="782" t="s">
        <v>605</v>
      </c>
      <c r="B324" s="802" t="s">
        <v>606</v>
      </c>
      <c r="C324" s="735">
        <f t="shared" si="7"/>
        <v>2</v>
      </c>
      <c r="D324" s="749"/>
      <c r="E324" s="739">
        <v>2</v>
      </c>
      <c r="F324" s="750"/>
      <c r="G324" s="750"/>
      <c r="H324" s="750"/>
      <c r="I324" s="828"/>
      <c r="J324" s="736"/>
      <c r="K324" s="736"/>
      <c r="N324" s="732"/>
      <c r="O324" s="737"/>
      <c r="Q324" s="736"/>
    </row>
    <row r="325" spans="1:17" x14ac:dyDescent="0.2">
      <c r="A325" s="782" t="s">
        <v>607</v>
      </c>
      <c r="B325" s="802" t="s">
        <v>608</v>
      </c>
      <c r="C325" s="735">
        <f t="shared" si="7"/>
        <v>0</v>
      </c>
      <c r="D325" s="749"/>
      <c r="E325" s="739"/>
      <c r="F325" s="750"/>
      <c r="G325" s="750"/>
      <c r="H325" s="750"/>
      <c r="I325" s="828"/>
      <c r="J325" s="736"/>
      <c r="K325" s="736"/>
      <c r="N325" s="732"/>
      <c r="O325" s="737"/>
      <c r="Q325" s="736"/>
    </row>
    <row r="326" spans="1:17" x14ac:dyDescent="0.2">
      <c r="A326" s="782" t="s">
        <v>609</v>
      </c>
      <c r="B326" s="802" t="s">
        <v>610</v>
      </c>
      <c r="C326" s="735">
        <f t="shared" si="7"/>
        <v>0</v>
      </c>
      <c r="D326" s="749"/>
      <c r="E326" s="739"/>
      <c r="F326" s="750"/>
      <c r="G326" s="750"/>
      <c r="H326" s="750"/>
      <c r="I326" s="828"/>
      <c r="J326" s="736"/>
      <c r="K326" s="736"/>
      <c r="N326" s="732"/>
      <c r="O326" s="737"/>
      <c r="Q326" s="736"/>
    </row>
    <row r="327" spans="1:17" x14ac:dyDescent="0.2">
      <c r="A327" s="782" t="s">
        <v>611</v>
      </c>
      <c r="B327" s="802" t="s">
        <v>612</v>
      </c>
      <c r="C327" s="735">
        <f t="shared" si="7"/>
        <v>0</v>
      </c>
      <c r="D327" s="749"/>
      <c r="E327" s="739"/>
      <c r="F327" s="750"/>
      <c r="G327" s="750"/>
      <c r="H327" s="750"/>
      <c r="I327" s="828"/>
      <c r="J327" s="736"/>
      <c r="K327" s="736"/>
      <c r="N327" s="732"/>
      <c r="O327" s="737"/>
      <c r="Q327" s="736"/>
    </row>
    <row r="328" spans="1:17" x14ac:dyDescent="0.2">
      <c r="A328" s="783" t="s">
        <v>613</v>
      </c>
      <c r="B328" s="807" t="s">
        <v>614</v>
      </c>
      <c r="C328" s="751">
        <f t="shared" si="7"/>
        <v>0</v>
      </c>
      <c r="D328" s="752"/>
      <c r="E328" s="753"/>
      <c r="F328" s="754"/>
      <c r="G328" s="754"/>
      <c r="H328" s="754"/>
      <c r="I328" s="828"/>
      <c r="J328" s="736"/>
      <c r="K328" s="736"/>
      <c r="N328" s="732"/>
      <c r="O328" s="737"/>
      <c r="Q328" s="736"/>
    </row>
    <row r="329" spans="1:17" x14ac:dyDescent="0.2">
      <c r="A329" s="852"/>
      <c r="B329" s="853"/>
      <c r="C329" s="741"/>
      <c r="D329" s="741"/>
      <c r="E329" s="741"/>
      <c r="F329" s="741"/>
      <c r="G329" s="741"/>
      <c r="H329" s="741"/>
      <c r="I329" s="828"/>
      <c r="J329" s="732"/>
      <c r="K329" s="732"/>
      <c r="L329" s="732"/>
      <c r="M329" s="732"/>
      <c r="N329" s="732"/>
      <c r="O329" s="737"/>
      <c r="Q329" s="736"/>
    </row>
    <row r="330" spans="1:17" x14ac:dyDescent="0.2">
      <c r="A330" s="854" t="s">
        <v>615</v>
      </c>
      <c r="B330" s="855"/>
      <c r="C330" s="872">
        <f t="shared" ref="C330:C378" si="8">+SUM(D330:F330)</f>
        <v>2258</v>
      </c>
      <c r="D330" s="875">
        <f>+SUM(D331:D378)</f>
        <v>407</v>
      </c>
      <c r="E330" s="875">
        <f>+SUM(E331:E378)</f>
        <v>1591</v>
      </c>
      <c r="F330" s="875">
        <f>+SUM(F331:F378)</f>
        <v>260</v>
      </c>
      <c r="G330" s="875">
        <f>+SUM(G331:G378)</f>
        <v>0</v>
      </c>
      <c r="H330" s="875">
        <f>+SUM(H331:H378)</f>
        <v>0</v>
      </c>
      <c r="I330" s="828"/>
      <c r="J330" s="736"/>
      <c r="K330" s="736"/>
      <c r="N330" s="732"/>
      <c r="O330" s="737"/>
      <c r="Q330" s="736"/>
    </row>
    <row r="331" spans="1:17" x14ac:dyDescent="0.2">
      <c r="A331" s="811" t="s">
        <v>616</v>
      </c>
      <c r="B331" s="844" t="s">
        <v>617</v>
      </c>
      <c r="C331" s="735">
        <f t="shared" si="8"/>
        <v>1591</v>
      </c>
      <c r="D331" s="749">
        <v>406</v>
      </c>
      <c r="E331" s="739">
        <v>1185</v>
      </c>
      <c r="F331" s="750"/>
      <c r="G331" s="750"/>
      <c r="H331" s="750"/>
      <c r="I331" s="828"/>
      <c r="J331" s="736"/>
      <c r="K331" s="736"/>
      <c r="N331" s="732"/>
      <c r="O331" s="737"/>
      <c r="Q331" s="736"/>
    </row>
    <row r="332" spans="1:17" x14ac:dyDescent="0.2">
      <c r="A332" s="786" t="s">
        <v>618</v>
      </c>
      <c r="B332" s="844" t="s">
        <v>619</v>
      </c>
      <c r="C332" s="735">
        <f t="shared" si="8"/>
        <v>113</v>
      </c>
      <c r="D332" s="749"/>
      <c r="E332" s="739">
        <v>113</v>
      </c>
      <c r="F332" s="750"/>
      <c r="G332" s="750"/>
      <c r="H332" s="750"/>
      <c r="I332" s="828"/>
      <c r="J332" s="736"/>
      <c r="K332" s="736"/>
      <c r="N332" s="732"/>
      <c r="O332" s="737"/>
      <c r="Q332" s="736"/>
    </row>
    <row r="333" spans="1:17" x14ac:dyDescent="0.2">
      <c r="A333" s="786" t="s">
        <v>620</v>
      </c>
      <c r="B333" s="844" t="s">
        <v>621</v>
      </c>
      <c r="C333" s="735">
        <f t="shared" si="8"/>
        <v>0</v>
      </c>
      <c r="D333" s="749"/>
      <c r="E333" s="739"/>
      <c r="F333" s="750"/>
      <c r="G333" s="750"/>
      <c r="H333" s="750"/>
      <c r="I333" s="828"/>
      <c r="J333" s="736"/>
      <c r="K333" s="736"/>
      <c r="N333" s="732"/>
      <c r="O333" s="737"/>
      <c r="Q333" s="736"/>
    </row>
    <row r="334" spans="1:17" x14ac:dyDescent="0.2">
      <c r="A334" s="782" t="s">
        <v>622</v>
      </c>
      <c r="B334" s="802" t="s">
        <v>623</v>
      </c>
      <c r="C334" s="735">
        <f t="shared" si="8"/>
        <v>0</v>
      </c>
      <c r="D334" s="749"/>
      <c r="E334" s="739"/>
      <c r="F334" s="750"/>
      <c r="G334" s="750"/>
      <c r="H334" s="750"/>
      <c r="I334" s="828"/>
      <c r="J334" s="736"/>
      <c r="K334" s="736"/>
      <c r="N334" s="732"/>
      <c r="O334" s="737"/>
      <c r="Q334" s="736"/>
    </row>
    <row r="335" spans="1:17" x14ac:dyDescent="0.2">
      <c r="A335" s="782" t="s">
        <v>624</v>
      </c>
      <c r="B335" s="802" t="s">
        <v>625</v>
      </c>
      <c r="C335" s="735">
        <f t="shared" si="8"/>
        <v>0</v>
      </c>
      <c r="D335" s="749"/>
      <c r="E335" s="739"/>
      <c r="F335" s="750"/>
      <c r="G335" s="750"/>
      <c r="H335" s="750"/>
      <c r="I335" s="828"/>
      <c r="J335" s="736"/>
      <c r="K335" s="736"/>
      <c r="N335" s="732"/>
      <c r="O335" s="737"/>
      <c r="Q335" s="736"/>
    </row>
    <row r="336" spans="1:17" x14ac:dyDescent="0.2">
      <c r="A336" s="782" t="s">
        <v>626</v>
      </c>
      <c r="B336" s="802" t="s">
        <v>627</v>
      </c>
      <c r="C336" s="735">
        <f t="shared" si="8"/>
        <v>0</v>
      </c>
      <c r="D336" s="749"/>
      <c r="E336" s="739"/>
      <c r="F336" s="750"/>
      <c r="G336" s="750"/>
      <c r="H336" s="750"/>
      <c r="I336" s="828"/>
      <c r="J336" s="736"/>
      <c r="K336" s="736"/>
      <c r="N336" s="732"/>
      <c r="O336" s="737"/>
      <c r="Q336" s="736"/>
    </row>
    <row r="337" spans="1:17" x14ac:dyDescent="0.2">
      <c r="A337" s="782" t="s">
        <v>628</v>
      </c>
      <c r="B337" s="802" t="s">
        <v>629</v>
      </c>
      <c r="C337" s="735">
        <f t="shared" si="8"/>
        <v>0</v>
      </c>
      <c r="D337" s="749"/>
      <c r="E337" s="739"/>
      <c r="F337" s="750"/>
      <c r="G337" s="750"/>
      <c r="H337" s="750"/>
      <c r="I337" s="828"/>
      <c r="J337" s="736"/>
      <c r="K337" s="736"/>
      <c r="N337" s="732"/>
      <c r="O337" s="737"/>
      <c r="Q337" s="736"/>
    </row>
    <row r="338" spans="1:17" x14ac:dyDescent="0.2">
      <c r="A338" s="782" t="s">
        <v>630</v>
      </c>
      <c r="B338" s="802" t="s">
        <v>631</v>
      </c>
      <c r="C338" s="735">
        <f t="shared" si="8"/>
        <v>0</v>
      </c>
      <c r="D338" s="749"/>
      <c r="E338" s="739"/>
      <c r="F338" s="750"/>
      <c r="G338" s="750"/>
      <c r="H338" s="750"/>
      <c r="I338" s="828"/>
      <c r="J338" s="736"/>
      <c r="K338" s="736"/>
      <c r="N338" s="732"/>
      <c r="O338" s="737"/>
      <c r="Q338" s="736"/>
    </row>
    <row r="339" spans="1:17" x14ac:dyDescent="0.2">
      <c r="A339" s="787" t="s">
        <v>632</v>
      </c>
      <c r="B339" s="813" t="s">
        <v>633</v>
      </c>
      <c r="C339" s="766">
        <f t="shared" si="8"/>
        <v>0</v>
      </c>
      <c r="D339" s="767"/>
      <c r="E339" s="768"/>
      <c r="F339" s="769"/>
      <c r="G339" s="769"/>
      <c r="H339" s="769"/>
      <c r="I339" s="828"/>
      <c r="J339" s="736"/>
      <c r="K339" s="736"/>
      <c r="N339" s="732"/>
      <c r="O339" s="737"/>
      <c r="Q339" s="736"/>
    </row>
    <row r="340" spans="1:17" s="737" customFormat="1" x14ac:dyDescent="0.2">
      <c r="A340" s="782" t="s">
        <v>634</v>
      </c>
      <c r="B340" s="802" t="s">
        <v>635</v>
      </c>
      <c r="C340" s="735">
        <f t="shared" si="8"/>
        <v>0</v>
      </c>
      <c r="D340" s="749"/>
      <c r="E340" s="739"/>
      <c r="F340" s="750"/>
      <c r="G340" s="750"/>
      <c r="H340" s="800"/>
      <c r="I340" s="829"/>
      <c r="N340" s="741"/>
    </row>
    <row r="341" spans="1:17" x14ac:dyDescent="0.2">
      <c r="A341" s="787" t="s">
        <v>636</v>
      </c>
      <c r="B341" s="802" t="s">
        <v>637</v>
      </c>
      <c r="C341" s="759">
        <f t="shared" si="8"/>
        <v>0</v>
      </c>
      <c r="D341" s="746"/>
      <c r="E341" s="747"/>
      <c r="F341" s="748"/>
      <c r="G341" s="748"/>
      <c r="H341" s="748"/>
      <c r="I341" s="828"/>
      <c r="J341" s="736"/>
      <c r="K341" s="736"/>
      <c r="N341" s="732"/>
      <c r="O341" s="737"/>
      <c r="Q341" s="736"/>
    </row>
    <row r="342" spans="1:17" x14ac:dyDescent="0.2">
      <c r="A342" s="782" t="s">
        <v>638</v>
      </c>
      <c r="B342" s="802" t="s">
        <v>639</v>
      </c>
      <c r="C342" s="735">
        <f t="shared" si="8"/>
        <v>0</v>
      </c>
      <c r="D342" s="749"/>
      <c r="E342" s="739"/>
      <c r="F342" s="750"/>
      <c r="G342" s="750"/>
      <c r="H342" s="750"/>
      <c r="I342" s="828"/>
      <c r="J342" s="736"/>
      <c r="K342" s="736"/>
      <c r="N342" s="732"/>
      <c r="O342" s="737"/>
      <c r="Q342" s="736"/>
    </row>
    <row r="343" spans="1:17" x14ac:dyDescent="0.2">
      <c r="A343" s="787" t="s">
        <v>640</v>
      </c>
      <c r="B343" s="802" t="s">
        <v>641</v>
      </c>
      <c r="C343" s="735">
        <f t="shared" si="8"/>
        <v>0</v>
      </c>
      <c r="D343" s="749"/>
      <c r="E343" s="739"/>
      <c r="F343" s="750"/>
      <c r="G343" s="750"/>
      <c r="H343" s="750"/>
      <c r="I343" s="828"/>
      <c r="J343" s="736"/>
      <c r="K343" s="736"/>
      <c r="N343" s="732"/>
      <c r="O343" s="737"/>
      <c r="Q343" s="736"/>
    </row>
    <row r="344" spans="1:17" x14ac:dyDescent="0.2">
      <c r="A344" s="782" t="s">
        <v>642</v>
      </c>
      <c r="B344" s="802" t="s">
        <v>643</v>
      </c>
      <c r="C344" s="735">
        <f t="shared" si="8"/>
        <v>0</v>
      </c>
      <c r="D344" s="749"/>
      <c r="E344" s="739"/>
      <c r="F344" s="750"/>
      <c r="G344" s="750"/>
      <c r="H344" s="750"/>
      <c r="I344" s="828"/>
      <c r="J344" s="736"/>
      <c r="K344" s="736"/>
      <c r="N344" s="732"/>
      <c r="O344" s="737"/>
      <c r="Q344" s="736"/>
    </row>
    <row r="345" spans="1:17" x14ac:dyDescent="0.2">
      <c r="A345" s="787" t="s">
        <v>644</v>
      </c>
      <c r="B345" s="802" t="s">
        <v>645</v>
      </c>
      <c r="C345" s="735">
        <f t="shared" si="8"/>
        <v>0</v>
      </c>
      <c r="D345" s="749"/>
      <c r="E345" s="739"/>
      <c r="F345" s="750"/>
      <c r="G345" s="750"/>
      <c r="H345" s="750"/>
      <c r="I345" s="828"/>
      <c r="J345" s="736"/>
      <c r="K345" s="736"/>
      <c r="N345" s="732"/>
      <c r="O345" s="737"/>
      <c r="Q345" s="736"/>
    </row>
    <row r="346" spans="1:17" x14ac:dyDescent="0.2">
      <c r="A346" s="782" t="s">
        <v>646</v>
      </c>
      <c r="B346" s="802" t="s">
        <v>647</v>
      </c>
      <c r="C346" s="735">
        <f t="shared" si="8"/>
        <v>149</v>
      </c>
      <c r="D346" s="749"/>
      <c r="E346" s="739">
        <v>149</v>
      </c>
      <c r="F346" s="750"/>
      <c r="G346" s="750"/>
      <c r="H346" s="750"/>
      <c r="I346" s="828"/>
      <c r="J346" s="736"/>
      <c r="K346" s="736"/>
      <c r="N346" s="732"/>
      <c r="O346" s="737"/>
      <c r="Q346" s="736"/>
    </row>
    <row r="347" spans="1:17" x14ac:dyDescent="0.2">
      <c r="A347" s="787" t="s">
        <v>648</v>
      </c>
      <c r="B347" s="802" t="s">
        <v>649</v>
      </c>
      <c r="C347" s="766">
        <f t="shared" si="8"/>
        <v>144</v>
      </c>
      <c r="D347" s="767"/>
      <c r="E347" s="768">
        <v>144</v>
      </c>
      <c r="F347" s="769"/>
      <c r="G347" s="769"/>
      <c r="H347" s="769"/>
      <c r="I347" s="828"/>
      <c r="J347" s="736"/>
      <c r="K347" s="736"/>
      <c r="N347" s="732"/>
      <c r="O347" s="737"/>
      <c r="Q347" s="736"/>
    </row>
    <row r="348" spans="1:17" x14ac:dyDescent="0.2">
      <c r="A348" s="782" t="s">
        <v>650</v>
      </c>
      <c r="B348" s="802" t="s">
        <v>651</v>
      </c>
      <c r="C348" s="766">
        <f t="shared" si="8"/>
        <v>0</v>
      </c>
      <c r="D348" s="767"/>
      <c r="E348" s="768"/>
      <c r="F348" s="769"/>
      <c r="G348" s="769"/>
      <c r="H348" s="769"/>
      <c r="I348" s="828"/>
      <c r="J348" s="736"/>
      <c r="K348" s="736"/>
      <c r="N348" s="732"/>
      <c r="O348" s="737"/>
      <c r="Q348" s="736"/>
    </row>
    <row r="349" spans="1:17" x14ac:dyDescent="0.2">
      <c r="A349" s="787" t="s">
        <v>652</v>
      </c>
      <c r="B349" s="802" t="s">
        <v>653</v>
      </c>
      <c r="C349" s="766">
        <f t="shared" si="8"/>
        <v>0</v>
      </c>
      <c r="D349" s="767"/>
      <c r="E349" s="768"/>
      <c r="F349" s="769"/>
      <c r="G349" s="769"/>
      <c r="H349" s="769"/>
      <c r="I349" s="828"/>
      <c r="J349" s="736"/>
      <c r="K349" s="736"/>
      <c r="N349" s="732"/>
      <c r="O349" s="737"/>
      <c r="Q349" s="736"/>
    </row>
    <row r="350" spans="1:17" x14ac:dyDescent="0.2">
      <c r="A350" s="782" t="s">
        <v>654</v>
      </c>
      <c r="B350" s="813" t="s">
        <v>655</v>
      </c>
      <c r="C350" s="766">
        <f t="shared" si="8"/>
        <v>0</v>
      </c>
      <c r="D350" s="767"/>
      <c r="E350" s="768"/>
      <c r="F350" s="769"/>
      <c r="G350" s="769"/>
      <c r="H350" s="769"/>
      <c r="I350" s="828"/>
      <c r="J350" s="736"/>
      <c r="K350" s="736"/>
      <c r="N350" s="732"/>
      <c r="O350" s="737"/>
      <c r="Q350" s="736"/>
    </row>
    <row r="351" spans="1:17" x14ac:dyDescent="0.2">
      <c r="A351" s="787" t="s">
        <v>656</v>
      </c>
      <c r="B351" s="813" t="s">
        <v>657</v>
      </c>
      <c r="C351" s="766">
        <f t="shared" si="8"/>
        <v>0</v>
      </c>
      <c r="D351" s="767"/>
      <c r="E351" s="768"/>
      <c r="F351" s="769"/>
      <c r="G351" s="769"/>
      <c r="H351" s="769"/>
      <c r="I351" s="828"/>
      <c r="J351" s="736"/>
      <c r="K351" s="736"/>
      <c r="N351" s="732"/>
      <c r="O351" s="737"/>
      <c r="Q351" s="736"/>
    </row>
    <row r="352" spans="1:17" x14ac:dyDescent="0.2">
      <c r="A352" s="782" t="s">
        <v>658</v>
      </c>
      <c r="B352" s="813" t="s">
        <v>659</v>
      </c>
      <c r="C352" s="766">
        <f t="shared" si="8"/>
        <v>0</v>
      </c>
      <c r="D352" s="767"/>
      <c r="E352" s="768"/>
      <c r="F352" s="769"/>
      <c r="G352" s="769"/>
      <c r="H352" s="769"/>
      <c r="I352" s="828"/>
      <c r="J352" s="736"/>
      <c r="K352" s="736"/>
      <c r="N352" s="732"/>
      <c r="O352" s="737"/>
      <c r="Q352" s="736"/>
    </row>
    <row r="353" spans="1:17" x14ac:dyDescent="0.2">
      <c r="A353" s="787" t="s">
        <v>660</v>
      </c>
      <c r="B353" s="813" t="s">
        <v>661</v>
      </c>
      <c r="C353" s="766">
        <f t="shared" si="8"/>
        <v>0</v>
      </c>
      <c r="D353" s="767"/>
      <c r="E353" s="768"/>
      <c r="F353" s="769"/>
      <c r="G353" s="769"/>
      <c r="H353" s="769"/>
      <c r="I353" s="828"/>
      <c r="J353" s="736"/>
      <c r="K353" s="736"/>
      <c r="N353" s="732"/>
      <c r="O353" s="737"/>
      <c r="Q353" s="736"/>
    </row>
    <row r="354" spans="1:17" x14ac:dyDescent="0.2">
      <c r="A354" s="782" t="s">
        <v>662</v>
      </c>
      <c r="B354" s="813" t="s">
        <v>663</v>
      </c>
      <c r="C354" s="766">
        <f t="shared" si="8"/>
        <v>1</v>
      </c>
      <c r="D354" s="767">
        <v>1</v>
      </c>
      <c r="E354" s="768"/>
      <c r="F354" s="769"/>
      <c r="G354" s="769"/>
      <c r="H354" s="769"/>
      <c r="I354" s="828"/>
      <c r="J354" s="736"/>
      <c r="K354" s="736"/>
      <c r="N354" s="732"/>
      <c r="O354" s="737"/>
      <c r="Q354" s="736"/>
    </row>
    <row r="355" spans="1:17" x14ac:dyDescent="0.2">
      <c r="A355" s="787" t="s">
        <v>664</v>
      </c>
      <c r="B355" s="813" t="s">
        <v>665</v>
      </c>
      <c r="C355" s="766">
        <f t="shared" si="8"/>
        <v>0</v>
      </c>
      <c r="D355" s="767"/>
      <c r="E355" s="768"/>
      <c r="F355" s="769"/>
      <c r="G355" s="769"/>
      <c r="H355" s="769"/>
      <c r="I355" s="828"/>
      <c r="J355" s="736"/>
      <c r="K355" s="736"/>
      <c r="N355" s="732"/>
      <c r="O355" s="737"/>
      <c r="Q355" s="736"/>
    </row>
    <row r="356" spans="1:17" x14ac:dyDescent="0.2">
      <c r="A356" s="782" t="s">
        <v>666</v>
      </c>
      <c r="B356" s="813" t="s">
        <v>667</v>
      </c>
      <c r="C356" s="766">
        <f t="shared" si="8"/>
        <v>0</v>
      </c>
      <c r="D356" s="767"/>
      <c r="E356" s="768"/>
      <c r="F356" s="769"/>
      <c r="G356" s="769"/>
      <c r="H356" s="769"/>
      <c r="I356" s="828"/>
      <c r="J356" s="736"/>
      <c r="K356" s="736"/>
      <c r="N356" s="732"/>
      <c r="O356" s="737"/>
      <c r="Q356" s="736"/>
    </row>
    <row r="357" spans="1:17" x14ac:dyDescent="0.2">
      <c r="A357" s="787" t="s">
        <v>668</v>
      </c>
      <c r="B357" s="813" t="s">
        <v>669</v>
      </c>
      <c r="C357" s="766">
        <f t="shared" si="8"/>
        <v>0</v>
      </c>
      <c r="D357" s="767"/>
      <c r="E357" s="768"/>
      <c r="F357" s="769"/>
      <c r="G357" s="769"/>
      <c r="H357" s="769"/>
      <c r="I357" s="828"/>
      <c r="J357" s="736"/>
      <c r="K357" s="736"/>
      <c r="N357" s="732"/>
      <c r="O357" s="737"/>
      <c r="Q357" s="736"/>
    </row>
    <row r="358" spans="1:17" x14ac:dyDescent="0.2">
      <c r="A358" s="782" t="s">
        <v>670</v>
      </c>
      <c r="B358" s="813" t="s">
        <v>671</v>
      </c>
      <c r="C358" s="766">
        <f t="shared" si="8"/>
        <v>0</v>
      </c>
      <c r="D358" s="767"/>
      <c r="E358" s="768"/>
      <c r="F358" s="769"/>
      <c r="G358" s="769"/>
      <c r="H358" s="769"/>
      <c r="I358" s="828"/>
      <c r="J358" s="736"/>
      <c r="K358" s="736"/>
      <c r="N358" s="732"/>
      <c r="O358" s="737"/>
      <c r="Q358" s="736"/>
    </row>
    <row r="359" spans="1:17" x14ac:dyDescent="0.2">
      <c r="A359" s="782" t="s">
        <v>674</v>
      </c>
      <c r="B359" s="790" t="s">
        <v>675</v>
      </c>
      <c r="C359" s="766">
        <f t="shared" si="8"/>
        <v>0</v>
      </c>
      <c r="D359" s="767"/>
      <c r="E359" s="768"/>
      <c r="F359" s="769"/>
      <c r="G359" s="769"/>
      <c r="H359" s="769"/>
      <c r="I359" s="828"/>
      <c r="J359" s="736"/>
      <c r="K359" s="736"/>
      <c r="N359" s="732"/>
      <c r="O359" s="737"/>
      <c r="Q359" s="736"/>
    </row>
    <row r="360" spans="1:17" ht="17.25" customHeight="1" x14ac:dyDescent="0.2">
      <c r="A360" s="787" t="s">
        <v>676</v>
      </c>
      <c r="B360" s="790" t="s">
        <v>677</v>
      </c>
      <c r="C360" s="766">
        <f t="shared" si="8"/>
        <v>0</v>
      </c>
      <c r="D360" s="767"/>
      <c r="E360" s="768"/>
      <c r="F360" s="769"/>
      <c r="G360" s="769"/>
      <c r="H360" s="769"/>
      <c r="I360" s="828"/>
      <c r="J360" s="736"/>
      <c r="K360" s="736"/>
      <c r="N360" s="732"/>
      <c r="O360" s="737"/>
      <c r="Q360" s="736"/>
    </row>
    <row r="361" spans="1:17" x14ac:dyDescent="0.2">
      <c r="A361" s="782" t="s">
        <v>678</v>
      </c>
      <c r="B361" s="790" t="s">
        <v>679</v>
      </c>
      <c r="C361" s="766">
        <f t="shared" si="8"/>
        <v>0</v>
      </c>
      <c r="D361" s="767"/>
      <c r="E361" s="768"/>
      <c r="F361" s="769"/>
      <c r="G361" s="769"/>
      <c r="H361" s="769"/>
      <c r="I361" s="828"/>
      <c r="J361" s="736"/>
      <c r="K361" s="736"/>
      <c r="N361" s="732"/>
      <c r="O361" s="737"/>
      <c r="Q361" s="736"/>
    </row>
    <row r="362" spans="1:17" x14ac:dyDescent="0.2">
      <c r="A362" s="787" t="s">
        <v>680</v>
      </c>
      <c r="B362" s="790" t="s">
        <v>681</v>
      </c>
      <c r="C362" s="766">
        <f t="shared" si="8"/>
        <v>0</v>
      </c>
      <c r="D362" s="767"/>
      <c r="E362" s="768"/>
      <c r="F362" s="769"/>
      <c r="G362" s="769"/>
      <c r="H362" s="769"/>
      <c r="I362" s="828"/>
      <c r="J362" s="736"/>
      <c r="K362" s="736"/>
      <c r="N362" s="732"/>
      <c r="O362" s="737"/>
      <c r="Q362" s="736"/>
    </row>
    <row r="363" spans="1:17" x14ac:dyDescent="0.2">
      <c r="A363" s="782" t="s">
        <v>682</v>
      </c>
      <c r="B363" s="813" t="s">
        <v>683</v>
      </c>
      <c r="C363" s="766">
        <f t="shared" si="8"/>
        <v>0</v>
      </c>
      <c r="D363" s="767"/>
      <c r="E363" s="768"/>
      <c r="F363" s="769"/>
      <c r="G363" s="769"/>
      <c r="H363" s="769"/>
      <c r="I363" s="828"/>
      <c r="J363" s="736"/>
      <c r="K363" s="736"/>
      <c r="N363" s="732"/>
      <c r="O363" s="737"/>
      <c r="Q363" s="736"/>
    </row>
    <row r="364" spans="1:17" x14ac:dyDescent="0.2">
      <c r="A364" s="787" t="s">
        <v>684</v>
      </c>
      <c r="B364" s="813" t="s">
        <v>685</v>
      </c>
      <c r="C364" s="766">
        <f t="shared" si="8"/>
        <v>0</v>
      </c>
      <c r="D364" s="767"/>
      <c r="E364" s="768"/>
      <c r="F364" s="769"/>
      <c r="G364" s="769"/>
      <c r="H364" s="769"/>
      <c r="I364" s="828"/>
      <c r="J364" s="736"/>
      <c r="K364" s="736"/>
      <c r="N364" s="732"/>
      <c r="O364" s="737"/>
      <c r="Q364" s="736"/>
    </row>
    <row r="365" spans="1:17" x14ac:dyDescent="0.2">
      <c r="A365" s="782" t="s">
        <v>686</v>
      </c>
      <c r="B365" s="790" t="s">
        <v>687</v>
      </c>
      <c r="C365" s="766">
        <f t="shared" si="8"/>
        <v>0</v>
      </c>
      <c r="D365" s="767"/>
      <c r="E365" s="768"/>
      <c r="F365" s="769"/>
      <c r="G365" s="769"/>
      <c r="H365" s="769"/>
      <c r="I365" s="828"/>
      <c r="J365" s="736"/>
      <c r="K365" s="736"/>
      <c r="N365" s="732"/>
      <c r="O365" s="737"/>
      <c r="Q365" s="736"/>
    </row>
    <row r="366" spans="1:17" x14ac:dyDescent="0.2">
      <c r="A366" s="787" t="s">
        <v>688</v>
      </c>
      <c r="B366" s="790" t="s">
        <v>689</v>
      </c>
      <c r="C366" s="766">
        <f t="shared" si="8"/>
        <v>0</v>
      </c>
      <c r="D366" s="767"/>
      <c r="E366" s="768"/>
      <c r="F366" s="769"/>
      <c r="G366" s="769"/>
      <c r="H366" s="769"/>
      <c r="I366" s="828"/>
      <c r="J366" s="736"/>
      <c r="K366" s="736"/>
      <c r="N366" s="732"/>
      <c r="O366" s="737"/>
      <c r="Q366" s="736"/>
    </row>
    <row r="367" spans="1:17" x14ac:dyDescent="0.2">
      <c r="A367" s="782" t="s">
        <v>690</v>
      </c>
      <c r="B367" s="790" t="s">
        <v>691</v>
      </c>
      <c r="C367" s="766">
        <f t="shared" si="8"/>
        <v>0</v>
      </c>
      <c r="D367" s="767"/>
      <c r="E367" s="768"/>
      <c r="F367" s="769"/>
      <c r="G367" s="769"/>
      <c r="H367" s="769"/>
      <c r="I367" s="828"/>
      <c r="J367" s="736"/>
      <c r="K367" s="736"/>
      <c r="N367" s="732"/>
      <c r="O367" s="737"/>
      <c r="Q367" s="736"/>
    </row>
    <row r="368" spans="1:17" x14ac:dyDescent="0.2">
      <c r="A368" s="787" t="s">
        <v>692</v>
      </c>
      <c r="B368" s="790" t="s">
        <v>693</v>
      </c>
      <c r="C368" s="766">
        <f t="shared" si="8"/>
        <v>0</v>
      </c>
      <c r="D368" s="767"/>
      <c r="E368" s="768"/>
      <c r="F368" s="769"/>
      <c r="G368" s="769"/>
      <c r="H368" s="769"/>
      <c r="I368" s="828"/>
      <c r="J368" s="736"/>
      <c r="K368" s="736"/>
      <c r="N368" s="732"/>
      <c r="O368" s="737"/>
      <c r="Q368" s="736"/>
    </row>
    <row r="369" spans="1:17" x14ac:dyDescent="0.2">
      <c r="A369" s="782" t="s">
        <v>694</v>
      </c>
      <c r="B369" s="790" t="s">
        <v>695</v>
      </c>
      <c r="C369" s="766">
        <f t="shared" si="8"/>
        <v>0</v>
      </c>
      <c r="D369" s="767"/>
      <c r="E369" s="768"/>
      <c r="F369" s="769"/>
      <c r="G369" s="769"/>
      <c r="H369" s="769"/>
      <c r="I369" s="828"/>
      <c r="J369" s="736"/>
      <c r="K369" s="736"/>
      <c r="N369" s="732"/>
      <c r="O369" s="737"/>
      <c r="Q369" s="736"/>
    </row>
    <row r="370" spans="1:17" ht="23.25" x14ac:dyDescent="0.2">
      <c r="A370" s="787" t="s">
        <v>696</v>
      </c>
      <c r="B370" s="790" t="s">
        <v>697</v>
      </c>
      <c r="C370" s="766">
        <f t="shared" si="8"/>
        <v>0</v>
      </c>
      <c r="D370" s="767"/>
      <c r="E370" s="768"/>
      <c r="F370" s="769"/>
      <c r="G370" s="769"/>
      <c r="H370" s="769"/>
      <c r="I370" s="828"/>
      <c r="J370" s="736"/>
      <c r="K370" s="736"/>
      <c r="N370" s="732"/>
      <c r="O370" s="737"/>
      <c r="Q370" s="736"/>
    </row>
    <row r="371" spans="1:17" x14ac:dyDescent="0.2">
      <c r="A371" s="787" t="s">
        <v>700</v>
      </c>
      <c r="B371" s="813" t="s">
        <v>701</v>
      </c>
      <c r="C371" s="766">
        <f t="shared" si="8"/>
        <v>0</v>
      </c>
      <c r="D371" s="767"/>
      <c r="E371" s="768"/>
      <c r="F371" s="769"/>
      <c r="G371" s="769"/>
      <c r="H371" s="769"/>
      <c r="I371" s="828"/>
      <c r="J371" s="736"/>
      <c r="K371" s="736"/>
      <c r="N371" s="732"/>
      <c r="O371" s="737"/>
      <c r="Q371" s="736"/>
    </row>
    <row r="372" spans="1:17" x14ac:dyDescent="0.2">
      <c r="A372" s="782" t="s">
        <v>702</v>
      </c>
      <c r="B372" s="813" t="s">
        <v>703</v>
      </c>
      <c r="C372" s="766">
        <f t="shared" si="8"/>
        <v>0</v>
      </c>
      <c r="D372" s="767"/>
      <c r="E372" s="768"/>
      <c r="F372" s="769"/>
      <c r="G372" s="769"/>
      <c r="H372" s="769"/>
      <c r="I372" s="828"/>
      <c r="J372" s="736"/>
      <c r="K372" s="736"/>
      <c r="N372" s="732"/>
      <c r="O372" s="737"/>
      <c r="Q372" s="736"/>
    </row>
    <row r="373" spans="1:17" x14ac:dyDescent="0.2">
      <c r="A373" s="787" t="s">
        <v>704</v>
      </c>
      <c r="B373" s="813" t="s">
        <v>705</v>
      </c>
      <c r="C373" s="766">
        <f t="shared" si="8"/>
        <v>0</v>
      </c>
      <c r="D373" s="767"/>
      <c r="E373" s="768"/>
      <c r="F373" s="769"/>
      <c r="G373" s="769"/>
      <c r="H373" s="769"/>
      <c r="I373" s="828"/>
      <c r="J373" s="736"/>
      <c r="K373" s="736"/>
      <c r="N373" s="732"/>
      <c r="O373" s="737"/>
      <c r="Q373" s="736"/>
    </row>
    <row r="374" spans="1:17" x14ac:dyDescent="0.2">
      <c r="A374" s="782" t="s">
        <v>706</v>
      </c>
      <c r="B374" s="813" t="s">
        <v>707</v>
      </c>
      <c r="C374" s="766">
        <f t="shared" si="8"/>
        <v>0</v>
      </c>
      <c r="D374" s="767"/>
      <c r="E374" s="768"/>
      <c r="F374" s="769"/>
      <c r="G374" s="769"/>
      <c r="H374" s="769"/>
      <c r="I374" s="828"/>
      <c r="J374" s="736"/>
      <c r="K374" s="736"/>
      <c r="N374" s="732"/>
      <c r="O374" s="737"/>
      <c r="Q374" s="736"/>
    </row>
    <row r="375" spans="1:17" x14ac:dyDescent="0.2">
      <c r="A375" s="787" t="s">
        <v>708</v>
      </c>
      <c r="B375" s="813" t="s">
        <v>709</v>
      </c>
      <c r="C375" s="766">
        <f t="shared" si="8"/>
        <v>0</v>
      </c>
      <c r="D375" s="767"/>
      <c r="E375" s="768"/>
      <c r="F375" s="769"/>
      <c r="G375" s="769"/>
      <c r="H375" s="769"/>
      <c r="I375" s="828"/>
      <c r="J375" s="736"/>
      <c r="K375" s="736"/>
      <c r="N375" s="732"/>
      <c r="O375" s="737"/>
      <c r="Q375" s="736"/>
    </row>
    <row r="376" spans="1:17" x14ac:dyDescent="0.2">
      <c r="A376" s="782" t="s">
        <v>710</v>
      </c>
      <c r="B376" s="813" t="s">
        <v>711</v>
      </c>
      <c r="C376" s="766">
        <f t="shared" si="8"/>
        <v>0</v>
      </c>
      <c r="D376" s="767"/>
      <c r="E376" s="768"/>
      <c r="F376" s="769"/>
      <c r="G376" s="769"/>
      <c r="H376" s="769"/>
      <c r="I376" s="828"/>
      <c r="J376" s="736"/>
      <c r="K376" s="736"/>
      <c r="N376" s="732"/>
      <c r="O376" s="737"/>
      <c r="Q376" s="736"/>
    </row>
    <row r="377" spans="1:17" x14ac:dyDescent="0.2">
      <c r="A377" s="835" t="s">
        <v>712</v>
      </c>
      <c r="B377" s="834" t="s">
        <v>713</v>
      </c>
      <c r="C377" s="766">
        <f t="shared" si="8"/>
        <v>0</v>
      </c>
      <c r="D377" s="767"/>
      <c r="E377" s="768"/>
      <c r="F377" s="769"/>
      <c r="G377" s="769"/>
      <c r="H377" s="769"/>
      <c r="I377" s="828"/>
      <c r="J377" s="736"/>
      <c r="K377" s="736"/>
      <c r="N377" s="732"/>
      <c r="O377" s="737"/>
      <c r="Q377" s="736"/>
    </row>
    <row r="378" spans="1:17" x14ac:dyDescent="0.2">
      <c r="A378" s="803" t="s">
        <v>714</v>
      </c>
      <c r="B378" s="833" t="s">
        <v>715</v>
      </c>
      <c r="C378" s="751">
        <f t="shared" si="8"/>
        <v>260</v>
      </c>
      <c r="D378" s="752"/>
      <c r="E378" s="753"/>
      <c r="F378" s="754">
        <v>260</v>
      </c>
      <c r="G378" s="754"/>
      <c r="H378" s="754"/>
      <c r="I378" s="828"/>
      <c r="J378" s="736"/>
      <c r="K378" s="736"/>
      <c r="N378" s="732"/>
      <c r="O378" s="737"/>
      <c r="Q378" s="736"/>
    </row>
    <row r="379" spans="1:17" x14ac:dyDescent="0.2">
      <c r="A379" s="852"/>
      <c r="B379" s="853"/>
      <c r="C379" s="741"/>
      <c r="D379" s="741"/>
      <c r="E379" s="741"/>
      <c r="F379" s="741"/>
      <c r="G379" s="741"/>
      <c r="H379" s="741"/>
      <c r="I379" s="738"/>
      <c r="J379" s="732"/>
      <c r="K379" s="732"/>
      <c r="L379" s="732"/>
      <c r="M379" s="732"/>
      <c r="N379" s="732"/>
      <c r="O379" s="737"/>
      <c r="Q379" s="736"/>
    </row>
    <row r="380" spans="1:17" x14ac:dyDescent="0.2">
      <c r="A380" s="972" t="s">
        <v>716</v>
      </c>
      <c r="B380" s="973"/>
      <c r="C380" s="771" t="s">
        <v>717</v>
      </c>
      <c r="D380" s="772"/>
      <c r="E380" s="773"/>
      <c r="F380" s="732"/>
      <c r="G380" s="741"/>
      <c r="H380" s="741"/>
      <c r="I380" s="738"/>
      <c r="J380" s="732"/>
      <c r="K380" s="732"/>
      <c r="L380" s="732"/>
      <c r="M380" s="732"/>
      <c r="N380" s="732"/>
      <c r="O380" s="737"/>
      <c r="Q380" s="736"/>
    </row>
    <row r="381" spans="1:17" x14ac:dyDescent="0.2">
      <c r="A381" s="974"/>
      <c r="B381" s="975"/>
      <c r="C381" s="949" t="s">
        <v>3</v>
      </c>
      <c r="D381" s="772" t="s">
        <v>718</v>
      </c>
      <c r="E381" s="773"/>
      <c r="F381" s="732"/>
      <c r="G381" s="741"/>
      <c r="H381" s="741"/>
      <c r="I381" s="738"/>
      <c r="J381" s="732"/>
      <c r="K381" s="732"/>
      <c r="L381" s="732"/>
      <c r="M381" s="732"/>
      <c r="N381" s="732"/>
      <c r="O381" s="737"/>
      <c r="Q381" s="736"/>
    </row>
    <row r="382" spans="1:17" ht="33.75" customHeight="1" x14ac:dyDescent="0.2">
      <c r="A382" s="976"/>
      <c r="B382" s="977"/>
      <c r="C382" s="947"/>
      <c r="D382" s="774" t="s">
        <v>719</v>
      </c>
      <c r="E382" s="775" t="s">
        <v>720</v>
      </c>
      <c r="F382" s="732"/>
      <c r="G382" s="741"/>
      <c r="H382" s="741"/>
      <c r="I382" s="738"/>
      <c r="J382" s="732"/>
      <c r="K382" s="732"/>
      <c r="L382" s="732"/>
      <c r="M382" s="732"/>
      <c r="N382" s="732"/>
      <c r="O382" s="737"/>
      <c r="Q382" s="736"/>
    </row>
    <row r="383" spans="1:17" x14ac:dyDescent="0.2">
      <c r="A383" s="814" t="s">
        <v>721</v>
      </c>
      <c r="B383" s="815" t="s">
        <v>722</v>
      </c>
      <c r="C383" s="766">
        <f>+SUM(D383:E383)</f>
        <v>0</v>
      </c>
      <c r="D383" s="776"/>
      <c r="E383" s="777"/>
      <c r="F383" s="732"/>
      <c r="G383" s="741"/>
      <c r="H383" s="741"/>
      <c r="I383" s="738"/>
      <c r="J383" s="732"/>
      <c r="K383" s="732"/>
      <c r="L383" s="732"/>
      <c r="M383" s="732"/>
      <c r="N383" s="732"/>
      <c r="O383" s="737"/>
      <c r="Q383" s="736"/>
    </row>
    <row r="384" spans="1:17" x14ac:dyDescent="0.2">
      <c r="A384" s="814" t="s">
        <v>723</v>
      </c>
      <c r="B384" s="815" t="s">
        <v>724</v>
      </c>
      <c r="C384" s="872">
        <f>+SUM(D384:E384)</f>
        <v>0</v>
      </c>
      <c r="D384" s="776"/>
      <c r="E384" s="777"/>
      <c r="F384" s="732"/>
      <c r="G384" s="741"/>
      <c r="H384" s="741"/>
      <c r="I384" s="738"/>
      <c r="J384" s="732"/>
      <c r="K384" s="732"/>
      <c r="L384" s="732"/>
      <c r="M384" s="732"/>
      <c r="N384" s="732"/>
      <c r="O384" s="737"/>
      <c r="Q384" s="736"/>
    </row>
    <row r="385" spans="1:17" ht="18" customHeight="1" x14ac:dyDescent="0.2">
      <c r="A385" s="784"/>
      <c r="B385" s="785"/>
      <c r="C385" s="114"/>
    </row>
    <row r="386" spans="1:17" ht="24" customHeight="1" x14ac:dyDescent="0.2">
      <c r="A386" s="889" t="s">
        <v>725</v>
      </c>
      <c r="B386" s="890"/>
      <c r="C386" s="949" t="s">
        <v>3</v>
      </c>
      <c r="D386" s="953" t="s">
        <v>726</v>
      </c>
      <c r="E386" s="953" t="s">
        <v>727</v>
      </c>
      <c r="F386" s="741"/>
      <c r="G386" s="737"/>
      <c r="H386" s="737"/>
      <c r="I386" s="742"/>
      <c r="J386" s="736"/>
      <c r="K386" s="736"/>
      <c r="O386" s="737"/>
      <c r="Q386" s="736"/>
    </row>
    <row r="387" spans="1:17" ht="19.5" customHeight="1" x14ac:dyDescent="0.2">
      <c r="A387" s="891"/>
      <c r="B387" s="892"/>
      <c r="C387" s="948"/>
      <c r="D387" s="953"/>
      <c r="E387" s="953"/>
      <c r="F387" s="741"/>
      <c r="G387" s="737"/>
      <c r="H387" s="737"/>
      <c r="I387" s="742"/>
      <c r="J387" s="736"/>
      <c r="K387" s="736"/>
      <c r="O387" s="737"/>
      <c r="Q387" s="736"/>
    </row>
    <row r="388" spans="1:17" ht="24.75" customHeight="1" x14ac:dyDescent="0.2">
      <c r="A388" s="907" t="s">
        <v>728</v>
      </c>
      <c r="B388" s="908"/>
      <c r="C388" s="849"/>
      <c r="D388" s="792"/>
      <c r="E388" s="793"/>
      <c r="F388" s="741"/>
      <c r="G388" s="737"/>
      <c r="H388" s="737"/>
      <c r="I388" s="742"/>
      <c r="J388" s="736"/>
      <c r="K388" s="736"/>
      <c r="O388" s="737"/>
      <c r="Q388" s="736"/>
    </row>
    <row r="389" spans="1:17" x14ac:dyDescent="0.2">
      <c r="A389" s="816" t="s">
        <v>729</v>
      </c>
      <c r="B389" s="817"/>
      <c r="C389" s="794">
        <f t="shared" ref="C389:C395" si="9">SUM(D389:E389)</f>
        <v>0</v>
      </c>
      <c r="D389" s="795"/>
      <c r="E389" s="796"/>
      <c r="F389" s="741"/>
      <c r="G389" s="737"/>
      <c r="H389" s="737"/>
      <c r="I389" s="742"/>
      <c r="J389" s="736"/>
      <c r="K389" s="736"/>
      <c r="O389" s="737"/>
      <c r="Q389" s="736"/>
    </row>
    <row r="390" spans="1:17" x14ac:dyDescent="0.2">
      <c r="A390" s="818" t="s">
        <v>730</v>
      </c>
      <c r="B390" s="819"/>
      <c r="C390" s="797">
        <f t="shared" si="9"/>
        <v>0</v>
      </c>
      <c r="D390" s="798"/>
      <c r="E390" s="740"/>
      <c r="F390" s="741"/>
      <c r="G390" s="737"/>
      <c r="H390" s="737"/>
      <c r="I390" s="742"/>
      <c r="J390" s="736"/>
      <c r="K390" s="736"/>
      <c r="O390" s="737"/>
      <c r="Q390" s="736"/>
    </row>
    <row r="391" spans="1:17" s="832" customFormat="1" x14ac:dyDescent="0.2">
      <c r="A391" s="818" t="s">
        <v>731</v>
      </c>
      <c r="B391" s="819"/>
      <c r="C391" s="797">
        <f t="shared" si="9"/>
        <v>0</v>
      </c>
      <c r="D391" s="836"/>
      <c r="E391" s="837"/>
      <c r="F391" s="831"/>
      <c r="G391" s="831"/>
    </row>
    <row r="392" spans="1:17" s="832" customFormat="1" x14ac:dyDescent="0.2">
      <c r="A392" s="818" t="s">
        <v>732</v>
      </c>
      <c r="B392" s="819"/>
      <c r="C392" s="797">
        <f t="shared" si="9"/>
        <v>0</v>
      </c>
      <c r="D392" s="836"/>
      <c r="E392" s="837"/>
      <c r="F392" s="831"/>
      <c r="G392" s="831"/>
    </row>
    <row r="393" spans="1:17" s="832" customFormat="1" x14ac:dyDescent="0.2">
      <c r="A393" s="818" t="s">
        <v>733</v>
      </c>
      <c r="B393" s="819"/>
      <c r="C393" s="797">
        <f t="shared" si="9"/>
        <v>0</v>
      </c>
      <c r="D393" s="836"/>
      <c r="E393" s="837"/>
      <c r="F393" s="831"/>
      <c r="G393" s="831"/>
    </row>
    <row r="394" spans="1:17" x14ac:dyDescent="0.2">
      <c r="A394" s="820" t="s">
        <v>734</v>
      </c>
      <c r="B394" s="821"/>
      <c r="C394" s="838">
        <f t="shared" si="9"/>
        <v>0</v>
      </c>
      <c r="D394" s="839"/>
      <c r="E394" s="840"/>
      <c r="H394" s="737"/>
      <c r="J394" s="742"/>
      <c r="K394" s="736"/>
      <c r="P394" s="737"/>
      <c r="Q394" s="736"/>
    </row>
    <row r="395" spans="1:17" ht="19.5" customHeight="1" x14ac:dyDescent="0.2">
      <c r="A395" s="856" t="s">
        <v>735</v>
      </c>
      <c r="B395" s="857"/>
      <c r="C395" s="841">
        <f t="shared" si="9"/>
        <v>0</v>
      </c>
      <c r="D395" s="858">
        <f>SUM(D389:D394)</f>
        <v>0</v>
      </c>
      <c r="E395" s="859">
        <f>SUM(E389:E394)</f>
        <v>0</v>
      </c>
      <c r="H395" s="737"/>
      <c r="J395" s="742"/>
      <c r="K395" s="736"/>
      <c r="P395" s="737"/>
      <c r="Q395" s="736"/>
    </row>
    <row r="396" spans="1:17" ht="24.75" customHeight="1" x14ac:dyDescent="0.2">
      <c r="A396" s="856" t="s">
        <v>736</v>
      </c>
      <c r="B396" s="860"/>
      <c r="C396" s="849"/>
      <c r="D396" s="849"/>
      <c r="E396" s="861"/>
      <c r="F396" s="741"/>
      <c r="G396" s="737"/>
      <c r="H396" s="737"/>
      <c r="I396" s="742"/>
      <c r="J396" s="736"/>
      <c r="K396" s="736"/>
      <c r="O396" s="737"/>
      <c r="Q396" s="736"/>
    </row>
    <row r="397" spans="1:17" x14ac:dyDescent="0.2">
      <c r="A397" s="822" t="s">
        <v>729</v>
      </c>
      <c r="B397" s="823"/>
      <c r="C397" s="794">
        <f t="shared" ref="C397:C403" si="10">SUM(D397:E397)</f>
        <v>0</v>
      </c>
      <c r="D397" s="795"/>
      <c r="E397" s="796"/>
      <c r="F397" s="741"/>
      <c r="G397" s="737"/>
      <c r="H397" s="737"/>
      <c r="I397" s="742"/>
      <c r="J397" s="736"/>
      <c r="K397" s="736"/>
      <c r="O397" s="737"/>
      <c r="Q397" s="736"/>
    </row>
    <row r="398" spans="1:17" x14ac:dyDescent="0.2">
      <c r="A398" s="824" t="s">
        <v>730</v>
      </c>
      <c r="B398" s="825"/>
      <c r="C398" s="797">
        <f t="shared" si="10"/>
        <v>0</v>
      </c>
      <c r="D398" s="798"/>
      <c r="E398" s="740"/>
      <c r="F398" s="741"/>
      <c r="G398" s="737"/>
      <c r="H398" s="737"/>
      <c r="I398" s="742"/>
      <c r="J398" s="736"/>
      <c r="K398" s="736"/>
      <c r="O398" s="737"/>
      <c r="Q398" s="736"/>
    </row>
    <row r="399" spans="1:17" s="832" customFormat="1" x14ac:dyDescent="0.2">
      <c r="A399" s="824" t="s">
        <v>731</v>
      </c>
      <c r="B399" s="825"/>
      <c r="C399" s="797">
        <f t="shared" si="10"/>
        <v>0</v>
      </c>
      <c r="D399" s="836"/>
      <c r="E399" s="837"/>
      <c r="F399" s="831"/>
      <c r="G399" s="831"/>
    </row>
    <row r="400" spans="1:17" s="832" customFormat="1" x14ac:dyDescent="0.2">
      <c r="A400" s="824" t="s">
        <v>732</v>
      </c>
      <c r="B400" s="825"/>
      <c r="C400" s="797">
        <f t="shared" si="10"/>
        <v>0</v>
      </c>
      <c r="D400" s="836"/>
      <c r="E400" s="837"/>
      <c r="F400" s="831"/>
      <c r="G400" s="831"/>
    </row>
    <row r="401" spans="1:17" s="832" customFormat="1" x14ac:dyDescent="0.2">
      <c r="A401" s="824" t="s">
        <v>733</v>
      </c>
      <c r="B401" s="825"/>
      <c r="C401" s="797">
        <f t="shared" si="10"/>
        <v>0</v>
      </c>
      <c r="D401" s="836"/>
      <c r="E401" s="837"/>
      <c r="F401" s="831"/>
      <c r="G401" s="831"/>
    </row>
    <row r="402" spans="1:17" x14ac:dyDescent="0.2">
      <c r="A402" s="826" t="s">
        <v>734</v>
      </c>
      <c r="B402" s="827"/>
      <c r="C402" s="838">
        <f t="shared" si="10"/>
        <v>0</v>
      </c>
      <c r="D402" s="839"/>
      <c r="E402" s="840"/>
      <c r="H402" s="737"/>
      <c r="J402" s="742"/>
      <c r="K402" s="736"/>
      <c r="P402" s="737"/>
      <c r="Q402" s="736"/>
    </row>
    <row r="403" spans="1:17" ht="19.5" customHeight="1" x14ac:dyDescent="0.2">
      <c r="A403" s="791" t="s">
        <v>737</v>
      </c>
      <c r="B403" s="799"/>
      <c r="C403" s="841">
        <f t="shared" si="10"/>
        <v>0</v>
      </c>
      <c r="D403" s="842">
        <f>SUM(D397:D402)</f>
        <v>0</v>
      </c>
      <c r="E403" s="843">
        <f>SUM(E397:E402)</f>
        <v>0</v>
      </c>
      <c r="H403" s="737"/>
      <c r="J403" s="742"/>
      <c r="K403" s="736"/>
      <c r="P403" s="737"/>
      <c r="Q403" s="736"/>
    </row>
  </sheetData>
  <mergeCells count="23">
    <mergeCell ref="A380:B382"/>
    <mergeCell ref="C381:C382"/>
    <mergeCell ref="H10:H12"/>
    <mergeCell ref="D11:D12"/>
    <mergeCell ref="G10:G12"/>
    <mergeCell ref="A43:B43"/>
    <mergeCell ref="A79:B79"/>
    <mergeCell ref="A388:B388"/>
    <mergeCell ref="A386:B387"/>
    <mergeCell ref="A6:F7"/>
    <mergeCell ref="C10:C12"/>
    <mergeCell ref="E11:E12"/>
    <mergeCell ref="F11:F12"/>
    <mergeCell ref="D10:F10"/>
    <mergeCell ref="A178:B178"/>
    <mergeCell ref="A312:B312"/>
    <mergeCell ref="A289:B289"/>
    <mergeCell ref="C386:C387"/>
    <mergeCell ref="D386:D387"/>
    <mergeCell ref="E386:E387"/>
    <mergeCell ref="A119:B119"/>
    <mergeCell ref="A249:B249"/>
    <mergeCell ref="A161:B16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workbookViewId="0">
      <selection activeCell="J21" sqref="J21"/>
    </sheetView>
  </sheetViews>
  <sheetFormatPr baseColWidth="10" defaultRowHeight="12.75" x14ac:dyDescent="0.2"/>
  <cols>
    <col min="1" max="1" width="12.7109375" style="154" customWidth="1"/>
    <col min="2" max="2" width="88.5703125" style="2" customWidth="1"/>
    <col min="3" max="3" width="9.42578125" style="3" customWidth="1"/>
    <col min="4" max="4" width="13.7109375" style="4" customWidth="1"/>
    <col min="5" max="5" width="13.85546875" style="736" customWidth="1"/>
    <col min="6" max="6" width="14" style="736" customWidth="1"/>
    <col min="7" max="7" width="15.28515625" style="736" customWidth="1"/>
    <col min="8" max="8" width="14.5703125" style="736" customWidth="1"/>
    <col min="9" max="9" width="14" style="737" customWidth="1"/>
    <col min="10" max="10" width="16.28515625" style="737" customWidth="1"/>
    <col min="11" max="11" width="22.140625" style="742" customWidth="1"/>
    <col min="12" max="13" width="11.42578125" style="736"/>
    <col min="14" max="16" width="14.5703125" style="736" customWidth="1"/>
    <col min="17" max="17" width="11.42578125" style="737"/>
    <col min="18" max="256" width="11.42578125" style="736"/>
    <col min="257" max="257" width="12.7109375" style="736" customWidth="1"/>
    <col min="258" max="258" width="88.5703125" style="736" customWidth="1"/>
    <col min="259" max="259" width="9.42578125" style="736" customWidth="1"/>
    <col min="260" max="260" width="13.7109375" style="736" customWidth="1"/>
    <col min="261" max="261" width="13.85546875" style="736" customWidth="1"/>
    <col min="262" max="262" width="14" style="736" customWidth="1"/>
    <col min="263" max="263" width="15.28515625" style="736" customWidth="1"/>
    <col min="264" max="264" width="14.5703125" style="736" customWidth="1"/>
    <col min="265" max="265" width="14" style="736" customWidth="1"/>
    <col min="266" max="266" width="16.28515625" style="736" customWidth="1"/>
    <col min="267" max="267" width="22.140625" style="736" customWidth="1"/>
    <col min="268" max="269" width="11.42578125" style="736"/>
    <col min="270" max="272" width="14.5703125" style="736" customWidth="1"/>
    <col min="273" max="512" width="11.42578125" style="736"/>
    <col min="513" max="513" width="12.7109375" style="736" customWidth="1"/>
    <col min="514" max="514" width="88.5703125" style="736" customWidth="1"/>
    <col min="515" max="515" width="9.42578125" style="736" customWidth="1"/>
    <col min="516" max="516" width="13.7109375" style="736" customWidth="1"/>
    <col min="517" max="517" width="13.85546875" style="736" customWidth="1"/>
    <col min="518" max="518" width="14" style="736" customWidth="1"/>
    <col min="519" max="519" width="15.28515625" style="736" customWidth="1"/>
    <col min="520" max="520" width="14.5703125" style="736" customWidth="1"/>
    <col min="521" max="521" width="14" style="736" customWidth="1"/>
    <col min="522" max="522" width="16.28515625" style="736" customWidth="1"/>
    <col min="523" max="523" width="22.140625" style="736" customWidth="1"/>
    <col min="524" max="525" width="11.42578125" style="736"/>
    <col min="526" max="528" width="14.5703125" style="736" customWidth="1"/>
    <col min="529" max="768" width="11.42578125" style="736"/>
    <col min="769" max="769" width="12.7109375" style="736" customWidth="1"/>
    <col min="770" max="770" width="88.5703125" style="736" customWidth="1"/>
    <col min="771" max="771" width="9.42578125" style="736" customWidth="1"/>
    <col min="772" max="772" width="13.7109375" style="736" customWidth="1"/>
    <col min="773" max="773" width="13.85546875" style="736" customWidth="1"/>
    <col min="774" max="774" width="14" style="736" customWidth="1"/>
    <col min="775" max="775" width="15.28515625" style="736" customWidth="1"/>
    <col min="776" max="776" width="14.5703125" style="736" customWidth="1"/>
    <col min="777" max="777" width="14" style="736" customWidth="1"/>
    <col min="778" max="778" width="16.28515625" style="736" customWidth="1"/>
    <col min="779" max="779" width="22.140625" style="736" customWidth="1"/>
    <col min="780" max="781" width="11.42578125" style="736"/>
    <col min="782" max="784" width="14.5703125" style="736" customWidth="1"/>
    <col min="785" max="1024" width="11.42578125" style="736"/>
    <col min="1025" max="1025" width="12.7109375" style="736" customWidth="1"/>
    <col min="1026" max="1026" width="88.5703125" style="736" customWidth="1"/>
    <col min="1027" max="1027" width="9.42578125" style="736" customWidth="1"/>
    <col min="1028" max="1028" width="13.7109375" style="736" customWidth="1"/>
    <col min="1029" max="1029" width="13.85546875" style="736" customWidth="1"/>
    <col min="1030" max="1030" width="14" style="736" customWidth="1"/>
    <col min="1031" max="1031" width="15.28515625" style="736" customWidth="1"/>
    <col min="1032" max="1032" width="14.5703125" style="736" customWidth="1"/>
    <col min="1033" max="1033" width="14" style="736" customWidth="1"/>
    <col min="1034" max="1034" width="16.28515625" style="736" customWidth="1"/>
    <col min="1035" max="1035" width="22.140625" style="736" customWidth="1"/>
    <col min="1036" max="1037" width="11.42578125" style="736"/>
    <col min="1038" max="1040" width="14.5703125" style="736" customWidth="1"/>
    <col min="1041" max="1280" width="11.42578125" style="736"/>
    <col min="1281" max="1281" width="12.7109375" style="736" customWidth="1"/>
    <col min="1282" max="1282" width="88.5703125" style="736" customWidth="1"/>
    <col min="1283" max="1283" width="9.42578125" style="736" customWidth="1"/>
    <col min="1284" max="1284" width="13.7109375" style="736" customWidth="1"/>
    <col min="1285" max="1285" width="13.85546875" style="736" customWidth="1"/>
    <col min="1286" max="1286" width="14" style="736" customWidth="1"/>
    <col min="1287" max="1287" width="15.28515625" style="736" customWidth="1"/>
    <col min="1288" max="1288" width="14.5703125" style="736" customWidth="1"/>
    <col min="1289" max="1289" width="14" style="736" customWidth="1"/>
    <col min="1290" max="1290" width="16.28515625" style="736" customWidth="1"/>
    <col min="1291" max="1291" width="22.140625" style="736" customWidth="1"/>
    <col min="1292" max="1293" width="11.42578125" style="736"/>
    <col min="1294" max="1296" width="14.5703125" style="736" customWidth="1"/>
    <col min="1297" max="1536" width="11.42578125" style="736"/>
    <col min="1537" max="1537" width="12.7109375" style="736" customWidth="1"/>
    <col min="1538" max="1538" width="88.5703125" style="736" customWidth="1"/>
    <col min="1539" max="1539" width="9.42578125" style="736" customWidth="1"/>
    <col min="1540" max="1540" width="13.7109375" style="736" customWidth="1"/>
    <col min="1541" max="1541" width="13.85546875" style="736" customWidth="1"/>
    <col min="1542" max="1542" width="14" style="736" customWidth="1"/>
    <col min="1543" max="1543" width="15.28515625" style="736" customWidth="1"/>
    <col min="1544" max="1544" width="14.5703125" style="736" customWidth="1"/>
    <col min="1545" max="1545" width="14" style="736" customWidth="1"/>
    <col min="1546" max="1546" width="16.28515625" style="736" customWidth="1"/>
    <col min="1547" max="1547" width="22.140625" style="736" customWidth="1"/>
    <col min="1548" max="1549" width="11.42578125" style="736"/>
    <col min="1550" max="1552" width="14.5703125" style="736" customWidth="1"/>
    <col min="1553" max="1792" width="11.42578125" style="736"/>
    <col min="1793" max="1793" width="12.7109375" style="736" customWidth="1"/>
    <col min="1794" max="1794" width="88.5703125" style="736" customWidth="1"/>
    <col min="1795" max="1795" width="9.42578125" style="736" customWidth="1"/>
    <col min="1796" max="1796" width="13.7109375" style="736" customWidth="1"/>
    <col min="1797" max="1797" width="13.85546875" style="736" customWidth="1"/>
    <col min="1798" max="1798" width="14" style="736" customWidth="1"/>
    <col min="1799" max="1799" width="15.28515625" style="736" customWidth="1"/>
    <col min="1800" max="1800" width="14.5703125" style="736" customWidth="1"/>
    <col min="1801" max="1801" width="14" style="736" customWidth="1"/>
    <col min="1802" max="1802" width="16.28515625" style="736" customWidth="1"/>
    <col min="1803" max="1803" width="22.140625" style="736" customWidth="1"/>
    <col min="1804" max="1805" width="11.42578125" style="736"/>
    <col min="1806" max="1808" width="14.5703125" style="736" customWidth="1"/>
    <col min="1809" max="2048" width="11.42578125" style="736"/>
    <col min="2049" max="2049" width="12.7109375" style="736" customWidth="1"/>
    <col min="2050" max="2050" width="88.5703125" style="736" customWidth="1"/>
    <col min="2051" max="2051" width="9.42578125" style="736" customWidth="1"/>
    <col min="2052" max="2052" width="13.7109375" style="736" customWidth="1"/>
    <col min="2053" max="2053" width="13.85546875" style="736" customWidth="1"/>
    <col min="2054" max="2054" width="14" style="736" customWidth="1"/>
    <col min="2055" max="2055" width="15.28515625" style="736" customWidth="1"/>
    <col min="2056" max="2056" width="14.5703125" style="736" customWidth="1"/>
    <col min="2057" max="2057" width="14" style="736" customWidth="1"/>
    <col min="2058" max="2058" width="16.28515625" style="736" customWidth="1"/>
    <col min="2059" max="2059" width="22.140625" style="736" customWidth="1"/>
    <col min="2060" max="2061" width="11.42578125" style="736"/>
    <col min="2062" max="2064" width="14.5703125" style="736" customWidth="1"/>
    <col min="2065" max="2304" width="11.42578125" style="736"/>
    <col min="2305" max="2305" width="12.7109375" style="736" customWidth="1"/>
    <col min="2306" max="2306" width="88.5703125" style="736" customWidth="1"/>
    <col min="2307" max="2307" width="9.42578125" style="736" customWidth="1"/>
    <col min="2308" max="2308" width="13.7109375" style="736" customWidth="1"/>
    <col min="2309" max="2309" width="13.85546875" style="736" customWidth="1"/>
    <col min="2310" max="2310" width="14" style="736" customWidth="1"/>
    <col min="2311" max="2311" width="15.28515625" style="736" customWidth="1"/>
    <col min="2312" max="2312" width="14.5703125" style="736" customWidth="1"/>
    <col min="2313" max="2313" width="14" style="736" customWidth="1"/>
    <col min="2314" max="2314" width="16.28515625" style="736" customWidth="1"/>
    <col min="2315" max="2315" width="22.140625" style="736" customWidth="1"/>
    <col min="2316" max="2317" width="11.42578125" style="736"/>
    <col min="2318" max="2320" width="14.5703125" style="736" customWidth="1"/>
    <col min="2321" max="2560" width="11.42578125" style="736"/>
    <col min="2561" max="2561" width="12.7109375" style="736" customWidth="1"/>
    <col min="2562" max="2562" width="88.5703125" style="736" customWidth="1"/>
    <col min="2563" max="2563" width="9.42578125" style="736" customWidth="1"/>
    <col min="2564" max="2564" width="13.7109375" style="736" customWidth="1"/>
    <col min="2565" max="2565" width="13.85546875" style="736" customWidth="1"/>
    <col min="2566" max="2566" width="14" style="736" customWidth="1"/>
    <col min="2567" max="2567" width="15.28515625" style="736" customWidth="1"/>
    <col min="2568" max="2568" width="14.5703125" style="736" customWidth="1"/>
    <col min="2569" max="2569" width="14" style="736" customWidth="1"/>
    <col min="2570" max="2570" width="16.28515625" style="736" customWidth="1"/>
    <col min="2571" max="2571" width="22.140625" style="736" customWidth="1"/>
    <col min="2572" max="2573" width="11.42578125" style="736"/>
    <col min="2574" max="2576" width="14.5703125" style="736" customWidth="1"/>
    <col min="2577" max="2816" width="11.42578125" style="736"/>
    <col min="2817" max="2817" width="12.7109375" style="736" customWidth="1"/>
    <col min="2818" max="2818" width="88.5703125" style="736" customWidth="1"/>
    <col min="2819" max="2819" width="9.42578125" style="736" customWidth="1"/>
    <col min="2820" max="2820" width="13.7109375" style="736" customWidth="1"/>
    <col min="2821" max="2821" width="13.85546875" style="736" customWidth="1"/>
    <col min="2822" max="2822" width="14" style="736" customWidth="1"/>
    <col min="2823" max="2823" width="15.28515625" style="736" customWidth="1"/>
    <col min="2824" max="2824" width="14.5703125" style="736" customWidth="1"/>
    <col min="2825" max="2825" width="14" style="736" customWidth="1"/>
    <col min="2826" max="2826" width="16.28515625" style="736" customWidth="1"/>
    <col min="2827" max="2827" width="22.140625" style="736" customWidth="1"/>
    <col min="2828" max="2829" width="11.42578125" style="736"/>
    <col min="2830" max="2832" width="14.5703125" style="736" customWidth="1"/>
    <col min="2833" max="3072" width="11.42578125" style="736"/>
    <col min="3073" max="3073" width="12.7109375" style="736" customWidth="1"/>
    <col min="3074" max="3074" width="88.5703125" style="736" customWidth="1"/>
    <col min="3075" max="3075" width="9.42578125" style="736" customWidth="1"/>
    <col min="3076" max="3076" width="13.7109375" style="736" customWidth="1"/>
    <col min="3077" max="3077" width="13.85546875" style="736" customWidth="1"/>
    <col min="3078" max="3078" width="14" style="736" customWidth="1"/>
    <col min="3079" max="3079" width="15.28515625" style="736" customWidth="1"/>
    <col min="3080" max="3080" width="14.5703125" style="736" customWidth="1"/>
    <col min="3081" max="3081" width="14" style="736" customWidth="1"/>
    <col min="3082" max="3082" width="16.28515625" style="736" customWidth="1"/>
    <col min="3083" max="3083" width="22.140625" style="736" customWidth="1"/>
    <col min="3084" max="3085" width="11.42578125" style="736"/>
    <col min="3086" max="3088" width="14.5703125" style="736" customWidth="1"/>
    <col min="3089" max="3328" width="11.42578125" style="736"/>
    <col min="3329" max="3329" width="12.7109375" style="736" customWidth="1"/>
    <col min="3330" max="3330" width="88.5703125" style="736" customWidth="1"/>
    <col min="3331" max="3331" width="9.42578125" style="736" customWidth="1"/>
    <col min="3332" max="3332" width="13.7109375" style="736" customWidth="1"/>
    <col min="3333" max="3333" width="13.85546875" style="736" customWidth="1"/>
    <col min="3334" max="3334" width="14" style="736" customWidth="1"/>
    <col min="3335" max="3335" width="15.28515625" style="736" customWidth="1"/>
    <col min="3336" max="3336" width="14.5703125" style="736" customWidth="1"/>
    <col min="3337" max="3337" width="14" style="736" customWidth="1"/>
    <col min="3338" max="3338" width="16.28515625" style="736" customWidth="1"/>
    <col min="3339" max="3339" width="22.140625" style="736" customWidth="1"/>
    <col min="3340" max="3341" width="11.42578125" style="736"/>
    <col min="3342" max="3344" width="14.5703125" style="736" customWidth="1"/>
    <col min="3345" max="3584" width="11.42578125" style="736"/>
    <col min="3585" max="3585" width="12.7109375" style="736" customWidth="1"/>
    <col min="3586" max="3586" width="88.5703125" style="736" customWidth="1"/>
    <col min="3587" max="3587" width="9.42578125" style="736" customWidth="1"/>
    <col min="3588" max="3588" width="13.7109375" style="736" customWidth="1"/>
    <col min="3589" max="3589" width="13.85546875" style="736" customWidth="1"/>
    <col min="3590" max="3590" width="14" style="736" customWidth="1"/>
    <col min="3591" max="3591" width="15.28515625" style="736" customWidth="1"/>
    <col min="3592" max="3592" width="14.5703125" style="736" customWidth="1"/>
    <col min="3593" max="3593" width="14" style="736" customWidth="1"/>
    <col min="3594" max="3594" width="16.28515625" style="736" customWidth="1"/>
    <col min="3595" max="3595" width="22.140625" style="736" customWidth="1"/>
    <col min="3596" max="3597" width="11.42578125" style="736"/>
    <col min="3598" max="3600" width="14.5703125" style="736" customWidth="1"/>
    <col min="3601" max="3840" width="11.42578125" style="736"/>
    <col min="3841" max="3841" width="12.7109375" style="736" customWidth="1"/>
    <col min="3842" max="3842" width="88.5703125" style="736" customWidth="1"/>
    <col min="3843" max="3843" width="9.42578125" style="736" customWidth="1"/>
    <col min="3844" max="3844" width="13.7109375" style="736" customWidth="1"/>
    <col min="3845" max="3845" width="13.85546875" style="736" customWidth="1"/>
    <col min="3846" max="3846" width="14" style="736" customWidth="1"/>
    <col min="3847" max="3847" width="15.28515625" style="736" customWidth="1"/>
    <col min="3848" max="3848" width="14.5703125" style="736" customWidth="1"/>
    <col min="3849" max="3849" width="14" style="736" customWidth="1"/>
    <col min="3850" max="3850" width="16.28515625" style="736" customWidth="1"/>
    <col min="3851" max="3851" width="22.140625" style="736" customWidth="1"/>
    <col min="3852" max="3853" width="11.42578125" style="736"/>
    <col min="3854" max="3856" width="14.5703125" style="736" customWidth="1"/>
    <col min="3857" max="4096" width="11.42578125" style="736"/>
    <col min="4097" max="4097" width="12.7109375" style="736" customWidth="1"/>
    <col min="4098" max="4098" width="88.5703125" style="736" customWidth="1"/>
    <col min="4099" max="4099" width="9.42578125" style="736" customWidth="1"/>
    <col min="4100" max="4100" width="13.7109375" style="736" customWidth="1"/>
    <col min="4101" max="4101" width="13.85546875" style="736" customWidth="1"/>
    <col min="4102" max="4102" width="14" style="736" customWidth="1"/>
    <col min="4103" max="4103" width="15.28515625" style="736" customWidth="1"/>
    <col min="4104" max="4104" width="14.5703125" style="736" customWidth="1"/>
    <col min="4105" max="4105" width="14" style="736" customWidth="1"/>
    <col min="4106" max="4106" width="16.28515625" style="736" customWidth="1"/>
    <col min="4107" max="4107" width="22.140625" style="736" customWidth="1"/>
    <col min="4108" max="4109" width="11.42578125" style="736"/>
    <col min="4110" max="4112" width="14.5703125" style="736" customWidth="1"/>
    <col min="4113" max="4352" width="11.42578125" style="736"/>
    <col min="4353" max="4353" width="12.7109375" style="736" customWidth="1"/>
    <col min="4354" max="4354" width="88.5703125" style="736" customWidth="1"/>
    <col min="4355" max="4355" width="9.42578125" style="736" customWidth="1"/>
    <col min="4356" max="4356" width="13.7109375" style="736" customWidth="1"/>
    <col min="4357" max="4357" width="13.85546875" style="736" customWidth="1"/>
    <col min="4358" max="4358" width="14" style="736" customWidth="1"/>
    <col min="4359" max="4359" width="15.28515625" style="736" customWidth="1"/>
    <col min="4360" max="4360" width="14.5703125" style="736" customWidth="1"/>
    <col min="4361" max="4361" width="14" style="736" customWidth="1"/>
    <col min="4362" max="4362" width="16.28515625" style="736" customWidth="1"/>
    <col min="4363" max="4363" width="22.140625" style="736" customWidth="1"/>
    <col min="4364" max="4365" width="11.42578125" style="736"/>
    <col min="4366" max="4368" width="14.5703125" style="736" customWidth="1"/>
    <col min="4369" max="4608" width="11.42578125" style="736"/>
    <col min="4609" max="4609" width="12.7109375" style="736" customWidth="1"/>
    <col min="4610" max="4610" width="88.5703125" style="736" customWidth="1"/>
    <col min="4611" max="4611" width="9.42578125" style="736" customWidth="1"/>
    <col min="4612" max="4612" width="13.7109375" style="736" customWidth="1"/>
    <col min="4613" max="4613" width="13.85546875" style="736" customWidth="1"/>
    <col min="4614" max="4614" width="14" style="736" customWidth="1"/>
    <col min="4615" max="4615" width="15.28515625" style="736" customWidth="1"/>
    <col min="4616" max="4616" width="14.5703125" style="736" customWidth="1"/>
    <col min="4617" max="4617" width="14" style="736" customWidth="1"/>
    <col min="4618" max="4618" width="16.28515625" style="736" customWidth="1"/>
    <col min="4619" max="4619" width="22.140625" style="736" customWidth="1"/>
    <col min="4620" max="4621" width="11.42578125" style="736"/>
    <col min="4622" max="4624" width="14.5703125" style="736" customWidth="1"/>
    <col min="4625" max="4864" width="11.42578125" style="736"/>
    <col min="4865" max="4865" width="12.7109375" style="736" customWidth="1"/>
    <col min="4866" max="4866" width="88.5703125" style="736" customWidth="1"/>
    <col min="4867" max="4867" width="9.42578125" style="736" customWidth="1"/>
    <col min="4868" max="4868" width="13.7109375" style="736" customWidth="1"/>
    <col min="4869" max="4869" width="13.85546875" style="736" customWidth="1"/>
    <col min="4870" max="4870" width="14" style="736" customWidth="1"/>
    <col min="4871" max="4871" width="15.28515625" style="736" customWidth="1"/>
    <col min="4872" max="4872" width="14.5703125" style="736" customWidth="1"/>
    <col min="4873" max="4873" width="14" style="736" customWidth="1"/>
    <col min="4874" max="4874" width="16.28515625" style="736" customWidth="1"/>
    <col min="4875" max="4875" width="22.140625" style="736" customWidth="1"/>
    <col min="4876" max="4877" width="11.42578125" style="736"/>
    <col min="4878" max="4880" width="14.5703125" style="736" customWidth="1"/>
    <col min="4881" max="5120" width="11.42578125" style="736"/>
    <col min="5121" max="5121" width="12.7109375" style="736" customWidth="1"/>
    <col min="5122" max="5122" width="88.5703125" style="736" customWidth="1"/>
    <col min="5123" max="5123" width="9.42578125" style="736" customWidth="1"/>
    <col min="5124" max="5124" width="13.7109375" style="736" customWidth="1"/>
    <col min="5125" max="5125" width="13.85546875" style="736" customWidth="1"/>
    <col min="5126" max="5126" width="14" style="736" customWidth="1"/>
    <col min="5127" max="5127" width="15.28515625" style="736" customWidth="1"/>
    <col min="5128" max="5128" width="14.5703125" style="736" customWidth="1"/>
    <col min="5129" max="5129" width="14" style="736" customWidth="1"/>
    <col min="5130" max="5130" width="16.28515625" style="736" customWidth="1"/>
    <col min="5131" max="5131" width="22.140625" style="736" customWidth="1"/>
    <col min="5132" max="5133" width="11.42578125" style="736"/>
    <col min="5134" max="5136" width="14.5703125" style="736" customWidth="1"/>
    <col min="5137" max="5376" width="11.42578125" style="736"/>
    <col min="5377" max="5377" width="12.7109375" style="736" customWidth="1"/>
    <col min="5378" max="5378" width="88.5703125" style="736" customWidth="1"/>
    <col min="5379" max="5379" width="9.42578125" style="736" customWidth="1"/>
    <col min="5380" max="5380" width="13.7109375" style="736" customWidth="1"/>
    <col min="5381" max="5381" width="13.85546875" style="736" customWidth="1"/>
    <col min="5382" max="5382" width="14" style="736" customWidth="1"/>
    <col min="5383" max="5383" width="15.28515625" style="736" customWidth="1"/>
    <col min="5384" max="5384" width="14.5703125" style="736" customWidth="1"/>
    <col min="5385" max="5385" width="14" style="736" customWidth="1"/>
    <col min="5386" max="5386" width="16.28515625" style="736" customWidth="1"/>
    <col min="5387" max="5387" width="22.140625" style="736" customWidth="1"/>
    <col min="5388" max="5389" width="11.42578125" style="736"/>
    <col min="5390" max="5392" width="14.5703125" style="736" customWidth="1"/>
    <col min="5393" max="5632" width="11.42578125" style="736"/>
    <col min="5633" max="5633" width="12.7109375" style="736" customWidth="1"/>
    <col min="5634" max="5634" width="88.5703125" style="736" customWidth="1"/>
    <col min="5635" max="5635" width="9.42578125" style="736" customWidth="1"/>
    <col min="5636" max="5636" width="13.7109375" style="736" customWidth="1"/>
    <col min="5637" max="5637" width="13.85546875" style="736" customWidth="1"/>
    <col min="5638" max="5638" width="14" style="736" customWidth="1"/>
    <col min="5639" max="5639" width="15.28515625" style="736" customWidth="1"/>
    <col min="5640" max="5640" width="14.5703125" style="736" customWidth="1"/>
    <col min="5641" max="5641" width="14" style="736" customWidth="1"/>
    <col min="5642" max="5642" width="16.28515625" style="736" customWidth="1"/>
    <col min="5643" max="5643" width="22.140625" style="736" customWidth="1"/>
    <col min="5644" max="5645" width="11.42578125" style="736"/>
    <col min="5646" max="5648" width="14.5703125" style="736" customWidth="1"/>
    <col min="5649" max="5888" width="11.42578125" style="736"/>
    <col min="5889" max="5889" width="12.7109375" style="736" customWidth="1"/>
    <col min="5890" max="5890" width="88.5703125" style="736" customWidth="1"/>
    <col min="5891" max="5891" width="9.42578125" style="736" customWidth="1"/>
    <col min="5892" max="5892" width="13.7109375" style="736" customWidth="1"/>
    <col min="5893" max="5893" width="13.85546875" style="736" customWidth="1"/>
    <col min="5894" max="5894" width="14" style="736" customWidth="1"/>
    <col min="5895" max="5895" width="15.28515625" style="736" customWidth="1"/>
    <col min="5896" max="5896" width="14.5703125" style="736" customWidth="1"/>
    <col min="5897" max="5897" width="14" style="736" customWidth="1"/>
    <col min="5898" max="5898" width="16.28515625" style="736" customWidth="1"/>
    <col min="5899" max="5899" width="22.140625" style="736" customWidth="1"/>
    <col min="5900" max="5901" width="11.42578125" style="736"/>
    <col min="5902" max="5904" width="14.5703125" style="736" customWidth="1"/>
    <col min="5905" max="6144" width="11.42578125" style="736"/>
    <col min="6145" max="6145" width="12.7109375" style="736" customWidth="1"/>
    <col min="6146" max="6146" width="88.5703125" style="736" customWidth="1"/>
    <col min="6147" max="6147" width="9.42578125" style="736" customWidth="1"/>
    <col min="6148" max="6148" width="13.7109375" style="736" customWidth="1"/>
    <col min="6149" max="6149" width="13.85546875" style="736" customWidth="1"/>
    <col min="6150" max="6150" width="14" style="736" customWidth="1"/>
    <col min="6151" max="6151" width="15.28515625" style="736" customWidth="1"/>
    <col min="6152" max="6152" width="14.5703125" style="736" customWidth="1"/>
    <col min="6153" max="6153" width="14" style="736" customWidth="1"/>
    <col min="6154" max="6154" width="16.28515625" style="736" customWidth="1"/>
    <col min="6155" max="6155" width="22.140625" style="736" customWidth="1"/>
    <col min="6156" max="6157" width="11.42578125" style="736"/>
    <col min="6158" max="6160" width="14.5703125" style="736" customWidth="1"/>
    <col min="6161" max="6400" width="11.42578125" style="736"/>
    <col min="6401" max="6401" width="12.7109375" style="736" customWidth="1"/>
    <col min="6402" max="6402" width="88.5703125" style="736" customWidth="1"/>
    <col min="6403" max="6403" width="9.42578125" style="736" customWidth="1"/>
    <col min="6404" max="6404" width="13.7109375" style="736" customWidth="1"/>
    <col min="6405" max="6405" width="13.85546875" style="736" customWidth="1"/>
    <col min="6406" max="6406" width="14" style="736" customWidth="1"/>
    <col min="6407" max="6407" width="15.28515625" style="736" customWidth="1"/>
    <col min="6408" max="6408" width="14.5703125" style="736" customWidth="1"/>
    <col min="6409" max="6409" width="14" style="736" customWidth="1"/>
    <col min="6410" max="6410" width="16.28515625" style="736" customWidth="1"/>
    <col min="6411" max="6411" width="22.140625" style="736" customWidth="1"/>
    <col min="6412" max="6413" width="11.42578125" style="736"/>
    <col min="6414" max="6416" width="14.5703125" style="736" customWidth="1"/>
    <col min="6417" max="6656" width="11.42578125" style="736"/>
    <col min="6657" max="6657" width="12.7109375" style="736" customWidth="1"/>
    <col min="6658" max="6658" width="88.5703125" style="736" customWidth="1"/>
    <col min="6659" max="6659" width="9.42578125" style="736" customWidth="1"/>
    <col min="6660" max="6660" width="13.7109375" style="736" customWidth="1"/>
    <col min="6661" max="6661" width="13.85546875" style="736" customWidth="1"/>
    <col min="6662" max="6662" width="14" style="736" customWidth="1"/>
    <col min="6663" max="6663" width="15.28515625" style="736" customWidth="1"/>
    <col min="6664" max="6664" width="14.5703125" style="736" customWidth="1"/>
    <col min="6665" max="6665" width="14" style="736" customWidth="1"/>
    <col min="6666" max="6666" width="16.28515625" style="736" customWidth="1"/>
    <col min="6667" max="6667" width="22.140625" style="736" customWidth="1"/>
    <col min="6668" max="6669" width="11.42578125" style="736"/>
    <col min="6670" max="6672" width="14.5703125" style="736" customWidth="1"/>
    <col min="6673" max="6912" width="11.42578125" style="736"/>
    <col min="6913" max="6913" width="12.7109375" style="736" customWidth="1"/>
    <col min="6914" max="6914" width="88.5703125" style="736" customWidth="1"/>
    <col min="6915" max="6915" width="9.42578125" style="736" customWidth="1"/>
    <col min="6916" max="6916" width="13.7109375" style="736" customWidth="1"/>
    <col min="6917" max="6917" width="13.85546875" style="736" customWidth="1"/>
    <col min="6918" max="6918" width="14" style="736" customWidth="1"/>
    <col min="6919" max="6919" width="15.28515625" style="736" customWidth="1"/>
    <col min="6920" max="6920" width="14.5703125" style="736" customWidth="1"/>
    <col min="6921" max="6921" width="14" style="736" customWidth="1"/>
    <col min="6922" max="6922" width="16.28515625" style="736" customWidth="1"/>
    <col min="6923" max="6923" width="22.140625" style="736" customWidth="1"/>
    <col min="6924" max="6925" width="11.42578125" style="736"/>
    <col min="6926" max="6928" width="14.5703125" style="736" customWidth="1"/>
    <col min="6929" max="7168" width="11.42578125" style="736"/>
    <col min="7169" max="7169" width="12.7109375" style="736" customWidth="1"/>
    <col min="7170" max="7170" width="88.5703125" style="736" customWidth="1"/>
    <col min="7171" max="7171" width="9.42578125" style="736" customWidth="1"/>
    <col min="7172" max="7172" width="13.7109375" style="736" customWidth="1"/>
    <col min="7173" max="7173" width="13.85546875" style="736" customWidth="1"/>
    <col min="7174" max="7174" width="14" style="736" customWidth="1"/>
    <col min="7175" max="7175" width="15.28515625" style="736" customWidth="1"/>
    <col min="7176" max="7176" width="14.5703125" style="736" customWidth="1"/>
    <col min="7177" max="7177" width="14" style="736" customWidth="1"/>
    <col min="7178" max="7178" width="16.28515625" style="736" customWidth="1"/>
    <col min="7179" max="7179" width="22.140625" style="736" customWidth="1"/>
    <col min="7180" max="7181" width="11.42578125" style="736"/>
    <col min="7182" max="7184" width="14.5703125" style="736" customWidth="1"/>
    <col min="7185" max="7424" width="11.42578125" style="736"/>
    <col min="7425" max="7425" width="12.7109375" style="736" customWidth="1"/>
    <col min="7426" max="7426" width="88.5703125" style="736" customWidth="1"/>
    <col min="7427" max="7427" width="9.42578125" style="736" customWidth="1"/>
    <col min="7428" max="7428" width="13.7109375" style="736" customWidth="1"/>
    <col min="7429" max="7429" width="13.85546875" style="736" customWidth="1"/>
    <col min="7430" max="7430" width="14" style="736" customWidth="1"/>
    <col min="7431" max="7431" width="15.28515625" style="736" customWidth="1"/>
    <col min="7432" max="7432" width="14.5703125" style="736" customWidth="1"/>
    <col min="7433" max="7433" width="14" style="736" customWidth="1"/>
    <col min="7434" max="7434" width="16.28515625" style="736" customWidth="1"/>
    <col min="7435" max="7435" width="22.140625" style="736" customWidth="1"/>
    <col min="7436" max="7437" width="11.42578125" style="736"/>
    <col min="7438" max="7440" width="14.5703125" style="736" customWidth="1"/>
    <col min="7441" max="7680" width="11.42578125" style="736"/>
    <col min="7681" max="7681" width="12.7109375" style="736" customWidth="1"/>
    <col min="7682" max="7682" width="88.5703125" style="736" customWidth="1"/>
    <col min="7683" max="7683" width="9.42578125" style="736" customWidth="1"/>
    <col min="7684" max="7684" width="13.7109375" style="736" customWidth="1"/>
    <col min="7685" max="7685" width="13.85546875" style="736" customWidth="1"/>
    <col min="7686" max="7686" width="14" style="736" customWidth="1"/>
    <col min="7687" max="7687" width="15.28515625" style="736" customWidth="1"/>
    <col min="7688" max="7688" width="14.5703125" style="736" customWidth="1"/>
    <col min="7689" max="7689" width="14" style="736" customWidth="1"/>
    <col min="7690" max="7690" width="16.28515625" style="736" customWidth="1"/>
    <col min="7691" max="7691" width="22.140625" style="736" customWidth="1"/>
    <col min="7692" max="7693" width="11.42578125" style="736"/>
    <col min="7694" max="7696" width="14.5703125" style="736" customWidth="1"/>
    <col min="7697" max="7936" width="11.42578125" style="736"/>
    <col min="7937" max="7937" width="12.7109375" style="736" customWidth="1"/>
    <col min="7938" max="7938" width="88.5703125" style="736" customWidth="1"/>
    <col min="7939" max="7939" width="9.42578125" style="736" customWidth="1"/>
    <col min="7940" max="7940" width="13.7109375" style="736" customWidth="1"/>
    <col min="7941" max="7941" width="13.85546875" style="736" customWidth="1"/>
    <col min="7942" max="7942" width="14" style="736" customWidth="1"/>
    <col min="7943" max="7943" width="15.28515625" style="736" customWidth="1"/>
    <col min="7944" max="7944" width="14.5703125" style="736" customWidth="1"/>
    <col min="7945" max="7945" width="14" style="736" customWidth="1"/>
    <col min="7946" max="7946" width="16.28515625" style="736" customWidth="1"/>
    <col min="7947" max="7947" width="22.140625" style="736" customWidth="1"/>
    <col min="7948" max="7949" width="11.42578125" style="736"/>
    <col min="7950" max="7952" width="14.5703125" style="736" customWidth="1"/>
    <col min="7953" max="8192" width="11.42578125" style="736"/>
    <col min="8193" max="8193" width="12.7109375" style="736" customWidth="1"/>
    <col min="8194" max="8194" width="88.5703125" style="736" customWidth="1"/>
    <col min="8195" max="8195" width="9.42578125" style="736" customWidth="1"/>
    <col min="8196" max="8196" width="13.7109375" style="736" customWidth="1"/>
    <col min="8197" max="8197" width="13.85546875" style="736" customWidth="1"/>
    <col min="8198" max="8198" width="14" style="736" customWidth="1"/>
    <col min="8199" max="8199" width="15.28515625" style="736" customWidth="1"/>
    <col min="8200" max="8200" width="14.5703125" style="736" customWidth="1"/>
    <col min="8201" max="8201" width="14" style="736" customWidth="1"/>
    <col min="8202" max="8202" width="16.28515625" style="736" customWidth="1"/>
    <col min="8203" max="8203" width="22.140625" style="736" customWidth="1"/>
    <col min="8204" max="8205" width="11.42578125" style="736"/>
    <col min="8206" max="8208" width="14.5703125" style="736" customWidth="1"/>
    <col min="8209" max="8448" width="11.42578125" style="736"/>
    <col min="8449" max="8449" width="12.7109375" style="736" customWidth="1"/>
    <col min="8450" max="8450" width="88.5703125" style="736" customWidth="1"/>
    <col min="8451" max="8451" width="9.42578125" style="736" customWidth="1"/>
    <col min="8452" max="8452" width="13.7109375" style="736" customWidth="1"/>
    <col min="8453" max="8453" width="13.85546875" style="736" customWidth="1"/>
    <col min="8454" max="8454" width="14" style="736" customWidth="1"/>
    <col min="8455" max="8455" width="15.28515625" style="736" customWidth="1"/>
    <col min="8456" max="8456" width="14.5703125" style="736" customWidth="1"/>
    <col min="8457" max="8457" width="14" style="736" customWidth="1"/>
    <col min="8458" max="8458" width="16.28515625" style="736" customWidth="1"/>
    <col min="8459" max="8459" width="22.140625" style="736" customWidth="1"/>
    <col min="8460" max="8461" width="11.42578125" style="736"/>
    <col min="8462" max="8464" width="14.5703125" style="736" customWidth="1"/>
    <col min="8465" max="8704" width="11.42578125" style="736"/>
    <col min="8705" max="8705" width="12.7109375" style="736" customWidth="1"/>
    <col min="8706" max="8706" width="88.5703125" style="736" customWidth="1"/>
    <col min="8707" max="8707" width="9.42578125" style="736" customWidth="1"/>
    <col min="8708" max="8708" width="13.7109375" style="736" customWidth="1"/>
    <col min="8709" max="8709" width="13.85546875" style="736" customWidth="1"/>
    <col min="8710" max="8710" width="14" style="736" customWidth="1"/>
    <col min="8711" max="8711" width="15.28515625" style="736" customWidth="1"/>
    <col min="8712" max="8712" width="14.5703125" style="736" customWidth="1"/>
    <col min="8713" max="8713" width="14" style="736" customWidth="1"/>
    <col min="8714" max="8714" width="16.28515625" style="736" customWidth="1"/>
    <col min="8715" max="8715" width="22.140625" style="736" customWidth="1"/>
    <col min="8716" max="8717" width="11.42578125" style="736"/>
    <col min="8718" max="8720" width="14.5703125" style="736" customWidth="1"/>
    <col min="8721" max="8960" width="11.42578125" style="736"/>
    <col min="8961" max="8961" width="12.7109375" style="736" customWidth="1"/>
    <col min="8962" max="8962" width="88.5703125" style="736" customWidth="1"/>
    <col min="8963" max="8963" width="9.42578125" style="736" customWidth="1"/>
    <col min="8964" max="8964" width="13.7109375" style="736" customWidth="1"/>
    <col min="8965" max="8965" width="13.85546875" style="736" customWidth="1"/>
    <col min="8966" max="8966" width="14" style="736" customWidth="1"/>
    <col min="8967" max="8967" width="15.28515625" style="736" customWidth="1"/>
    <col min="8968" max="8968" width="14.5703125" style="736" customWidth="1"/>
    <col min="8969" max="8969" width="14" style="736" customWidth="1"/>
    <col min="8970" max="8970" width="16.28515625" style="736" customWidth="1"/>
    <col min="8971" max="8971" width="22.140625" style="736" customWidth="1"/>
    <col min="8972" max="8973" width="11.42578125" style="736"/>
    <col min="8974" max="8976" width="14.5703125" style="736" customWidth="1"/>
    <col min="8977" max="9216" width="11.42578125" style="736"/>
    <col min="9217" max="9217" width="12.7109375" style="736" customWidth="1"/>
    <col min="9218" max="9218" width="88.5703125" style="736" customWidth="1"/>
    <col min="9219" max="9219" width="9.42578125" style="736" customWidth="1"/>
    <col min="9220" max="9220" width="13.7109375" style="736" customWidth="1"/>
    <col min="9221" max="9221" width="13.85546875" style="736" customWidth="1"/>
    <col min="9222" max="9222" width="14" style="736" customWidth="1"/>
    <col min="9223" max="9223" width="15.28515625" style="736" customWidth="1"/>
    <col min="9224" max="9224" width="14.5703125" style="736" customWidth="1"/>
    <col min="9225" max="9225" width="14" style="736" customWidth="1"/>
    <col min="9226" max="9226" width="16.28515625" style="736" customWidth="1"/>
    <col min="9227" max="9227" width="22.140625" style="736" customWidth="1"/>
    <col min="9228" max="9229" width="11.42578125" style="736"/>
    <col min="9230" max="9232" width="14.5703125" style="736" customWidth="1"/>
    <col min="9233" max="9472" width="11.42578125" style="736"/>
    <col min="9473" max="9473" width="12.7109375" style="736" customWidth="1"/>
    <col min="9474" max="9474" width="88.5703125" style="736" customWidth="1"/>
    <col min="9475" max="9475" width="9.42578125" style="736" customWidth="1"/>
    <col min="9476" max="9476" width="13.7109375" style="736" customWidth="1"/>
    <col min="9477" max="9477" width="13.85546875" style="736" customWidth="1"/>
    <col min="9478" max="9478" width="14" style="736" customWidth="1"/>
    <col min="9479" max="9479" width="15.28515625" style="736" customWidth="1"/>
    <col min="9480" max="9480" width="14.5703125" style="736" customWidth="1"/>
    <col min="9481" max="9481" width="14" style="736" customWidth="1"/>
    <col min="9482" max="9482" width="16.28515625" style="736" customWidth="1"/>
    <col min="9483" max="9483" width="22.140625" style="736" customWidth="1"/>
    <col min="9484" max="9485" width="11.42578125" style="736"/>
    <col min="9486" max="9488" width="14.5703125" style="736" customWidth="1"/>
    <col min="9489" max="9728" width="11.42578125" style="736"/>
    <col min="9729" max="9729" width="12.7109375" style="736" customWidth="1"/>
    <col min="9730" max="9730" width="88.5703125" style="736" customWidth="1"/>
    <col min="9731" max="9731" width="9.42578125" style="736" customWidth="1"/>
    <col min="9732" max="9732" width="13.7109375" style="736" customWidth="1"/>
    <col min="9733" max="9733" width="13.85546875" style="736" customWidth="1"/>
    <col min="9734" max="9734" width="14" style="736" customWidth="1"/>
    <col min="9735" max="9735" width="15.28515625" style="736" customWidth="1"/>
    <col min="9736" max="9736" width="14.5703125" style="736" customWidth="1"/>
    <col min="9737" max="9737" width="14" style="736" customWidth="1"/>
    <col min="9738" max="9738" width="16.28515625" style="736" customWidth="1"/>
    <col min="9739" max="9739" width="22.140625" style="736" customWidth="1"/>
    <col min="9740" max="9741" width="11.42578125" style="736"/>
    <col min="9742" max="9744" width="14.5703125" style="736" customWidth="1"/>
    <col min="9745" max="9984" width="11.42578125" style="736"/>
    <col min="9985" max="9985" width="12.7109375" style="736" customWidth="1"/>
    <col min="9986" max="9986" width="88.5703125" style="736" customWidth="1"/>
    <col min="9987" max="9987" width="9.42578125" style="736" customWidth="1"/>
    <col min="9988" max="9988" width="13.7109375" style="736" customWidth="1"/>
    <col min="9989" max="9989" width="13.85546875" style="736" customWidth="1"/>
    <col min="9990" max="9990" width="14" style="736" customWidth="1"/>
    <col min="9991" max="9991" width="15.28515625" style="736" customWidth="1"/>
    <col min="9992" max="9992" width="14.5703125" style="736" customWidth="1"/>
    <col min="9993" max="9993" width="14" style="736" customWidth="1"/>
    <col min="9994" max="9994" width="16.28515625" style="736" customWidth="1"/>
    <col min="9995" max="9995" width="22.140625" style="736" customWidth="1"/>
    <col min="9996" max="9997" width="11.42578125" style="736"/>
    <col min="9998" max="10000" width="14.5703125" style="736" customWidth="1"/>
    <col min="10001" max="10240" width="11.42578125" style="736"/>
    <col min="10241" max="10241" width="12.7109375" style="736" customWidth="1"/>
    <col min="10242" max="10242" width="88.5703125" style="736" customWidth="1"/>
    <col min="10243" max="10243" width="9.42578125" style="736" customWidth="1"/>
    <col min="10244" max="10244" width="13.7109375" style="736" customWidth="1"/>
    <col min="10245" max="10245" width="13.85546875" style="736" customWidth="1"/>
    <col min="10246" max="10246" width="14" style="736" customWidth="1"/>
    <col min="10247" max="10247" width="15.28515625" style="736" customWidth="1"/>
    <col min="10248" max="10248" width="14.5703125" style="736" customWidth="1"/>
    <col min="10249" max="10249" width="14" style="736" customWidth="1"/>
    <col min="10250" max="10250" width="16.28515625" style="736" customWidth="1"/>
    <col min="10251" max="10251" width="22.140625" style="736" customWidth="1"/>
    <col min="10252" max="10253" width="11.42578125" style="736"/>
    <col min="10254" max="10256" width="14.5703125" style="736" customWidth="1"/>
    <col min="10257" max="10496" width="11.42578125" style="736"/>
    <col min="10497" max="10497" width="12.7109375" style="736" customWidth="1"/>
    <col min="10498" max="10498" width="88.5703125" style="736" customWidth="1"/>
    <col min="10499" max="10499" width="9.42578125" style="736" customWidth="1"/>
    <col min="10500" max="10500" width="13.7109375" style="736" customWidth="1"/>
    <col min="10501" max="10501" width="13.85546875" style="736" customWidth="1"/>
    <col min="10502" max="10502" width="14" style="736" customWidth="1"/>
    <col min="10503" max="10503" width="15.28515625" style="736" customWidth="1"/>
    <col min="10504" max="10504" width="14.5703125" style="736" customWidth="1"/>
    <col min="10505" max="10505" width="14" style="736" customWidth="1"/>
    <col min="10506" max="10506" width="16.28515625" style="736" customWidth="1"/>
    <col min="10507" max="10507" width="22.140625" style="736" customWidth="1"/>
    <col min="10508" max="10509" width="11.42578125" style="736"/>
    <col min="10510" max="10512" width="14.5703125" style="736" customWidth="1"/>
    <col min="10513" max="10752" width="11.42578125" style="736"/>
    <col min="10753" max="10753" width="12.7109375" style="736" customWidth="1"/>
    <col min="10754" max="10754" width="88.5703125" style="736" customWidth="1"/>
    <col min="10755" max="10755" width="9.42578125" style="736" customWidth="1"/>
    <col min="10756" max="10756" width="13.7109375" style="736" customWidth="1"/>
    <col min="10757" max="10757" width="13.85546875" style="736" customWidth="1"/>
    <col min="10758" max="10758" width="14" style="736" customWidth="1"/>
    <col min="10759" max="10759" width="15.28515625" style="736" customWidth="1"/>
    <col min="10760" max="10760" width="14.5703125" style="736" customWidth="1"/>
    <col min="10761" max="10761" width="14" style="736" customWidth="1"/>
    <col min="10762" max="10762" width="16.28515625" style="736" customWidth="1"/>
    <col min="10763" max="10763" width="22.140625" style="736" customWidth="1"/>
    <col min="10764" max="10765" width="11.42578125" style="736"/>
    <col min="10766" max="10768" width="14.5703125" style="736" customWidth="1"/>
    <col min="10769" max="11008" width="11.42578125" style="736"/>
    <col min="11009" max="11009" width="12.7109375" style="736" customWidth="1"/>
    <col min="11010" max="11010" width="88.5703125" style="736" customWidth="1"/>
    <col min="11011" max="11011" width="9.42578125" style="736" customWidth="1"/>
    <col min="11012" max="11012" width="13.7109375" style="736" customWidth="1"/>
    <col min="11013" max="11013" width="13.85546875" style="736" customWidth="1"/>
    <col min="11014" max="11014" width="14" style="736" customWidth="1"/>
    <col min="11015" max="11015" width="15.28515625" style="736" customWidth="1"/>
    <col min="11016" max="11016" width="14.5703125" style="736" customWidth="1"/>
    <col min="11017" max="11017" width="14" style="736" customWidth="1"/>
    <col min="11018" max="11018" width="16.28515625" style="736" customWidth="1"/>
    <col min="11019" max="11019" width="22.140625" style="736" customWidth="1"/>
    <col min="11020" max="11021" width="11.42578125" style="736"/>
    <col min="11022" max="11024" width="14.5703125" style="736" customWidth="1"/>
    <col min="11025" max="11264" width="11.42578125" style="736"/>
    <col min="11265" max="11265" width="12.7109375" style="736" customWidth="1"/>
    <col min="11266" max="11266" width="88.5703125" style="736" customWidth="1"/>
    <col min="11267" max="11267" width="9.42578125" style="736" customWidth="1"/>
    <col min="11268" max="11268" width="13.7109375" style="736" customWidth="1"/>
    <col min="11269" max="11269" width="13.85546875" style="736" customWidth="1"/>
    <col min="11270" max="11270" width="14" style="736" customWidth="1"/>
    <col min="11271" max="11271" width="15.28515625" style="736" customWidth="1"/>
    <col min="11272" max="11272" width="14.5703125" style="736" customWidth="1"/>
    <col min="11273" max="11273" width="14" style="736" customWidth="1"/>
    <col min="11274" max="11274" width="16.28515625" style="736" customWidth="1"/>
    <col min="11275" max="11275" width="22.140625" style="736" customWidth="1"/>
    <col min="11276" max="11277" width="11.42578125" style="736"/>
    <col min="11278" max="11280" width="14.5703125" style="736" customWidth="1"/>
    <col min="11281" max="11520" width="11.42578125" style="736"/>
    <col min="11521" max="11521" width="12.7109375" style="736" customWidth="1"/>
    <col min="11522" max="11522" width="88.5703125" style="736" customWidth="1"/>
    <col min="11523" max="11523" width="9.42578125" style="736" customWidth="1"/>
    <col min="11524" max="11524" width="13.7109375" style="736" customWidth="1"/>
    <col min="11525" max="11525" width="13.85546875" style="736" customWidth="1"/>
    <col min="11526" max="11526" width="14" style="736" customWidth="1"/>
    <col min="11527" max="11527" width="15.28515625" style="736" customWidth="1"/>
    <col min="11528" max="11528" width="14.5703125" style="736" customWidth="1"/>
    <col min="11529" max="11529" width="14" style="736" customWidth="1"/>
    <col min="11530" max="11530" width="16.28515625" style="736" customWidth="1"/>
    <col min="11531" max="11531" width="22.140625" style="736" customWidth="1"/>
    <col min="11532" max="11533" width="11.42578125" style="736"/>
    <col min="11534" max="11536" width="14.5703125" style="736" customWidth="1"/>
    <col min="11537" max="11776" width="11.42578125" style="736"/>
    <col min="11777" max="11777" width="12.7109375" style="736" customWidth="1"/>
    <col min="11778" max="11778" width="88.5703125" style="736" customWidth="1"/>
    <col min="11779" max="11779" width="9.42578125" style="736" customWidth="1"/>
    <col min="11780" max="11780" width="13.7109375" style="736" customWidth="1"/>
    <col min="11781" max="11781" width="13.85546875" style="736" customWidth="1"/>
    <col min="11782" max="11782" width="14" style="736" customWidth="1"/>
    <col min="11783" max="11783" width="15.28515625" style="736" customWidth="1"/>
    <col min="11784" max="11784" width="14.5703125" style="736" customWidth="1"/>
    <col min="11785" max="11785" width="14" style="736" customWidth="1"/>
    <col min="11786" max="11786" width="16.28515625" style="736" customWidth="1"/>
    <col min="11787" max="11787" width="22.140625" style="736" customWidth="1"/>
    <col min="11788" max="11789" width="11.42578125" style="736"/>
    <col min="11790" max="11792" width="14.5703125" style="736" customWidth="1"/>
    <col min="11793" max="12032" width="11.42578125" style="736"/>
    <col min="12033" max="12033" width="12.7109375" style="736" customWidth="1"/>
    <col min="12034" max="12034" width="88.5703125" style="736" customWidth="1"/>
    <col min="12035" max="12035" width="9.42578125" style="736" customWidth="1"/>
    <col min="12036" max="12036" width="13.7109375" style="736" customWidth="1"/>
    <col min="12037" max="12037" width="13.85546875" style="736" customWidth="1"/>
    <col min="12038" max="12038" width="14" style="736" customWidth="1"/>
    <col min="12039" max="12039" width="15.28515625" style="736" customWidth="1"/>
    <col min="12040" max="12040" width="14.5703125" style="736" customWidth="1"/>
    <col min="12041" max="12041" width="14" style="736" customWidth="1"/>
    <col min="12042" max="12042" width="16.28515625" style="736" customWidth="1"/>
    <col min="12043" max="12043" width="22.140625" style="736" customWidth="1"/>
    <col min="12044" max="12045" width="11.42578125" style="736"/>
    <col min="12046" max="12048" width="14.5703125" style="736" customWidth="1"/>
    <col min="12049" max="12288" width="11.42578125" style="736"/>
    <col min="12289" max="12289" width="12.7109375" style="736" customWidth="1"/>
    <col min="12290" max="12290" width="88.5703125" style="736" customWidth="1"/>
    <col min="12291" max="12291" width="9.42578125" style="736" customWidth="1"/>
    <col min="12292" max="12292" width="13.7109375" style="736" customWidth="1"/>
    <col min="12293" max="12293" width="13.85546875" style="736" customWidth="1"/>
    <col min="12294" max="12294" width="14" style="736" customWidth="1"/>
    <col min="12295" max="12295" width="15.28515625" style="736" customWidth="1"/>
    <col min="12296" max="12296" width="14.5703125" style="736" customWidth="1"/>
    <col min="12297" max="12297" width="14" style="736" customWidth="1"/>
    <col min="12298" max="12298" width="16.28515625" style="736" customWidth="1"/>
    <col min="12299" max="12299" width="22.140625" style="736" customWidth="1"/>
    <col min="12300" max="12301" width="11.42578125" style="736"/>
    <col min="12302" max="12304" width="14.5703125" style="736" customWidth="1"/>
    <col min="12305" max="12544" width="11.42578125" style="736"/>
    <col min="12545" max="12545" width="12.7109375" style="736" customWidth="1"/>
    <col min="12546" max="12546" width="88.5703125" style="736" customWidth="1"/>
    <col min="12547" max="12547" width="9.42578125" style="736" customWidth="1"/>
    <col min="12548" max="12548" width="13.7109375" style="736" customWidth="1"/>
    <col min="12549" max="12549" width="13.85546875" style="736" customWidth="1"/>
    <col min="12550" max="12550" width="14" style="736" customWidth="1"/>
    <col min="12551" max="12551" width="15.28515625" style="736" customWidth="1"/>
    <col min="12552" max="12552" width="14.5703125" style="736" customWidth="1"/>
    <col min="12553" max="12553" width="14" style="736" customWidth="1"/>
    <col min="12554" max="12554" width="16.28515625" style="736" customWidth="1"/>
    <col min="12555" max="12555" width="22.140625" style="736" customWidth="1"/>
    <col min="12556" max="12557" width="11.42578125" style="736"/>
    <col min="12558" max="12560" width="14.5703125" style="736" customWidth="1"/>
    <col min="12561" max="12800" width="11.42578125" style="736"/>
    <col min="12801" max="12801" width="12.7109375" style="736" customWidth="1"/>
    <col min="12802" max="12802" width="88.5703125" style="736" customWidth="1"/>
    <col min="12803" max="12803" width="9.42578125" style="736" customWidth="1"/>
    <col min="12804" max="12804" width="13.7109375" style="736" customWidth="1"/>
    <col min="12805" max="12805" width="13.85546875" style="736" customWidth="1"/>
    <col min="12806" max="12806" width="14" style="736" customWidth="1"/>
    <col min="12807" max="12807" width="15.28515625" style="736" customWidth="1"/>
    <col min="12808" max="12808" width="14.5703125" style="736" customWidth="1"/>
    <col min="12809" max="12809" width="14" style="736" customWidth="1"/>
    <col min="12810" max="12810" width="16.28515625" style="736" customWidth="1"/>
    <col min="12811" max="12811" width="22.140625" style="736" customWidth="1"/>
    <col min="12812" max="12813" width="11.42578125" style="736"/>
    <col min="12814" max="12816" width="14.5703125" style="736" customWidth="1"/>
    <col min="12817" max="13056" width="11.42578125" style="736"/>
    <col min="13057" max="13057" width="12.7109375" style="736" customWidth="1"/>
    <col min="13058" max="13058" width="88.5703125" style="736" customWidth="1"/>
    <col min="13059" max="13059" width="9.42578125" style="736" customWidth="1"/>
    <col min="13060" max="13060" width="13.7109375" style="736" customWidth="1"/>
    <col min="13061" max="13061" width="13.85546875" style="736" customWidth="1"/>
    <col min="13062" max="13062" width="14" style="736" customWidth="1"/>
    <col min="13063" max="13063" width="15.28515625" style="736" customWidth="1"/>
    <col min="13064" max="13064" width="14.5703125" style="736" customWidth="1"/>
    <col min="13065" max="13065" width="14" style="736" customWidth="1"/>
    <col min="13066" max="13066" width="16.28515625" style="736" customWidth="1"/>
    <col min="13067" max="13067" width="22.140625" style="736" customWidth="1"/>
    <col min="13068" max="13069" width="11.42578125" style="736"/>
    <col min="13070" max="13072" width="14.5703125" style="736" customWidth="1"/>
    <col min="13073" max="13312" width="11.42578125" style="736"/>
    <col min="13313" max="13313" width="12.7109375" style="736" customWidth="1"/>
    <col min="13314" max="13314" width="88.5703125" style="736" customWidth="1"/>
    <col min="13315" max="13315" width="9.42578125" style="736" customWidth="1"/>
    <col min="13316" max="13316" width="13.7109375" style="736" customWidth="1"/>
    <col min="13317" max="13317" width="13.85546875" style="736" customWidth="1"/>
    <col min="13318" max="13318" width="14" style="736" customWidth="1"/>
    <col min="13319" max="13319" width="15.28515625" style="736" customWidth="1"/>
    <col min="13320" max="13320" width="14.5703125" style="736" customWidth="1"/>
    <col min="13321" max="13321" width="14" style="736" customWidth="1"/>
    <col min="13322" max="13322" width="16.28515625" style="736" customWidth="1"/>
    <col min="13323" max="13323" width="22.140625" style="736" customWidth="1"/>
    <col min="13324" max="13325" width="11.42578125" style="736"/>
    <col min="13326" max="13328" width="14.5703125" style="736" customWidth="1"/>
    <col min="13329" max="13568" width="11.42578125" style="736"/>
    <col min="13569" max="13569" width="12.7109375" style="736" customWidth="1"/>
    <col min="13570" max="13570" width="88.5703125" style="736" customWidth="1"/>
    <col min="13571" max="13571" width="9.42578125" style="736" customWidth="1"/>
    <col min="13572" max="13572" width="13.7109375" style="736" customWidth="1"/>
    <col min="13573" max="13573" width="13.85546875" style="736" customWidth="1"/>
    <col min="13574" max="13574" width="14" style="736" customWidth="1"/>
    <col min="13575" max="13575" width="15.28515625" style="736" customWidth="1"/>
    <col min="13576" max="13576" width="14.5703125" style="736" customWidth="1"/>
    <col min="13577" max="13577" width="14" style="736" customWidth="1"/>
    <col min="13578" max="13578" width="16.28515625" style="736" customWidth="1"/>
    <col min="13579" max="13579" width="22.140625" style="736" customWidth="1"/>
    <col min="13580" max="13581" width="11.42578125" style="736"/>
    <col min="13582" max="13584" width="14.5703125" style="736" customWidth="1"/>
    <col min="13585" max="13824" width="11.42578125" style="736"/>
    <col min="13825" max="13825" width="12.7109375" style="736" customWidth="1"/>
    <col min="13826" max="13826" width="88.5703125" style="736" customWidth="1"/>
    <col min="13827" max="13827" width="9.42578125" style="736" customWidth="1"/>
    <col min="13828" max="13828" width="13.7109375" style="736" customWidth="1"/>
    <col min="13829" max="13829" width="13.85546875" style="736" customWidth="1"/>
    <col min="13830" max="13830" width="14" style="736" customWidth="1"/>
    <col min="13831" max="13831" width="15.28515625" style="736" customWidth="1"/>
    <col min="13832" max="13832" width="14.5703125" style="736" customWidth="1"/>
    <col min="13833" max="13833" width="14" style="736" customWidth="1"/>
    <col min="13834" max="13834" width="16.28515625" style="736" customWidth="1"/>
    <col min="13835" max="13835" width="22.140625" style="736" customWidth="1"/>
    <col min="13836" max="13837" width="11.42578125" style="736"/>
    <col min="13838" max="13840" width="14.5703125" style="736" customWidth="1"/>
    <col min="13841" max="14080" width="11.42578125" style="736"/>
    <col min="14081" max="14081" width="12.7109375" style="736" customWidth="1"/>
    <col min="14082" max="14082" width="88.5703125" style="736" customWidth="1"/>
    <col min="14083" max="14083" width="9.42578125" style="736" customWidth="1"/>
    <col min="14084" max="14084" width="13.7109375" style="736" customWidth="1"/>
    <col min="14085" max="14085" width="13.85546875" style="736" customWidth="1"/>
    <col min="14086" max="14086" width="14" style="736" customWidth="1"/>
    <col min="14087" max="14087" width="15.28515625" style="736" customWidth="1"/>
    <col min="14088" max="14088" width="14.5703125" style="736" customWidth="1"/>
    <col min="14089" max="14089" width="14" style="736" customWidth="1"/>
    <col min="14090" max="14090" width="16.28515625" style="736" customWidth="1"/>
    <col min="14091" max="14091" width="22.140625" style="736" customWidth="1"/>
    <col min="14092" max="14093" width="11.42578125" style="736"/>
    <col min="14094" max="14096" width="14.5703125" style="736" customWidth="1"/>
    <col min="14097" max="14336" width="11.42578125" style="736"/>
    <col min="14337" max="14337" width="12.7109375" style="736" customWidth="1"/>
    <col min="14338" max="14338" width="88.5703125" style="736" customWidth="1"/>
    <col min="14339" max="14339" width="9.42578125" style="736" customWidth="1"/>
    <col min="14340" max="14340" width="13.7109375" style="736" customWidth="1"/>
    <col min="14341" max="14341" width="13.85546875" style="736" customWidth="1"/>
    <col min="14342" max="14342" width="14" style="736" customWidth="1"/>
    <col min="14343" max="14343" width="15.28515625" style="736" customWidth="1"/>
    <col min="14344" max="14344" width="14.5703125" style="736" customWidth="1"/>
    <col min="14345" max="14345" width="14" style="736" customWidth="1"/>
    <col min="14346" max="14346" width="16.28515625" style="736" customWidth="1"/>
    <col min="14347" max="14347" width="22.140625" style="736" customWidth="1"/>
    <col min="14348" max="14349" width="11.42578125" style="736"/>
    <col min="14350" max="14352" width="14.5703125" style="736" customWidth="1"/>
    <col min="14353" max="14592" width="11.42578125" style="736"/>
    <col min="14593" max="14593" width="12.7109375" style="736" customWidth="1"/>
    <col min="14594" max="14594" width="88.5703125" style="736" customWidth="1"/>
    <col min="14595" max="14595" width="9.42578125" style="736" customWidth="1"/>
    <col min="14596" max="14596" width="13.7109375" style="736" customWidth="1"/>
    <col min="14597" max="14597" width="13.85546875" style="736" customWidth="1"/>
    <col min="14598" max="14598" width="14" style="736" customWidth="1"/>
    <col min="14599" max="14599" width="15.28515625" style="736" customWidth="1"/>
    <col min="14600" max="14600" width="14.5703125" style="736" customWidth="1"/>
    <col min="14601" max="14601" width="14" style="736" customWidth="1"/>
    <col min="14602" max="14602" width="16.28515625" style="736" customWidth="1"/>
    <col min="14603" max="14603" width="22.140625" style="736" customWidth="1"/>
    <col min="14604" max="14605" width="11.42578125" style="736"/>
    <col min="14606" max="14608" width="14.5703125" style="736" customWidth="1"/>
    <col min="14609" max="14848" width="11.42578125" style="736"/>
    <col min="14849" max="14849" width="12.7109375" style="736" customWidth="1"/>
    <col min="14850" max="14850" width="88.5703125" style="736" customWidth="1"/>
    <col min="14851" max="14851" width="9.42578125" style="736" customWidth="1"/>
    <col min="14852" max="14852" width="13.7109375" style="736" customWidth="1"/>
    <col min="14853" max="14853" width="13.85546875" style="736" customWidth="1"/>
    <col min="14854" max="14854" width="14" style="736" customWidth="1"/>
    <col min="14855" max="14855" width="15.28515625" style="736" customWidth="1"/>
    <col min="14856" max="14856" width="14.5703125" style="736" customWidth="1"/>
    <col min="14857" max="14857" width="14" style="736" customWidth="1"/>
    <col min="14858" max="14858" width="16.28515625" style="736" customWidth="1"/>
    <col min="14859" max="14859" width="22.140625" style="736" customWidth="1"/>
    <col min="14860" max="14861" width="11.42578125" style="736"/>
    <col min="14862" max="14864" width="14.5703125" style="736" customWidth="1"/>
    <col min="14865" max="15104" width="11.42578125" style="736"/>
    <col min="15105" max="15105" width="12.7109375" style="736" customWidth="1"/>
    <col min="15106" max="15106" width="88.5703125" style="736" customWidth="1"/>
    <col min="15107" max="15107" width="9.42578125" style="736" customWidth="1"/>
    <col min="15108" max="15108" width="13.7109375" style="736" customWidth="1"/>
    <col min="15109" max="15109" width="13.85546875" style="736" customWidth="1"/>
    <col min="15110" max="15110" width="14" style="736" customWidth="1"/>
    <col min="15111" max="15111" width="15.28515625" style="736" customWidth="1"/>
    <col min="15112" max="15112" width="14.5703125" style="736" customWidth="1"/>
    <col min="15113" max="15113" width="14" style="736" customWidth="1"/>
    <col min="15114" max="15114" width="16.28515625" style="736" customWidth="1"/>
    <col min="15115" max="15115" width="22.140625" style="736" customWidth="1"/>
    <col min="15116" max="15117" width="11.42578125" style="736"/>
    <col min="15118" max="15120" width="14.5703125" style="736" customWidth="1"/>
    <col min="15121" max="15360" width="11.42578125" style="736"/>
    <col min="15361" max="15361" width="12.7109375" style="736" customWidth="1"/>
    <col min="15362" max="15362" width="88.5703125" style="736" customWidth="1"/>
    <col min="15363" max="15363" width="9.42578125" style="736" customWidth="1"/>
    <col min="15364" max="15364" width="13.7109375" style="736" customWidth="1"/>
    <col min="15365" max="15365" width="13.85546875" style="736" customWidth="1"/>
    <col min="15366" max="15366" width="14" style="736" customWidth="1"/>
    <col min="15367" max="15367" width="15.28515625" style="736" customWidth="1"/>
    <col min="15368" max="15368" width="14.5703125" style="736" customWidth="1"/>
    <col min="15369" max="15369" width="14" style="736" customWidth="1"/>
    <col min="15370" max="15370" width="16.28515625" style="736" customWidth="1"/>
    <col min="15371" max="15371" width="22.140625" style="736" customWidth="1"/>
    <col min="15372" max="15373" width="11.42578125" style="736"/>
    <col min="15374" max="15376" width="14.5703125" style="736" customWidth="1"/>
    <col min="15377" max="15616" width="11.42578125" style="736"/>
    <col min="15617" max="15617" width="12.7109375" style="736" customWidth="1"/>
    <col min="15618" max="15618" width="88.5703125" style="736" customWidth="1"/>
    <col min="15619" max="15619" width="9.42578125" style="736" customWidth="1"/>
    <col min="15620" max="15620" width="13.7109375" style="736" customWidth="1"/>
    <col min="15621" max="15621" width="13.85546875" style="736" customWidth="1"/>
    <col min="15622" max="15622" width="14" style="736" customWidth="1"/>
    <col min="15623" max="15623" width="15.28515625" style="736" customWidth="1"/>
    <col min="15624" max="15624" width="14.5703125" style="736" customWidth="1"/>
    <col min="15625" max="15625" width="14" style="736" customWidth="1"/>
    <col min="15626" max="15626" width="16.28515625" style="736" customWidth="1"/>
    <col min="15627" max="15627" width="22.140625" style="736" customWidth="1"/>
    <col min="15628" max="15629" width="11.42578125" style="736"/>
    <col min="15630" max="15632" width="14.5703125" style="736" customWidth="1"/>
    <col min="15633" max="15872" width="11.42578125" style="736"/>
    <col min="15873" max="15873" width="12.7109375" style="736" customWidth="1"/>
    <col min="15874" max="15874" width="88.5703125" style="736" customWidth="1"/>
    <col min="15875" max="15875" width="9.42578125" style="736" customWidth="1"/>
    <col min="15876" max="15876" width="13.7109375" style="736" customWidth="1"/>
    <col min="15877" max="15877" width="13.85546875" style="736" customWidth="1"/>
    <col min="15878" max="15878" width="14" style="736" customWidth="1"/>
    <col min="15879" max="15879" width="15.28515625" style="736" customWidth="1"/>
    <col min="15880" max="15880" width="14.5703125" style="736" customWidth="1"/>
    <col min="15881" max="15881" width="14" style="736" customWidth="1"/>
    <col min="15882" max="15882" width="16.28515625" style="736" customWidth="1"/>
    <col min="15883" max="15883" width="22.140625" style="736" customWidth="1"/>
    <col min="15884" max="15885" width="11.42578125" style="736"/>
    <col min="15886" max="15888" width="14.5703125" style="736" customWidth="1"/>
    <col min="15889" max="16128" width="11.42578125" style="736"/>
    <col min="16129" max="16129" width="12.7109375" style="736" customWidth="1"/>
    <col min="16130" max="16130" width="88.5703125" style="736" customWidth="1"/>
    <col min="16131" max="16131" width="9.42578125" style="736" customWidth="1"/>
    <col min="16132" max="16132" width="13.7109375" style="736" customWidth="1"/>
    <col min="16133" max="16133" width="13.85546875" style="736" customWidth="1"/>
    <col min="16134" max="16134" width="14" style="736" customWidth="1"/>
    <col min="16135" max="16135" width="15.28515625" style="736" customWidth="1"/>
    <col min="16136" max="16136" width="14.5703125" style="736" customWidth="1"/>
    <col min="16137" max="16137" width="14" style="736" customWidth="1"/>
    <col min="16138" max="16138" width="16.28515625" style="736" customWidth="1"/>
    <col min="16139" max="16139" width="22.140625" style="736" customWidth="1"/>
    <col min="16140" max="16141" width="11.42578125" style="736"/>
    <col min="16142" max="16144" width="14.5703125" style="736" customWidth="1"/>
    <col min="16145" max="16384" width="11.42578125" style="736"/>
  </cols>
  <sheetData>
    <row r="1" spans="1:19" x14ac:dyDescent="0.2">
      <c r="A1" s="579" t="s">
        <v>0</v>
      </c>
      <c r="I1" s="736"/>
    </row>
    <row r="2" spans="1:19" x14ac:dyDescent="0.2">
      <c r="A2" s="579" t="str">
        <f>CONCATENATE("COMUNA: ",[6]NOMBRE!B2," - ","( ",[6]NOMBRE!C2,[6]NOMBRE!D2,[6]NOMBRE!E2,[6]NOMBRE!F2,[6]NOMBRE!G2," )")</f>
        <v>COMUNA: LINARES - ( 07401 )</v>
      </c>
      <c r="I2" s="736"/>
    </row>
    <row r="3" spans="1:19" x14ac:dyDescent="0.2">
      <c r="A3" s="579" t="str">
        <f>CONCATENATE("ESTABLECIMIENTO: ",[6]NOMBRE!B3," - ","( ",[6]NOMBRE!C3,[6]NOMBRE!D3,[6]NOMBRE!E3,[6]NOMBRE!F3,[6]NOMBRE!G3," )")</f>
        <v>ESTABLECIMIENTO: HOSPITAL DE LINARES  - ( 16108 )</v>
      </c>
      <c r="I3" s="632"/>
    </row>
    <row r="4" spans="1:19" x14ac:dyDescent="0.2">
      <c r="A4" s="579" t="str">
        <f>CONCATENATE("MES: ",[6]NOMBRE!B6," - ","( ",[6]NOMBRE!C6,[6]NOMBRE!D6," )")</f>
        <v>MES: AGOSTO - ( 08 )</v>
      </c>
      <c r="I4" s="631"/>
    </row>
    <row r="5" spans="1:19" ht="12.75" customHeight="1" x14ac:dyDescent="0.2">
      <c r="A5" s="579" t="str">
        <f>CONCATENATE("AÑO: ",[6]NOMBRE!B7)</f>
        <v>AÑO: 2013</v>
      </c>
      <c r="I5" s="736"/>
    </row>
    <row r="6" spans="1:19" ht="12.75" customHeight="1" x14ac:dyDescent="0.15">
      <c r="A6" s="888" t="s">
        <v>1</v>
      </c>
      <c r="B6" s="888"/>
      <c r="C6" s="888"/>
      <c r="D6" s="888"/>
      <c r="E6" s="888"/>
      <c r="F6" s="888"/>
      <c r="I6" s="736"/>
    </row>
    <row r="7" spans="1:19" ht="12.75" customHeight="1" x14ac:dyDescent="0.15">
      <c r="A7" s="888"/>
      <c r="B7" s="888"/>
      <c r="C7" s="888"/>
      <c r="D7" s="888"/>
      <c r="E7" s="888"/>
      <c r="F7" s="888"/>
      <c r="I7" s="736"/>
    </row>
    <row r="8" spans="1:19" ht="12.75" customHeight="1" x14ac:dyDescent="0.2">
      <c r="A8" s="886"/>
      <c r="B8" s="886"/>
      <c r="C8" s="886"/>
      <c r="D8" s="886"/>
      <c r="E8" s="886"/>
      <c r="F8" s="886"/>
      <c r="I8" s="736"/>
    </row>
    <row r="9" spans="1:19" x14ac:dyDescent="0.2">
      <c r="A9" s="11"/>
      <c r="B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2.75" customHeight="1" x14ac:dyDescent="0.2">
      <c r="A10" s="876" t="s">
        <v>2</v>
      </c>
      <c r="B10" s="877"/>
      <c r="C10" s="959" t="s">
        <v>3</v>
      </c>
      <c r="D10" s="966" t="s">
        <v>4</v>
      </c>
      <c r="E10" s="967"/>
      <c r="F10" s="968"/>
      <c r="G10" s="959" t="s">
        <v>5</v>
      </c>
      <c r="H10" s="959" t="s">
        <v>6</v>
      </c>
      <c r="I10" s="738"/>
      <c r="J10" s="736"/>
      <c r="K10" s="736"/>
      <c r="N10" s="732"/>
      <c r="O10" s="737"/>
      <c r="Q10" s="736"/>
    </row>
    <row r="11" spans="1:19" ht="13.5" customHeight="1" x14ac:dyDescent="0.2">
      <c r="A11" s="878"/>
      <c r="B11" s="879"/>
      <c r="C11" s="960"/>
      <c r="D11" s="969" t="s">
        <v>7</v>
      </c>
      <c r="E11" s="962" t="s">
        <v>8</v>
      </c>
      <c r="F11" s="964" t="s">
        <v>9</v>
      </c>
      <c r="G11" s="960"/>
      <c r="H11" s="960"/>
      <c r="I11" s="738"/>
      <c r="J11" s="736"/>
      <c r="K11" s="736"/>
      <c r="N11" s="732"/>
      <c r="O11" s="737"/>
      <c r="Q11" s="736"/>
    </row>
    <row r="12" spans="1:19" x14ac:dyDescent="0.2">
      <c r="A12" s="873" t="s">
        <v>10</v>
      </c>
      <c r="B12" s="874" t="s">
        <v>11</v>
      </c>
      <c r="C12" s="961"/>
      <c r="D12" s="970"/>
      <c r="E12" s="963"/>
      <c r="F12" s="965"/>
      <c r="G12" s="961"/>
      <c r="H12" s="961"/>
      <c r="I12" s="738"/>
      <c r="J12" s="736"/>
      <c r="K12" s="736"/>
      <c r="N12" s="732"/>
      <c r="O12" s="737"/>
      <c r="Q12" s="736"/>
    </row>
    <row r="13" spans="1:19" x14ac:dyDescent="0.2">
      <c r="A13" s="880" t="s">
        <v>12</v>
      </c>
      <c r="B13" s="881"/>
      <c r="C13" s="872">
        <f>+SUM(D13:F13)</f>
        <v>5337</v>
      </c>
      <c r="D13" s="875">
        <f>+SUM(D14:D42)</f>
        <v>3106</v>
      </c>
      <c r="E13" s="875">
        <f>+SUM(E14:E42)</f>
        <v>2231</v>
      </c>
      <c r="F13" s="875">
        <f>+SUM(F14:F42)</f>
        <v>0</v>
      </c>
      <c r="G13" s="875">
        <f>+SUM(G14:G42)</f>
        <v>0</v>
      </c>
      <c r="H13" s="875">
        <f>+SUM(H14:H42)</f>
        <v>0</v>
      </c>
      <c r="I13" s="738"/>
      <c r="J13" s="736"/>
      <c r="K13" s="736"/>
      <c r="N13" s="732"/>
      <c r="O13" s="737"/>
      <c r="Q13" s="736"/>
    </row>
    <row r="14" spans="1:19" ht="27" customHeight="1" x14ac:dyDescent="0.2">
      <c r="A14" s="862" t="s">
        <v>13</v>
      </c>
      <c r="B14" s="863" t="s">
        <v>14</v>
      </c>
      <c r="C14" s="735">
        <f>+SUM(D14:F14)</f>
        <v>1019</v>
      </c>
      <c r="D14" s="749">
        <v>712</v>
      </c>
      <c r="E14" s="739">
        <v>307</v>
      </c>
      <c r="F14" s="750"/>
      <c r="G14" s="750"/>
      <c r="H14" s="750"/>
      <c r="I14" s="828"/>
      <c r="J14" s="736"/>
      <c r="K14" s="736"/>
      <c r="N14" s="732"/>
      <c r="O14" s="737"/>
      <c r="Q14" s="736"/>
    </row>
    <row r="15" spans="1:19" x14ac:dyDescent="0.2">
      <c r="A15" s="864" t="s">
        <v>15</v>
      </c>
      <c r="B15" s="865" t="s">
        <v>16</v>
      </c>
      <c r="C15" s="735">
        <f t="shared" ref="C15:C76" si="0">+SUM(D15:F15)</f>
        <v>0</v>
      </c>
      <c r="D15" s="749"/>
      <c r="E15" s="739"/>
      <c r="F15" s="750"/>
      <c r="G15" s="750"/>
      <c r="H15" s="750"/>
      <c r="I15" s="828"/>
      <c r="J15" s="736"/>
      <c r="K15" s="736"/>
      <c r="N15" s="732"/>
      <c r="O15" s="737"/>
      <c r="Q15" s="736"/>
    </row>
    <row r="16" spans="1:19" x14ac:dyDescent="0.2">
      <c r="A16" s="864" t="s">
        <v>17</v>
      </c>
      <c r="B16" s="865" t="s">
        <v>18</v>
      </c>
      <c r="C16" s="735">
        <f t="shared" si="0"/>
        <v>0</v>
      </c>
      <c r="D16" s="749"/>
      <c r="E16" s="739"/>
      <c r="F16" s="750"/>
      <c r="G16" s="750"/>
      <c r="H16" s="750"/>
      <c r="I16" s="828"/>
      <c r="J16" s="736"/>
      <c r="K16" s="736"/>
      <c r="N16" s="732"/>
      <c r="O16" s="737"/>
      <c r="Q16" s="736"/>
    </row>
    <row r="17" spans="1:17" x14ac:dyDescent="0.2">
      <c r="A17" s="866" t="s">
        <v>19</v>
      </c>
      <c r="B17" s="867" t="s">
        <v>20</v>
      </c>
      <c r="C17" s="735">
        <f t="shared" si="0"/>
        <v>277</v>
      </c>
      <c r="D17" s="749"/>
      <c r="E17" s="739">
        <v>277</v>
      </c>
      <c r="F17" s="750"/>
      <c r="G17" s="750"/>
      <c r="H17" s="750"/>
      <c r="I17" s="828"/>
      <c r="J17" s="736"/>
      <c r="K17" s="736"/>
      <c r="N17" s="732"/>
      <c r="O17" s="737"/>
      <c r="Q17" s="736"/>
    </row>
    <row r="18" spans="1:17" x14ac:dyDescent="0.2">
      <c r="A18" s="866" t="s">
        <v>21</v>
      </c>
      <c r="B18" s="868" t="s">
        <v>22</v>
      </c>
      <c r="C18" s="735">
        <f t="shared" si="0"/>
        <v>128</v>
      </c>
      <c r="D18" s="749"/>
      <c r="E18" s="739">
        <v>128</v>
      </c>
      <c r="F18" s="750"/>
      <c r="G18" s="750"/>
      <c r="H18" s="750"/>
      <c r="I18" s="828"/>
      <c r="J18" s="736"/>
      <c r="K18" s="736"/>
      <c r="N18" s="732"/>
      <c r="O18" s="737"/>
      <c r="Q18" s="736"/>
    </row>
    <row r="19" spans="1:17" x14ac:dyDescent="0.2">
      <c r="A19" s="866" t="s">
        <v>23</v>
      </c>
      <c r="B19" s="869" t="s">
        <v>24</v>
      </c>
      <c r="C19" s="735">
        <f t="shared" si="0"/>
        <v>342</v>
      </c>
      <c r="D19" s="749"/>
      <c r="E19" s="739">
        <v>342</v>
      </c>
      <c r="F19" s="750"/>
      <c r="G19" s="750"/>
      <c r="H19" s="750"/>
      <c r="I19" s="828"/>
      <c r="J19" s="736"/>
      <c r="K19" s="736"/>
      <c r="N19" s="732"/>
      <c r="O19" s="737"/>
      <c r="Q19" s="736"/>
    </row>
    <row r="20" spans="1:17" x14ac:dyDescent="0.2">
      <c r="A20" s="866" t="s">
        <v>25</v>
      </c>
      <c r="B20" s="869" t="s">
        <v>26</v>
      </c>
      <c r="C20" s="735">
        <f t="shared" si="0"/>
        <v>33</v>
      </c>
      <c r="D20" s="749"/>
      <c r="E20" s="739">
        <v>33</v>
      </c>
      <c r="F20" s="750"/>
      <c r="G20" s="750"/>
      <c r="H20" s="750"/>
      <c r="I20" s="828"/>
      <c r="J20" s="736"/>
      <c r="K20" s="736"/>
      <c r="N20" s="732"/>
      <c r="O20" s="737"/>
      <c r="Q20" s="736"/>
    </row>
    <row r="21" spans="1:17" x14ac:dyDescent="0.2">
      <c r="A21" s="866" t="s">
        <v>27</v>
      </c>
      <c r="B21" s="869" t="s">
        <v>28</v>
      </c>
      <c r="C21" s="735">
        <f t="shared" si="0"/>
        <v>418</v>
      </c>
      <c r="D21" s="749">
        <v>88</v>
      </c>
      <c r="E21" s="739">
        <v>330</v>
      </c>
      <c r="F21" s="750"/>
      <c r="G21" s="750"/>
      <c r="H21" s="750"/>
      <c r="I21" s="828"/>
      <c r="J21" s="736"/>
      <c r="K21" s="736"/>
      <c r="N21" s="732"/>
      <c r="O21" s="737"/>
      <c r="Q21" s="736"/>
    </row>
    <row r="22" spans="1:17" ht="23.25" x14ac:dyDescent="0.2">
      <c r="A22" s="866" t="s">
        <v>29</v>
      </c>
      <c r="B22" s="870" t="s">
        <v>30</v>
      </c>
      <c r="C22" s="735">
        <f t="shared" si="0"/>
        <v>79</v>
      </c>
      <c r="D22" s="767"/>
      <c r="E22" s="768">
        <v>79</v>
      </c>
      <c r="F22" s="769"/>
      <c r="G22" s="769"/>
      <c r="H22" s="769"/>
      <c r="I22" s="828"/>
      <c r="J22" s="736"/>
      <c r="K22" s="736"/>
      <c r="N22" s="732"/>
      <c r="O22" s="737"/>
      <c r="Q22" s="736"/>
    </row>
    <row r="23" spans="1:17" x14ac:dyDescent="0.2">
      <c r="A23" s="866" t="s">
        <v>31</v>
      </c>
      <c r="B23" s="870" t="s">
        <v>32</v>
      </c>
      <c r="C23" s="735">
        <f t="shared" si="0"/>
        <v>0</v>
      </c>
      <c r="D23" s="767"/>
      <c r="E23" s="768"/>
      <c r="F23" s="769"/>
      <c r="G23" s="769"/>
      <c r="H23" s="769"/>
      <c r="I23" s="828"/>
      <c r="J23" s="736"/>
      <c r="K23" s="736"/>
      <c r="N23" s="732"/>
      <c r="O23" s="737"/>
      <c r="Q23" s="736"/>
    </row>
    <row r="24" spans="1:17" x14ac:dyDescent="0.2">
      <c r="A24" s="866" t="s">
        <v>33</v>
      </c>
      <c r="B24" s="870" t="s">
        <v>34</v>
      </c>
      <c r="C24" s="735">
        <f t="shared" si="0"/>
        <v>0</v>
      </c>
      <c r="D24" s="767"/>
      <c r="E24" s="768"/>
      <c r="F24" s="769"/>
      <c r="G24" s="769"/>
      <c r="H24" s="769"/>
      <c r="I24" s="828"/>
      <c r="J24" s="736"/>
      <c r="K24" s="736"/>
      <c r="N24" s="732"/>
      <c r="O24" s="737"/>
      <c r="Q24" s="736"/>
    </row>
    <row r="25" spans="1:17" x14ac:dyDescent="0.2">
      <c r="A25" s="866" t="s">
        <v>35</v>
      </c>
      <c r="B25" s="870" t="s">
        <v>36</v>
      </c>
      <c r="C25" s="735">
        <f t="shared" si="0"/>
        <v>0</v>
      </c>
      <c r="D25" s="767"/>
      <c r="E25" s="768"/>
      <c r="F25" s="769"/>
      <c r="G25" s="769"/>
      <c r="H25" s="769"/>
      <c r="I25" s="828"/>
      <c r="J25" s="736"/>
      <c r="K25" s="736"/>
      <c r="N25" s="732"/>
      <c r="O25" s="737"/>
      <c r="Q25" s="736"/>
    </row>
    <row r="26" spans="1:17" x14ac:dyDescent="0.2">
      <c r="A26" s="866" t="s">
        <v>37</v>
      </c>
      <c r="B26" s="870" t="s">
        <v>38</v>
      </c>
      <c r="C26" s="735">
        <f t="shared" si="0"/>
        <v>0</v>
      </c>
      <c r="D26" s="767"/>
      <c r="E26" s="768"/>
      <c r="F26" s="769"/>
      <c r="G26" s="769"/>
      <c r="H26" s="769"/>
      <c r="I26" s="828"/>
      <c r="J26" s="736"/>
      <c r="K26" s="736"/>
      <c r="N26" s="732"/>
      <c r="O26" s="737"/>
      <c r="Q26" s="736"/>
    </row>
    <row r="27" spans="1:17" x14ac:dyDescent="0.2">
      <c r="A27" s="871" t="s">
        <v>39</v>
      </c>
      <c r="B27" s="870" t="s">
        <v>40</v>
      </c>
      <c r="C27" s="735">
        <f t="shared" si="0"/>
        <v>0</v>
      </c>
      <c r="D27" s="767"/>
      <c r="E27" s="768"/>
      <c r="F27" s="769"/>
      <c r="G27" s="769"/>
      <c r="H27" s="769"/>
      <c r="I27" s="828"/>
      <c r="J27" s="736"/>
      <c r="K27" s="736"/>
      <c r="N27" s="732"/>
      <c r="O27" s="737"/>
      <c r="Q27" s="736"/>
    </row>
    <row r="28" spans="1:17" x14ac:dyDescent="0.2">
      <c r="A28" s="866" t="s">
        <v>41</v>
      </c>
      <c r="B28" s="870" t="s">
        <v>42</v>
      </c>
      <c r="C28" s="735">
        <f t="shared" si="0"/>
        <v>806</v>
      </c>
      <c r="D28" s="767">
        <v>806</v>
      </c>
      <c r="E28" s="768"/>
      <c r="F28" s="769"/>
      <c r="G28" s="769"/>
      <c r="H28" s="769"/>
      <c r="I28" s="828"/>
      <c r="J28" s="736"/>
      <c r="K28" s="736"/>
      <c r="N28" s="732"/>
      <c r="O28" s="737"/>
      <c r="Q28" s="736"/>
    </row>
    <row r="29" spans="1:17" x14ac:dyDescent="0.2">
      <c r="A29" s="866" t="s">
        <v>43</v>
      </c>
      <c r="B29" s="869" t="s">
        <v>44</v>
      </c>
      <c r="C29" s="735">
        <f t="shared" si="0"/>
        <v>0</v>
      </c>
      <c r="D29" s="767"/>
      <c r="E29" s="768"/>
      <c r="F29" s="769"/>
      <c r="G29" s="769"/>
      <c r="H29" s="769"/>
      <c r="I29" s="828"/>
      <c r="J29" s="736"/>
      <c r="K29" s="736"/>
      <c r="N29" s="732"/>
      <c r="O29" s="737"/>
      <c r="Q29" s="736"/>
    </row>
    <row r="30" spans="1:17" x14ac:dyDescent="0.2">
      <c r="A30" s="866" t="s">
        <v>45</v>
      </c>
      <c r="B30" s="870" t="s">
        <v>46</v>
      </c>
      <c r="C30" s="735">
        <f t="shared" si="0"/>
        <v>5</v>
      </c>
      <c r="D30" s="767"/>
      <c r="E30" s="768">
        <v>5</v>
      </c>
      <c r="F30" s="769"/>
      <c r="G30" s="769"/>
      <c r="H30" s="769"/>
      <c r="I30" s="828"/>
      <c r="J30" s="736"/>
      <c r="K30" s="736"/>
      <c r="N30" s="732"/>
      <c r="O30" s="737"/>
      <c r="Q30" s="736"/>
    </row>
    <row r="31" spans="1:17" x14ac:dyDescent="0.2">
      <c r="A31" s="866" t="s">
        <v>47</v>
      </c>
      <c r="B31" s="870" t="s">
        <v>48</v>
      </c>
      <c r="C31" s="735">
        <f t="shared" si="0"/>
        <v>5</v>
      </c>
      <c r="D31" s="767"/>
      <c r="E31" s="768">
        <v>5</v>
      </c>
      <c r="F31" s="769"/>
      <c r="G31" s="769"/>
      <c r="H31" s="845"/>
      <c r="I31" s="828"/>
      <c r="J31" s="736"/>
      <c r="K31" s="736"/>
      <c r="N31" s="732"/>
      <c r="O31" s="737"/>
      <c r="Q31" s="736"/>
    </row>
    <row r="32" spans="1:17" x14ac:dyDescent="0.2">
      <c r="A32" s="866" t="s">
        <v>49</v>
      </c>
      <c r="B32" s="870" t="s">
        <v>50</v>
      </c>
      <c r="C32" s="735">
        <f t="shared" si="0"/>
        <v>0</v>
      </c>
      <c r="D32" s="767"/>
      <c r="E32" s="768"/>
      <c r="F32" s="769"/>
      <c r="G32" s="769"/>
      <c r="H32" s="845"/>
      <c r="I32" s="828"/>
      <c r="J32" s="736"/>
      <c r="K32" s="736"/>
      <c r="N32" s="732"/>
      <c r="O32" s="737"/>
      <c r="Q32" s="736"/>
    </row>
    <row r="33" spans="1:17" s="737" customFormat="1" x14ac:dyDescent="0.2">
      <c r="A33" s="866" t="s">
        <v>51</v>
      </c>
      <c r="B33" s="869" t="s">
        <v>52</v>
      </c>
      <c r="C33" s="735">
        <f t="shared" si="0"/>
        <v>0</v>
      </c>
      <c r="D33" s="749"/>
      <c r="E33" s="739"/>
      <c r="F33" s="750"/>
      <c r="G33" s="750"/>
      <c r="H33" s="800"/>
      <c r="I33" s="829"/>
      <c r="N33" s="741"/>
    </row>
    <row r="34" spans="1:17" x14ac:dyDescent="0.2">
      <c r="A34" s="866" t="s">
        <v>53</v>
      </c>
      <c r="B34" s="869" t="s">
        <v>54</v>
      </c>
      <c r="C34" s="759">
        <f t="shared" si="0"/>
        <v>20</v>
      </c>
      <c r="D34" s="746">
        <v>2</v>
      </c>
      <c r="E34" s="747">
        <v>18</v>
      </c>
      <c r="F34" s="748"/>
      <c r="G34" s="748"/>
      <c r="H34" s="748"/>
      <c r="I34" s="828"/>
      <c r="J34" s="736"/>
      <c r="K34" s="736"/>
      <c r="N34" s="732"/>
      <c r="O34" s="737"/>
      <c r="Q34" s="736"/>
    </row>
    <row r="35" spans="1:17" ht="34.5" x14ac:dyDescent="0.2">
      <c r="A35" s="809" t="s">
        <v>55</v>
      </c>
      <c r="B35" s="788" t="s">
        <v>56</v>
      </c>
      <c r="C35" s="735">
        <f t="shared" si="0"/>
        <v>1310</v>
      </c>
      <c r="D35" s="749">
        <v>636</v>
      </c>
      <c r="E35" s="739">
        <v>674</v>
      </c>
      <c r="F35" s="750"/>
      <c r="G35" s="750"/>
      <c r="H35" s="750"/>
      <c r="I35" s="828"/>
      <c r="J35" s="736"/>
      <c r="K35" s="736"/>
      <c r="N35" s="732"/>
      <c r="O35" s="737"/>
      <c r="Q35" s="736"/>
    </row>
    <row r="36" spans="1:17" x14ac:dyDescent="0.2">
      <c r="A36" s="809" t="s">
        <v>57</v>
      </c>
      <c r="B36" s="788" t="s">
        <v>58</v>
      </c>
      <c r="C36" s="735">
        <f t="shared" si="0"/>
        <v>19</v>
      </c>
      <c r="D36" s="749">
        <v>2</v>
      </c>
      <c r="E36" s="739">
        <v>17</v>
      </c>
      <c r="F36" s="750"/>
      <c r="G36" s="750"/>
      <c r="H36" s="750"/>
      <c r="I36" s="828"/>
      <c r="J36" s="736"/>
      <c r="K36" s="736"/>
      <c r="N36" s="732"/>
      <c r="O36" s="737"/>
      <c r="Q36" s="736"/>
    </row>
    <row r="37" spans="1:17" x14ac:dyDescent="0.2">
      <c r="A37" s="809" t="s">
        <v>59</v>
      </c>
      <c r="B37" s="788" t="s">
        <v>60</v>
      </c>
      <c r="C37" s="735">
        <f t="shared" si="0"/>
        <v>16</v>
      </c>
      <c r="D37" s="749"/>
      <c r="E37" s="739">
        <v>16</v>
      </c>
      <c r="F37" s="750"/>
      <c r="G37" s="750"/>
      <c r="H37" s="750"/>
      <c r="I37" s="828"/>
      <c r="J37" s="736"/>
      <c r="K37" s="736"/>
      <c r="N37" s="732"/>
      <c r="O37" s="737"/>
      <c r="Q37" s="736"/>
    </row>
    <row r="38" spans="1:17" x14ac:dyDescent="0.2">
      <c r="A38" s="809" t="s">
        <v>61</v>
      </c>
      <c r="B38" s="788" t="s">
        <v>62</v>
      </c>
      <c r="C38" s="735">
        <f t="shared" si="0"/>
        <v>739</v>
      </c>
      <c r="D38" s="749">
        <v>739</v>
      </c>
      <c r="E38" s="739"/>
      <c r="F38" s="750"/>
      <c r="G38" s="750"/>
      <c r="H38" s="750"/>
      <c r="I38" s="828"/>
      <c r="J38" s="736"/>
      <c r="K38" s="736"/>
      <c r="N38" s="732"/>
      <c r="O38" s="737"/>
      <c r="Q38" s="736"/>
    </row>
    <row r="39" spans="1:17" x14ac:dyDescent="0.2">
      <c r="A39" s="809" t="s">
        <v>63</v>
      </c>
      <c r="B39" s="790" t="s">
        <v>64</v>
      </c>
      <c r="C39" s="766">
        <f t="shared" si="0"/>
        <v>121</v>
      </c>
      <c r="D39" s="767">
        <v>121</v>
      </c>
      <c r="E39" s="768"/>
      <c r="F39" s="769"/>
      <c r="G39" s="769"/>
      <c r="H39" s="769"/>
      <c r="I39" s="828"/>
      <c r="J39" s="736"/>
      <c r="K39" s="736"/>
      <c r="N39" s="732"/>
      <c r="O39" s="737"/>
      <c r="Q39" s="736"/>
    </row>
    <row r="40" spans="1:17" x14ac:dyDescent="0.2">
      <c r="A40" s="787" t="s">
        <v>65</v>
      </c>
      <c r="B40" s="790" t="s">
        <v>66</v>
      </c>
      <c r="C40" s="766">
        <f t="shared" si="0"/>
        <v>0</v>
      </c>
      <c r="D40" s="767"/>
      <c r="E40" s="768"/>
      <c r="F40" s="769"/>
      <c r="G40" s="769"/>
      <c r="H40" s="769"/>
      <c r="I40" s="828"/>
      <c r="J40" s="736"/>
      <c r="K40" s="736"/>
      <c r="N40" s="732"/>
      <c r="O40" s="737"/>
      <c r="Q40" s="736"/>
    </row>
    <row r="41" spans="1:17" x14ac:dyDescent="0.2">
      <c r="A41" s="787" t="s">
        <v>67</v>
      </c>
      <c r="B41" s="790" t="s">
        <v>68</v>
      </c>
      <c r="C41" s="766">
        <f t="shared" si="0"/>
        <v>0</v>
      </c>
      <c r="D41" s="767"/>
      <c r="E41" s="768"/>
      <c r="F41" s="769"/>
      <c r="G41" s="769"/>
      <c r="H41" s="769"/>
      <c r="I41" s="828"/>
      <c r="J41" s="736"/>
      <c r="K41" s="736"/>
      <c r="N41" s="732"/>
      <c r="O41" s="737"/>
      <c r="Q41" s="736"/>
    </row>
    <row r="42" spans="1:17" x14ac:dyDescent="0.2">
      <c r="A42" s="787" t="s">
        <v>69</v>
      </c>
      <c r="B42" s="790" t="s">
        <v>70</v>
      </c>
      <c r="C42" s="766">
        <f t="shared" si="0"/>
        <v>0</v>
      </c>
      <c r="D42" s="767"/>
      <c r="E42" s="768"/>
      <c r="F42" s="769"/>
      <c r="G42" s="769"/>
      <c r="H42" s="769"/>
      <c r="I42" s="828"/>
      <c r="J42" s="736"/>
      <c r="K42" s="736"/>
      <c r="N42" s="732"/>
      <c r="O42" s="737"/>
      <c r="Q42" s="736"/>
    </row>
    <row r="43" spans="1:17" x14ac:dyDescent="0.2">
      <c r="A43" s="951" t="s">
        <v>71</v>
      </c>
      <c r="B43" s="952"/>
      <c r="C43" s="872">
        <f t="shared" si="0"/>
        <v>1</v>
      </c>
      <c r="D43" s="744">
        <f>SUM(D44:D77)</f>
        <v>1</v>
      </c>
      <c r="E43" s="733">
        <f>SUM(E44:E77)</f>
        <v>0</v>
      </c>
      <c r="F43" s="744">
        <f>SUM(F44:F77)</f>
        <v>0</v>
      </c>
      <c r="G43" s="872">
        <f>SUM(G44:G77)</f>
        <v>0</v>
      </c>
      <c r="H43" s="872">
        <f>SUM(H44:H77)</f>
        <v>0</v>
      </c>
      <c r="I43" s="828"/>
      <c r="J43" s="736"/>
      <c r="K43" s="736"/>
      <c r="N43" s="732"/>
      <c r="O43" s="737"/>
      <c r="Q43" s="736"/>
    </row>
    <row r="44" spans="1:17" x14ac:dyDescent="0.2">
      <c r="A44" s="781" t="s">
        <v>72</v>
      </c>
      <c r="B44" s="789" t="s">
        <v>73</v>
      </c>
      <c r="C44" s="745">
        <f t="shared" si="0"/>
        <v>0</v>
      </c>
      <c r="D44" s="746"/>
      <c r="E44" s="747"/>
      <c r="F44" s="748"/>
      <c r="G44" s="748"/>
      <c r="H44" s="748"/>
      <c r="I44" s="828"/>
      <c r="J44" s="736"/>
      <c r="K44" s="736"/>
      <c r="N44" s="732"/>
      <c r="O44" s="737"/>
      <c r="Q44" s="736"/>
    </row>
    <row r="45" spans="1:17" x14ac:dyDescent="0.2">
      <c r="A45" s="782" t="s">
        <v>74</v>
      </c>
      <c r="B45" s="802" t="s">
        <v>75</v>
      </c>
      <c r="C45" s="735">
        <f t="shared" si="0"/>
        <v>0</v>
      </c>
      <c r="D45" s="749"/>
      <c r="E45" s="739"/>
      <c r="F45" s="750"/>
      <c r="G45" s="750"/>
      <c r="H45" s="750"/>
      <c r="I45" s="828"/>
      <c r="J45" s="736"/>
      <c r="K45" s="736"/>
      <c r="N45" s="732"/>
      <c r="O45" s="737"/>
      <c r="Q45" s="736"/>
    </row>
    <row r="46" spans="1:17" x14ac:dyDescent="0.2">
      <c r="A46" s="782" t="s">
        <v>76</v>
      </c>
      <c r="B46" s="802" t="s">
        <v>77</v>
      </c>
      <c r="C46" s="735">
        <f t="shared" si="0"/>
        <v>0</v>
      </c>
      <c r="D46" s="749"/>
      <c r="E46" s="739"/>
      <c r="F46" s="750"/>
      <c r="G46" s="750"/>
      <c r="H46" s="750"/>
      <c r="I46" s="828"/>
      <c r="J46" s="736"/>
      <c r="K46" s="736"/>
      <c r="N46" s="732"/>
      <c r="O46" s="737"/>
      <c r="Q46" s="736"/>
    </row>
    <row r="47" spans="1:17" x14ac:dyDescent="0.2">
      <c r="A47" s="782" t="s">
        <v>78</v>
      </c>
      <c r="B47" s="802" t="s">
        <v>79</v>
      </c>
      <c r="C47" s="735">
        <f t="shared" si="0"/>
        <v>0</v>
      </c>
      <c r="D47" s="749"/>
      <c r="E47" s="739"/>
      <c r="F47" s="750"/>
      <c r="G47" s="750"/>
      <c r="H47" s="750"/>
      <c r="I47" s="828"/>
      <c r="J47" s="736"/>
      <c r="K47" s="736"/>
      <c r="N47" s="732"/>
      <c r="O47" s="737"/>
      <c r="Q47" s="736"/>
    </row>
    <row r="48" spans="1:17" x14ac:dyDescent="0.2">
      <c r="A48" s="782" t="s">
        <v>80</v>
      </c>
      <c r="B48" s="802" t="s">
        <v>81</v>
      </c>
      <c r="C48" s="735">
        <f t="shared" si="0"/>
        <v>0</v>
      </c>
      <c r="D48" s="749"/>
      <c r="E48" s="739"/>
      <c r="F48" s="750"/>
      <c r="G48" s="750"/>
      <c r="H48" s="750"/>
      <c r="I48" s="828"/>
      <c r="J48" s="736"/>
      <c r="K48" s="736"/>
      <c r="N48" s="732"/>
      <c r="O48" s="737"/>
      <c r="Q48" s="736"/>
    </row>
    <row r="49" spans="1:17" x14ac:dyDescent="0.2">
      <c r="A49" s="782" t="s">
        <v>82</v>
      </c>
      <c r="B49" s="802" t="s">
        <v>83</v>
      </c>
      <c r="C49" s="735">
        <f t="shared" si="0"/>
        <v>0</v>
      </c>
      <c r="D49" s="749"/>
      <c r="E49" s="739"/>
      <c r="F49" s="750"/>
      <c r="G49" s="750"/>
      <c r="H49" s="750"/>
      <c r="I49" s="828"/>
      <c r="J49" s="736"/>
      <c r="K49" s="736"/>
      <c r="N49" s="732"/>
      <c r="O49" s="737"/>
      <c r="Q49" s="736"/>
    </row>
    <row r="50" spans="1:17" x14ac:dyDescent="0.2">
      <c r="A50" s="782" t="s">
        <v>84</v>
      </c>
      <c r="B50" s="802" t="s">
        <v>85</v>
      </c>
      <c r="C50" s="735">
        <f t="shared" si="0"/>
        <v>0</v>
      </c>
      <c r="D50" s="749"/>
      <c r="E50" s="739"/>
      <c r="F50" s="750"/>
      <c r="G50" s="750"/>
      <c r="H50" s="750"/>
      <c r="I50" s="828"/>
      <c r="J50" s="736"/>
      <c r="K50" s="736"/>
      <c r="N50" s="732"/>
      <c r="O50" s="737"/>
      <c r="Q50" s="736"/>
    </row>
    <row r="51" spans="1:17" x14ac:dyDescent="0.2">
      <c r="A51" s="782" t="s">
        <v>86</v>
      </c>
      <c r="B51" s="802" t="s">
        <v>87</v>
      </c>
      <c r="C51" s="735">
        <f t="shared" si="0"/>
        <v>0</v>
      </c>
      <c r="D51" s="749"/>
      <c r="E51" s="739"/>
      <c r="F51" s="750"/>
      <c r="G51" s="750"/>
      <c r="H51" s="750"/>
      <c r="I51" s="828"/>
      <c r="J51" s="736"/>
      <c r="K51" s="736"/>
      <c r="N51" s="732"/>
      <c r="O51" s="737"/>
      <c r="Q51" s="736"/>
    </row>
    <row r="52" spans="1:17" x14ac:dyDescent="0.2">
      <c r="A52" s="782" t="s">
        <v>88</v>
      </c>
      <c r="B52" s="802" t="s">
        <v>89</v>
      </c>
      <c r="C52" s="735">
        <f t="shared" si="0"/>
        <v>0</v>
      </c>
      <c r="D52" s="749"/>
      <c r="E52" s="739"/>
      <c r="F52" s="750"/>
      <c r="G52" s="750"/>
      <c r="H52" s="750"/>
      <c r="I52" s="828"/>
      <c r="J52" s="736"/>
      <c r="K52" s="736"/>
      <c r="N52" s="732"/>
      <c r="O52" s="737"/>
      <c r="Q52" s="736"/>
    </row>
    <row r="53" spans="1:17" x14ac:dyDescent="0.2">
      <c r="A53" s="782" t="s">
        <v>90</v>
      </c>
      <c r="B53" s="802" t="s">
        <v>91</v>
      </c>
      <c r="C53" s="735">
        <f t="shared" si="0"/>
        <v>0</v>
      </c>
      <c r="D53" s="749"/>
      <c r="E53" s="739"/>
      <c r="F53" s="750"/>
      <c r="G53" s="750"/>
      <c r="H53" s="750"/>
      <c r="I53" s="828"/>
      <c r="J53" s="736"/>
      <c r="K53" s="736"/>
      <c r="N53" s="732"/>
      <c r="O53" s="737"/>
      <c r="Q53" s="736"/>
    </row>
    <row r="54" spans="1:17" x14ac:dyDescent="0.2">
      <c r="A54" s="782" t="s">
        <v>92</v>
      </c>
      <c r="B54" s="802" t="s">
        <v>93</v>
      </c>
      <c r="C54" s="735">
        <f t="shared" si="0"/>
        <v>0</v>
      </c>
      <c r="D54" s="749"/>
      <c r="E54" s="739"/>
      <c r="F54" s="750"/>
      <c r="G54" s="750"/>
      <c r="H54" s="750"/>
      <c r="I54" s="828"/>
      <c r="J54" s="736"/>
      <c r="K54" s="736"/>
      <c r="N54" s="732"/>
      <c r="O54" s="737"/>
      <c r="Q54" s="736"/>
    </row>
    <row r="55" spans="1:17" x14ac:dyDescent="0.2">
      <c r="A55" s="782" t="s">
        <v>94</v>
      </c>
      <c r="B55" s="802" t="s">
        <v>95</v>
      </c>
      <c r="C55" s="735">
        <f t="shared" si="0"/>
        <v>0</v>
      </c>
      <c r="D55" s="749"/>
      <c r="E55" s="739"/>
      <c r="F55" s="750"/>
      <c r="G55" s="750"/>
      <c r="H55" s="750"/>
      <c r="I55" s="828"/>
      <c r="J55" s="736"/>
      <c r="K55" s="736"/>
      <c r="N55" s="732"/>
      <c r="O55" s="737"/>
      <c r="Q55" s="736"/>
    </row>
    <row r="56" spans="1:17" x14ac:dyDescent="0.2">
      <c r="A56" s="782" t="s">
        <v>96</v>
      </c>
      <c r="B56" s="802" t="s">
        <v>97</v>
      </c>
      <c r="C56" s="735">
        <f t="shared" si="0"/>
        <v>0</v>
      </c>
      <c r="D56" s="749"/>
      <c r="E56" s="739"/>
      <c r="F56" s="750"/>
      <c r="G56" s="750"/>
      <c r="H56" s="750"/>
      <c r="I56" s="828"/>
      <c r="J56" s="736"/>
      <c r="K56" s="736"/>
      <c r="N56" s="732"/>
      <c r="O56" s="737"/>
      <c r="Q56" s="736"/>
    </row>
    <row r="57" spans="1:17" x14ac:dyDescent="0.2">
      <c r="A57" s="782" t="s">
        <v>98</v>
      </c>
      <c r="B57" s="802" t="s">
        <v>99</v>
      </c>
      <c r="C57" s="735">
        <f t="shared" si="0"/>
        <v>0</v>
      </c>
      <c r="D57" s="749"/>
      <c r="E57" s="739"/>
      <c r="F57" s="750"/>
      <c r="G57" s="750"/>
      <c r="H57" s="750"/>
      <c r="I57" s="828"/>
      <c r="J57" s="736"/>
      <c r="K57" s="736"/>
      <c r="N57" s="732"/>
      <c r="O57" s="737"/>
      <c r="Q57" s="736"/>
    </row>
    <row r="58" spans="1:17" ht="34.5" x14ac:dyDescent="0.2">
      <c r="A58" s="782" t="s">
        <v>100</v>
      </c>
      <c r="B58" s="788" t="s">
        <v>101</v>
      </c>
      <c r="C58" s="735">
        <f t="shared" si="0"/>
        <v>0</v>
      </c>
      <c r="D58" s="749"/>
      <c r="E58" s="739"/>
      <c r="F58" s="750"/>
      <c r="G58" s="750"/>
      <c r="H58" s="750"/>
      <c r="I58" s="828"/>
      <c r="J58" s="736"/>
      <c r="K58" s="736"/>
      <c r="N58" s="732"/>
      <c r="O58" s="737"/>
      <c r="Q58" s="736"/>
    </row>
    <row r="59" spans="1:17" x14ac:dyDescent="0.2">
      <c r="A59" s="782" t="s">
        <v>102</v>
      </c>
      <c r="B59" s="802" t="s">
        <v>103</v>
      </c>
      <c r="C59" s="735">
        <f t="shared" si="0"/>
        <v>0</v>
      </c>
      <c r="D59" s="749"/>
      <c r="E59" s="739"/>
      <c r="F59" s="750"/>
      <c r="G59" s="750"/>
      <c r="H59" s="750"/>
      <c r="I59" s="828"/>
      <c r="J59" s="736"/>
      <c r="K59" s="736"/>
      <c r="N59" s="732"/>
      <c r="O59" s="737"/>
      <c r="Q59" s="736"/>
    </row>
    <row r="60" spans="1:17" x14ac:dyDescent="0.2">
      <c r="A60" s="782" t="s">
        <v>104</v>
      </c>
      <c r="B60" s="802" t="s">
        <v>105</v>
      </c>
      <c r="C60" s="735">
        <f t="shared" si="0"/>
        <v>0</v>
      </c>
      <c r="D60" s="749"/>
      <c r="E60" s="739"/>
      <c r="F60" s="750"/>
      <c r="G60" s="750"/>
      <c r="H60" s="750"/>
      <c r="I60" s="828"/>
      <c r="J60" s="736"/>
      <c r="K60" s="736"/>
      <c r="N60" s="732"/>
      <c r="O60" s="737"/>
      <c r="Q60" s="736"/>
    </row>
    <row r="61" spans="1:17" ht="23.25" x14ac:dyDescent="0.2">
      <c r="A61" s="782" t="s">
        <v>106</v>
      </c>
      <c r="B61" s="788" t="s">
        <v>107</v>
      </c>
      <c r="C61" s="735">
        <f t="shared" si="0"/>
        <v>0</v>
      </c>
      <c r="D61" s="749"/>
      <c r="E61" s="739"/>
      <c r="F61" s="750"/>
      <c r="G61" s="750"/>
      <c r="H61" s="750"/>
      <c r="I61" s="828"/>
      <c r="J61" s="736"/>
      <c r="K61" s="736"/>
      <c r="N61" s="732"/>
      <c r="O61" s="737"/>
      <c r="Q61" s="736"/>
    </row>
    <row r="62" spans="1:17" x14ac:dyDescent="0.2">
      <c r="A62" s="782" t="s">
        <v>108</v>
      </c>
      <c r="B62" s="802" t="s">
        <v>109</v>
      </c>
      <c r="C62" s="735">
        <f t="shared" si="0"/>
        <v>0</v>
      </c>
      <c r="D62" s="749"/>
      <c r="E62" s="739"/>
      <c r="F62" s="750"/>
      <c r="G62" s="750"/>
      <c r="H62" s="750"/>
      <c r="I62" s="828"/>
      <c r="J62" s="736"/>
      <c r="K62" s="736"/>
      <c r="N62" s="732"/>
      <c r="O62" s="737"/>
      <c r="Q62" s="736"/>
    </row>
    <row r="63" spans="1:17" x14ac:dyDescent="0.2">
      <c r="A63" s="782" t="s">
        <v>110</v>
      </c>
      <c r="B63" s="802" t="s">
        <v>111</v>
      </c>
      <c r="C63" s="735">
        <f t="shared" si="0"/>
        <v>0</v>
      </c>
      <c r="D63" s="749"/>
      <c r="E63" s="739"/>
      <c r="F63" s="750"/>
      <c r="G63" s="750"/>
      <c r="H63" s="750"/>
      <c r="I63" s="828"/>
      <c r="J63" s="736"/>
      <c r="K63" s="736"/>
      <c r="N63" s="732"/>
      <c r="O63" s="737"/>
      <c r="Q63" s="736"/>
    </row>
    <row r="64" spans="1:17" x14ac:dyDescent="0.2">
      <c r="A64" s="782" t="s">
        <v>112</v>
      </c>
      <c r="B64" s="802" t="s">
        <v>113</v>
      </c>
      <c r="C64" s="735">
        <f t="shared" si="0"/>
        <v>0</v>
      </c>
      <c r="D64" s="749"/>
      <c r="E64" s="739"/>
      <c r="F64" s="750"/>
      <c r="G64" s="750"/>
      <c r="H64" s="750"/>
      <c r="I64" s="828"/>
      <c r="J64" s="736"/>
      <c r="K64" s="736"/>
      <c r="N64" s="732"/>
      <c r="O64" s="737"/>
      <c r="Q64" s="736"/>
    </row>
    <row r="65" spans="1:17" x14ac:dyDescent="0.2">
      <c r="A65" s="782" t="s">
        <v>114</v>
      </c>
      <c r="B65" s="802" t="s">
        <v>115</v>
      </c>
      <c r="C65" s="735">
        <f t="shared" si="0"/>
        <v>0</v>
      </c>
      <c r="D65" s="749"/>
      <c r="E65" s="739"/>
      <c r="F65" s="750"/>
      <c r="G65" s="750"/>
      <c r="H65" s="750"/>
      <c r="I65" s="828"/>
      <c r="J65" s="736"/>
      <c r="K65" s="736"/>
      <c r="N65" s="732"/>
      <c r="O65" s="737"/>
      <c r="Q65" s="736"/>
    </row>
    <row r="66" spans="1:17" ht="25.5" customHeight="1" x14ac:dyDescent="0.2">
      <c r="A66" s="782" t="s">
        <v>116</v>
      </c>
      <c r="B66" s="788" t="s">
        <v>117</v>
      </c>
      <c r="C66" s="735">
        <f t="shared" si="0"/>
        <v>0</v>
      </c>
      <c r="D66" s="749"/>
      <c r="E66" s="739"/>
      <c r="F66" s="750"/>
      <c r="G66" s="750"/>
      <c r="H66" s="750"/>
      <c r="I66" s="828"/>
      <c r="J66" s="736"/>
      <c r="K66" s="736"/>
      <c r="N66" s="732"/>
      <c r="O66" s="737"/>
      <c r="Q66" s="736"/>
    </row>
    <row r="67" spans="1:17" x14ac:dyDescent="0.2">
      <c r="A67" s="782" t="s">
        <v>118</v>
      </c>
      <c r="B67" s="802" t="s">
        <v>119</v>
      </c>
      <c r="C67" s="735">
        <f t="shared" si="0"/>
        <v>0</v>
      </c>
      <c r="D67" s="749"/>
      <c r="E67" s="739"/>
      <c r="F67" s="750"/>
      <c r="G67" s="750"/>
      <c r="H67" s="750"/>
      <c r="I67" s="828"/>
      <c r="J67" s="736"/>
      <c r="K67" s="736"/>
      <c r="N67" s="732"/>
      <c r="O67" s="737"/>
      <c r="Q67" s="736"/>
    </row>
    <row r="68" spans="1:17" x14ac:dyDescent="0.2">
      <c r="A68" s="782" t="s">
        <v>120</v>
      </c>
      <c r="B68" s="802" t="s">
        <v>121</v>
      </c>
      <c r="C68" s="735">
        <f t="shared" si="0"/>
        <v>0</v>
      </c>
      <c r="D68" s="749"/>
      <c r="E68" s="739"/>
      <c r="F68" s="750"/>
      <c r="G68" s="750"/>
      <c r="H68" s="750"/>
      <c r="I68" s="828"/>
      <c r="J68" s="736"/>
      <c r="K68" s="736"/>
      <c r="N68" s="732"/>
      <c r="O68" s="737"/>
      <c r="Q68" s="736"/>
    </row>
    <row r="69" spans="1:17" x14ac:dyDescent="0.2">
      <c r="A69" s="782" t="s">
        <v>122</v>
      </c>
      <c r="B69" s="802" t="s">
        <v>123</v>
      </c>
      <c r="C69" s="735">
        <f t="shared" si="0"/>
        <v>0</v>
      </c>
      <c r="D69" s="749"/>
      <c r="E69" s="739"/>
      <c r="F69" s="750"/>
      <c r="G69" s="750"/>
      <c r="H69" s="750"/>
      <c r="I69" s="828"/>
      <c r="J69" s="736"/>
      <c r="K69" s="736"/>
      <c r="N69" s="732"/>
      <c r="O69" s="737"/>
      <c r="Q69" s="736"/>
    </row>
    <row r="70" spans="1:17" x14ac:dyDescent="0.2">
      <c r="A70" s="782" t="s">
        <v>124</v>
      </c>
      <c r="B70" s="802" t="s">
        <v>125</v>
      </c>
      <c r="C70" s="735">
        <f t="shared" si="0"/>
        <v>1</v>
      </c>
      <c r="D70" s="749">
        <v>1</v>
      </c>
      <c r="E70" s="739"/>
      <c r="F70" s="750"/>
      <c r="G70" s="750"/>
      <c r="H70" s="750"/>
      <c r="I70" s="828"/>
      <c r="J70" s="736"/>
      <c r="K70" s="736"/>
      <c r="N70" s="732"/>
      <c r="O70" s="737"/>
      <c r="Q70" s="736"/>
    </row>
    <row r="71" spans="1:17" x14ac:dyDescent="0.2">
      <c r="A71" s="782" t="s">
        <v>126</v>
      </c>
      <c r="B71" s="802" t="s">
        <v>127</v>
      </c>
      <c r="C71" s="735">
        <f t="shared" si="0"/>
        <v>0</v>
      </c>
      <c r="D71" s="749"/>
      <c r="E71" s="739"/>
      <c r="F71" s="750"/>
      <c r="G71" s="750"/>
      <c r="H71" s="750"/>
      <c r="I71" s="828"/>
      <c r="J71" s="736"/>
      <c r="K71" s="736"/>
      <c r="N71" s="732"/>
      <c r="O71" s="737"/>
      <c r="Q71" s="736"/>
    </row>
    <row r="72" spans="1:17" x14ac:dyDescent="0.2">
      <c r="A72" s="782" t="s">
        <v>128</v>
      </c>
      <c r="B72" s="802" t="s">
        <v>129</v>
      </c>
      <c r="C72" s="735">
        <f t="shared" si="0"/>
        <v>0</v>
      </c>
      <c r="D72" s="749"/>
      <c r="E72" s="739"/>
      <c r="F72" s="750"/>
      <c r="G72" s="750"/>
      <c r="H72" s="750"/>
      <c r="I72" s="828"/>
      <c r="J72" s="736"/>
      <c r="K72" s="736"/>
      <c r="N72" s="732"/>
      <c r="O72" s="737"/>
      <c r="Q72" s="736"/>
    </row>
    <row r="73" spans="1:17" x14ac:dyDescent="0.2">
      <c r="A73" s="782" t="s">
        <v>130</v>
      </c>
      <c r="B73" s="802" t="s">
        <v>131</v>
      </c>
      <c r="C73" s="735">
        <f t="shared" si="0"/>
        <v>0</v>
      </c>
      <c r="D73" s="749"/>
      <c r="E73" s="739"/>
      <c r="F73" s="750"/>
      <c r="G73" s="750"/>
      <c r="H73" s="750"/>
      <c r="I73" s="828"/>
      <c r="J73" s="736"/>
      <c r="K73" s="736"/>
      <c r="N73" s="732"/>
      <c r="O73" s="737"/>
      <c r="Q73" s="736"/>
    </row>
    <row r="74" spans="1:17" x14ac:dyDescent="0.2">
      <c r="A74" s="782" t="s">
        <v>132</v>
      </c>
      <c r="B74" s="802" t="s">
        <v>133</v>
      </c>
      <c r="C74" s="735">
        <f t="shared" si="0"/>
        <v>0</v>
      </c>
      <c r="D74" s="749"/>
      <c r="E74" s="739"/>
      <c r="F74" s="750"/>
      <c r="G74" s="750"/>
      <c r="H74" s="750"/>
      <c r="I74" s="828"/>
      <c r="J74" s="736"/>
      <c r="K74" s="736"/>
      <c r="N74" s="732"/>
      <c r="O74" s="737"/>
      <c r="Q74" s="736"/>
    </row>
    <row r="75" spans="1:17" x14ac:dyDescent="0.2">
      <c r="A75" s="782" t="s">
        <v>134</v>
      </c>
      <c r="B75" s="802" t="s">
        <v>135</v>
      </c>
      <c r="C75" s="735">
        <f t="shared" si="0"/>
        <v>0</v>
      </c>
      <c r="D75" s="749"/>
      <c r="E75" s="739"/>
      <c r="F75" s="750"/>
      <c r="G75" s="750"/>
      <c r="H75" s="750"/>
      <c r="I75" s="828"/>
      <c r="J75" s="736"/>
      <c r="K75" s="736"/>
      <c r="N75" s="732"/>
      <c r="O75" s="737"/>
      <c r="Q75" s="736"/>
    </row>
    <row r="76" spans="1:17" x14ac:dyDescent="0.2">
      <c r="A76" s="782" t="s">
        <v>136</v>
      </c>
      <c r="B76" s="802" t="s">
        <v>137</v>
      </c>
      <c r="C76" s="735">
        <f t="shared" si="0"/>
        <v>0</v>
      </c>
      <c r="D76" s="749"/>
      <c r="E76" s="739"/>
      <c r="F76" s="750"/>
      <c r="G76" s="750"/>
      <c r="H76" s="750"/>
      <c r="I76" s="828"/>
      <c r="J76" s="736"/>
      <c r="K76" s="736"/>
      <c r="N76" s="732"/>
      <c r="O76" s="737"/>
      <c r="Q76" s="736"/>
    </row>
    <row r="77" spans="1:17" x14ac:dyDescent="0.2">
      <c r="A77" s="803" t="s">
        <v>138</v>
      </c>
      <c r="B77" s="808" t="s">
        <v>139</v>
      </c>
      <c r="C77" s="751">
        <f>+SUM(D77:F77)</f>
        <v>0</v>
      </c>
      <c r="D77" s="752"/>
      <c r="E77" s="753"/>
      <c r="F77" s="754"/>
      <c r="G77" s="754"/>
      <c r="H77" s="754"/>
      <c r="I77" s="828"/>
      <c r="J77" s="736"/>
      <c r="K77" s="736"/>
      <c r="N77" s="732"/>
      <c r="O77" s="737"/>
      <c r="Q77" s="736"/>
    </row>
    <row r="78" spans="1:17" x14ac:dyDescent="0.2">
      <c r="A78" s="873"/>
      <c r="B78" s="755"/>
      <c r="C78" s="68"/>
      <c r="D78" s="3"/>
      <c r="E78" s="3"/>
      <c r="F78" s="3"/>
      <c r="G78" s="3"/>
      <c r="H78" s="3"/>
      <c r="I78" s="828"/>
      <c r="J78" s="736"/>
      <c r="K78" s="736"/>
      <c r="N78" s="732"/>
      <c r="O78" s="737"/>
      <c r="Q78" s="736"/>
    </row>
    <row r="79" spans="1:17" x14ac:dyDescent="0.2">
      <c r="A79" s="951" t="s">
        <v>140</v>
      </c>
      <c r="B79" s="958"/>
      <c r="C79" s="872">
        <f>+SUM(D79:F79)</f>
        <v>1038</v>
      </c>
      <c r="D79" s="756">
        <f>+SUM(D80:D117)</f>
        <v>0</v>
      </c>
      <c r="E79" s="756">
        <f>+SUM(E80:E117)</f>
        <v>987</v>
      </c>
      <c r="F79" s="757">
        <f>+SUM(F80:F117)</f>
        <v>51</v>
      </c>
      <c r="G79" s="758">
        <f>+SUM(G80:G117)</f>
        <v>0</v>
      </c>
      <c r="H79" s="758">
        <f>+SUM(H80:H117)</f>
        <v>0</v>
      </c>
      <c r="I79" s="828"/>
      <c r="J79" s="736"/>
      <c r="K79" s="736"/>
      <c r="N79" s="732"/>
      <c r="O79" s="737"/>
      <c r="Q79" s="736"/>
    </row>
    <row r="80" spans="1:17" x14ac:dyDescent="0.2">
      <c r="A80" s="781" t="s">
        <v>141</v>
      </c>
      <c r="B80" s="801" t="s">
        <v>142</v>
      </c>
      <c r="C80" s="759">
        <f>+SUM(D80:F80)</f>
        <v>0</v>
      </c>
      <c r="D80" s="746"/>
      <c r="E80" s="747"/>
      <c r="F80" s="748"/>
      <c r="G80" s="748"/>
      <c r="H80" s="748"/>
      <c r="I80" s="828"/>
      <c r="J80" s="736"/>
      <c r="K80" s="736"/>
      <c r="N80" s="732"/>
      <c r="O80" s="737"/>
      <c r="Q80" s="736"/>
    </row>
    <row r="81" spans="1:17" x14ac:dyDescent="0.2">
      <c r="A81" s="782" t="s">
        <v>143</v>
      </c>
      <c r="B81" s="802" t="s">
        <v>144</v>
      </c>
      <c r="C81" s="735">
        <f t="shared" ref="C81:C117" si="1">+SUM(D81:F81)</f>
        <v>28</v>
      </c>
      <c r="D81" s="749"/>
      <c r="E81" s="739">
        <v>28</v>
      </c>
      <c r="F81" s="750"/>
      <c r="G81" s="750"/>
      <c r="H81" s="750"/>
      <c r="I81" s="828"/>
      <c r="J81" s="736"/>
      <c r="K81" s="736"/>
      <c r="N81" s="732"/>
      <c r="O81" s="737"/>
      <c r="Q81" s="736"/>
    </row>
    <row r="82" spans="1:17" x14ac:dyDescent="0.2">
      <c r="A82" s="782" t="s">
        <v>145</v>
      </c>
      <c r="B82" s="802" t="s">
        <v>146</v>
      </c>
      <c r="C82" s="735">
        <f t="shared" si="1"/>
        <v>0</v>
      </c>
      <c r="D82" s="749"/>
      <c r="E82" s="739"/>
      <c r="F82" s="750"/>
      <c r="G82" s="750"/>
      <c r="H82" s="750"/>
      <c r="I82" s="828"/>
      <c r="J82" s="736"/>
      <c r="K82" s="736"/>
      <c r="N82" s="732"/>
      <c r="O82" s="737"/>
      <c r="Q82" s="736"/>
    </row>
    <row r="83" spans="1:17" x14ac:dyDescent="0.2">
      <c r="A83" s="782" t="s">
        <v>147</v>
      </c>
      <c r="B83" s="802" t="s">
        <v>148</v>
      </c>
      <c r="C83" s="735">
        <f t="shared" si="1"/>
        <v>0</v>
      </c>
      <c r="D83" s="749"/>
      <c r="E83" s="739"/>
      <c r="F83" s="750"/>
      <c r="G83" s="750"/>
      <c r="H83" s="750"/>
      <c r="I83" s="828"/>
      <c r="J83" s="736"/>
      <c r="K83" s="736"/>
      <c r="N83" s="732"/>
      <c r="O83" s="737"/>
      <c r="Q83" s="736"/>
    </row>
    <row r="84" spans="1:17" x14ac:dyDescent="0.2">
      <c r="A84" s="782" t="s">
        <v>149</v>
      </c>
      <c r="B84" s="802" t="s">
        <v>150</v>
      </c>
      <c r="C84" s="735">
        <f t="shared" si="1"/>
        <v>29</v>
      </c>
      <c r="D84" s="749"/>
      <c r="E84" s="739">
        <v>29</v>
      </c>
      <c r="F84" s="750"/>
      <c r="G84" s="750"/>
      <c r="H84" s="750"/>
      <c r="I84" s="828"/>
      <c r="J84" s="736"/>
      <c r="K84" s="736"/>
      <c r="N84" s="732"/>
      <c r="O84" s="737"/>
      <c r="Q84" s="736"/>
    </row>
    <row r="85" spans="1:17" x14ac:dyDescent="0.2">
      <c r="A85" s="782" t="s">
        <v>151</v>
      </c>
      <c r="B85" s="802" t="s">
        <v>152</v>
      </c>
      <c r="C85" s="735">
        <f t="shared" si="1"/>
        <v>0</v>
      </c>
      <c r="D85" s="749"/>
      <c r="E85" s="739"/>
      <c r="F85" s="750"/>
      <c r="G85" s="750"/>
      <c r="H85" s="750"/>
      <c r="I85" s="828"/>
      <c r="J85" s="736"/>
      <c r="K85" s="736"/>
      <c r="N85" s="732"/>
      <c r="O85" s="737"/>
      <c r="Q85" s="736"/>
    </row>
    <row r="86" spans="1:17" x14ac:dyDescent="0.2">
      <c r="A86" s="782" t="s">
        <v>153</v>
      </c>
      <c r="B86" s="802" t="s">
        <v>154</v>
      </c>
      <c r="C86" s="735">
        <f t="shared" si="1"/>
        <v>0</v>
      </c>
      <c r="D86" s="749"/>
      <c r="E86" s="739"/>
      <c r="F86" s="750"/>
      <c r="G86" s="750"/>
      <c r="H86" s="750"/>
      <c r="I86" s="828"/>
      <c r="J86" s="736"/>
      <c r="K86" s="736"/>
      <c r="N86" s="732"/>
      <c r="O86" s="737"/>
      <c r="Q86" s="736"/>
    </row>
    <row r="87" spans="1:17" x14ac:dyDescent="0.2">
      <c r="A87" s="782" t="s">
        <v>155</v>
      </c>
      <c r="B87" s="802" t="s">
        <v>156</v>
      </c>
      <c r="C87" s="735">
        <f t="shared" si="1"/>
        <v>0</v>
      </c>
      <c r="D87" s="749"/>
      <c r="E87" s="739"/>
      <c r="F87" s="750"/>
      <c r="G87" s="750"/>
      <c r="H87" s="750"/>
      <c r="I87" s="828"/>
      <c r="J87" s="736"/>
      <c r="K87" s="736"/>
      <c r="N87" s="732"/>
      <c r="O87" s="737"/>
      <c r="Q87" s="736"/>
    </row>
    <row r="88" spans="1:17" x14ac:dyDescent="0.2">
      <c r="A88" s="782" t="s">
        <v>157</v>
      </c>
      <c r="B88" s="802" t="s">
        <v>158</v>
      </c>
      <c r="C88" s="735">
        <f t="shared" si="1"/>
        <v>0</v>
      </c>
      <c r="D88" s="749"/>
      <c r="E88" s="739"/>
      <c r="F88" s="750"/>
      <c r="G88" s="750"/>
      <c r="H88" s="750"/>
      <c r="I88" s="828"/>
      <c r="J88" s="736"/>
      <c r="K88" s="736"/>
      <c r="N88" s="732"/>
      <c r="O88" s="737"/>
      <c r="Q88" s="736"/>
    </row>
    <row r="89" spans="1:17" x14ac:dyDescent="0.2">
      <c r="A89" s="782" t="s">
        <v>159</v>
      </c>
      <c r="B89" s="802" t="s">
        <v>160</v>
      </c>
      <c r="C89" s="735">
        <f t="shared" si="1"/>
        <v>20</v>
      </c>
      <c r="D89" s="749"/>
      <c r="E89" s="739">
        <v>20</v>
      </c>
      <c r="F89" s="750"/>
      <c r="G89" s="750"/>
      <c r="H89" s="750"/>
      <c r="I89" s="828"/>
      <c r="J89" s="736"/>
      <c r="K89" s="736"/>
      <c r="N89" s="732"/>
      <c r="O89" s="737"/>
      <c r="Q89" s="736"/>
    </row>
    <row r="90" spans="1:17" x14ac:dyDescent="0.2">
      <c r="A90" s="782" t="s">
        <v>161</v>
      </c>
      <c r="B90" s="802" t="s">
        <v>162</v>
      </c>
      <c r="C90" s="735">
        <f t="shared" si="1"/>
        <v>0</v>
      </c>
      <c r="D90" s="749"/>
      <c r="E90" s="739"/>
      <c r="F90" s="750"/>
      <c r="G90" s="750"/>
      <c r="H90" s="750"/>
      <c r="I90" s="828"/>
      <c r="J90" s="736"/>
      <c r="K90" s="736"/>
      <c r="N90" s="732"/>
      <c r="O90" s="737"/>
      <c r="Q90" s="736"/>
    </row>
    <row r="91" spans="1:17" x14ac:dyDescent="0.2">
      <c r="A91" s="782" t="s">
        <v>163</v>
      </c>
      <c r="B91" s="802" t="s">
        <v>164</v>
      </c>
      <c r="C91" s="735">
        <f t="shared" si="1"/>
        <v>0</v>
      </c>
      <c r="D91" s="749"/>
      <c r="E91" s="739"/>
      <c r="F91" s="750"/>
      <c r="G91" s="750"/>
      <c r="H91" s="750"/>
      <c r="I91" s="828"/>
      <c r="J91" s="736"/>
      <c r="K91" s="736"/>
      <c r="N91" s="732"/>
      <c r="O91" s="737"/>
      <c r="Q91" s="736"/>
    </row>
    <row r="92" spans="1:17" x14ac:dyDescent="0.2">
      <c r="A92" s="782" t="s">
        <v>165</v>
      </c>
      <c r="B92" s="802" t="s">
        <v>166</v>
      </c>
      <c r="C92" s="735">
        <f t="shared" si="1"/>
        <v>0</v>
      </c>
      <c r="D92" s="749"/>
      <c r="E92" s="739"/>
      <c r="F92" s="750"/>
      <c r="G92" s="750"/>
      <c r="H92" s="750"/>
      <c r="I92" s="828"/>
      <c r="J92" s="736"/>
      <c r="K92" s="736"/>
      <c r="N92" s="732"/>
      <c r="O92" s="737"/>
      <c r="Q92" s="736"/>
    </row>
    <row r="93" spans="1:17" x14ac:dyDescent="0.2">
      <c r="A93" s="782" t="s">
        <v>167</v>
      </c>
      <c r="B93" s="802" t="s">
        <v>168</v>
      </c>
      <c r="C93" s="735">
        <f t="shared" si="1"/>
        <v>0</v>
      </c>
      <c r="D93" s="749"/>
      <c r="E93" s="739"/>
      <c r="F93" s="750"/>
      <c r="G93" s="750"/>
      <c r="H93" s="750"/>
      <c r="I93" s="828"/>
      <c r="J93" s="736"/>
      <c r="K93" s="736"/>
      <c r="N93" s="732"/>
      <c r="O93" s="737"/>
      <c r="Q93" s="736"/>
    </row>
    <row r="94" spans="1:17" x14ac:dyDescent="0.2">
      <c r="A94" s="782" t="s">
        <v>169</v>
      </c>
      <c r="B94" s="802" t="s">
        <v>170</v>
      </c>
      <c r="C94" s="735">
        <f t="shared" si="1"/>
        <v>539</v>
      </c>
      <c r="D94" s="749"/>
      <c r="E94" s="739">
        <v>539</v>
      </c>
      <c r="F94" s="750"/>
      <c r="G94" s="750"/>
      <c r="H94" s="750"/>
      <c r="I94" s="828"/>
      <c r="J94" s="736"/>
      <c r="K94" s="736"/>
      <c r="N94" s="732"/>
      <c r="O94" s="737"/>
      <c r="Q94" s="736"/>
    </row>
    <row r="95" spans="1:17" x14ac:dyDescent="0.2">
      <c r="A95" s="782" t="s">
        <v>171</v>
      </c>
      <c r="B95" s="802" t="s">
        <v>172</v>
      </c>
      <c r="C95" s="735">
        <f t="shared" si="1"/>
        <v>17</v>
      </c>
      <c r="D95" s="749"/>
      <c r="E95" s="739">
        <v>17</v>
      </c>
      <c r="F95" s="750"/>
      <c r="G95" s="750"/>
      <c r="H95" s="750"/>
      <c r="I95" s="828"/>
      <c r="J95" s="736"/>
      <c r="K95" s="736"/>
      <c r="N95" s="732"/>
      <c r="O95" s="737"/>
      <c r="Q95" s="736"/>
    </row>
    <row r="96" spans="1:17" x14ac:dyDescent="0.2">
      <c r="A96" s="782" t="s">
        <v>173</v>
      </c>
      <c r="B96" s="802" t="s">
        <v>174</v>
      </c>
      <c r="C96" s="735">
        <f t="shared" si="1"/>
        <v>0</v>
      </c>
      <c r="D96" s="749"/>
      <c r="E96" s="739"/>
      <c r="F96" s="750"/>
      <c r="G96" s="750"/>
      <c r="H96" s="750"/>
      <c r="I96" s="828"/>
      <c r="J96" s="736"/>
      <c r="K96" s="736"/>
      <c r="N96" s="732"/>
      <c r="O96" s="737"/>
      <c r="Q96" s="736"/>
    </row>
    <row r="97" spans="1:17" x14ac:dyDescent="0.2">
      <c r="A97" s="782" t="s">
        <v>175</v>
      </c>
      <c r="B97" s="802" t="s">
        <v>176</v>
      </c>
      <c r="C97" s="735">
        <f t="shared" si="1"/>
        <v>0</v>
      </c>
      <c r="D97" s="749"/>
      <c r="E97" s="739"/>
      <c r="F97" s="750"/>
      <c r="G97" s="750"/>
      <c r="H97" s="750"/>
      <c r="I97" s="828"/>
      <c r="J97" s="736"/>
      <c r="K97" s="736"/>
      <c r="N97" s="732"/>
      <c r="O97" s="737"/>
      <c r="Q97" s="736"/>
    </row>
    <row r="98" spans="1:17" x14ac:dyDescent="0.2">
      <c r="A98" s="782" t="s">
        <v>177</v>
      </c>
      <c r="B98" s="802" t="s">
        <v>178</v>
      </c>
      <c r="C98" s="735">
        <f t="shared" si="1"/>
        <v>0</v>
      </c>
      <c r="D98" s="749"/>
      <c r="E98" s="739"/>
      <c r="F98" s="750"/>
      <c r="G98" s="750"/>
      <c r="H98" s="750"/>
      <c r="I98" s="828"/>
      <c r="J98" s="736"/>
      <c r="K98" s="736"/>
      <c r="N98" s="732"/>
      <c r="O98" s="737"/>
      <c r="Q98" s="736"/>
    </row>
    <row r="99" spans="1:17" x14ac:dyDescent="0.2">
      <c r="A99" s="782" t="s">
        <v>179</v>
      </c>
      <c r="B99" s="802" t="s">
        <v>180</v>
      </c>
      <c r="C99" s="735">
        <f t="shared" si="1"/>
        <v>354</v>
      </c>
      <c r="D99" s="749"/>
      <c r="E99" s="739">
        <v>354</v>
      </c>
      <c r="F99" s="750"/>
      <c r="G99" s="750"/>
      <c r="H99" s="750"/>
      <c r="I99" s="828"/>
      <c r="J99" s="736"/>
      <c r="K99" s="736"/>
      <c r="N99" s="732"/>
      <c r="O99" s="737"/>
      <c r="Q99" s="736"/>
    </row>
    <row r="100" spans="1:17" x14ac:dyDescent="0.2">
      <c r="A100" s="782" t="s">
        <v>181</v>
      </c>
      <c r="B100" s="802" t="s">
        <v>182</v>
      </c>
      <c r="C100" s="735">
        <f t="shared" si="1"/>
        <v>0</v>
      </c>
      <c r="D100" s="749"/>
      <c r="E100" s="739"/>
      <c r="F100" s="750"/>
      <c r="G100" s="750"/>
      <c r="H100" s="750"/>
      <c r="I100" s="828"/>
      <c r="J100" s="736"/>
      <c r="K100" s="736"/>
      <c r="N100" s="732"/>
      <c r="O100" s="737"/>
      <c r="Q100" s="736"/>
    </row>
    <row r="101" spans="1:17" x14ac:dyDescent="0.2">
      <c r="A101" s="782" t="s">
        <v>183</v>
      </c>
      <c r="B101" s="802" t="s">
        <v>184</v>
      </c>
      <c r="C101" s="735">
        <f t="shared" si="1"/>
        <v>0</v>
      </c>
      <c r="D101" s="749"/>
      <c r="E101" s="739"/>
      <c r="F101" s="750"/>
      <c r="G101" s="750"/>
      <c r="H101" s="750"/>
      <c r="I101" s="828"/>
      <c r="J101" s="736"/>
      <c r="K101" s="736"/>
      <c r="N101" s="732"/>
      <c r="O101" s="737"/>
      <c r="Q101" s="736"/>
    </row>
    <row r="102" spans="1:17" x14ac:dyDescent="0.2">
      <c r="A102" s="782" t="s">
        <v>185</v>
      </c>
      <c r="B102" s="802" t="s">
        <v>186</v>
      </c>
      <c r="C102" s="735">
        <f t="shared" si="1"/>
        <v>0</v>
      </c>
      <c r="D102" s="749"/>
      <c r="E102" s="739"/>
      <c r="F102" s="750"/>
      <c r="G102" s="750"/>
      <c r="H102" s="750"/>
      <c r="I102" s="828"/>
      <c r="J102" s="736"/>
      <c r="K102" s="736"/>
      <c r="N102" s="732"/>
      <c r="O102" s="737"/>
      <c r="Q102" s="736"/>
    </row>
    <row r="103" spans="1:17" x14ac:dyDescent="0.2">
      <c r="A103" s="782" t="s">
        <v>187</v>
      </c>
      <c r="B103" s="802" t="s">
        <v>188</v>
      </c>
      <c r="C103" s="735">
        <f t="shared" si="1"/>
        <v>0</v>
      </c>
      <c r="D103" s="749"/>
      <c r="E103" s="739"/>
      <c r="F103" s="750"/>
      <c r="G103" s="750"/>
      <c r="H103" s="750"/>
      <c r="I103" s="828"/>
      <c r="J103" s="736"/>
      <c r="K103" s="736"/>
      <c r="N103" s="732"/>
      <c r="O103" s="737"/>
      <c r="Q103" s="736"/>
    </row>
    <row r="104" spans="1:17" x14ac:dyDescent="0.2">
      <c r="A104" s="782" t="s">
        <v>189</v>
      </c>
      <c r="B104" s="802" t="s">
        <v>190</v>
      </c>
      <c r="C104" s="735">
        <f t="shared" si="1"/>
        <v>0</v>
      </c>
      <c r="D104" s="749"/>
      <c r="E104" s="739"/>
      <c r="F104" s="750"/>
      <c r="G104" s="750"/>
      <c r="H104" s="750"/>
      <c r="I104" s="828"/>
      <c r="J104" s="736"/>
      <c r="K104" s="736"/>
      <c r="N104" s="732"/>
      <c r="O104" s="737"/>
      <c r="Q104" s="736"/>
    </row>
    <row r="105" spans="1:17" x14ac:dyDescent="0.2">
      <c r="A105" s="782" t="s">
        <v>191</v>
      </c>
      <c r="B105" s="802" t="s">
        <v>192</v>
      </c>
      <c r="C105" s="735">
        <f t="shared" si="1"/>
        <v>48</v>
      </c>
      <c r="D105" s="749"/>
      <c r="E105" s="739"/>
      <c r="F105" s="750">
        <v>48</v>
      </c>
      <c r="G105" s="750"/>
      <c r="H105" s="750"/>
      <c r="I105" s="828"/>
      <c r="J105" s="736"/>
      <c r="K105" s="736"/>
      <c r="N105" s="732"/>
      <c r="O105" s="737"/>
      <c r="Q105" s="736"/>
    </row>
    <row r="106" spans="1:17" x14ac:dyDescent="0.2">
      <c r="A106" s="782" t="s">
        <v>193</v>
      </c>
      <c r="B106" s="802" t="s">
        <v>194</v>
      </c>
      <c r="C106" s="735">
        <f t="shared" si="1"/>
        <v>3</v>
      </c>
      <c r="D106" s="749"/>
      <c r="E106" s="739"/>
      <c r="F106" s="750">
        <v>3</v>
      </c>
      <c r="G106" s="750"/>
      <c r="H106" s="750"/>
      <c r="I106" s="828"/>
      <c r="J106" s="736"/>
      <c r="K106" s="736"/>
      <c r="N106" s="732"/>
      <c r="O106" s="737"/>
      <c r="Q106" s="736"/>
    </row>
    <row r="107" spans="1:17" x14ac:dyDescent="0.2">
      <c r="A107" s="782" t="s">
        <v>195</v>
      </c>
      <c r="B107" s="802" t="s">
        <v>196</v>
      </c>
      <c r="C107" s="735">
        <f t="shared" si="1"/>
        <v>0</v>
      </c>
      <c r="D107" s="749"/>
      <c r="E107" s="739"/>
      <c r="F107" s="750"/>
      <c r="G107" s="750"/>
      <c r="H107" s="750"/>
      <c r="I107" s="828"/>
      <c r="J107" s="736"/>
      <c r="K107" s="736"/>
      <c r="N107" s="732"/>
      <c r="O107" s="737"/>
      <c r="Q107" s="736"/>
    </row>
    <row r="108" spans="1:17" x14ac:dyDescent="0.2">
      <c r="A108" s="782" t="s">
        <v>197</v>
      </c>
      <c r="B108" s="802" t="s">
        <v>198</v>
      </c>
      <c r="C108" s="735">
        <f t="shared" si="1"/>
        <v>0</v>
      </c>
      <c r="D108" s="749"/>
      <c r="E108" s="739"/>
      <c r="F108" s="750"/>
      <c r="G108" s="750"/>
      <c r="H108" s="750"/>
      <c r="I108" s="828"/>
      <c r="J108" s="736"/>
      <c r="K108" s="736"/>
      <c r="N108" s="732"/>
      <c r="O108" s="737"/>
      <c r="Q108" s="736"/>
    </row>
    <row r="109" spans="1:17" x14ac:dyDescent="0.2">
      <c r="A109" s="782" t="s">
        <v>199</v>
      </c>
      <c r="B109" s="802" t="s">
        <v>200</v>
      </c>
      <c r="C109" s="735">
        <f t="shared" si="1"/>
        <v>0</v>
      </c>
      <c r="D109" s="749"/>
      <c r="E109" s="739"/>
      <c r="F109" s="750"/>
      <c r="G109" s="750"/>
      <c r="H109" s="750"/>
      <c r="I109" s="828"/>
      <c r="J109" s="736"/>
      <c r="K109" s="736"/>
      <c r="N109" s="732"/>
      <c r="O109" s="737"/>
      <c r="Q109" s="736"/>
    </row>
    <row r="110" spans="1:17" x14ac:dyDescent="0.2">
      <c r="A110" s="782" t="s">
        <v>201</v>
      </c>
      <c r="B110" s="802" t="s">
        <v>202</v>
      </c>
      <c r="C110" s="735">
        <f t="shared" si="1"/>
        <v>0</v>
      </c>
      <c r="D110" s="749"/>
      <c r="E110" s="739"/>
      <c r="F110" s="750"/>
      <c r="G110" s="750"/>
      <c r="H110" s="750"/>
      <c r="I110" s="828"/>
      <c r="J110" s="736"/>
      <c r="K110" s="736"/>
      <c r="N110" s="732"/>
      <c r="O110" s="737"/>
      <c r="Q110" s="736"/>
    </row>
    <row r="111" spans="1:17" x14ac:dyDescent="0.2">
      <c r="A111" s="782" t="s">
        <v>203</v>
      </c>
      <c r="B111" s="802" t="s">
        <v>204</v>
      </c>
      <c r="C111" s="735">
        <f t="shared" si="1"/>
        <v>0</v>
      </c>
      <c r="D111" s="749"/>
      <c r="E111" s="739"/>
      <c r="F111" s="750"/>
      <c r="G111" s="750"/>
      <c r="H111" s="750"/>
      <c r="I111" s="828"/>
      <c r="J111" s="736"/>
      <c r="K111" s="736"/>
      <c r="N111" s="732"/>
      <c r="O111" s="737"/>
      <c r="Q111" s="736"/>
    </row>
    <row r="112" spans="1:17" x14ac:dyDescent="0.2">
      <c r="A112" s="782" t="s">
        <v>205</v>
      </c>
      <c r="B112" s="802" t="s">
        <v>206</v>
      </c>
      <c r="C112" s="735">
        <f t="shared" si="1"/>
        <v>0</v>
      </c>
      <c r="D112" s="749"/>
      <c r="E112" s="739"/>
      <c r="F112" s="750"/>
      <c r="G112" s="750"/>
      <c r="H112" s="750"/>
      <c r="I112" s="828"/>
      <c r="J112" s="736"/>
      <c r="K112" s="736"/>
      <c r="N112" s="732"/>
      <c r="O112" s="737"/>
      <c r="Q112" s="736"/>
    </row>
    <row r="113" spans="1:17" x14ac:dyDescent="0.2">
      <c r="A113" s="782" t="s">
        <v>207</v>
      </c>
      <c r="B113" s="802" t="s">
        <v>208</v>
      </c>
      <c r="C113" s="735">
        <f t="shared" si="1"/>
        <v>0</v>
      </c>
      <c r="D113" s="749"/>
      <c r="E113" s="739"/>
      <c r="F113" s="750"/>
      <c r="G113" s="750"/>
      <c r="H113" s="750"/>
      <c r="I113" s="828"/>
      <c r="J113" s="736"/>
      <c r="K113" s="736"/>
      <c r="N113" s="732"/>
      <c r="O113" s="737"/>
      <c r="Q113" s="736"/>
    </row>
    <row r="114" spans="1:17" x14ac:dyDescent="0.2">
      <c r="A114" s="782" t="s">
        <v>209</v>
      </c>
      <c r="B114" s="802" t="s">
        <v>210</v>
      </c>
      <c r="C114" s="735">
        <f t="shared" si="1"/>
        <v>0</v>
      </c>
      <c r="D114" s="749"/>
      <c r="E114" s="739"/>
      <c r="F114" s="750"/>
      <c r="G114" s="750"/>
      <c r="H114" s="750"/>
      <c r="I114" s="828"/>
      <c r="J114" s="736"/>
      <c r="K114" s="736"/>
      <c r="N114" s="732"/>
      <c r="O114" s="737"/>
      <c r="Q114" s="736"/>
    </row>
    <row r="115" spans="1:17" x14ac:dyDescent="0.2">
      <c r="A115" s="782" t="s">
        <v>211</v>
      </c>
      <c r="B115" s="802" t="s">
        <v>212</v>
      </c>
      <c r="C115" s="735">
        <f t="shared" si="1"/>
        <v>0</v>
      </c>
      <c r="D115" s="749"/>
      <c r="E115" s="739"/>
      <c r="F115" s="750"/>
      <c r="G115" s="750"/>
      <c r="H115" s="750"/>
      <c r="I115" s="828"/>
      <c r="J115" s="736"/>
      <c r="K115" s="736"/>
      <c r="N115" s="732"/>
      <c r="O115" s="737"/>
      <c r="Q115" s="736"/>
    </row>
    <row r="116" spans="1:17" x14ac:dyDescent="0.2">
      <c r="A116" s="782" t="s">
        <v>213</v>
      </c>
      <c r="B116" s="802" t="s">
        <v>214</v>
      </c>
      <c r="C116" s="735">
        <f t="shared" si="1"/>
        <v>0</v>
      </c>
      <c r="D116" s="749"/>
      <c r="E116" s="739"/>
      <c r="F116" s="750"/>
      <c r="G116" s="750"/>
      <c r="H116" s="750"/>
      <c r="I116" s="828"/>
      <c r="J116" s="736"/>
      <c r="K116" s="736"/>
      <c r="N116" s="732"/>
      <c r="O116" s="737"/>
      <c r="Q116" s="736"/>
    </row>
    <row r="117" spans="1:17" x14ac:dyDescent="0.2">
      <c r="A117" s="803" t="s">
        <v>215</v>
      </c>
      <c r="B117" s="808" t="s">
        <v>216</v>
      </c>
      <c r="C117" s="751">
        <f t="shared" si="1"/>
        <v>0</v>
      </c>
      <c r="D117" s="752"/>
      <c r="E117" s="753"/>
      <c r="F117" s="754"/>
      <c r="G117" s="754"/>
      <c r="H117" s="754"/>
      <c r="I117" s="828"/>
      <c r="J117" s="736"/>
      <c r="K117" s="736"/>
      <c r="N117" s="732"/>
      <c r="O117" s="737"/>
      <c r="Q117" s="736"/>
    </row>
    <row r="118" spans="1:17" x14ac:dyDescent="0.2">
      <c r="A118" s="873"/>
      <c r="B118" s="755"/>
      <c r="C118" s="68"/>
      <c r="D118" s="3"/>
      <c r="E118" s="3"/>
      <c r="F118" s="3"/>
      <c r="G118" s="3"/>
      <c r="H118" s="3"/>
      <c r="I118" s="828"/>
      <c r="J118" s="736"/>
      <c r="K118" s="736"/>
      <c r="N118" s="732"/>
      <c r="O118" s="737"/>
      <c r="Q118" s="736"/>
    </row>
    <row r="119" spans="1:17" x14ac:dyDescent="0.2">
      <c r="A119" s="951" t="s">
        <v>217</v>
      </c>
      <c r="B119" s="958"/>
      <c r="C119" s="872">
        <f>+SUM(D119:F119)</f>
        <v>314</v>
      </c>
      <c r="D119" s="756">
        <f>+SUM(D120:D159)</f>
        <v>1</v>
      </c>
      <c r="E119" s="760">
        <f>+SUM(E120:E159)</f>
        <v>304</v>
      </c>
      <c r="F119" s="761">
        <f>+SUM(F120:F159)</f>
        <v>9</v>
      </c>
      <c r="G119" s="761">
        <f>+SUM(G120:G159)</f>
        <v>0</v>
      </c>
      <c r="H119" s="761">
        <f>+SUM(H120:H159)</f>
        <v>0</v>
      </c>
      <c r="I119" s="828"/>
      <c r="J119" s="736"/>
      <c r="K119" s="736"/>
      <c r="N119" s="732"/>
      <c r="O119" s="737"/>
      <c r="Q119" s="736"/>
    </row>
    <row r="120" spans="1:17" x14ac:dyDescent="0.2">
      <c r="A120" s="781" t="s">
        <v>218</v>
      </c>
      <c r="B120" s="801" t="s">
        <v>219</v>
      </c>
      <c r="C120" s="759">
        <f>+SUM(D120:F120)</f>
        <v>0</v>
      </c>
      <c r="D120" s="746"/>
      <c r="E120" s="747"/>
      <c r="F120" s="748"/>
      <c r="G120" s="748"/>
      <c r="H120" s="748"/>
      <c r="I120" s="828"/>
      <c r="J120" s="736"/>
      <c r="K120" s="736"/>
      <c r="N120" s="732"/>
      <c r="O120" s="737"/>
      <c r="Q120" s="736"/>
    </row>
    <row r="121" spans="1:17" x14ac:dyDescent="0.2">
      <c r="A121" s="782" t="s">
        <v>220</v>
      </c>
      <c r="B121" s="802" t="s">
        <v>221</v>
      </c>
      <c r="C121" s="735">
        <f t="shared" ref="C121:C159" si="2">+SUM(D121:F121)</f>
        <v>0</v>
      </c>
      <c r="D121" s="749"/>
      <c r="E121" s="739"/>
      <c r="F121" s="750"/>
      <c r="G121" s="750"/>
      <c r="H121" s="750"/>
      <c r="I121" s="828"/>
      <c r="J121" s="736"/>
      <c r="K121" s="736"/>
      <c r="N121" s="732"/>
      <c r="O121" s="737"/>
      <c r="Q121" s="736"/>
    </row>
    <row r="122" spans="1:17" x14ac:dyDescent="0.2">
      <c r="A122" s="782" t="s">
        <v>222</v>
      </c>
      <c r="B122" s="802" t="s">
        <v>223</v>
      </c>
      <c r="C122" s="735">
        <f t="shared" si="2"/>
        <v>0</v>
      </c>
      <c r="D122" s="749"/>
      <c r="E122" s="739"/>
      <c r="F122" s="750"/>
      <c r="G122" s="750"/>
      <c r="H122" s="750"/>
      <c r="I122" s="828"/>
      <c r="J122" s="736"/>
      <c r="K122" s="736"/>
      <c r="N122" s="732"/>
      <c r="O122" s="737"/>
      <c r="Q122" s="736"/>
    </row>
    <row r="123" spans="1:17" x14ac:dyDescent="0.2">
      <c r="A123" s="782" t="s">
        <v>224</v>
      </c>
      <c r="B123" s="802" t="s">
        <v>225</v>
      </c>
      <c r="C123" s="735">
        <f t="shared" si="2"/>
        <v>0</v>
      </c>
      <c r="D123" s="749"/>
      <c r="E123" s="739"/>
      <c r="F123" s="750"/>
      <c r="G123" s="750"/>
      <c r="H123" s="750"/>
      <c r="I123" s="828"/>
      <c r="J123" s="736"/>
      <c r="K123" s="736"/>
      <c r="N123" s="732"/>
      <c r="O123" s="737"/>
      <c r="Q123" s="736"/>
    </row>
    <row r="124" spans="1:17" x14ac:dyDescent="0.2">
      <c r="A124" s="782" t="s">
        <v>226</v>
      </c>
      <c r="B124" s="802" t="s">
        <v>227</v>
      </c>
      <c r="C124" s="735">
        <f t="shared" si="2"/>
        <v>0</v>
      </c>
      <c r="D124" s="749"/>
      <c r="E124" s="739"/>
      <c r="F124" s="750"/>
      <c r="G124" s="750"/>
      <c r="H124" s="750"/>
      <c r="I124" s="828"/>
      <c r="J124" s="736"/>
      <c r="K124" s="736"/>
      <c r="N124" s="732"/>
      <c r="O124" s="737"/>
      <c r="Q124" s="736"/>
    </row>
    <row r="125" spans="1:17" x14ac:dyDescent="0.2">
      <c r="A125" s="782" t="s">
        <v>228</v>
      </c>
      <c r="B125" s="802" t="s">
        <v>229</v>
      </c>
      <c r="C125" s="735">
        <f t="shared" si="2"/>
        <v>0</v>
      </c>
      <c r="D125" s="749"/>
      <c r="E125" s="739"/>
      <c r="F125" s="750"/>
      <c r="G125" s="750"/>
      <c r="H125" s="750"/>
      <c r="I125" s="828"/>
      <c r="J125" s="736"/>
      <c r="K125" s="736"/>
      <c r="N125" s="732"/>
      <c r="O125" s="737"/>
      <c r="Q125" s="736"/>
    </row>
    <row r="126" spans="1:17" x14ac:dyDescent="0.2">
      <c r="A126" s="782" t="s">
        <v>230</v>
      </c>
      <c r="B126" s="802" t="s">
        <v>231</v>
      </c>
      <c r="C126" s="735">
        <f t="shared" si="2"/>
        <v>0</v>
      </c>
      <c r="D126" s="749"/>
      <c r="E126" s="739"/>
      <c r="F126" s="750"/>
      <c r="G126" s="750"/>
      <c r="H126" s="750"/>
      <c r="I126" s="828"/>
      <c r="J126" s="736"/>
      <c r="K126" s="736"/>
      <c r="N126" s="732"/>
      <c r="O126" s="737"/>
      <c r="Q126" s="736"/>
    </row>
    <row r="127" spans="1:17" x14ac:dyDescent="0.2">
      <c r="A127" s="782" t="s">
        <v>232</v>
      </c>
      <c r="B127" s="802" t="s">
        <v>233</v>
      </c>
      <c r="C127" s="735">
        <f t="shared" si="2"/>
        <v>0</v>
      </c>
      <c r="D127" s="749"/>
      <c r="E127" s="739"/>
      <c r="F127" s="750"/>
      <c r="G127" s="750"/>
      <c r="H127" s="750"/>
      <c r="I127" s="828"/>
      <c r="J127" s="736"/>
      <c r="K127" s="736"/>
      <c r="N127" s="732"/>
      <c r="O127" s="737"/>
      <c r="Q127" s="736"/>
    </row>
    <row r="128" spans="1:17" x14ac:dyDescent="0.2">
      <c r="A128" s="782" t="s">
        <v>234</v>
      </c>
      <c r="B128" s="802" t="s">
        <v>235</v>
      </c>
      <c r="C128" s="735">
        <f t="shared" si="2"/>
        <v>250</v>
      </c>
      <c r="D128" s="749"/>
      <c r="E128" s="739">
        <v>250</v>
      </c>
      <c r="F128" s="750"/>
      <c r="G128" s="750"/>
      <c r="H128" s="750"/>
      <c r="I128" s="828"/>
      <c r="J128" s="736"/>
      <c r="K128" s="736"/>
      <c r="N128" s="732"/>
      <c r="O128" s="737"/>
      <c r="Q128" s="736"/>
    </row>
    <row r="129" spans="1:17" x14ac:dyDescent="0.2">
      <c r="A129" s="782" t="s">
        <v>236</v>
      </c>
      <c r="B129" s="802" t="s">
        <v>237</v>
      </c>
      <c r="C129" s="735">
        <f t="shared" si="2"/>
        <v>7</v>
      </c>
      <c r="D129" s="749"/>
      <c r="E129" s="739">
        <v>7</v>
      </c>
      <c r="F129" s="750"/>
      <c r="G129" s="750"/>
      <c r="H129" s="750"/>
      <c r="I129" s="828"/>
      <c r="J129" s="736"/>
      <c r="K129" s="736"/>
      <c r="N129" s="732"/>
      <c r="O129" s="737"/>
      <c r="Q129" s="736"/>
    </row>
    <row r="130" spans="1:17" x14ac:dyDescent="0.2">
      <c r="A130" s="782" t="s">
        <v>238</v>
      </c>
      <c r="B130" s="802" t="s">
        <v>239</v>
      </c>
      <c r="C130" s="735">
        <f t="shared" si="2"/>
        <v>7</v>
      </c>
      <c r="D130" s="749"/>
      <c r="E130" s="739">
        <v>7</v>
      </c>
      <c r="F130" s="750"/>
      <c r="G130" s="750"/>
      <c r="H130" s="750"/>
      <c r="I130" s="828"/>
      <c r="J130" s="736"/>
      <c r="K130" s="736"/>
      <c r="N130" s="732"/>
      <c r="O130" s="737"/>
      <c r="Q130" s="736"/>
    </row>
    <row r="131" spans="1:17" x14ac:dyDescent="0.2">
      <c r="A131" s="782" t="s">
        <v>240</v>
      </c>
      <c r="B131" s="802" t="s">
        <v>241</v>
      </c>
      <c r="C131" s="735">
        <f t="shared" si="2"/>
        <v>34</v>
      </c>
      <c r="D131" s="749"/>
      <c r="E131" s="739">
        <v>34</v>
      </c>
      <c r="F131" s="750"/>
      <c r="G131" s="750"/>
      <c r="H131" s="750"/>
      <c r="I131" s="828"/>
      <c r="J131" s="736"/>
      <c r="K131" s="736"/>
      <c r="N131" s="732"/>
      <c r="O131" s="737"/>
      <c r="Q131" s="736"/>
    </row>
    <row r="132" spans="1:17" x14ac:dyDescent="0.2">
      <c r="A132" s="782" t="s">
        <v>242</v>
      </c>
      <c r="B132" s="802" t="s">
        <v>243</v>
      </c>
      <c r="C132" s="735">
        <f t="shared" si="2"/>
        <v>0</v>
      </c>
      <c r="D132" s="749"/>
      <c r="E132" s="739"/>
      <c r="F132" s="750"/>
      <c r="G132" s="750"/>
      <c r="H132" s="750"/>
      <c r="I132" s="828"/>
      <c r="J132" s="736"/>
      <c r="K132" s="736"/>
      <c r="N132" s="732"/>
      <c r="O132" s="737"/>
      <c r="Q132" s="736"/>
    </row>
    <row r="133" spans="1:17" x14ac:dyDescent="0.2">
      <c r="A133" s="782" t="s">
        <v>244</v>
      </c>
      <c r="B133" s="802" t="s">
        <v>245</v>
      </c>
      <c r="C133" s="735">
        <f t="shared" si="2"/>
        <v>0</v>
      </c>
      <c r="D133" s="749"/>
      <c r="E133" s="739"/>
      <c r="F133" s="750"/>
      <c r="G133" s="750"/>
      <c r="H133" s="750"/>
      <c r="I133" s="828"/>
      <c r="J133" s="736"/>
      <c r="K133" s="736"/>
      <c r="N133" s="732"/>
      <c r="O133" s="737"/>
      <c r="Q133" s="736"/>
    </row>
    <row r="134" spans="1:17" x14ac:dyDescent="0.2">
      <c r="A134" s="782" t="s">
        <v>246</v>
      </c>
      <c r="B134" s="802" t="s">
        <v>247</v>
      </c>
      <c r="C134" s="735">
        <f t="shared" si="2"/>
        <v>0</v>
      </c>
      <c r="D134" s="749"/>
      <c r="E134" s="739"/>
      <c r="F134" s="750"/>
      <c r="G134" s="750"/>
      <c r="H134" s="750"/>
      <c r="I134" s="828"/>
      <c r="J134" s="736"/>
      <c r="K134" s="736"/>
      <c r="N134" s="732"/>
      <c r="O134" s="737"/>
      <c r="Q134" s="736"/>
    </row>
    <row r="135" spans="1:17" x14ac:dyDescent="0.2">
      <c r="A135" s="782" t="s">
        <v>248</v>
      </c>
      <c r="B135" s="802" t="s">
        <v>249</v>
      </c>
      <c r="C135" s="735">
        <f t="shared" si="2"/>
        <v>0</v>
      </c>
      <c r="D135" s="749"/>
      <c r="E135" s="739"/>
      <c r="F135" s="750"/>
      <c r="G135" s="750"/>
      <c r="H135" s="750"/>
      <c r="I135" s="828"/>
      <c r="J135" s="736"/>
      <c r="K135" s="736"/>
      <c r="N135" s="732"/>
      <c r="O135" s="737"/>
      <c r="Q135" s="736"/>
    </row>
    <row r="136" spans="1:17" x14ac:dyDescent="0.2">
      <c r="A136" s="782" t="s">
        <v>250</v>
      </c>
      <c r="B136" s="802" t="s">
        <v>251</v>
      </c>
      <c r="C136" s="735">
        <f t="shared" si="2"/>
        <v>0</v>
      </c>
      <c r="D136" s="749"/>
      <c r="E136" s="739"/>
      <c r="F136" s="750"/>
      <c r="G136" s="750"/>
      <c r="H136" s="750"/>
      <c r="I136" s="828"/>
      <c r="J136" s="736"/>
      <c r="K136" s="736"/>
      <c r="N136" s="732"/>
      <c r="O136" s="737"/>
      <c r="Q136" s="736"/>
    </row>
    <row r="137" spans="1:17" x14ac:dyDescent="0.2">
      <c r="A137" s="782" t="s">
        <v>252</v>
      </c>
      <c r="B137" s="802" t="s">
        <v>253</v>
      </c>
      <c r="C137" s="735">
        <f t="shared" si="2"/>
        <v>2</v>
      </c>
      <c r="D137" s="749"/>
      <c r="E137" s="739">
        <v>2</v>
      </c>
      <c r="F137" s="750"/>
      <c r="G137" s="750"/>
      <c r="H137" s="750"/>
      <c r="I137" s="828"/>
      <c r="J137" s="736"/>
      <c r="K137" s="736"/>
      <c r="N137" s="732"/>
      <c r="O137" s="737"/>
      <c r="Q137" s="736"/>
    </row>
    <row r="138" spans="1:17" x14ac:dyDescent="0.2">
      <c r="A138" s="782" t="s">
        <v>254</v>
      </c>
      <c r="B138" s="802" t="s">
        <v>255</v>
      </c>
      <c r="C138" s="735">
        <f t="shared" si="2"/>
        <v>0</v>
      </c>
      <c r="D138" s="749"/>
      <c r="E138" s="739"/>
      <c r="F138" s="750"/>
      <c r="G138" s="750"/>
      <c r="H138" s="750"/>
      <c r="I138" s="828"/>
      <c r="J138" s="736"/>
      <c r="K138" s="736"/>
      <c r="N138" s="732"/>
      <c r="O138" s="737"/>
      <c r="Q138" s="736"/>
    </row>
    <row r="139" spans="1:17" x14ac:dyDescent="0.2">
      <c r="A139" s="782" t="s">
        <v>256</v>
      </c>
      <c r="B139" s="802" t="s">
        <v>257</v>
      </c>
      <c r="C139" s="735">
        <f t="shared" si="2"/>
        <v>4</v>
      </c>
      <c r="D139" s="749"/>
      <c r="E139" s="739"/>
      <c r="F139" s="750">
        <v>4</v>
      </c>
      <c r="G139" s="750"/>
      <c r="H139" s="750"/>
      <c r="I139" s="828"/>
      <c r="J139" s="736"/>
      <c r="K139" s="736"/>
      <c r="N139" s="732"/>
      <c r="O139" s="737"/>
      <c r="Q139" s="736"/>
    </row>
    <row r="140" spans="1:17" x14ac:dyDescent="0.2">
      <c r="A140" s="782" t="s">
        <v>258</v>
      </c>
      <c r="B140" s="802" t="s">
        <v>259</v>
      </c>
      <c r="C140" s="735">
        <f t="shared" si="2"/>
        <v>1</v>
      </c>
      <c r="D140" s="749"/>
      <c r="E140" s="739"/>
      <c r="F140" s="750">
        <v>1</v>
      </c>
      <c r="G140" s="750"/>
      <c r="H140" s="750"/>
      <c r="I140" s="828"/>
      <c r="J140" s="736"/>
      <c r="K140" s="736"/>
      <c r="N140" s="732"/>
      <c r="O140" s="737"/>
      <c r="Q140" s="736"/>
    </row>
    <row r="141" spans="1:17" x14ac:dyDescent="0.2">
      <c r="A141" s="782" t="s">
        <v>260</v>
      </c>
      <c r="B141" s="802" t="s">
        <v>261</v>
      </c>
      <c r="C141" s="735">
        <f t="shared" si="2"/>
        <v>0</v>
      </c>
      <c r="D141" s="749"/>
      <c r="E141" s="739"/>
      <c r="F141" s="750"/>
      <c r="G141" s="750"/>
      <c r="H141" s="750"/>
      <c r="I141" s="828"/>
      <c r="J141" s="736"/>
      <c r="K141" s="736"/>
      <c r="N141" s="732"/>
      <c r="O141" s="737"/>
      <c r="Q141" s="736"/>
    </row>
    <row r="142" spans="1:17" x14ac:dyDescent="0.2">
      <c r="A142" s="782" t="s">
        <v>262</v>
      </c>
      <c r="B142" s="802" t="s">
        <v>263</v>
      </c>
      <c r="C142" s="735">
        <f t="shared" si="2"/>
        <v>1</v>
      </c>
      <c r="D142" s="749"/>
      <c r="E142" s="739">
        <v>1</v>
      </c>
      <c r="F142" s="750"/>
      <c r="G142" s="750"/>
      <c r="H142" s="750"/>
      <c r="I142" s="828"/>
      <c r="J142" s="736"/>
      <c r="K142" s="736"/>
      <c r="N142" s="732"/>
      <c r="O142" s="737"/>
      <c r="Q142" s="736"/>
    </row>
    <row r="143" spans="1:17" x14ac:dyDescent="0.2">
      <c r="A143" s="782" t="s">
        <v>264</v>
      </c>
      <c r="B143" s="802" t="s">
        <v>265</v>
      </c>
      <c r="C143" s="735">
        <f t="shared" si="2"/>
        <v>0</v>
      </c>
      <c r="D143" s="749"/>
      <c r="E143" s="739"/>
      <c r="F143" s="750"/>
      <c r="G143" s="750"/>
      <c r="H143" s="750"/>
      <c r="I143" s="828"/>
      <c r="J143" s="736"/>
      <c r="K143" s="736"/>
      <c r="N143" s="732"/>
      <c r="O143" s="737"/>
      <c r="Q143" s="736"/>
    </row>
    <row r="144" spans="1:17" x14ac:dyDescent="0.2">
      <c r="A144" s="782" t="s">
        <v>266</v>
      </c>
      <c r="B144" s="802" t="s">
        <v>267</v>
      </c>
      <c r="C144" s="735">
        <f t="shared" si="2"/>
        <v>1</v>
      </c>
      <c r="D144" s="749">
        <v>1</v>
      </c>
      <c r="E144" s="739"/>
      <c r="F144" s="750"/>
      <c r="G144" s="750"/>
      <c r="H144" s="750"/>
      <c r="I144" s="828"/>
      <c r="J144" s="736"/>
      <c r="K144" s="736"/>
      <c r="N144" s="732"/>
      <c r="O144" s="737"/>
      <c r="Q144" s="736"/>
    </row>
    <row r="145" spans="1:17" x14ac:dyDescent="0.2">
      <c r="A145" s="782" t="s">
        <v>268</v>
      </c>
      <c r="B145" s="802" t="s">
        <v>265</v>
      </c>
      <c r="C145" s="735">
        <f t="shared" si="2"/>
        <v>0</v>
      </c>
      <c r="D145" s="749"/>
      <c r="E145" s="739"/>
      <c r="F145" s="750"/>
      <c r="G145" s="750"/>
      <c r="H145" s="750"/>
      <c r="I145" s="828"/>
      <c r="J145" s="736"/>
      <c r="K145" s="736"/>
      <c r="N145" s="732"/>
      <c r="O145" s="737"/>
      <c r="Q145" s="736"/>
    </row>
    <row r="146" spans="1:17" x14ac:dyDescent="0.2">
      <c r="A146" s="782" t="s">
        <v>269</v>
      </c>
      <c r="B146" s="802" t="s">
        <v>267</v>
      </c>
      <c r="C146" s="735">
        <f t="shared" si="2"/>
        <v>0</v>
      </c>
      <c r="D146" s="749"/>
      <c r="E146" s="739"/>
      <c r="F146" s="750"/>
      <c r="G146" s="750"/>
      <c r="H146" s="750"/>
      <c r="I146" s="828"/>
      <c r="J146" s="736"/>
      <c r="K146" s="736"/>
      <c r="N146" s="732"/>
      <c r="O146" s="737"/>
      <c r="Q146" s="736"/>
    </row>
    <row r="147" spans="1:17" x14ac:dyDescent="0.2">
      <c r="A147" s="782" t="s">
        <v>270</v>
      </c>
      <c r="B147" s="802" t="s">
        <v>271</v>
      </c>
      <c r="C147" s="735">
        <f t="shared" si="2"/>
        <v>0</v>
      </c>
      <c r="D147" s="749"/>
      <c r="E147" s="739"/>
      <c r="F147" s="750"/>
      <c r="G147" s="750"/>
      <c r="H147" s="750"/>
      <c r="I147" s="828"/>
      <c r="J147" s="736"/>
      <c r="K147" s="736"/>
      <c r="N147" s="732"/>
      <c r="O147" s="737"/>
      <c r="Q147" s="736"/>
    </row>
    <row r="148" spans="1:17" x14ac:dyDescent="0.2">
      <c r="A148" s="782" t="s">
        <v>272</v>
      </c>
      <c r="B148" s="802" t="s">
        <v>267</v>
      </c>
      <c r="C148" s="735">
        <f t="shared" si="2"/>
        <v>0</v>
      </c>
      <c r="D148" s="749"/>
      <c r="E148" s="739"/>
      <c r="F148" s="750"/>
      <c r="G148" s="750"/>
      <c r="H148" s="750"/>
      <c r="I148" s="828"/>
      <c r="J148" s="736"/>
      <c r="K148" s="736"/>
      <c r="N148" s="732"/>
      <c r="O148" s="737"/>
      <c r="Q148" s="736"/>
    </row>
    <row r="149" spans="1:17" x14ac:dyDescent="0.2">
      <c r="A149" s="782" t="s">
        <v>273</v>
      </c>
      <c r="B149" s="802" t="s">
        <v>265</v>
      </c>
      <c r="C149" s="735">
        <f t="shared" si="2"/>
        <v>0</v>
      </c>
      <c r="D149" s="749"/>
      <c r="E149" s="739"/>
      <c r="F149" s="750"/>
      <c r="G149" s="750"/>
      <c r="H149" s="750"/>
      <c r="I149" s="828"/>
      <c r="J149" s="736"/>
      <c r="K149" s="736"/>
      <c r="N149" s="732"/>
      <c r="O149" s="737"/>
      <c r="Q149" s="736"/>
    </row>
    <row r="150" spans="1:17" x14ac:dyDescent="0.2">
      <c r="A150" s="782" t="s">
        <v>274</v>
      </c>
      <c r="B150" s="802" t="s">
        <v>275</v>
      </c>
      <c r="C150" s="735">
        <f t="shared" si="2"/>
        <v>0</v>
      </c>
      <c r="D150" s="749"/>
      <c r="E150" s="739"/>
      <c r="F150" s="750"/>
      <c r="G150" s="750"/>
      <c r="H150" s="750"/>
      <c r="I150" s="828"/>
      <c r="J150" s="736"/>
      <c r="K150" s="736"/>
      <c r="N150" s="732"/>
      <c r="O150" s="737"/>
      <c r="Q150" s="736"/>
    </row>
    <row r="151" spans="1:17" x14ac:dyDescent="0.2">
      <c r="A151" s="782" t="s">
        <v>276</v>
      </c>
      <c r="B151" s="802" t="s">
        <v>277</v>
      </c>
      <c r="C151" s="735">
        <f t="shared" si="2"/>
        <v>0</v>
      </c>
      <c r="D151" s="749"/>
      <c r="E151" s="739"/>
      <c r="F151" s="750"/>
      <c r="G151" s="750"/>
      <c r="H151" s="750"/>
      <c r="I151" s="828"/>
      <c r="J151" s="736"/>
      <c r="K151" s="736"/>
      <c r="N151" s="732"/>
      <c r="O151" s="737"/>
      <c r="Q151" s="736"/>
    </row>
    <row r="152" spans="1:17" x14ac:dyDescent="0.2">
      <c r="A152" s="782" t="s">
        <v>278</v>
      </c>
      <c r="B152" s="802" t="s">
        <v>265</v>
      </c>
      <c r="C152" s="735">
        <f t="shared" si="2"/>
        <v>5</v>
      </c>
      <c r="D152" s="749"/>
      <c r="E152" s="739">
        <v>3</v>
      </c>
      <c r="F152" s="750">
        <v>2</v>
      </c>
      <c r="G152" s="750"/>
      <c r="H152" s="750"/>
      <c r="I152" s="828"/>
      <c r="J152" s="736"/>
      <c r="K152" s="736"/>
      <c r="N152" s="732"/>
      <c r="O152" s="737"/>
      <c r="Q152" s="736"/>
    </row>
    <row r="153" spans="1:17" x14ac:dyDescent="0.2">
      <c r="A153" s="782" t="s">
        <v>279</v>
      </c>
      <c r="B153" s="802" t="s">
        <v>267</v>
      </c>
      <c r="C153" s="735">
        <f t="shared" si="2"/>
        <v>2</v>
      </c>
      <c r="D153" s="749"/>
      <c r="E153" s="739"/>
      <c r="F153" s="750">
        <v>2</v>
      </c>
      <c r="G153" s="750"/>
      <c r="H153" s="750"/>
      <c r="I153" s="828"/>
      <c r="J153" s="736"/>
      <c r="K153" s="736"/>
      <c r="N153" s="732"/>
      <c r="O153" s="737"/>
      <c r="Q153" s="736"/>
    </row>
    <row r="154" spans="1:17" x14ac:dyDescent="0.2">
      <c r="A154" s="782" t="s">
        <v>280</v>
      </c>
      <c r="B154" s="802" t="s">
        <v>281</v>
      </c>
      <c r="C154" s="735">
        <f t="shared" si="2"/>
        <v>0</v>
      </c>
      <c r="D154" s="749"/>
      <c r="E154" s="739"/>
      <c r="F154" s="750"/>
      <c r="G154" s="750"/>
      <c r="H154" s="750"/>
      <c r="I154" s="828"/>
      <c r="J154" s="736"/>
      <c r="K154" s="736"/>
      <c r="N154" s="732"/>
      <c r="O154" s="737"/>
      <c r="Q154" s="736"/>
    </row>
    <row r="155" spans="1:17" x14ac:dyDescent="0.2">
      <c r="A155" s="782" t="s">
        <v>282</v>
      </c>
      <c r="B155" s="802" t="s">
        <v>283</v>
      </c>
      <c r="C155" s="735">
        <f t="shared" si="2"/>
        <v>0</v>
      </c>
      <c r="D155" s="749"/>
      <c r="E155" s="739"/>
      <c r="F155" s="750"/>
      <c r="G155" s="750"/>
      <c r="H155" s="750"/>
      <c r="I155" s="828"/>
      <c r="J155" s="736"/>
      <c r="K155" s="736"/>
      <c r="N155" s="732"/>
      <c r="O155" s="737"/>
      <c r="Q155" s="736"/>
    </row>
    <row r="156" spans="1:17" x14ac:dyDescent="0.2">
      <c r="A156" s="782" t="s">
        <v>284</v>
      </c>
      <c r="B156" s="802" t="s">
        <v>285</v>
      </c>
      <c r="C156" s="735">
        <f t="shared" si="2"/>
        <v>0</v>
      </c>
      <c r="D156" s="749"/>
      <c r="E156" s="739"/>
      <c r="F156" s="750"/>
      <c r="G156" s="750"/>
      <c r="H156" s="750"/>
      <c r="I156" s="828"/>
      <c r="J156" s="736"/>
      <c r="K156" s="736"/>
      <c r="N156" s="732"/>
      <c r="O156" s="737"/>
      <c r="Q156" s="736"/>
    </row>
    <row r="157" spans="1:17" x14ac:dyDescent="0.2">
      <c r="A157" s="782" t="s">
        <v>286</v>
      </c>
      <c r="B157" s="802" t="s">
        <v>287</v>
      </c>
      <c r="C157" s="735">
        <f t="shared" si="2"/>
        <v>0</v>
      </c>
      <c r="D157" s="749"/>
      <c r="E157" s="739"/>
      <c r="F157" s="750"/>
      <c r="G157" s="750"/>
      <c r="H157" s="750"/>
      <c r="I157" s="828"/>
      <c r="J157" s="736"/>
      <c r="K157" s="736"/>
      <c r="N157" s="732"/>
      <c r="O157" s="737"/>
      <c r="Q157" s="736"/>
    </row>
    <row r="158" spans="1:17" x14ac:dyDescent="0.2">
      <c r="A158" s="782" t="s">
        <v>288</v>
      </c>
      <c r="B158" s="788" t="s">
        <v>289</v>
      </c>
      <c r="C158" s="735">
        <f t="shared" si="2"/>
        <v>0</v>
      </c>
      <c r="D158" s="749"/>
      <c r="E158" s="739"/>
      <c r="F158" s="769"/>
      <c r="G158" s="750"/>
      <c r="H158" s="750"/>
      <c r="I158" s="828"/>
      <c r="J158" s="736"/>
      <c r="K158" s="736"/>
      <c r="N158" s="732"/>
      <c r="O158" s="737"/>
      <c r="Q158" s="736"/>
    </row>
    <row r="159" spans="1:17" ht="23.25" x14ac:dyDescent="0.2">
      <c r="A159" s="803" t="s">
        <v>290</v>
      </c>
      <c r="B159" s="804" t="s">
        <v>291</v>
      </c>
      <c r="C159" s="751">
        <f t="shared" si="2"/>
        <v>0</v>
      </c>
      <c r="D159" s="752"/>
      <c r="E159" s="753"/>
      <c r="F159" s="754"/>
      <c r="G159" s="754"/>
      <c r="H159" s="754"/>
      <c r="I159" s="828"/>
      <c r="J159" s="736"/>
      <c r="K159" s="736"/>
      <c r="N159" s="732"/>
      <c r="O159" s="737"/>
      <c r="Q159" s="736"/>
    </row>
    <row r="160" spans="1:17" x14ac:dyDescent="0.2">
      <c r="A160" s="762"/>
      <c r="B160" s="763"/>
      <c r="C160" s="68"/>
      <c r="D160" s="3"/>
      <c r="E160" s="3"/>
      <c r="F160" s="3"/>
      <c r="G160" s="3"/>
      <c r="H160" s="3"/>
      <c r="I160" s="828"/>
      <c r="J160" s="736"/>
      <c r="K160" s="736"/>
      <c r="N160" s="732"/>
      <c r="O160" s="737"/>
      <c r="Q160" s="736"/>
    </row>
    <row r="161" spans="1:17" ht="15" customHeight="1" x14ac:dyDescent="0.2">
      <c r="A161" s="956" t="s">
        <v>292</v>
      </c>
      <c r="B161" s="957"/>
      <c r="C161" s="872">
        <f t="shared" ref="C161:C176" si="3">+SUM(D161:F161)</f>
        <v>2</v>
      </c>
      <c r="D161" s="756">
        <f>+SUM(D162:D176)</f>
        <v>0</v>
      </c>
      <c r="E161" s="760">
        <f>+SUM(E162:E176)</f>
        <v>2</v>
      </c>
      <c r="F161" s="761">
        <f>+SUM(F162:F176)</f>
        <v>0</v>
      </c>
      <c r="G161" s="761">
        <f>+SUM(G162:G176)</f>
        <v>0</v>
      </c>
      <c r="H161" s="761">
        <f>+SUM(H162:H176)</f>
        <v>0</v>
      </c>
      <c r="I161" s="828"/>
      <c r="J161" s="736"/>
      <c r="K161" s="736"/>
      <c r="N161" s="732"/>
      <c r="O161" s="737"/>
      <c r="Q161" s="736"/>
    </row>
    <row r="162" spans="1:17" x14ac:dyDescent="0.2">
      <c r="A162" s="781" t="s">
        <v>293</v>
      </c>
      <c r="B162" s="801" t="s">
        <v>294</v>
      </c>
      <c r="C162" s="759">
        <f t="shared" si="3"/>
        <v>0</v>
      </c>
      <c r="D162" s="746"/>
      <c r="E162" s="747"/>
      <c r="F162" s="748"/>
      <c r="G162" s="748"/>
      <c r="H162" s="748"/>
      <c r="I162" s="828"/>
      <c r="J162" s="736"/>
      <c r="K162" s="736"/>
      <c r="N162" s="732"/>
      <c r="O162" s="737"/>
      <c r="Q162" s="736"/>
    </row>
    <row r="163" spans="1:17" x14ac:dyDescent="0.2">
      <c r="A163" s="782" t="s">
        <v>295</v>
      </c>
      <c r="B163" s="805" t="s">
        <v>296</v>
      </c>
      <c r="C163" s="735">
        <f t="shared" si="3"/>
        <v>0</v>
      </c>
      <c r="D163" s="749"/>
      <c r="E163" s="739"/>
      <c r="F163" s="750"/>
      <c r="G163" s="750"/>
      <c r="H163" s="750"/>
      <c r="I163" s="828"/>
      <c r="J163" s="736"/>
      <c r="K163" s="736"/>
      <c r="N163" s="732"/>
      <c r="O163" s="737"/>
      <c r="Q163" s="736"/>
    </row>
    <row r="164" spans="1:17" x14ac:dyDescent="0.2">
      <c r="A164" s="782" t="s">
        <v>297</v>
      </c>
      <c r="B164" s="788" t="s">
        <v>298</v>
      </c>
      <c r="C164" s="735">
        <f t="shared" si="3"/>
        <v>0</v>
      </c>
      <c r="D164" s="749"/>
      <c r="E164" s="739"/>
      <c r="F164" s="750"/>
      <c r="G164" s="750"/>
      <c r="H164" s="750"/>
      <c r="I164" s="828"/>
      <c r="J164" s="736"/>
      <c r="K164" s="736"/>
      <c r="N164" s="732"/>
      <c r="O164" s="737"/>
      <c r="Q164" s="736"/>
    </row>
    <row r="165" spans="1:17" x14ac:dyDescent="0.2">
      <c r="A165" s="806" t="s">
        <v>299</v>
      </c>
      <c r="B165" s="788" t="s">
        <v>300</v>
      </c>
      <c r="C165" s="735">
        <f t="shared" si="3"/>
        <v>0</v>
      </c>
      <c r="D165" s="749"/>
      <c r="E165" s="739"/>
      <c r="F165" s="750"/>
      <c r="G165" s="750"/>
      <c r="H165" s="750"/>
      <c r="I165" s="828"/>
      <c r="J165" s="736"/>
      <c r="K165" s="736"/>
      <c r="N165" s="732"/>
      <c r="O165" s="737"/>
      <c r="Q165" s="736"/>
    </row>
    <row r="166" spans="1:17" x14ac:dyDescent="0.2">
      <c r="A166" s="782" t="s">
        <v>301</v>
      </c>
      <c r="B166" s="802" t="s">
        <v>302</v>
      </c>
      <c r="C166" s="735">
        <f t="shared" si="3"/>
        <v>2</v>
      </c>
      <c r="D166" s="749"/>
      <c r="E166" s="739">
        <v>2</v>
      </c>
      <c r="F166" s="750"/>
      <c r="G166" s="750"/>
      <c r="H166" s="750"/>
      <c r="I166" s="828"/>
      <c r="J166" s="736"/>
      <c r="K166" s="736"/>
      <c r="N166" s="732"/>
      <c r="O166" s="737"/>
      <c r="Q166" s="736"/>
    </row>
    <row r="167" spans="1:17" x14ac:dyDescent="0.2">
      <c r="A167" s="782" t="s">
        <v>303</v>
      </c>
      <c r="B167" s="802" t="s">
        <v>304</v>
      </c>
      <c r="C167" s="735">
        <f t="shared" si="3"/>
        <v>0</v>
      </c>
      <c r="D167" s="749"/>
      <c r="E167" s="739"/>
      <c r="F167" s="750"/>
      <c r="G167" s="750"/>
      <c r="H167" s="750"/>
      <c r="I167" s="828"/>
      <c r="J167" s="736"/>
      <c r="K167" s="736"/>
      <c r="N167" s="732"/>
      <c r="O167" s="737"/>
      <c r="Q167" s="736"/>
    </row>
    <row r="168" spans="1:17" x14ac:dyDescent="0.2">
      <c r="A168" s="782" t="s">
        <v>305</v>
      </c>
      <c r="B168" s="802" t="s">
        <v>306</v>
      </c>
      <c r="C168" s="735">
        <f t="shared" si="3"/>
        <v>0</v>
      </c>
      <c r="D168" s="749"/>
      <c r="E168" s="739"/>
      <c r="F168" s="750"/>
      <c r="G168" s="750"/>
      <c r="H168" s="750"/>
      <c r="I168" s="828"/>
      <c r="J168" s="736"/>
      <c r="K168" s="736"/>
      <c r="N168" s="732"/>
      <c r="O168" s="737"/>
      <c r="Q168" s="736"/>
    </row>
    <row r="169" spans="1:17" x14ac:dyDescent="0.2">
      <c r="A169" s="782" t="s">
        <v>307</v>
      </c>
      <c r="B169" s="802" t="s">
        <v>308</v>
      </c>
      <c r="C169" s="735">
        <f t="shared" si="3"/>
        <v>0</v>
      </c>
      <c r="D169" s="749"/>
      <c r="E169" s="739"/>
      <c r="F169" s="750"/>
      <c r="G169" s="750"/>
      <c r="H169" s="750"/>
      <c r="I169" s="828"/>
      <c r="J169" s="736"/>
      <c r="K169" s="736"/>
      <c r="N169" s="732"/>
      <c r="O169" s="737"/>
      <c r="Q169" s="736"/>
    </row>
    <row r="170" spans="1:17" x14ac:dyDescent="0.2">
      <c r="A170" s="782" t="s">
        <v>309</v>
      </c>
      <c r="B170" s="802" t="s">
        <v>310</v>
      </c>
      <c r="C170" s="735">
        <f t="shared" si="3"/>
        <v>0</v>
      </c>
      <c r="D170" s="749"/>
      <c r="E170" s="739"/>
      <c r="F170" s="750"/>
      <c r="G170" s="750"/>
      <c r="H170" s="750"/>
      <c r="I170" s="828"/>
      <c r="J170" s="736"/>
      <c r="K170" s="736"/>
      <c r="N170" s="732"/>
      <c r="O170" s="737"/>
      <c r="Q170" s="736"/>
    </row>
    <row r="171" spans="1:17" x14ac:dyDescent="0.2">
      <c r="A171" s="782" t="s">
        <v>311</v>
      </c>
      <c r="B171" s="802" t="s">
        <v>312</v>
      </c>
      <c r="C171" s="735">
        <f t="shared" si="3"/>
        <v>0</v>
      </c>
      <c r="D171" s="749"/>
      <c r="E171" s="739"/>
      <c r="F171" s="750"/>
      <c r="G171" s="750"/>
      <c r="H171" s="750"/>
      <c r="I171" s="828"/>
      <c r="J171" s="736"/>
      <c r="K171" s="736"/>
      <c r="N171" s="732"/>
      <c r="O171" s="737"/>
      <c r="Q171" s="736"/>
    </row>
    <row r="172" spans="1:17" x14ac:dyDescent="0.2">
      <c r="A172" s="782" t="s">
        <v>313</v>
      </c>
      <c r="B172" s="802" t="s">
        <v>314</v>
      </c>
      <c r="C172" s="735">
        <f t="shared" si="3"/>
        <v>0</v>
      </c>
      <c r="D172" s="749"/>
      <c r="E172" s="739"/>
      <c r="F172" s="750"/>
      <c r="G172" s="750"/>
      <c r="H172" s="750"/>
      <c r="I172" s="828"/>
      <c r="J172" s="736"/>
      <c r="K172" s="736"/>
      <c r="N172" s="732"/>
      <c r="O172" s="737"/>
      <c r="Q172" s="736"/>
    </row>
    <row r="173" spans="1:17" x14ac:dyDescent="0.2">
      <c r="A173" s="782" t="s">
        <v>315</v>
      </c>
      <c r="B173" s="802" t="s">
        <v>316</v>
      </c>
      <c r="C173" s="735">
        <f t="shared" si="3"/>
        <v>0</v>
      </c>
      <c r="D173" s="749"/>
      <c r="E173" s="739"/>
      <c r="F173" s="750"/>
      <c r="G173" s="750"/>
      <c r="H173" s="750"/>
      <c r="I173" s="828"/>
      <c r="J173" s="736"/>
      <c r="K173" s="736"/>
      <c r="N173" s="732"/>
      <c r="O173" s="737"/>
      <c r="Q173" s="736"/>
    </row>
    <row r="174" spans="1:17" x14ac:dyDescent="0.2">
      <c r="A174" s="782" t="s">
        <v>317</v>
      </c>
      <c r="B174" s="802" t="s">
        <v>318</v>
      </c>
      <c r="C174" s="735">
        <f t="shared" si="3"/>
        <v>0</v>
      </c>
      <c r="D174" s="749"/>
      <c r="E174" s="739"/>
      <c r="F174" s="750"/>
      <c r="G174" s="750"/>
      <c r="H174" s="750"/>
      <c r="I174" s="828"/>
      <c r="J174" s="736"/>
      <c r="K174" s="736"/>
      <c r="N174" s="732"/>
      <c r="O174" s="737"/>
      <c r="Q174" s="736"/>
    </row>
    <row r="175" spans="1:17" x14ac:dyDescent="0.2">
      <c r="A175" s="782" t="s">
        <v>319</v>
      </c>
      <c r="B175" s="802" t="s">
        <v>320</v>
      </c>
      <c r="C175" s="735">
        <f t="shared" si="3"/>
        <v>0</v>
      </c>
      <c r="D175" s="749"/>
      <c r="E175" s="739"/>
      <c r="F175" s="750"/>
      <c r="G175" s="750"/>
      <c r="H175" s="750"/>
      <c r="I175" s="828"/>
      <c r="J175" s="736"/>
      <c r="K175" s="736"/>
      <c r="N175" s="732"/>
      <c r="O175" s="737"/>
      <c r="Q175" s="736"/>
    </row>
    <row r="176" spans="1:17" x14ac:dyDescent="0.2">
      <c r="A176" s="783" t="s">
        <v>321</v>
      </c>
      <c r="B176" s="807" t="s">
        <v>322</v>
      </c>
      <c r="C176" s="751">
        <f t="shared" si="3"/>
        <v>0</v>
      </c>
      <c r="D176" s="752"/>
      <c r="E176" s="753"/>
      <c r="F176" s="754"/>
      <c r="G176" s="754"/>
      <c r="H176" s="754"/>
      <c r="I176" s="828"/>
      <c r="J176" s="736"/>
      <c r="K176" s="736"/>
      <c r="N176" s="732"/>
      <c r="O176" s="737"/>
      <c r="Q176" s="736"/>
    </row>
    <row r="177" spans="1:17" x14ac:dyDescent="0.2">
      <c r="A177" s="873"/>
      <c r="B177" s="755"/>
      <c r="C177" s="68"/>
      <c r="D177" s="3"/>
      <c r="E177" s="3"/>
      <c r="F177" s="3"/>
      <c r="G177" s="3"/>
      <c r="H177" s="3"/>
      <c r="I177" s="828"/>
      <c r="J177" s="736"/>
      <c r="K177" s="736"/>
      <c r="N177" s="732"/>
      <c r="O177" s="737"/>
      <c r="Q177" s="736"/>
    </row>
    <row r="178" spans="1:17" x14ac:dyDescent="0.2">
      <c r="A178" s="951" t="s">
        <v>323</v>
      </c>
      <c r="B178" s="958"/>
      <c r="C178" s="872">
        <f>+SUM(D178:F178)</f>
        <v>4686</v>
      </c>
      <c r="D178" s="875">
        <f>+SUM(D179:D247)</f>
        <v>3524</v>
      </c>
      <c r="E178" s="733">
        <f>+SUM(E179:E247)</f>
        <v>30</v>
      </c>
      <c r="F178" s="765">
        <f>+SUM(F179:F247)</f>
        <v>1132</v>
      </c>
      <c r="G178" s="872">
        <f>+SUM(G179:G247)</f>
        <v>0</v>
      </c>
      <c r="H178" s="872">
        <f>+SUM(H179:H247)</f>
        <v>0</v>
      </c>
      <c r="I178" s="828"/>
      <c r="J178" s="736"/>
      <c r="K178" s="736"/>
      <c r="N178" s="732"/>
      <c r="O178" s="737"/>
      <c r="Q178" s="736"/>
    </row>
    <row r="179" spans="1:17" x14ac:dyDescent="0.2">
      <c r="A179" s="782" t="s">
        <v>324</v>
      </c>
      <c r="B179" s="846" t="s">
        <v>325</v>
      </c>
      <c r="C179" s="735">
        <f>+SUM(D179:F179)</f>
        <v>0</v>
      </c>
      <c r="D179" s="749"/>
      <c r="E179" s="739"/>
      <c r="F179" s="750"/>
      <c r="G179" s="750"/>
      <c r="H179" s="750"/>
      <c r="I179" s="828"/>
      <c r="J179" s="736"/>
      <c r="K179" s="736"/>
      <c r="N179" s="732"/>
      <c r="O179" s="737"/>
      <c r="Q179" s="736"/>
    </row>
    <row r="180" spans="1:17" x14ac:dyDescent="0.2">
      <c r="A180" s="782" t="s">
        <v>326</v>
      </c>
      <c r="B180" s="847" t="s">
        <v>327</v>
      </c>
      <c r="C180" s="735">
        <f>+SUM(D180:F180)</f>
        <v>0</v>
      </c>
      <c r="D180" s="749"/>
      <c r="E180" s="739"/>
      <c r="F180" s="750"/>
      <c r="G180" s="750"/>
      <c r="H180" s="750"/>
      <c r="I180" s="828"/>
      <c r="J180" s="736"/>
      <c r="K180" s="736"/>
      <c r="N180" s="732"/>
      <c r="O180" s="737"/>
      <c r="Q180" s="736"/>
    </row>
    <row r="181" spans="1:17" x14ac:dyDescent="0.2">
      <c r="A181" s="782" t="s">
        <v>328</v>
      </c>
      <c r="B181" s="847" t="s">
        <v>329</v>
      </c>
      <c r="C181" s="735">
        <f>+SUM(D181:F181)</f>
        <v>0</v>
      </c>
      <c r="D181" s="749"/>
      <c r="E181" s="739"/>
      <c r="F181" s="750"/>
      <c r="G181" s="750"/>
      <c r="H181" s="750"/>
      <c r="I181" s="828"/>
      <c r="J181" s="736"/>
      <c r="K181" s="736"/>
      <c r="N181" s="732"/>
      <c r="O181" s="737"/>
      <c r="Q181" s="736"/>
    </row>
    <row r="182" spans="1:17" ht="13.5" customHeight="1" x14ac:dyDescent="0.2">
      <c r="A182" s="782" t="s">
        <v>330</v>
      </c>
      <c r="B182" s="847" t="s">
        <v>331</v>
      </c>
      <c r="C182" s="735">
        <f t="shared" ref="C182:C243" si="4">+SUM(D182:F182)</f>
        <v>4</v>
      </c>
      <c r="D182" s="749">
        <v>2</v>
      </c>
      <c r="E182" s="739">
        <v>2</v>
      </c>
      <c r="F182" s="750"/>
      <c r="G182" s="750"/>
      <c r="H182" s="750"/>
      <c r="I182" s="828"/>
      <c r="J182" s="736"/>
      <c r="K182" s="736"/>
      <c r="N182" s="732"/>
      <c r="O182" s="737"/>
      <c r="Q182" s="736"/>
    </row>
    <row r="183" spans="1:17" x14ac:dyDescent="0.2">
      <c r="A183" s="782" t="s">
        <v>332</v>
      </c>
      <c r="B183" s="802" t="s">
        <v>333</v>
      </c>
      <c r="C183" s="735">
        <f t="shared" si="4"/>
        <v>77</v>
      </c>
      <c r="D183" s="749">
        <v>77</v>
      </c>
      <c r="E183" s="739"/>
      <c r="F183" s="750"/>
      <c r="G183" s="750"/>
      <c r="H183" s="750"/>
      <c r="I183" s="828"/>
      <c r="J183" s="736"/>
      <c r="K183" s="736"/>
      <c r="N183" s="732"/>
      <c r="O183" s="737"/>
      <c r="Q183" s="736"/>
    </row>
    <row r="184" spans="1:17" x14ac:dyDescent="0.2">
      <c r="A184" s="782" t="s">
        <v>334</v>
      </c>
      <c r="B184" s="802" t="s">
        <v>335</v>
      </c>
      <c r="C184" s="735">
        <f t="shared" si="4"/>
        <v>0</v>
      </c>
      <c r="D184" s="749"/>
      <c r="E184" s="739"/>
      <c r="F184" s="750"/>
      <c r="G184" s="750"/>
      <c r="H184" s="750"/>
      <c r="I184" s="828"/>
      <c r="J184" s="736"/>
      <c r="K184" s="736"/>
      <c r="N184" s="732"/>
      <c r="O184" s="737"/>
      <c r="Q184" s="736"/>
    </row>
    <row r="185" spans="1:17" x14ac:dyDescent="0.2">
      <c r="A185" s="782" t="s">
        <v>336</v>
      </c>
      <c r="B185" s="802" t="s">
        <v>337</v>
      </c>
      <c r="C185" s="735">
        <f t="shared" si="4"/>
        <v>0</v>
      </c>
      <c r="D185" s="749"/>
      <c r="E185" s="739"/>
      <c r="F185" s="750"/>
      <c r="G185" s="750"/>
      <c r="H185" s="750"/>
      <c r="I185" s="828"/>
      <c r="J185" s="736"/>
      <c r="K185" s="736"/>
      <c r="N185" s="732"/>
      <c r="O185" s="737"/>
      <c r="Q185" s="736"/>
    </row>
    <row r="186" spans="1:17" x14ac:dyDescent="0.2">
      <c r="A186" s="782" t="s">
        <v>338</v>
      </c>
      <c r="B186" s="802" t="s">
        <v>339</v>
      </c>
      <c r="C186" s="735">
        <f t="shared" si="4"/>
        <v>0</v>
      </c>
      <c r="D186" s="749"/>
      <c r="E186" s="739"/>
      <c r="F186" s="750"/>
      <c r="G186" s="750"/>
      <c r="H186" s="750"/>
      <c r="I186" s="828"/>
      <c r="J186" s="736"/>
      <c r="K186" s="736"/>
      <c r="N186" s="732"/>
      <c r="O186" s="737"/>
      <c r="Q186" s="736"/>
    </row>
    <row r="187" spans="1:17" x14ac:dyDescent="0.2">
      <c r="A187" s="782" t="s">
        <v>340</v>
      </c>
      <c r="B187" s="802" t="s">
        <v>341</v>
      </c>
      <c r="C187" s="735">
        <f t="shared" si="4"/>
        <v>2</v>
      </c>
      <c r="D187" s="749">
        <v>2</v>
      </c>
      <c r="E187" s="739"/>
      <c r="F187" s="750"/>
      <c r="G187" s="750"/>
      <c r="H187" s="750"/>
      <c r="I187" s="828"/>
      <c r="J187" s="736"/>
      <c r="K187" s="736"/>
      <c r="N187" s="732"/>
      <c r="O187" s="737"/>
      <c r="Q187" s="736"/>
    </row>
    <row r="188" spans="1:17" x14ac:dyDescent="0.2">
      <c r="A188" s="782" t="s">
        <v>342</v>
      </c>
      <c r="B188" s="802" t="s">
        <v>343</v>
      </c>
      <c r="C188" s="735">
        <f t="shared" si="4"/>
        <v>0</v>
      </c>
      <c r="D188" s="749"/>
      <c r="E188" s="739"/>
      <c r="F188" s="750"/>
      <c r="G188" s="750"/>
      <c r="H188" s="750"/>
      <c r="I188" s="828"/>
      <c r="J188" s="736"/>
      <c r="K188" s="736"/>
      <c r="N188" s="732"/>
      <c r="O188" s="737"/>
      <c r="Q188" s="736"/>
    </row>
    <row r="189" spans="1:17" x14ac:dyDescent="0.2">
      <c r="A189" s="782" t="s">
        <v>344</v>
      </c>
      <c r="B189" s="802" t="s">
        <v>345</v>
      </c>
      <c r="C189" s="735">
        <f t="shared" si="4"/>
        <v>0</v>
      </c>
      <c r="D189" s="749"/>
      <c r="E189" s="739"/>
      <c r="F189" s="750"/>
      <c r="G189" s="750"/>
      <c r="H189" s="750"/>
      <c r="I189" s="828"/>
      <c r="J189" s="736"/>
      <c r="K189" s="736"/>
      <c r="N189" s="732"/>
      <c r="O189" s="737"/>
      <c r="Q189" s="736"/>
    </row>
    <row r="190" spans="1:17" x14ac:dyDescent="0.2">
      <c r="A190" s="782" t="s">
        <v>346</v>
      </c>
      <c r="B190" s="802" t="s">
        <v>347</v>
      </c>
      <c r="C190" s="735">
        <f t="shared" si="4"/>
        <v>0</v>
      </c>
      <c r="D190" s="749"/>
      <c r="E190" s="739"/>
      <c r="F190" s="750"/>
      <c r="G190" s="750"/>
      <c r="H190" s="750"/>
      <c r="I190" s="828"/>
      <c r="J190" s="736"/>
      <c r="K190" s="736"/>
      <c r="N190" s="732"/>
      <c r="O190" s="737"/>
      <c r="Q190" s="736"/>
    </row>
    <row r="191" spans="1:17" x14ac:dyDescent="0.2">
      <c r="A191" s="782" t="s">
        <v>348</v>
      </c>
      <c r="B191" s="802" t="s">
        <v>349</v>
      </c>
      <c r="C191" s="735">
        <f t="shared" si="4"/>
        <v>0</v>
      </c>
      <c r="D191" s="749"/>
      <c r="E191" s="739"/>
      <c r="F191" s="750"/>
      <c r="G191" s="750"/>
      <c r="H191" s="750"/>
      <c r="I191" s="828"/>
      <c r="J191" s="736"/>
      <c r="K191" s="736"/>
      <c r="N191" s="732"/>
      <c r="O191" s="737"/>
      <c r="Q191" s="736"/>
    </row>
    <row r="192" spans="1:17" ht="23.25" x14ac:dyDescent="0.2">
      <c r="A192" s="782" t="s">
        <v>350</v>
      </c>
      <c r="B192" s="788" t="s">
        <v>351</v>
      </c>
      <c r="C192" s="735">
        <f t="shared" si="4"/>
        <v>0</v>
      </c>
      <c r="D192" s="749"/>
      <c r="E192" s="739"/>
      <c r="F192" s="750"/>
      <c r="G192" s="750"/>
      <c r="H192" s="750"/>
      <c r="I192" s="828"/>
      <c r="J192" s="736"/>
      <c r="K192" s="736"/>
      <c r="N192" s="732"/>
      <c r="O192" s="737"/>
      <c r="Q192" s="736"/>
    </row>
    <row r="193" spans="1:17" x14ac:dyDescent="0.2">
      <c r="A193" s="782" t="s">
        <v>352</v>
      </c>
      <c r="B193" s="788" t="s">
        <v>353</v>
      </c>
      <c r="C193" s="735">
        <f t="shared" si="4"/>
        <v>0</v>
      </c>
      <c r="D193" s="749"/>
      <c r="E193" s="739"/>
      <c r="F193" s="750"/>
      <c r="G193" s="750"/>
      <c r="H193" s="750"/>
      <c r="I193" s="828"/>
      <c r="J193" s="736"/>
      <c r="K193" s="736"/>
      <c r="N193" s="732"/>
      <c r="O193" s="737"/>
      <c r="Q193" s="736"/>
    </row>
    <row r="194" spans="1:17" x14ac:dyDescent="0.2">
      <c r="A194" s="782" t="s">
        <v>354</v>
      </c>
      <c r="B194" s="802" t="s">
        <v>355</v>
      </c>
      <c r="C194" s="735">
        <f t="shared" si="4"/>
        <v>0</v>
      </c>
      <c r="D194" s="749"/>
      <c r="E194" s="739"/>
      <c r="F194" s="750"/>
      <c r="G194" s="750"/>
      <c r="H194" s="750"/>
      <c r="I194" s="828"/>
      <c r="J194" s="736"/>
      <c r="K194" s="736"/>
      <c r="N194" s="732"/>
      <c r="O194" s="737"/>
      <c r="Q194" s="736"/>
    </row>
    <row r="195" spans="1:17" x14ac:dyDescent="0.2">
      <c r="A195" s="782" t="s">
        <v>356</v>
      </c>
      <c r="B195" s="802" t="s">
        <v>357</v>
      </c>
      <c r="C195" s="735">
        <f t="shared" si="4"/>
        <v>0</v>
      </c>
      <c r="D195" s="749"/>
      <c r="E195" s="739"/>
      <c r="F195" s="750"/>
      <c r="G195" s="750"/>
      <c r="H195" s="750"/>
      <c r="I195" s="828"/>
      <c r="J195" s="736"/>
      <c r="K195" s="736"/>
      <c r="N195" s="732"/>
      <c r="O195" s="737"/>
      <c r="Q195" s="736"/>
    </row>
    <row r="196" spans="1:17" x14ac:dyDescent="0.2">
      <c r="A196" s="782" t="s">
        <v>358</v>
      </c>
      <c r="B196" s="802" t="s">
        <v>359</v>
      </c>
      <c r="C196" s="735">
        <f t="shared" si="4"/>
        <v>0</v>
      </c>
      <c r="D196" s="749"/>
      <c r="E196" s="739"/>
      <c r="F196" s="750"/>
      <c r="G196" s="750"/>
      <c r="H196" s="750"/>
      <c r="I196" s="828"/>
      <c r="J196" s="736"/>
      <c r="K196" s="736"/>
      <c r="N196" s="732"/>
      <c r="O196" s="737"/>
      <c r="Q196" s="736"/>
    </row>
    <row r="197" spans="1:17" x14ac:dyDescent="0.2">
      <c r="A197" s="782" t="s">
        <v>360</v>
      </c>
      <c r="B197" s="802" t="s">
        <v>361</v>
      </c>
      <c r="C197" s="735">
        <f t="shared" si="4"/>
        <v>0</v>
      </c>
      <c r="D197" s="749"/>
      <c r="E197" s="739"/>
      <c r="F197" s="750"/>
      <c r="G197" s="750"/>
      <c r="H197" s="750"/>
      <c r="I197" s="828"/>
      <c r="J197" s="736"/>
      <c r="K197" s="736"/>
      <c r="N197" s="732"/>
      <c r="O197" s="737"/>
      <c r="Q197" s="736"/>
    </row>
    <row r="198" spans="1:17" x14ac:dyDescent="0.2">
      <c r="A198" s="782" t="s">
        <v>362</v>
      </c>
      <c r="B198" s="802" t="s">
        <v>363</v>
      </c>
      <c r="C198" s="735">
        <f t="shared" si="4"/>
        <v>29</v>
      </c>
      <c r="D198" s="749">
        <v>29</v>
      </c>
      <c r="E198" s="739"/>
      <c r="F198" s="750"/>
      <c r="G198" s="750"/>
      <c r="H198" s="750"/>
      <c r="I198" s="828"/>
      <c r="J198" s="736"/>
      <c r="K198" s="736"/>
      <c r="N198" s="732"/>
      <c r="O198" s="737"/>
      <c r="Q198" s="736"/>
    </row>
    <row r="199" spans="1:17" x14ac:dyDescent="0.2">
      <c r="A199" s="782" t="s">
        <v>364</v>
      </c>
      <c r="B199" s="802" t="s">
        <v>365</v>
      </c>
      <c r="C199" s="735">
        <f t="shared" si="4"/>
        <v>0</v>
      </c>
      <c r="D199" s="749"/>
      <c r="E199" s="739"/>
      <c r="F199" s="750"/>
      <c r="G199" s="750"/>
      <c r="H199" s="750"/>
      <c r="I199" s="828"/>
      <c r="J199" s="736"/>
      <c r="K199" s="736"/>
      <c r="N199" s="732"/>
      <c r="O199" s="737"/>
      <c r="Q199" s="736"/>
    </row>
    <row r="200" spans="1:17" x14ac:dyDescent="0.2">
      <c r="A200" s="782" t="s">
        <v>366</v>
      </c>
      <c r="B200" s="802" t="s">
        <v>367</v>
      </c>
      <c r="C200" s="735">
        <f t="shared" si="4"/>
        <v>0</v>
      </c>
      <c r="D200" s="749"/>
      <c r="E200" s="739"/>
      <c r="F200" s="750"/>
      <c r="G200" s="750"/>
      <c r="H200" s="750"/>
      <c r="I200" s="828"/>
      <c r="J200" s="736"/>
      <c r="K200" s="736"/>
      <c r="N200" s="732"/>
      <c r="O200" s="737"/>
      <c r="Q200" s="736"/>
    </row>
    <row r="201" spans="1:17" x14ac:dyDescent="0.2">
      <c r="A201" s="782" t="s">
        <v>368</v>
      </c>
      <c r="B201" s="802" t="s">
        <v>369</v>
      </c>
      <c r="C201" s="735">
        <f t="shared" si="4"/>
        <v>0</v>
      </c>
      <c r="D201" s="749"/>
      <c r="E201" s="739"/>
      <c r="F201" s="750"/>
      <c r="G201" s="750"/>
      <c r="H201" s="750"/>
      <c r="I201" s="828"/>
      <c r="J201" s="736"/>
      <c r="K201" s="736"/>
      <c r="N201" s="732"/>
      <c r="O201" s="737"/>
      <c r="Q201" s="736"/>
    </row>
    <row r="202" spans="1:17" x14ac:dyDescent="0.2">
      <c r="A202" s="782" t="s">
        <v>370</v>
      </c>
      <c r="B202" s="802" t="s">
        <v>371</v>
      </c>
      <c r="C202" s="735">
        <f t="shared" si="4"/>
        <v>0</v>
      </c>
      <c r="D202" s="749"/>
      <c r="E202" s="739"/>
      <c r="F202" s="750"/>
      <c r="G202" s="750"/>
      <c r="H202" s="750"/>
      <c r="I202" s="828"/>
      <c r="J202" s="736"/>
      <c r="K202" s="736"/>
      <c r="N202" s="732"/>
      <c r="O202" s="737"/>
      <c r="Q202" s="736"/>
    </row>
    <row r="203" spans="1:17" x14ac:dyDescent="0.2">
      <c r="A203" s="782" t="s">
        <v>372</v>
      </c>
      <c r="B203" s="802" t="s">
        <v>373</v>
      </c>
      <c r="C203" s="735">
        <f t="shared" si="4"/>
        <v>0</v>
      </c>
      <c r="D203" s="749"/>
      <c r="E203" s="739"/>
      <c r="F203" s="750"/>
      <c r="G203" s="750"/>
      <c r="H203" s="750"/>
      <c r="I203" s="828"/>
      <c r="J203" s="736"/>
      <c r="K203" s="736"/>
      <c r="N203" s="732"/>
      <c r="O203" s="737"/>
      <c r="Q203" s="736"/>
    </row>
    <row r="204" spans="1:17" x14ac:dyDescent="0.2">
      <c r="A204" s="782" t="s">
        <v>374</v>
      </c>
      <c r="B204" s="802" t="s">
        <v>375</v>
      </c>
      <c r="C204" s="735">
        <f t="shared" si="4"/>
        <v>0</v>
      </c>
      <c r="D204" s="749"/>
      <c r="E204" s="739"/>
      <c r="F204" s="750"/>
      <c r="G204" s="750"/>
      <c r="H204" s="750"/>
      <c r="I204" s="828"/>
      <c r="J204" s="736"/>
      <c r="K204" s="736"/>
      <c r="N204" s="732"/>
      <c r="O204" s="737"/>
      <c r="Q204" s="736"/>
    </row>
    <row r="205" spans="1:17" x14ac:dyDescent="0.2">
      <c r="A205" s="782" t="s">
        <v>376</v>
      </c>
      <c r="B205" s="788" t="s">
        <v>377</v>
      </c>
      <c r="C205" s="735">
        <f t="shared" si="4"/>
        <v>0</v>
      </c>
      <c r="D205" s="749"/>
      <c r="E205" s="739"/>
      <c r="F205" s="750"/>
      <c r="G205" s="750"/>
      <c r="H205" s="750"/>
      <c r="I205" s="828"/>
      <c r="J205" s="736"/>
      <c r="K205" s="736"/>
      <c r="N205" s="732"/>
      <c r="O205" s="737"/>
      <c r="Q205" s="736"/>
    </row>
    <row r="206" spans="1:17" x14ac:dyDescent="0.2">
      <c r="A206" s="782" t="s">
        <v>378</v>
      </c>
      <c r="B206" s="802" t="s">
        <v>379</v>
      </c>
      <c r="C206" s="735">
        <f t="shared" si="4"/>
        <v>30</v>
      </c>
      <c r="D206" s="749">
        <v>2</v>
      </c>
      <c r="E206" s="739">
        <v>28</v>
      </c>
      <c r="F206" s="750"/>
      <c r="G206" s="750"/>
      <c r="H206" s="750"/>
      <c r="I206" s="828"/>
      <c r="J206" s="736"/>
      <c r="K206" s="736"/>
      <c r="N206" s="732"/>
      <c r="O206" s="737"/>
      <c r="Q206" s="736"/>
    </row>
    <row r="207" spans="1:17" x14ac:dyDescent="0.2">
      <c r="A207" s="782" t="s">
        <v>380</v>
      </c>
      <c r="B207" s="802" t="s">
        <v>381</v>
      </c>
      <c r="C207" s="735">
        <f t="shared" si="4"/>
        <v>0</v>
      </c>
      <c r="D207" s="749"/>
      <c r="E207" s="739"/>
      <c r="F207" s="750"/>
      <c r="G207" s="750"/>
      <c r="H207" s="750"/>
      <c r="I207" s="828"/>
      <c r="J207" s="736"/>
      <c r="K207" s="736"/>
      <c r="N207" s="732"/>
      <c r="O207" s="737"/>
      <c r="Q207" s="736"/>
    </row>
    <row r="208" spans="1:17" x14ac:dyDescent="0.2">
      <c r="A208" s="782" t="s">
        <v>382</v>
      </c>
      <c r="B208" s="802" t="s">
        <v>383</v>
      </c>
      <c r="C208" s="735">
        <f t="shared" si="4"/>
        <v>0</v>
      </c>
      <c r="D208" s="749"/>
      <c r="E208" s="739"/>
      <c r="F208" s="750"/>
      <c r="G208" s="750"/>
      <c r="H208" s="750"/>
      <c r="I208" s="828"/>
      <c r="J208" s="736"/>
      <c r="K208" s="736"/>
      <c r="N208" s="732"/>
      <c r="O208" s="737"/>
      <c r="Q208" s="736"/>
    </row>
    <row r="209" spans="1:17" x14ac:dyDescent="0.2">
      <c r="A209" s="782" t="s">
        <v>384</v>
      </c>
      <c r="B209" s="802" t="s">
        <v>385</v>
      </c>
      <c r="C209" s="735">
        <f t="shared" si="4"/>
        <v>0</v>
      </c>
      <c r="D209" s="749"/>
      <c r="E209" s="739"/>
      <c r="F209" s="750"/>
      <c r="G209" s="750"/>
      <c r="H209" s="750"/>
      <c r="I209" s="828"/>
      <c r="J209" s="736"/>
      <c r="K209" s="736"/>
      <c r="N209" s="732"/>
      <c r="O209" s="737"/>
      <c r="Q209" s="736"/>
    </row>
    <row r="210" spans="1:17" ht="23.25" x14ac:dyDescent="0.2">
      <c r="A210" s="782" t="s">
        <v>386</v>
      </c>
      <c r="B210" s="788" t="s">
        <v>387</v>
      </c>
      <c r="C210" s="735">
        <f t="shared" si="4"/>
        <v>0</v>
      </c>
      <c r="D210" s="749"/>
      <c r="E210" s="739"/>
      <c r="F210" s="750"/>
      <c r="G210" s="750"/>
      <c r="H210" s="750"/>
      <c r="I210" s="828"/>
      <c r="J210" s="736"/>
      <c r="K210" s="736"/>
      <c r="N210" s="732"/>
      <c r="O210" s="737"/>
      <c r="Q210" s="736"/>
    </row>
    <row r="211" spans="1:17" x14ac:dyDescent="0.2">
      <c r="A211" s="782" t="s">
        <v>388</v>
      </c>
      <c r="B211" s="802" t="s">
        <v>389</v>
      </c>
      <c r="C211" s="735">
        <f t="shared" si="4"/>
        <v>0</v>
      </c>
      <c r="D211" s="749"/>
      <c r="E211" s="739"/>
      <c r="F211" s="750"/>
      <c r="G211" s="750"/>
      <c r="H211" s="750"/>
      <c r="I211" s="828"/>
      <c r="J211" s="736"/>
      <c r="K211" s="736"/>
      <c r="N211" s="732"/>
      <c r="O211" s="737"/>
      <c r="Q211" s="736"/>
    </row>
    <row r="212" spans="1:17" x14ac:dyDescent="0.2">
      <c r="A212" s="782" t="s">
        <v>390</v>
      </c>
      <c r="B212" s="802" t="s">
        <v>391</v>
      </c>
      <c r="C212" s="735">
        <f t="shared" si="4"/>
        <v>0</v>
      </c>
      <c r="D212" s="749"/>
      <c r="E212" s="739"/>
      <c r="F212" s="750"/>
      <c r="G212" s="750"/>
      <c r="H212" s="750"/>
      <c r="I212" s="828"/>
      <c r="J212" s="736"/>
      <c r="K212" s="736"/>
      <c r="N212" s="732"/>
      <c r="O212" s="737"/>
      <c r="Q212" s="736"/>
    </row>
    <row r="213" spans="1:17" x14ac:dyDescent="0.2">
      <c r="A213" s="782" t="s">
        <v>392</v>
      </c>
      <c r="B213" s="802" t="s">
        <v>393</v>
      </c>
      <c r="C213" s="735">
        <f t="shared" si="4"/>
        <v>0</v>
      </c>
      <c r="D213" s="749"/>
      <c r="E213" s="739"/>
      <c r="F213" s="750"/>
      <c r="G213" s="750"/>
      <c r="H213" s="750"/>
      <c r="I213" s="828"/>
      <c r="J213" s="736"/>
      <c r="K213" s="736"/>
      <c r="N213" s="732"/>
      <c r="O213" s="737"/>
      <c r="Q213" s="736"/>
    </row>
    <row r="214" spans="1:17" x14ac:dyDescent="0.2">
      <c r="A214" s="782" t="s">
        <v>394</v>
      </c>
      <c r="B214" s="802" t="s">
        <v>395</v>
      </c>
      <c r="C214" s="735">
        <f t="shared" si="4"/>
        <v>0</v>
      </c>
      <c r="D214" s="749"/>
      <c r="E214" s="739"/>
      <c r="F214" s="750"/>
      <c r="G214" s="750"/>
      <c r="H214" s="750"/>
      <c r="I214" s="828"/>
      <c r="J214" s="736"/>
      <c r="K214" s="736"/>
      <c r="N214" s="732"/>
      <c r="O214" s="737"/>
      <c r="Q214" s="736"/>
    </row>
    <row r="215" spans="1:17" x14ac:dyDescent="0.2">
      <c r="A215" s="782" t="s">
        <v>396</v>
      </c>
      <c r="B215" s="802" t="s">
        <v>397</v>
      </c>
      <c r="C215" s="735">
        <f t="shared" si="4"/>
        <v>0</v>
      </c>
      <c r="D215" s="749"/>
      <c r="E215" s="739"/>
      <c r="F215" s="750"/>
      <c r="G215" s="750"/>
      <c r="H215" s="750"/>
      <c r="I215" s="828"/>
      <c r="J215" s="736"/>
      <c r="K215" s="736"/>
      <c r="N215" s="732"/>
      <c r="O215" s="737"/>
      <c r="Q215" s="736"/>
    </row>
    <row r="216" spans="1:17" x14ac:dyDescent="0.2">
      <c r="A216" s="782" t="s">
        <v>398</v>
      </c>
      <c r="B216" s="802" t="s">
        <v>399</v>
      </c>
      <c r="C216" s="735">
        <f t="shared" si="4"/>
        <v>0</v>
      </c>
      <c r="D216" s="749"/>
      <c r="E216" s="739"/>
      <c r="F216" s="750"/>
      <c r="G216" s="750"/>
      <c r="H216" s="750"/>
      <c r="I216" s="828"/>
      <c r="J216" s="736"/>
      <c r="K216" s="736"/>
      <c r="N216" s="732"/>
      <c r="O216" s="737"/>
      <c r="Q216" s="736"/>
    </row>
    <row r="217" spans="1:17" x14ac:dyDescent="0.2">
      <c r="A217" s="782" t="s">
        <v>400</v>
      </c>
      <c r="B217" s="802" t="s">
        <v>401</v>
      </c>
      <c r="C217" s="735">
        <f t="shared" si="4"/>
        <v>0</v>
      </c>
      <c r="D217" s="749"/>
      <c r="E217" s="739"/>
      <c r="F217" s="750"/>
      <c r="G217" s="750"/>
      <c r="H217" s="750"/>
      <c r="I217" s="828"/>
      <c r="J217" s="736"/>
      <c r="K217" s="736"/>
      <c r="N217" s="732"/>
      <c r="O217" s="737"/>
      <c r="Q217" s="736"/>
    </row>
    <row r="218" spans="1:17" x14ac:dyDescent="0.2">
      <c r="A218" s="782" t="s">
        <v>402</v>
      </c>
      <c r="B218" s="802" t="s">
        <v>403</v>
      </c>
      <c r="C218" s="735">
        <f t="shared" si="4"/>
        <v>0</v>
      </c>
      <c r="D218" s="749"/>
      <c r="E218" s="739"/>
      <c r="F218" s="750"/>
      <c r="G218" s="750"/>
      <c r="H218" s="750"/>
      <c r="I218" s="828"/>
      <c r="J218" s="736"/>
      <c r="K218" s="736"/>
      <c r="N218" s="732"/>
      <c r="O218" s="737"/>
      <c r="Q218" s="736"/>
    </row>
    <row r="219" spans="1:17" x14ac:dyDescent="0.2">
      <c r="A219" s="782" t="s">
        <v>404</v>
      </c>
      <c r="B219" s="802" t="s">
        <v>405</v>
      </c>
      <c r="C219" s="735">
        <f t="shared" si="4"/>
        <v>0</v>
      </c>
      <c r="D219" s="749"/>
      <c r="E219" s="739"/>
      <c r="F219" s="750"/>
      <c r="G219" s="750"/>
      <c r="H219" s="750"/>
      <c r="I219" s="828"/>
      <c r="J219" s="736"/>
      <c r="K219" s="736"/>
      <c r="N219" s="732"/>
      <c r="O219" s="737"/>
      <c r="Q219" s="736"/>
    </row>
    <row r="220" spans="1:17" x14ac:dyDescent="0.2">
      <c r="A220" s="782" t="s">
        <v>406</v>
      </c>
      <c r="B220" s="802" t="s">
        <v>407</v>
      </c>
      <c r="C220" s="735">
        <f t="shared" si="4"/>
        <v>0</v>
      </c>
      <c r="D220" s="749"/>
      <c r="E220" s="739"/>
      <c r="F220" s="750"/>
      <c r="G220" s="750"/>
      <c r="H220" s="750"/>
      <c r="I220" s="828"/>
      <c r="J220" s="736"/>
      <c r="K220" s="736"/>
      <c r="N220" s="732"/>
      <c r="O220" s="737"/>
      <c r="Q220" s="736"/>
    </row>
    <row r="221" spans="1:17" x14ac:dyDescent="0.2">
      <c r="A221" s="782" t="s">
        <v>408</v>
      </c>
      <c r="B221" s="802" t="s">
        <v>409</v>
      </c>
      <c r="C221" s="735">
        <f t="shared" si="4"/>
        <v>0</v>
      </c>
      <c r="D221" s="749"/>
      <c r="E221" s="739"/>
      <c r="F221" s="750"/>
      <c r="G221" s="750"/>
      <c r="H221" s="750"/>
      <c r="I221" s="828"/>
      <c r="J221" s="736"/>
      <c r="K221" s="736"/>
      <c r="N221" s="732"/>
      <c r="O221" s="737"/>
      <c r="Q221" s="736"/>
    </row>
    <row r="222" spans="1:17" x14ac:dyDescent="0.2">
      <c r="A222" s="782" t="s">
        <v>410</v>
      </c>
      <c r="B222" s="802" t="s">
        <v>411</v>
      </c>
      <c r="C222" s="735">
        <f t="shared" si="4"/>
        <v>0</v>
      </c>
      <c r="D222" s="749"/>
      <c r="E222" s="739"/>
      <c r="F222" s="750"/>
      <c r="G222" s="750"/>
      <c r="H222" s="750"/>
      <c r="I222" s="828"/>
      <c r="J222" s="736"/>
      <c r="K222" s="736"/>
      <c r="N222" s="732"/>
      <c r="O222" s="737"/>
      <c r="Q222" s="736"/>
    </row>
    <row r="223" spans="1:17" x14ac:dyDescent="0.2">
      <c r="A223" s="782" t="s">
        <v>412</v>
      </c>
      <c r="B223" s="802" t="s">
        <v>413</v>
      </c>
      <c r="C223" s="735">
        <f t="shared" si="4"/>
        <v>0</v>
      </c>
      <c r="D223" s="749"/>
      <c r="E223" s="739"/>
      <c r="F223" s="750"/>
      <c r="G223" s="750"/>
      <c r="H223" s="750"/>
      <c r="I223" s="828"/>
      <c r="J223" s="736"/>
      <c r="K223" s="736"/>
      <c r="N223" s="732"/>
      <c r="O223" s="737"/>
      <c r="Q223" s="736"/>
    </row>
    <row r="224" spans="1:17" x14ac:dyDescent="0.2">
      <c r="A224" s="782" t="s">
        <v>414</v>
      </c>
      <c r="B224" s="802" t="s">
        <v>415</v>
      </c>
      <c r="C224" s="735">
        <f t="shared" si="4"/>
        <v>0</v>
      </c>
      <c r="D224" s="749"/>
      <c r="E224" s="739"/>
      <c r="F224" s="750"/>
      <c r="G224" s="750"/>
      <c r="H224" s="750"/>
      <c r="I224" s="828"/>
      <c r="J224" s="736"/>
      <c r="K224" s="736"/>
      <c r="N224" s="732"/>
      <c r="O224" s="737"/>
      <c r="Q224" s="736"/>
    </row>
    <row r="225" spans="1:17" x14ac:dyDescent="0.2">
      <c r="A225" s="782" t="s">
        <v>416</v>
      </c>
      <c r="B225" s="802" t="s">
        <v>417</v>
      </c>
      <c r="C225" s="735">
        <f t="shared" si="4"/>
        <v>0</v>
      </c>
      <c r="D225" s="749"/>
      <c r="E225" s="739"/>
      <c r="F225" s="750"/>
      <c r="G225" s="750"/>
      <c r="H225" s="750"/>
      <c r="I225" s="828"/>
      <c r="J225" s="736"/>
      <c r="K225" s="736"/>
      <c r="N225" s="732"/>
      <c r="O225" s="737"/>
      <c r="Q225" s="736"/>
    </row>
    <row r="226" spans="1:17" x14ac:dyDescent="0.2">
      <c r="A226" s="782" t="s">
        <v>418</v>
      </c>
      <c r="B226" s="802" t="s">
        <v>419</v>
      </c>
      <c r="C226" s="735">
        <f t="shared" si="4"/>
        <v>0</v>
      </c>
      <c r="D226" s="749"/>
      <c r="E226" s="739"/>
      <c r="F226" s="750"/>
      <c r="G226" s="750"/>
      <c r="H226" s="750"/>
      <c r="I226" s="828"/>
      <c r="J226" s="736"/>
      <c r="K226" s="736"/>
      <c r="N226" s="732"/>
      <c r="O226" s="737"/>
      <c r="Q226" s="736"/>
    </row>
    <row r="227" spans="1:17" ht="23.25" x14ac:dyDescent="0.2">
      <c r="A227" s="782" t="s">
        <v>420</v>
      </c>
      <c r="B227" s="788" t="s">
        <v>421</v>
      </c>
      <c r="C227" s="735">
        <f t="shared" si="4"/>
        <v>0</v>
      </c>
      <c r="D227" s="749"/>
      <c r="E227" s="739"/>
      <c r="F227" s="750"/>
      <c r="G227" s="750"/>
      <c r="H227" s="750"/>
      <c r="I227" s="828"/>
      <c r="J227" s="736"/>
      <c r="K227" s="736"/>
      <c r="N227" s="732"/>
      <c r="O227" s="737"/>
      <c r="Q227" s="736"/>
    </row>
    <row r="228" spans="1:17" x14ac:dyDescent="0.2">
      <c r="A228" s="782" t="s">
        <v>422</v>
      </c>
      <c r="B228" s="802" t="s">
        <v>423</v>
      </c>
      <c r="C228" s="735">
        <f t="shared" si="4"/>
        <v>0</v>
      </c>
      <c r="D228" s="749"/>
      <c r="E228" s="739"/>
      <c r="F228" s="750"/>
      <c r="G228" s="750"/>
      <c r="H228" s="750"/>
      <c r="I228" s="828"/>
      <c r="J228" s="736"/>
      <c r="K228" s="736"/>
      <c r="N228" s="732"/>
      <c r="O228" s="737"/>
      <c r="Q228" s="736"/>
    </row>
    <row r="229" spans="1:17" x14ac:dyDescent="0.2">
      <c r="A229" s="782" t="s">
        <v>424</v>
      </c>
      <c r="B229" s="802" t="s">
        <v>425</v>
      </c>
      <c r="C229" s="735">
        <f t="shared" si="4"/>
        <v>0</v>
      </c>
      <c r="D229" s="749"/>
      <c r="E229" s="739"/>
      <c r="F229" s="750"/>
      <c r="G229" s="750"/>
      <c r="H229" s="750"/>
      <c r="I229" s="828"/>
      <c r="J229" s="736"/>
      <c r="K229" s="736"/>
      <c r="N229" s="732"/>
      <c r="O229" s="737"/>
      <c r="Q229" s="736"/>
    </row>
    <row r="230" spans="1:17" x14ac:dyDescent="0.2">
      <c r="A230" s="782" t="s">
        <v>426</v>
      </c>
      <c r="B230" s="802" t="s">
        <v>427</v>
      </c>
      <c r="C230" s="735">
        <f t="shared" si="4"/>
        <v>0</v>
      </c>
      <c r="D230" s="749"/>
      <c r="E230" s="739"/>
      <c r="F230" s="750"/>
      <c r="G230" s="750"/>
      <c r="H230" s="750"/>
      <c r="I230" s="828"/>
      <c r="J230" s="736"/>
      <c r="K230" s="736"/>
      <c r="N230" s="732"/>
      <c r="O230" s="737"/>
      <c r="Q230" s="736"/>
    </row>
    <row r="231" spans="1:17" x14ac:dyDescent="0.2">
      <c r="A231" s="782" t="s">
        <v>428</v>
      </c>
      <c r="B231" s="802" t="s">
        <v>429</v>
      </c>
      <c r="C231" s="735">
        <f t="shared" si="4"/>
        <v>0</v>
      </c>
      <c r="D231" s="749"/>
      <c r="E231" s="739"/>
      <c r="F231" s="750"/>
      <c r="G231" s="750"/>
      <c r="H231" s="750"/>
      <c r="I231" s="828"/>
      <c r="J231" s="736"/>
      <c r="K231" s="736"/>
      <c r="N231" s="732"/>
      <c r="O231" s="737"/>
      <c r="Q231" s="736"/>
    </row>
    <row r="232" spans="1:17" x14ac:dyDescent="0.2">
      <c r="A232" s="782" t="s">
        <v>430</v>
      </c>
      <c r="B232" s="802" t="s">
        <v>431</v>
      </c>
      <c r="C232" s="735">
        <f t="shared" si="4"/>
        <v>114</v>
      </c>
      <c r="D232" s="749">
        <v>114</v>
      </c>
      <c r="E232" s="739"/>
      <c r="F232" s="750"/>
      <c r="G232" s="750"/>
      <c r="H232" s="750"/>
      <c r="I232" s="828"/>
      <c r="J232" s="736"/>
      <c r="K232" s="736"/>
      <c r="N232" s="732"/>
      <c r="O232" s="737"/>
      <c r="Q232" s="736"/>
    </row>
    <row r="233" spans="1:17" x14ac:dyDescent="0.2">
      <c r="A233" s="782" t="s">
        <v>432</v>
      </c>
      <c r="B233" s="802" t="s">
        <v>433</v>
      </c>
      <c r="C233" s="735">
        <f t="shared" si="4"/>
        <v>0</v>
      </c>
      <c r="D233" s="749"/>
      <c r="E233" s="739"/>
      <c r="F233" s="750"/>
      <c r="G233" s="750"/>
      <c r="H233" s="750"/>
      <c r="I233" s="828"/>
      <c r="J233" s="736"/>
      <c r="K233" s="736"/>
      <c r="N233" s="732"/>
      <c r="O233" s="737"/>
      <c r="Q233" s="736"/>
    </row>
    <row r="234" spans="1:17" x14ac:dyDescent="0.2">
      <c r="A234" s="782" t="s">
        <v>434</v>
      </c>
      <c r="B234" s="802" t="s">
        <v>435</v>
      </c>
      <c r="C234" s="735">
        <f t="shared" si="4"/>
        <v>2753</v>
      </c>
      <c r="D234" s="749">
        <v>2424</v>
      </c>
      <c r="E234" s="739"/>
      <c r="F234" s="750">
        <v>329</v>
      </c>
      <c r="G234" s="750"/>
      <c r="H234" s="750"/>
      <c r="I234" s="828"/>
      <c r="J234" s="736"/>
      <c r="K234" s="736"/>
      <c r="N234" s="732"/>
      <c r="O234" s="737"/>
      <c r="Q234" s="736"/>
    </row>
    <row r="235" spans="1:17" x14ac:dyDescent="0.2">
      <c r="A235" s="782" t="s">
        <v>436</v>
      </c>
      <c r="B235" s="802" t="s">
        <v>437</v>
      </c>
      <c r="C235" s="735">
        <f t="shared" si="4"/>
        <v>648</v>
      </c>
      <c r="D235" s="749">
        <v>624</v>
      </c>
      <c r="E235" s="739"/>
      <c r="F235" s="750">
        <v>24</v>
      </c>
      <c r="G235" s="750"/>
      <c r="H235" s="750"/>
      <c r="I235" s="828"/>
      <c r="J235" s="736"/>
      <c r="K235" s="736"/>
      <c r="N235" s="732"/>
      <c r="O235" s="737"/>
      <c r="Q235" s="736"/>
    </row>
    <row r="236" spans="1:17" ht="23.25" x14ac:dyDescent="0.2">
      <c r="A236" s="782" t="s">
        <v>438</v>
      </c>
      <c r="B236" s="788" t="s">
        <v>439</v>
      </c>
      <c r="C236" s="735">
        <f t="shared" si="4"/>
        <v>0</v>
      </c>
      <c r="D236" s="749"/>
      <c r="E236" s="739"/>
      <c r="F236" s="750"/>
      <c r="G236" s="750"/>
      <c r="H236" s="750"/>
      <c r="I236" s="828"/>
      <c r="J236" s="736"/>
      <c r="K236" s="736"/>
      <c r="N236" s="732"/>
      <c r="O236" s="737"/>
      <c r="Q236" s="736"/>
    </row>
    <row r="237" spans="1:17" x14ac:dyDescent="0.2">
      <c r="A237" s="782" t="s">
        <v>440</v>
      </c>
      <c r="B237" s="802" t="s">
        <v>441</v>
      </c>
      <c r="C237" s="735">
        <f t="shared" si="4"/>
        <v>4</v>
      </c>
      <c r="D237" s="749">
        <v>4</v>
      </c>
      <c r="E237" s="739"/>
      <c r="F237" s="750"/>
      <c r="G237" s="750"/>
      <c r="H237" s="750"/>
      <c r="I237" s="828"/>
      <c r="J237" s="736"/>
      <c r="K237" s="736"/>
      <c r="N237" s="732"/>
      <c r="O237" s="737"/>
      <c r="Q237" s="736"/>
    </row>
    <row r="238" spans="1:17" ht="23.25" x14ac:dyDescent="0.2">
      <c r="A238" s="782" t="s">
        <v>442</v>
      </c>
      <c r="B238" s="788" t="s">
        <v>443</v>
      </c>
      <c r="C238" s="735">
        <f t="shared" si="4"/>
        <v>1009</v>
      </c>
      <c r="D238" s="749">
        <v>235</v>
      </c>
      <c r="E238" s="739"/>
      <c r="F238" s="750">
        <v>774</v>
      </c>
      <c r="G238" s="750"/>
      <c r="H238" s="750"/>
      <c r="I238" s="828"/>
      <c r="J238" s="736"/>
      <c r="K238" s="736"/>
      <c r="N238" s="732"/>
      <c r="O238" s="737"/>
      <c r="Q238" s="736"/>
    </row>
    <row r="239" spans="1:17" x14ac:dyDescent="0.2">
      <c r="A239" s="782" t="s">
        <v>444</v>
      </c>
      <c r="B239" s="802" t="s">
        <v>445</v>
      </c>
      <c r="C239" s="735">
        <f t="shared" si="4"/>
        <v>0</v>
      </c>
      <c r="D239" s="749"/>
      <c r="E239" s="739"/>
      <c r="F239" s="750"/>
      <c r="G239" s="750"/>
      <c r="H239" s="750"/>
      <c r="I239" s="828"/>
      <c r="J239" s="736"/>
      <c r="K239" s="736"/>
      <c r="N239" s="732"/>
      <c r="O239" s="737"/>
      <c r="Q239" s="736"/>
    </row>
    <row r="240" spans="1:17" x14ac:dyDescent="0.2">
      <c r="A240" s="782" t="s">
        <v>446</v>
      </c>
      <c r="B240" s="802" t="s">
        <v>447</v>
      </c>
      <c r="C240" s="735">
        <f t="shared" si="4"/>
        <v>0</v>
      </c>
      <c r="D240" s="749"/>
      <c r="E240" s="739"/>
      <c r="F240" s="750"/>
      <c r="G240" s="750"/>
      <c r="H240" s="750"/>
      <c r="I240" s="828"/>
      <c r="J240" s="736"/>
      <c r="K240" s="736"/>
      <c r="N240" s="732"/>
      <c r="O240" s="737"/>
      <c r="Q240" s="736"/>
    </row>
    <row r="241" spans="1:17" x14ac:dyDescent="0.2">
      <c r="A241" s="782" t="s">
        <v>448</v>
      </c>
      <c r="B241" s="802" t="s">
        <v>449</v>
      </c>
      <c r="C241" s="735">
        <f t="shared" si="4"/>
        <v>2</v>
      </c>
      <c r="D241" s="749"/>
      <c r="E241" s="739"/>
      <c r="F241" s="750">
        <v>2</v>
      </c>
      <c r="G241" s="750"/>
      <c r="H241" s="750"/>
      <c r="I241" s="828"/>
      <c r="J241" s="736"/>
      <c r="K241" s="736"/>
      <c r="N241" s="732"/>
      <c r="O241" s="737"/>
      <c r="Q241" s="736"/>
    </row>
    <row r="242" spans="1:17" x14ac:dyDescent="0.2">
      <c r="A242" s="782" t="s">
        <v>450</v>
      </c>
      <c r="B242" s="802" t="s">
        <v>451</v>
      </c>
      <c r="C242" s="735">
        <f t="shared" si="4"/>
        <v>0</v>
      </c>
      <c r="D242" s="749"/>
      <c r="E242" s="739"/>
      <c r="F242" s="750"/>
      <c r="G242" s="750"/>
      <c r="H242" s="750"/>
      <c r="I242" s="828"/>
      <c r="J242" s="736"/>
      <c r="K242" s="736"/>
      <c r="N242" s="732"/>
      <c r="O242" s="737"/>
      <c r="Q242" s="736"/>
    </row>
    <row r="243" spans="1:17" x14ac:dyDescent="0.2">
      <c r="A243" s="782" t="s">
        <v>452</v>
      </c>
      <c r="B243" s="802" t="s">
        <v>453</v>
      </c>
      <c r="C243" s="735">
        <f t="shared" si="4"/>
        <v>0</v>
      </c>
      <c r="D243" s="749"/>
      <c r="E243" s="739"/>
      <c r="F243" s="750"/>
      <c r="G243" s="750"/>
      <c r="H243" s="750"/>
      <c r="I243" s="828"/>
      <c r="J243" s="736"/>
      <c r="K243" s="736"/>
      <c r="N243" s="732"/>
      <c r="O243" s="737"/>
      <c r="Q243" s="736"/>
    </row>
    <row r="244" spans="1:17" x14ac:dyDescent="0.2">
      <c r="A244" s="782" t="s">
        <v>454</v>
      </c>
      <c r="B244" s="802" t="s">
        <v>455</v>
      </c>
      <c r="C244" s="735">
        <f>+SUM(D244:F244)</f>
        <v>14</v>
      </c>
      <c r="D244" s="749">
        <v>11</v>
      </c>
      <c r="E244" s="739"/>
      <c r="F244" s="750">
        <v>3</v>
      </c>
      <c r="G244" s="750"/>
      <c r="H244" s="750"/>
      <c r="I244" s="828"/>
      <c r="J244" s="736"/>
      <c r="K244" s="736"/>
      <c r="N244" s="732"/>
      <c r="O244" s="737"/>
      <c r="Q244" s="736"/>
    </row>
    <row r="245" spans="1:17" x14ac:dyDescent="0.2">
      <c r="A245" s="782" t="s">
        <v>456</v>
      </c>
      <c r="B245" s="802" t="s">
        <v>457</v>
      </c>
      <c r="C245" s="735">
        <f>+SUM(D245:F245)</f>
        <v>0</v>
      </c>
      <c r="D245" s="749"/>
      <c r="E245" s="739"/>
      <c r="F245" s="750"/>
      <c r="G245" s="750"/>
      <c r="H245" s="750"/>
      <c r="I245" s="828"/>
      <c r="J245" s="736"/>
      <c r="K245" s="736"/>
      <c r="N245" s="732"/>
      <c r="O245" s="737"/>
      <c r="Q245" s="736"/>
    </row>
    <row r="246" spans="1:17" x14ac:dyDescent="0.2">
      <c r="A246" s="782" t="s">
        <v>458</v>
      </c>
      <c r="B246" s="802" t="s">
        <v>459</v>
      </c>
      <c r="C246" s="735">
        <f>+SUM(D246:F246)</f>
        <v>0</v>
      </c>
      <c r="D246" s="749"/>
      <c r="E246" s="739"/>
      <c r="F246" s="750"/>
      <c r="G246" s="750"/>
      <c r="H246" s="750"/>
      <c r="I246" s="828"/>
      <c r="J246" s="736"/>
      <c r="K246" s="736"/>
      <c r="N246" s="732"/>
      <c r="O246" s="737"/>
      <c r="Q246" s="736"/>
    </row>
    <row r="247" spans="1:17" x14ac:dyDescent="0.2">
      <c r="A247" s="803" t="s">
        <v>460</v>
      </c>
      <c r="B247" s="804" t="s">
        <v>461</v>
      </c>
      <c r="C247" s="751">
        <f>+SUM(D247:F247)</f>
        <v>0</v>
      </c>
      <c r="D247" s="752"/>
      <c r="E247" s="753"/>
      <c r="F247" s="754"/>
      <c r="G247" s="754"/>
      <c r="H247" s="754"/>
      <c r="I247" s="828"/>
      <c r="J247" s="736"/>
      <c r="K247" s="736"/>
      <c r="N247" s="732"/>
      <c r="O247" s="737"/>
      <c r="Q247" s="736"/>
    </row>
    <row r="248" spans="1:17" x14ac:dyDescent="0.2">
      <c r="A248" s="850"/>
      <c r="B248" s="851"/>
      <c r="C248" s="741"/>
      <c r="D248" s="741"/>
      <c r="E248" s="741"/>
      <c r="F248" s="741"/>
      <c r="G248" s="741"/>
      <c r="H248" s="741"/>
      <c r="I248" s="828"/>
      <c r="J248" s="736"/>
      <c r="K248" s="736"/>
      <c r="N248" s="732"/>
      <c r="O248" s="737"/>
      <c r="Q248" s="736"/>
    </row>
    <row r="249" spans="1:17" x14ac:dyDescent="0.2">
      <c r="A249" s="954" t="s">
        <v>462</v>
      </c>
      <c r="B249" s="955"/>
      <c r="C249" s="872">
        <f t="shared" ref="C249:C287" si="5">+SUM(D249:F249)</f>
        <v>55</v>
      </c>
      <c r="D249" s="875">
        <f>+SUM(D250:D287)</f>
        <v>7</v>
      </c>
      <c r="E249" s="733">
        <f>+SUM(E250:E287)</f>
        <v>25</v>
      </c>
      <c r="F249" s="765">
        <f>+SUM(F250:F287)</f>
        <v>23</v>
      </c>
      <c r="G249" s="872">
        <f>+SUM(G250:G287)</f>
        <v>0</v>
      </c>
      <c r="H249" s="872">
        <f>+SUM(H250:H287)</f>
        <v>0</v>
      </c>
      <c r="I249" s="828"/>
      <c r="J249" s="736"/>
      <c r="K249" s="736"/>
      <c r="N249" s="732"/>
      <c r="O249" s="737"/>
      <c r="Q249" s="736"/>
    </row>
    <row r="250" spans="1:17" x14ac:dyDescent="0.2">
      <c r="A250" s="781" t="s">
        <v>463</v>
      </c>
      <c r="B250" s="801" t="s">
        <v>464</v>
      </c>
      <c r="C250" s="735">
        <f t="shared" si="5"/>
        <v>0</v>
      </c>
      <c r="D250" s="749"/>
      <c r="E250" s="739"/>
      <c r="F250" s="750"/>
      <c r="G250" s="750"/>
      <c r="H250" s="750"/>
      <c r="I250" s="828"/>
      <c r="J250" s="736"/>
      <c r="K250" s="736"/>
      <c r="N250" s="732"/>
      <c r="O250" s="737"/>
      <c r="Q250" s="736"/>
    </row>
    <row r="251" spans="1:17" x14ac:dyDescent="0.2">
      <c r="A251" s="782" t="s">
        <v>465</v>
      </c>
      <c r="B251" s="802" t="s">
        <v>466</v>
      </c>
      <c r="C251" s="735">
        <f t="shared" si="5"/>
        <v>0</v>
      </c>
      <c r="D251" s="749"/>
      <c r="E251" s="739"/>
      <c r="F251" s="750"/>
      <c r="G251" s="750"/>
      <c r="H251" s="750"/>
      <c r="I251" s="828"/>
      <c r="J251" s="736"/>
      <c r="K251" s="736"/>
      <c r="N251" s="732"/>
      <c r="O251" s="737"/>
      <c r="Q251" s="736"/>
    </row>
    <row r="252" spans="1:17" x14ac:dyDescent="0.2">
      <c r="A252" s="782" t="s">
        <v>467</v>
      </c>
      <c r="B252" s="802" t="s">
        <v>468</v>
      </c>
      <c r="C252" s="735">
        <f t="shared" si="5"/>
        <v>19</v>
      </c>
      <c r="D252" s="749"/>
      <c r="E252" s="739">
        <v>19</v>
      </c>
      <c r="F252" s="750"/>
      <c r="G252" s="750"/>
      <c r="H252" s="750"/>
      <c r="I252" s="828"/>
      <c r="J252" s="736"/>
      <c r="K252" s="736"/>
      <c r="N252" s="732"/>
      <c r="O252" s="737"/>
      <c r="Q252" s="736"/>
    </row>
    <row r="253" spans="1:17" x14ac:dyDescent="0.2">
      <c r="A253" s="782" t="s">
        <v>469</v>
      </c>
      <c r="B253" s="802" t="s">
        <v>470</v>
      </c>
      <c r="C253" s="735">
        <f t="shared" si="5"/>
        <v>0</v>
      </c>
      <c r="D253" s="749"/>
      <c r="E253" s="739"/>
      <c r="F253" s="750"/>
      <c r="G253" s="750"/>
      <c r="H253" s="750"/>
      <c r="I253" s="828"/>
      <c r="J253" s="736"/>
      <c r="K253" s="736"/>
      <c r="N253" s="732"/>
      <c r="O253" s="737"/>
      <c r="Q253" s="736"/>
    </row>
    <row r="254" spans="1:17" x14ac:dyDescent="0.2">
      <c r="A254" s="782" t="s">
        <v>471</v>
      </c>
      <c r="B254" s="802" t="s">
        <v>472</v>
      </c>
      <c r="C254" s="735">
        <f t="shared" si="5"/>
        <v>0</v>
      </c>
      <c r="D254" s="749"/>
      <c r="E254" s="739"/>
      <c r="F254" s="750"/>
      <c r="G254" s="750"/>
      <c r="H254" s="750"/>
      <c r="I254" s="828"/>
      <c r="J254" s="736"/>
      <c r="K254" s="736"/>
      <c r="N254" s="732"/>
      <c r="O254" s="737"/>
      <c r="Q254" s="736"/>
    </row>
    <row r="255" spans="1:17" x14ac:dyDescent="0.2">
      <c r="A255" s="782" t="s">
        <v>473</v>
      </c>
      <c r="B255" s="802" t="s">
        <v>474</v>
      </c>
      <c r="C255" s="735">
        <f t="shared" si="5"/>
        <v>0</v>
      </c>
      <c r="D255" s="749"/>
      <c r="E255" s="739"/>
      <c r="F255" s="750"/>
      <c r="G255" s="750"/>
      <c r="H255" s="750"/>
      <c r="I255" s="828"/>
      <c r="J255" s="736"/>
      <c r="K255" s="736"/>
      <c r="N255" s="732"/>
      <c r="O255" s="737"/>
      <c r="Q255" s="736"/>
    </row>
    <row r="256" spans="1:17" x14ac:dyDescent="0.2">
      <c r="A256" s="782" t="s">
        <v>475</v>
      </c>
      <c r="B256" s="802" t="s">
        <v>476</v>
      </c>
      <c r="C256" s="735">
        <f t="shared" si="5"/>
        <v>0</v>
      </c>
      <c r="D256" s="749"/>
      <c r="E256" s="739"/>
      <c r="F256" s="750"/>
      <c r="G256" s="750"/>
      <c r="H256" s="750"/>
      <c r="I256" s="828"/>
      <c r="J256" s="736"/>
      <c r="K256" s="736"/>
      <c r="N256" s="732"/>
      <c r="O256" s="737"/>
      <c r="Q256" s="736"/>
    </row>
    <row r="257" spans="1:17" x14ac:dyDescent="0.2">
      <c r="A257" s="782" t="s">
        <v>477</v>
      </c>
      <c r="B257" s="802" t="s">
        <v>478</v>
      </c>
      <c r="C257" s="735">
        <f t="shared" si="5"/>
        <v>0</v>
      </c>
      <c r="D257" s="749"/>
      <c r="E257" s="739"/>
      <c r="F257" s="750"/>
      <c r="G257" s="750"/>
      <c r="H257" s="750"/>
      <c r="I257" s="828"/>
      <c r="J257" s="736"/>
      <c r="K257" s="736"/>
      <c r="N257" s="732"/>
      <c r="O257" s="737"/>
      <c r="Q257" s="736"/>
    </row>
    <row r="258" spans="1:17" x14ac:dyDescent="0.2">
      <c r="A258" s="782" t="s">
        <v>479</v>
      </c>
      <c r="B258" s="802" t="s">
        <v>480</v>
      </c>
      <c r="C258" s="735">
        <f t="shared" si="5"/>
        <v>0</v>
      </c>
      <c r="D258" s="749"/>
      <c r="E258" s="739"/>
      <c r="F258" s="750"/>
      <c r="G258" s="750"/>
      <c r="H258" s="750"/>
      <c r="I258" s="828"/>
      <c r="J258" s="736"/>
      <c r="K258" s="736"/>
      <c r="N258" s="732"/>
      <c r="O258" s="737"/>
      <c r="Q258" s="736"/>
    </row>
    <row r="259" spans="1:17" x14ac:dyDescent="0.2">
      <c r="A259" s="782" t="s">
        <v>481</v>
      </c>
      <c r="B259" s="802" t="s">
        <v>482</v>
      </c>
      <c r="C259" s="735">
        <f t="shared" si="5"/>
        <v>0</v>
      </c>
      <c r="D259" s="749"/>
      <c r="E259" s="739"/>
      <c r="F259" s="750"/>
      <c r="G259" s="750"/>
      <c r="H259" s="750"/>
      <c r="I259" s="828"/>
      <c r="J259" s="736"/>
      <c r="K259" s="736"/>
      <c r="N259" s="732"/>
      <c r="O259" s="737"/>
      <c r="Q259" s="736"/>
    </row>
    <row r="260" spans="1:17" x14ac:dyDescent="0.2">
      <c r="A260" s="782" t="s">
        <v>483</v>
      </c>
      <c r="B260" s="802" t="s">
        <v>484</v>
      </c>
      <c r="C260" s="735">
        <f t="shared" si="5"/>
        <v>0</v>
      </c>
      <c r="D260" s="749"/>
      <c r="E260" s="739"/>
      <c r="F260" s="750"/>
      <c r="G260" s="750"/>
      <c r="H260" s="750"/>
      <c r="I260" s="828"/>
      <c r="J260" s="736"/>
      <c r="K260" s="736"/>
      <c r="N260" s="732"/>
      <c r="O260" s="737"/>
      <c r="Q260" s="736"/>
    </row>
    <row r="261" spans="1:17" x14ac:dyDescent="0.2">
      <c r="A261" s="782" t="s">
        <v>485</v>
      </c>
      <c r="B261" s="802" t="s">
        <v>486</v>
      </c>
      <c r="C261" s="735">
        <f t="shared" si="5"/>
        <v>0</v>
      </c>
      <c r="D261" s="749"/>
      <c r="E261" s="739"/>
      <c r="F261" s="750"/>
      <c r="G261" s="750"/>
      <c r="H261" s="750"/>
      <c r="I261" s="828"/>
      <c r="J261" s="736"/>
      <c r="K261" s="736"/>
      <c r="N261" s="732"/>
      <c r="O261" s="737"/>
      <c r="Q261" s="736"/>
    </row>
    <row r="262" spans="1:17" x14ac:dyDescent="0.2">
      <c r="A262" s="782" t="s">
        <v>487</v>
      </c>
      <c r="B262" s="802" t="s">
        <v>488</v>
      </c>
      <c r="C262" s="735">
        <f t="shared" si="5"/>
        <v>6</v>
      </c>
      <c r="D262" s="749">
        <v>1</v>
      </c>
      <c r="E262" s="739">
        <v>5</v>
      </c>
      <c r="F262" s="750"/>
      <c r="G262" s="750"/>
      <c r="H262" s="750"/>
      <c r="I262" s="828"/>
      <c r="J262" s="736"/>
      <c r="K262" s="736"/>
      <c r="N262" s="732"/>
      <c r="O262" s="737"/>
      <c r="Q262" s="736"/>
    </row>
    <row r="263" spans="1:17" x14ac:dyDescent="0.2">
      <c r="A263" s="782" t="s">
        <v>489</v>
      </c>
      <c r="B263" s="802" t="s">
        <v>490</v>
      </c>
      <c r="C263" s="735">
        <f t="shared" si="5"/>
        <v>0</v>
      </c>
      <c r="D263" s="749"/>
      <c r="E263" s="739"/>
      <c r="F263" s="750"/>
      <c r="G263" s="750"/>
      <c r="H263" s="750"/>
      <c r="I263" s="828"/>
      <c r="J263" s="736"/>
      <c r="K263" s="736"/>
      <c r="N263" s="732"/>
      <c r="O263" s="737"/>
      <c r="Q263" s="736"/>
    </row>
    <row r="264" spans="1:17" ht="23.25" x14ac:dyDescent="0.2">
      <c r="A264" s="782" t="s">
        <v>491</v>
      </c>
      <c r="B264" s="788" t="s">
        <v>492</v>
      </c>
      <c r="C264" s="735">
        <f t="shared" si="5"/>
        <v>0</v>
      </c>
      <c r="D264" s="749"/>
      <c r="E264" s="739"/>
      <c r="F264" s="750"/>
      <c r="G264" s="750"/>
      <c r="H264" s="750"/>
      <c r="I264" s="828"/>
      <c r="J264" s="736"/>
      <c r="K264" s="736"/>
      <c r="N264" s="732"/>
      <c r="O264" s="737"/>
      <c r="Q264" s="736"/>
    </row>
    <row r="265" spans="1:17" x14ac:dyDescent="0.2">
      <c r="A265" s="782" t="s">
        <v>493</v>
      </c>
      <c r="B265" s="802" t="s">
        <v>494</v>
      </c>
      <c r="C265" s="735">
        <f t="shared" si="5"/>
        <v>0</v>
      </c>
      <c r="D265" s="749"/>
      <c r="E265" s="739"/>
      <c r="F265" s="750"/>
      <c r="G265" s="750"/>
      <c r="H265" s="750"/>
      <c r="I265" s="828"/>
      <c r="J265" s="736"/>
      <c r="K265" s="736"/>
      <c r="N265" s="732"/>
      <c r="O265" s="737"/>
      <c r="Q265" s="736"/>
    </row>
    <row r="266" spans="1:17" x14ac:dyDescent="0.2">
      <c r="A266" s="782" t="s">
        <v>495</v>
      </c>
      <c r="B266" s="802" t="s">
        <v>496</v>
      </c>
      <c r="C266" s="735">
        <f t="shared" si="5"/>
        <v>0</v>
      </c>
      <c r="D266" s="749"/>
      <c r="E266" s="739"/>
      <c r="F266" s="750"/>
      <c r="G266" s="750"/>
      <c r="H266" s="750"/>
      <c r="I266" s="828"/>
      <c r="J266" s="736"/>
      <c r="K266" s="736"/>
      <c r="N266" s="732"/>
      <c r="O266" s="737"/>
      <c r="Q266" s="736"/>
    </row>
    <row r="267" spans="1:17" x14ac:dyDescent="0.2">
      <c r="A267" s="782" t="s">
        <v>497</v>
      </c>
      <c r="B267" s="802" t="s">
        <v>498</v>
      </c>
      <c r="C267" s="735">
        <f t="shared" si="5"/>
        <v>0</v>
      </c>
      <c r="D267" s="749"/>
      <c r="E267" s="739"/>
      <c r="F267" s="750"/>
      <c r="G267" s="750"/>
      <c r="H267" s="750"/>
      <c r="I267" s="828"/>
      <c r="J267" s="736"/>
      <c r="K267" s="736"/>
      <c r="N267" s="732"/>
      <c r="O267" s="737"/>
      <c r="Q267" s="736"/>
    </row>
    <row r="268" spans="1:17" x14ac:dyDescent="0.2">
      <c r="A268" s="782" t="s">
        <v>499</v>
      </c>
      <c r="B268" s="802" t="s">
        <v>500</v>
      </c>
      <c r="C268" s="735">
        <f t="shared" si="5"/>
        <v>1</v>
      </c>
      <c r="D268" s="749">
        <v>1</v>
      </c>
      <c r="E268" s="739"/>
      <c r="F268" s="750"/>
      <c r="G268" s="750"/>
      <c r="H268" s="750"/>
      <c r="I268" s="828"/>
      <c r="J268" s="736"/>
      <c r="K268" s="736"/>
      <c r="N268" s="732"/>
      <c r="O268" s="737"/>
      <c r="Q268" s="736"/>
    </row>
    <row r="269" spans="1:17" x14ac:dyDescent="0.2">
      <c r="A269" s="782" t="s">
        <v>501</v>
      </c>
      <c r="B269" s="802" t="s">
        <v>502</v>
      </c>
      <c r="C269" s="735">
        <f t="shared" si="5"/>
        <v>27</v>
      </c>
      <c r="D269" s="749">
        <v>4</v>
      </c>
      <c r="E269" s="739"/>
      <c r="F269" s="750">
        <v>23</v>
      </c>
      <c r="G269" s="750"/>
      <c r="H269" s="750"/>
      <c r="I269" s="828"/>
      <c r="J269" s="736"/>
      <c r="K269" s="736"/>
      <c r="N269" s="732"/>
      <c r="O269" s="737"/>
      <c r="Q269" s="736"/>
    </row>
    <row r="270" spans="1:17" x14ac:dyDescent="0.2">
      <c r="A270" s="782" t="s">
        <v>503</v>
      </c>
      <c r="B270" s="802" t="s">
        <v>504</v>
      </c>
      <c r="C270" s="735">
        <f t="shared" si="5"/>
        <v>0</v>
      </c>
      <c r="D270" s="749"/>
      <c r="E270" s="739"/>
      <c r="F270" s="750"/>
      <c r="G270" s="750"/>
      <c r="H270" s="750"/>
      <c r="I270" s="828"/>
      <c r="J270" s="736"/>
      <c r="K270" s="736"/>
      <c r="N270" s="732"/>
      <c r="O270" s="737"/>
      <c r="Q270" s="736"/>
    </row>
    <row r="271" spans="1:17" x14ac:dyDescent="0.2">
      <c r="A271" s="782" t="s">
        <v>505</v>
      </c>
      <c r="B271" s="802" t="s">
        <v>506</v>
      </c>
      <c r="C271" s="735">
        <f t="shared" si="5"/>
        <v>0</v>
      </c>
      <c r="D271" s="749"/>
      <c r="E271" s="739"/>
      <c r="F271" s="750"/>
      <c r="G271" s="750"/>
      <c r="H271" s="750"/>
      <c r="I271" s="828"/>
      <c r="J271" s="736"/>
      <c r="K271" s="736"/>
      <c r="N271" s="732"/>
      <c r="O271" s="737"/>
      <c r="Q271" s="736"/>
    </row>
    <row r="272" spans="1:17" x14ac:dyDescent="0.2">
      <c r="A272" s="782" t="s">
        <v>507</v>
      </c>
      <c r="B272" s="802" t="s">
        <v>508</v>
      </c>
      <c r="C272" s="735">
        <f t="shared" si="5"/>
        <v>0</v>
      </c>
      <c r="D272" s="749"/>
      <c r="E272" s="739"/>
      <c r="F272" s="750"/>
      <c r="G272" s="750"/>
      <c r="H272" s="750"/>
      <c r="I272" s="828"/>
      <c r="J272" s="736"/>
      <c r="K272" s="736"/>
      <c r="N272" s="732"/>
      <c r="O272" s="737"/>
      <c r="Q272" s="736"/>
    </row>
    <row r="273" spans="1:17" x14ac:dyDescent="0.2">
      <c r="A273" s="782" t="s">
        <v>509</v>
      </c>
      <c r="B273" s="802" t="s">
        <v>510</v>
      </c>
      <c r="C273" s="735">
        <f t="shared" si="5"/>
        <v>0</v>
      </c>
      <c r="D273" s="749"/>
      <c r="E273" s="739"/>
      <c r="F273" s="750"/>
      <c r="G273" s="750"/>
      <c r="H273" s="750"/>
      <c r="I273" s="828"/>
      <c r="J273" s="736"/>
      <c r="K273" s="736"/>
      <c r="N273" s="732"/>
      <c r="O273" s="737"/>
      <c r="Q273" s="736"/>
    </row>
    <row r="274" spans="1:17" x14ac:dyDescent="0.2">
      <c r="A274" s="782" t="s">
        <v>511</v>
      </c>
      <c r="B274" s="802" t="s">
        <v>512</v>
      </c>
      <c r="C274" s="735">
        <f t="shared" si="5"/>
        <v>0</v>
      </c>
      <c r="D274" s="749"/>
      <c r="E274" s="739"/>
      <c r="F274" s="750"/>
      <c r="G274" s="750"/>
      <c r="H274" s="750"/>
      <c r="I274" s="828"/>
      <c r="J274" s="736"/>
      <c r="K274" s="736"/>
      <c r="N274" s="732"/>
      <c r="O274" s="737"/>
      <c r="Q274" s="736"/>
    </row>
    <row r="275" spans="1:17" x14ac:dyDescent="0.2">
      <c r="A275" s="782" t="s">
        <v>513</v>
      </c>
      <c r="B275" s="788" t="s">
        <v>514</v>
      </c>
      <c r="C275" s="735">
        <f t="shared" si="5"/>
        <v>0</v>
      </c>
      <c r="D275" s="749"/>
      <c r="E275" s="739"/>
      <c r="F275" s="750"/>
      <c r="G275" s="750"/>
      <c r="H275" s="750"/>
      <c r="I275" s="828"/>
      <c r="J275" s="736"/>
      <c r="K275" s="736"/>
      <c r="N275" s="732"/>
      <c r="O275" s="737"/>
      <c r="Q275" s="736"/>
    </row>
    <row r="276" spans="1:17" x14ac:dyDescent="0.2">
      <c r="A276" s="782" t="s">
        <v>515</v>
      </c>
      <c r="B276" s="802" t="s">
        <v>516</v>
      </c>
      <c r="C276" s="735">
        <f t="shared" si="5"/>
        <v>0</v>
      </c>
      <c r="D276" s="749"/>
      <c r="E276" s="739"/>
      <c r="F276" s="750"/>
      <c r="G276" s="750"/>
      <c r="H276" s="750"/>
      <c r="I276" s="828"/>
      <c r="J276" s="736"/>
      <c r="K276" s="736"/>
      <c r="N276" s="732"/>
      <c r="O276" s="737"/>
      <c r="Q276" s="736"/>
    </row>
    <row r="277" spans="1:17" x14ac:dyDescent="0.2">
      <c r="A277" s="782" t="s">
        <v>517</v>
      </c>
      <c r="B277" s="802" t="s">
        <v>518</v>
      </c>
      <c r="C277" s="735">
        <f t="shared" si="5"/>
        <v>0</v>
      </c>
      <c r="D277" s="749"/>
      <c r="E277" s="739"/>
      <c r="F277" s="750"/>
      <c r="G277" s="750"/>
      <c r="H277" s="750"/>
      <c r="I277" s="828"/>
      <c r="J277" s="736"/>
      <c r="K277" s="736"/>
      <c r="N277" s="732"/>
      <c r="O277" s="737"/>
      <c r="Q277" s="736"/>
    </row>
    <row r="278" spans="1:17" x14ac:dyDescent="0.2">
      <c r="A278" s="782" t="s">
        <v>519</v>
      </c>
      <c r="B278" s="802" t="s">
        <v>520</v>
      </c>
      <c r="C278" s="735">
        <f t="shared" si="5"/>
        <v>0</v>
      </c>
      <c r="D278" s="749"/>
      <c r="E278" s="739"/>
      <c r="F278" s="750"/>
      <c r="G278" s="750"/>
      <c r="H278" s="750"/>
      <c r="I278" s="828"/>
      <c r="J278" s="736"/>
      <c r="K278" s="736"/>
      <c r="N278" s="732"/>
      <c r="O278" s="737"/>
      <c r="Q278" s="736"/>
    </row>
    <row r="279" spans="1:17" ht="23.25" x14ac:dyDescent="0.2">
      <c r="A279" s="782" t="s">
        <v>521</v>
      </c>
      <c r="B279" s="788" t="s">
        <v>522</v>
      </c>
      <c r="C279" s="735">
        <f t="shared" si="5"/>
        <v>0</v>
      </c>
      <c r="D279" s="749"/>
      <c r="E279" s="739"/>
      <c r="F279" s="750"/>
      <c r="G279" s="750"/>
      <c r="H279" s="750"/>
      <c r="I279" s="828"/>
      <c r="J279" s="736"/>
      <c r="K279" s="736"/>
      <c r="N279" s="732"/>
      <c r="O279" s="737"/>
      <c r="Q279" s="736"/>
    </row>
    <row r="280" spans="1:17" x14ac:dyDescent="0.2">
      <c r="A280" s="782" t="s">
        <v>523</v>
      </c>
      <c r="B280" s="802" t="s">
        <v>524</v>
      </c>
      <c r="C280" s="735">
        <f t="shared" si="5"/>
        <v>0</v>
      </c>
      <c r="D280" s="749"/>
      <c r="E280" s="739"/>
      <c r="F280" s="750"/>
      <c r="G280" s="750"/>
      <c r="H280" s="750"/>
      <c r="I280" s="828"/>
      <c r="J280" s="736"/>
      <c r="K280" s="736"/>
      <c r="N280" s="732"/>
      <c r="O280" s="737"/>
      <c r="Q280" s="736"/>
    </row>
    <row r="281" spans="1:17" x14ac:dyDescent="0.2">
      <c r="A281" s="782" t="s">
        <v>525</v>
      </c>
      <c r="B281" s="802" t="s">
        <v>526</v>
      </c>
      <c r="C281" s="735">
        <f t="shared" si="5"/>
        <v>0</v>
      </c>
      <c r="D281" s="749"/>
      <c r="E281" s="739"/>
      <c r="F281" s="750"/>
      <c r="G281" s="750"/>
      <c r="H281" s="750"/>
      <c r="I281" s="828"/>
      <c r="J281" s="736"/>
      <c r="K281" s="736"/>
      <c r="N281" s="732"/>
      <c r="O281" s="737"/>
      <c r="Q281" s="736"/>
    </row>
    <row r="282" spans="1:17" x14ac:dyDescent="0.2">
      <c r="A282" s="782" t="s">
        <v>527</v>
      </c>
      <c r="B282" s="802" t="s">
        <v>528</v>
      </c>
      <c r="C282" s="735">
        <f t="shared" si="5"/>
        <v>0</v>
      </c>
      <c r="D282" s="749"/>
      <c r="E282" s="739"/>
      <c r="F282" s="750"/>
      <c r="G282" s="750"/>
      <c r="H282" s="750"/>
      <c r="I282" s="828"/>
      <c r="J282" s="736"/>
      <c r="K282" s="736"/>
      <c r="N282" s="732"/>
      <c r="O282" s="737"/>
      <c r="Q282" s="736"/>
    </row>
    <row r="283" spans="1:17" x14ac:dyDescent="0.2">
      <c r="A283" s="782" t="s">
        <v>529</v>
      </c>
      <c r="B283" s="802" t="s">
        <v>530</v>
      </c>
      <c r="C283" s="735">
        <f t="shared" si="5"/>
        <v>0</v>
      </c>
      <c r="D283" s="749"/>
      <c r="E283" s="739"/>
      <c r="F283" s="750"/>
      <c r="G283" s="750"/>
      <c r="H283" s="750"/>
      <c r="I283" s="828"/>
      <c r="J283" s="736"/>
      <c r="K283" s="736"/>
      <c r="N283" s="732"/>
      <c r="O283" s="737"/>
      <c r="Q283" s="736"/>
    </row>
    <row r="284" spans="1:17" ht="23.25" x14ac:dyDescent="0.2">
      <c r="A284" s="782" t="s">
        <v>531</v>
      </c>
      <c r="B284" s="788" t="s">
        <v>532</v>
      </c>
      <c r="C284" s="735">
        <f t="shared" si="5"/>
        <v>0</v>
      </c>
      <c r="D284" s="749"/>
      <c r="E284" s="739"/>
      <c r="F284" s="750"/>
      <c r="G284" s="750"/>
      <c r="H284" s="750"/>
      <c r="I284" s="828"/>
      <c r="J284" s="736"/>
      <c r="K284" s="736"/>
      <c r="N284" s="732"/>
      <c r="O284" s="737"/>
      <c r="Q284" s="736"/>
    </row>
    <row r="285" spans="1:17" ht="34.5" x14ac:dyDescent="0.2">
      <c r="A285" s="782" t="s">
        <v>533</v>
      </c>
      <c r="B285" s="788" t="s">
        <v>534</v>
      </c>
      <c r="C285" s="735">
        <f t="shared" si="5"/>
        <v>2</v>
      </c>
      <c r="D285" s="749">
        <v>1</v>
      </c>
      <c r="E285" s="739">
        <v>1</v>
      </c>
      <c r="F285" s="750"/>
      <c r="G285" s="750"/>
      <c r="H285" s="750"/>
      <c r="I285" s="828"/>
      <c r="J285" s="736"/>
      <c r="K285" s="736"/>
      <c r="N285" s="732"/>
      <c r="O285" s="737"/>
      <c r="Q285" s="736"/>
    </row>
    <row r="286" spans="1:17" x14ac:dyDescent="0.2">
      <c r="A286" s="782" t="s">
        <v>535</v>
      </c>
      <c r="B286" s="802" t="s">
        <v>536</v>
      </c>
      <c r="C286" s="735">
        <f t="shared" si="5"/>
        <v>0</v>
      </c>
      <c r="D286" s="749"/>
      <c r="E286" s="739"/>
      <c r="F286" s="769"/>
      <c r="G286" s="750"/>
      <c r="H286" s="750"/>
      <c r="I286" s="828"/>
      <c r="J286" s="736"/>
      <c r="K286" s="736"/>
      <c r="N286" s="732"/>
      <c r="O286" s="737"/>
      <c r="Q286" s="736"/>
    </row>
    <row r="287" spans="1:17" x14ac:dyDescent="0.2">
      <c r="A287" s="803" t="s">
        <v>537</v>
      </c>
      <c r="B287" s="808" t="s">
        <v>538</v>
      </c>
      <c r="C287" s="751">
        <f t="shared" si="5"/>
        <v>0</v>
      </c>
      <c r="D287" s="767"/>
      <c r="E287" s="768"/>
      <c r="F287" s="769"/>
      <c r="G287" s="769"/>
      <c r="H287" s="769"/>
      <c r="I287" s="828"/>
      <c r="J287" s="736"/>
      <c r="K287" s="736"/>
      <c r="N287" s="732"/>
      <c r="O287" s="737"/>
      <c r="Q287" s="736"/>
    </row>
    <row r="288" spans="1:17" x14ac:dyDescent="0.2">
      <c r="A288" s="873"/>
      <c r="B288" s="755"/>
      <c r="C288" s="87"/>
      <c r="D288" s="88"/>
      <c r="E288" s="88"/>
      <c r="F288" s="88"/>
      <c r="G288" s="88"/>
      <c r="H288" s="88"/>
      <c r="I288" s="828"/>
      <c r="J288" s="736"/>
      <c r="K288" s="736"/>
      <c r="N288" s="732"/>
      <c r="O288" s="737"/>
      <c r="Q288" s="736"/>
    </row>
    <row r="289" spans="1:17" x14ac:dyDescent="0.2">
      <c r="A289" s="951" t="s">
        <v>539</v>
      </c>
      <c r="B289" s="958"/>
      <c r="C289" s="872">
        <f>+SUM(D289:F289)</f>
        <v>66</v>
      </c>
      <c r="D289" s="758">
        <f>+SUM(D290:D310)</f>
        <v>25</v>
      </c>
      <c r="E289" s="758">
        <f>+SUM(E290:E310)</f>
        <v>14</v>
      </c>
      <c r="F289" s="758">
        <f>+SUM(F290:F310)</f>
        <v>27</v>
      </c>
      <c r="G289" s="758">
        <f>+SUM(G290:G310)</f>
        <v>0</v>
      </c>
      <c r="H289" s="758">
        <f>+SUM(H290:H310)</f>
        <v>0</v>
      </c>
      <c r="I289" s="828"/>
      <c r="J289" s="736"/>
      <c r="K289" s="736"/>
      <c r="N289" s="732"/>
      <c r="O289" s="737"/>
      <c r="Q289" s="736"/>
    </row>
    <row r="290" spans="1:17" x14ac:dyDescent="0.2">
      <c r="A290" s="781" t="s">
        <v>540</v>
      </c>
      <c r="B290" s="801" t="s">
        <v>541</v>
      </c>
      <c r="C290" s="759">
        <f>+SUM(D290:F290)</f>
        <v>0</v>
      </c>
      <c r="D290" s="746"/>
      <c r="E290" s="747"/>
      <c r="F290" s="748"/>
      <c r="G290" s="748"/>
      <c r="H290" s="748"/>
      <c r="I290" s="828"/>
      <c r="J290" s="736"/>
      <c r="K290" s="736"/>
      <c r="N290" s="732"/>
      <c r="O290" s="737"/>
      <c r="Q290" s="736"/>
    </row>
    <row r="291" spans="1:17" x14ac:dyDescent="0.2">
      <c r="A291" s="782" t="s">
        <v>542</v>
      </c>
      <c r="B291" s="802" t="s">
        <v>543</v>
      </c>
      <c r="C291" s="735">
        <f>+SUM(D291:F291)</f>
        <v>0</v>
      </c>
      <c r="D291" s="749"/>
      <c r="E291" s="739"/>
      <c r="F291" s="750"/>
      <c r="G291" s="750"/>
      <c r="H291" s="750"/>
      <c r="I291" s="828"/>
      <c r="J291" s="736"/>
      <c r="K291" s="736"/>
      <c r="N291" s="732"/>
      <c r="O291" s="737"/>
      <c r="Q291" s="736"/>
    </row>
    <row r="292" spans="1:17" x14ac:dyDescent="0.2">
      <c r="A292" s="782" t="s">
        <v>544</v>
      </c>
      <c r="B292" s="802" t="s">
        <v>545</v>
      </c>
      <c r="C292" s="735">
        <f t="shared" ref="C292:C310" si="6">+SUM(D292:F292)</f>
        <v>14</v>
      </c>
      <c r="D292" s="749">
        <v>5</v>
      </c>
      <c r="E292" s="739">
        <v>9</v>
      </c>
      <c r="F292" s="750"/>
      <c r="G292" s="750"/>
      <c r="H292" s="750"/>
      <c r="I292" s="828"/>
      <c r="J292" s="736"/>
      <c r="K292" s="736"/>
      <c r="N292" s="732"/>
      <c r="O292" s="737"/>
      <c r="Q292" s="736"/>
    </row>
    <row r="293" spans="1:17" x14ac:dyDescent="0.2">
      <c r="A293" s="782" t="s">
        <v>546</v>
      </c>
      <c r="B293" s="802" t="s">
        <v>547</v>
      </c>
      <c r="C293" s="735">
        <f t="shared" si="6"/>
        <v>0</v>
      </c>
      <c r="D293" s="749"/>
      <c r="E293" s="739"/>
      <c r="F293" s="750"/>
      <c r="G293" s="750"/>
      <c r="H293" s="750"/>
      <c r="I293" s="828"/>
      <c r="J293" s="736"/>
      <c r="K293" s="736"/>
      <c r="N293" s="732"/>
      <c r="O293" s="737"/>
      <c r="Q293" s="736"/>
    </row>
    <row r="294" spans="1:17" x14ac:dyDescent="0.2">
      <c r="A294" s="782" t="s">
        <v>548</v>
      </c>
      <c r="B294" s="802" t="s">
        <v>549</v>
      </c>
      <c r="C294" s="735">
        <f t="shared" si="6"/>
        <v>4</v>
      </c>
      <c r="D294" s="749"/>
      <c r="E294" s="739">
        <v>4</v>
      </c>
      <c r="F294" s="750"/>
      <c r="G294" s="750"/>
      <c r="H294" s="750"/>
      <c r="I294" s="828"/>
      <c r="J294" s="736"/>
      <c r="K294" s="736"/>
      <c r="N294" s="732"/>
      <c r="O294" s="737"/>
      <c r="Q294" s="736"/>
    </row>
    <row r="295" spans="1:17" x14ac:dyDescent="0.2">
      <c r="A295" s="782" t="s">
        <v>550</v>
      </c>
      <c r="B295" s="802" t="s">
        <v>551</v>
      </c>
      <c r="C295" s="735">
        <f t="shared" si="6"/>
        <v>0</v>
      </c>
      <c r="D295" s="749"/>
      <c r="E295" s="739"/>
      <c r="F295" s="750"/>
      <c r="G295" s="750"/>
      <c r="H295" s="750"/>
      <c r="I295" s="828"/>
      <c r="J295" s="736"/>
      <c r="K295" s="736"/>
      <c r="N295" s="732"/>
      <c r="O295" s="737"/>
      <c r="Q295" s="736"/>
    </row>
    <row r="296" spans="1:17" x14ac:dyDescent="0.2">
      <c r="A296" s="782" t="s">
        <v>552</v>
      </c>
      <c r="B296" s="802" t="s">
        <v>553</v>
      </c>
      <c r="C296" s="735">
        <f t="shared" si="6"/>
        <v>0</v>
      </c>
      <c r="D296" s="749"/>
      <c r="E296" s="739"/>
      <c r="F296" s="750"/>
      <c r="G296" s="750"/>
      <c r="H296" s="750"/>
      <c r="I296" s="828"/>
      <c r="J296" s="736"/>
      <c r="K296" s="736"/>
      <c r="N296" s="732"/>
      <c r="O296" s="737"/>
      <c r="Q296" s="736"/>
    </row>
    <row r="297" spans="1:17" x14ac:dyDescent="0.2">
      <c r="A297" s="782" t="s">
        <v>554</v>
      </c>
      <c r="B297" s="802" t="s">
        <v>555</v>
      </c>
      <c r="C297" s="735">
        <f t="shared" si="6"/>
        <v>0</v>
      </c>
      <c r="D297" s="749"/>
      <c r="E297" s="739"/>
      <c r="F297" s="750"/>
      <c r="G297" s="750"/>
      <c r="H297" s="750"/>
      <c r="I297" s="828"/>
      <c r="J297" s="736"/>
      <c r="K297" s="736"/>
      <c r="N297" s="732"/>
      <c r="O297" s="737"/>
      <c r="Q297" s="736"/>
    </row>
    <row r="298" spans="1:17" x14ac:dyDescent="0.2">
      <c r="A298" s="782" t="s">
        <v>556</v>
      </c>
      <c r="B298" s="802" t="s">
        <v>557</v>
      </c>
      <c r="C298" s="735">
        <f t="shared" si="6"/>
        <v>0</v>
      </c>
      <c r="D298" s="749"/>
      <c r="E298" s="739"/>
      <c r="F298" s="750"/>
      <c r="G298" s="750"/>
      <c r="H298" s="750"/>
      <c r="I298" s="828"/>
      <c r="J298" s="736"/>
      <c r="K298" s="736"/>
      <c r="N298" s="732"/>
      <c r="O298" s="737"/>
      <c r="Q298" s="736"/>
    </row>
    <row r="299" spans="1:17" x14ac:dyDescent="0.2">
      <c r="A299" s="782" t="s">
        <v>558</v>
      </c>
      <c r="B299" s="802" t="s">
        <v>559</v>
      </c>
      <c r="C299" s="735">
        <f t="shared" si="6"/>
        <v>0</v>
      </c>
      <c r="D299" s="749"/>
      <c r="E299" s="739"/>
      <c r="F299" s="750"/>
      <c r="G299" s="750"/>
      <c r="H299" s="750"/>
      <c r="I299" s="828"/>
      <c r="J299" s="736"/>
      <c r="K299" s="736"/>
      <c r="N299" s="732"/>
      <c r="O299" s="737"/>
      <c r="Q299" s="736"/>
    </row>
    <row r="300" spans="1:17" x14ac:dyDescent="0.2">
      <c r="A300" s="782" t="s">
        <v>560</v>
      </c>
      <c r="B300" s="802" t="s">
        <v>561</v>
      </c>
      <c r="C300" s="735">
        <f t="shared" si="6"/>
        <v>0</v>
      </c>
      <c r="D300" s="749"/>
      <c r="E300" s="739"/>
      <c r="F300" s="750"/>
      <c r="G300" s="750"/>
      <c r="H300" s="750"/>
      <c r="I300" s="828"/>
      <c r="J300" s="736"/>
      <c r="K300" s="736"/>
      <c r="N300" s="732"/>
      <c r="O300" s="737"/>
      <c r="Q300" s="736"/>
    </row>
    <row r="301" spans="1:17" x14ac:dyDescent="0.2">
      <c r="A301" s="782" t="s">
        <v>562</v>
      </c>
      <c r="B301" s="802" t="s">
        <v>563</v>
      </c>
      <c r="C301" s="735">
        <f t="shared" si="6"/>
        <v>0</v>
      </c>
      <c r="D301" s="749"/>
      <c r="E301" s="739"/>
      <c r="F301" s="750"/>
      <c r="G301" s="750"/>
      <c r="H301" s="750"/>
      <c r="I301" s="828"/>
      <c r="J301" s="736"/>
      <c r="K301" s="736"/>
      <c r="N301" s="732"/>
      <c r="O301" s="737"/>
      <c r="Q301" s="736"/>
    </row>
    <row r="302" spans="1:17" x14ac:dyDescent="0.2">
      <c r="A302" s="782" t="s">
        <v>564</v>
      </c>
      <c r="B302" s="802" t="s">
        <v>565</v>
      </c>
      <c r="C302" s="735">
        <f t="shared" si="6"/>
        <v>0</v>
      </c>
      <c r="D302" s="749"/>
      <c r="E302" s="739"/>
      <c r="F302" s="750"/>
      <c r="G302" s="750"/>
      <c r="H302" s="750"/>
      <c r="I302" s="828"/>
      <c r="J302" s="736"/>
      <c r="K302" s="736"/>
      <c r="N302" s="732"/>
      <c r="O302" s="737"/>
      <c r="Q302" s="736"/>
    </row>
    <row r="303" spans="1:17" x14ac:dyDescent="0.2">
      <c r="A303" s="782" t="s">
        <v>566</v>
      </c>
      <c r="B303" s="802" t="s">
        <v>567</v>
      </c>
      <c r="C303" s="735">
        <f t="shared" si="6"/>
        <v>0</v>
      </c>
      <c r="D303" s="749"/>
      <c r="E303" s="739"/>
      <c r="F303" s="750"/>
      <c r="G303" s="750"/>
      <c r="H303" s="750"/>
      <c r="I303" s="828"/>
      <c r="J303" s="736"/>
      <c r="K303" s="736"/>
      <c r="N303" s="732"/>
      <c r="O303" s="737"/>
      <c r="Q303" s="736"/>
    </row>
    <row r="304" spans="1:17" x14ac:dyDescent="0.2">
      <c r="A304" s="782" t="s">
        <v>568</v>
      </c>
      <c r="B304" s="802" t="s">
        <v>569</v>
      </c>
      <c r="C304" s="735">
        <f t="shared" si="6"/>
        <v>0</v>
      </c>
      <c r="D304" s="749"/>
      <c r="E304" s="739"/>
      <c r="F304" s="750"/>
      <c r="G304" s="750"/>
      <c r="H304" s="750"/>
      <c r="I304" s="828"/>
      <c r="J304" s="736"/>
      <c r="K304" s="736"/>
      <c r="N304" s="732"/>
      <c r="O304" s="737"/>
      <c r="Q304" s="736"/>
    </row>
    <row r="305" spans="1:17" x14ac:dyDescent="0.2">
      <c r="A305" s="782" t="s">
        <v>570</v>
      </c>
      <c r="B305" s="802" t="s">
        <v>571</v>
      </c>
      <c r="C305" s="735">
        <f t="shared" si="6"/>
        <v>0</v>
      </c>
      <c r="D305" s="749"/>
      <c r="E305" s="739"/>
      <c r="F305" s="750"/>
      <c r="G305" s="750"/>
      <c r="H305" s="750"/>
      <c r="I305" s="828"/>
      <c r="J305" s="736"/>
      <c r="K305" s="736"/>
      <c r="N305" s="732"/>
      <c r="O305" s="737"/>
      <c r="Q305" s="736"/>
    </row>
    <row r="306" spans="1:17" x14ac:dyDescent="0.2">
      <c r="A306" s="782" t="s">
        <v>572</v>
      </c>
      <c r="B306" s="802" t="s">
        <v>573</v>
      </c>
      <c r="C306" s="735">
        <f t="shared" si="6"/>
        <v>1</v>
      </c>
      <c r="D306" s="749"/>
      <c r="E306" s="739">
        <v>1</v>
      </c>
      <c r="F306" s="750"/>
      <c r="G306" s="750"/>
      <c r="H306" s="750"/>
      <c r="I306" s="828"/>
      <c r="J306" s="736"/>
      <c r="K306" s="736"/>
      <c r="N306" s="732"/>
      <c r="O306" s="737"/>
      <c r="Q306" s="736"/>
    </row>
    <row r="307" spans="1:17" x14ac:dyDescent="0.2">
      <c r="A307" s="782" t="s">
        <v>574</v>
      </c>
      <c r="B307" s="802" t="s">
        <v>575</v>
      </c>
      <c r="C307" s="735">
        <f t="shared" si="6"/>
        <v>20</v>
      </c>
      <c r="D307" s="749">
        <v>20</v>
      </c>
      <c r="E307" s="739"/>
      <c r="F307" s="750"/>
      <c r="G307" s="750"/>
      <c r="H307" s="750"/>
      <c r="I307" s="828"/>
      <c r="J307" s="736"/>
      <c r="K307" s="736"/>
      <c r="N307" s="732"/>
      <c r="O307" s="737"/>
      <c r="Q307" s="736"/>
    </row>
    <row r="308" spans="1:17" x14ac:dyDescent="0.2">
      <c r="A308" s="782" t="s">
        <v>576</v>
      </c>
      <c r="B308" s="802" t="s">
        <v>577</v>
      </c>
      <c r="C308" s="735">
        <f t="shared" si="6"/>
        <v>0</v>
      </c>
      <c r="D308" s="749"/>
      <c r="E308" s="739"/>
      <c r="F308" s="750"/>
      <c r="G308" s="750"/>
      <c r="H308" s="750"/>
      <c r="I308" s="828"/>
      <c r="J308" s="736"/>
      <c r="K308" s="736"/>
      <c r="N308" s="732"/>
      <c r="O308" s="737"/>
      <c r="Q308" s="736"/>
    </row>
    <row r="309" spans="1:17" x14ac:dyDescent="0.2">
      <c r="A309" s="782" t="s">
        <v>578</v>
      </c>
      <c r="B309" s="802" t="s">
        <v>579</v>
      </c>
      <c r="C309" s="735">
        <f t="shared" si="6"/>
        <v>0</v>
      </c>
      <c r="D309" s="749"/>
      <c r="E309" s="739"/>
      <c r="F309" s="750"/>
      <c r="G309" s="750"/>
      <c r="H309" s="750"/>
      <c r="I309" s="828"/>
      <c r="J309" s="736"/>
      <c r="K309" s="736"/>
      <c r="N309" s="732"/>
      <c r="O309" s="737"/>
      <c r="Q309" s="736"/>
    </row>
    <row r="310" spans="1:17" x14ac:dyDescent="0.2">
      <c r="A310" s="803" t="s">
        <v>580</v>
      </c>
      <c r="B310" s="808" t="s">
        <v>581</v>
      </c>
      <c r="C310" s="751">
        <f t="shared" si="6"/>
        <v>27</v>
      </c>
      <c r="D310" s="752"/>
      <c r="E310" s="753"/>
      <c r="F310" s="754">
        <v>27</v>
      </c>
      <c r="G310" s="754"/>
      <c r="H310" s="754"/>
      <c r="I310" s="828"/>
      <c r="J310" s="736"/>
      <c r="K310" s="736"/>
      <c r="N310" s="732"/>
      <c r="O310" s="737"/>
      <c r="Q310" s="736"/>
    </row>
    <row r="311" spans="1:17" x14ac:dyDescent="0.2">
      <c r="A311" s="770"/>
      <c r="B311" s="755"/>
      <c r="C311" s="810"/>
      <c r="D311" s="3"/>
      <c r="E311" s="3"/>
      <c r="F311" s="3"/>
      <c r="G311" s="3"/>
      <c r="H311" s="3"/>
      <c r="I311" s="828"/>
      <c r="J311" s="736"/>
      <c r="K311" s="736"/>
      <c r="N311" s="732"/>
      <c r="O311" s="737"/>
      <c r="Q311" s="736"/>
    </row>
    <row r="312" spans="1:17" x14ac:dyDescent="0.2">
      <c r="A312" s="951" t="s">
        <v>582</v>
      </c>
      <c r="B312" s="958"/>
      <c r="C312" s="872">
        <f t="shared" ref="C312:C328" si="7">+SUM(D312:F312)</f>
        <v>60</v>
      </c>
      <c r="D312" s="875">
        <f>+SUM(D313:D328)</f>
        <v>0</v>
      </c>
      <c r="E312" s="733">
        <f>+SUM(E313:E328)</f>
        <v>60</v>
      </c>
      <c r="F312" s="765">
        <f>+SUM(F313:F328)</f>
        <v>0</v>
      </c>
      <c r="G312" s="872">
        <f>+SUM(G313:G328)</f>
        <v>0</v>
      </c>
      <c r="H312" s="872">
        <f>+SUM(H313:H328)</f>
        <v>0</v>
      </c>
      <c r="I312" s="828"/>
      <c r="J312" s="736"/>
      <c r="K312" s="736"/>
      <c r="N312" s="732"/>
      <c r="O312" s="737"/>
      <c r="Q312" s="736"/>
    </row>
    <row r="313" spans="1:17" x14ac:dyDescent="0.2">
      <c r="A313" s="811" t="s">
        <v>583</v>
      </c>
      <c r="B313" s="812" t="s">
        <v>584</v>
      </c>
      <c r="C313" s="759">
        <f t="shared" si="7"/>
        <v>1</v>
      </c>
      <c r="D313" s="749"/>
      <c r="E313" s="739">
        <v>1</v>
      </c>
      <c r="F313" s="750"/>
      <c r="G313" s="750"/>
      <c r="H313" s="750"/>
      <c r="I313" s="828"/>
      <c r="J313" s="736"/>
      <c r="K313" s="736"/>
      <c r="N313" s="732"/>
      <c r="O313" s="737"/>
      <c r="Q313" s="736"/>
    </row>
    <row r="314" spans="1:17" ht="23.25" x14ac:dyDescent="0.2">
      <c r="A314" s="782" t="s">
        <v>585</v>
      </c>
      <c r="B314" s="788" t="s">
        <v>586</v>
      </c>
      <c r="C314" s="735">
        <f t="shared" si="7"/>
        <v>0</v>
      </c>
      <c r="D314" s="749"/>
      <c r="E314" s="739"/>
      <c r="F314" s="750"/>
      <c r="G314" s="750"/>
      <c r="H314" s="750"/>
      <c r="I314" s="828"/>
      <c r="J314" s="736"/>
      <c r="K314" s="736"/>
      <c r="N314" s="732"/>
      <c r="O314" s="737"/>
      <c r="Q314" s="736"/>
    </row>
    <row r="315" spans="1:17" x14ac:dyDescent="0.2">
      <c r="A315" s="782" t="s">
        <v>587</v>
      </c>
      <c r="B315" s="802" t="s">
        <v>588</v>
      </c>
      <c r="C315" s="735">
        <f t="shared" si="7"/>
        <v>0</v>
      </c>
      <c r="D315" s="749"/>
      <c r="E315" s="739"/>
      <c r="F315" s="750"/>
      <c r="G315" s="750"/>
      <c r="H315" s="750"/>
      <c r="I315" s="828"/>
      <c r="J315" s="736"/>
      <c r="K315" s="736"/>
      <c r="N315" s="732"/>
      <c r="O315" s="737"/>
      <c r="Q315" s="736"/>
    </row>
    <row r="316" spans="1:17" x14ac:dyDescent="0.2">
      <c r="A316" s="782" t="s">
        <v>589</v>
      </c>
      <c r="B316" s="802" t="s">
        <v>590</v>
      </c>
      <c r="C316" s="735">
        <f t="shared" si="7"/>
        <v>0</v>
      </c>
      <c r="D316" s="749"/>
      <c r="E316" s="739"/>
      <c r="F316" s="750"/>
      <c r="G316" s="750"/>
      <c r="H316" s="750"/>
      <c r="I316" s="828"/>
      <c r="J316" s="736"/>
      <c r="K316" s="736"/>
      <c r="N316" s="732"/>
      <c r="O316" s="737"/>
      <c r="Q316" s="736"/>
    </row>
    <row r="317" spans="1:17" x14ac:dyDescent="0.2">
      <c r="A317" s="782" t="s">
        <v>591</v>
      </c>
      <c r="B317" s="802" t="s">
        <v>592</v>
      </c>
      <c r="C317" s="735">
        <f t="shared" si="7"/>
        <v>0</v>
      </c>
      <c r="D317" s="749"/>
      <c r="E317" s="739"/>
      <c r="F317" s="750"/>
      <c r="G317" s="750"/>
      <c r="H317" s="750"/>
      <c r="I317" s="828"/>
      <c r="J317" s="736"/>
      <c r="K317" s="736"/>
      <c r="N317" s="732"/>
      <c r="O317" s="737"/>
      <c r="Q317" s="736"/>
    </row>
    <row r="318" spans="1:17" x14ac:dyDescent="0.2">
      <c r="A318" s="782" t="s">
        <v>593</v>
      </c>
      <c r="B318" s="802" t="s">
        <v>594</v>
      </c>
      <c r="C318" s="735">
        <f t="shared" si="7"/>
        <v>0</v>
      </c>
      <c r="D318" s="749"/>
      <c r="E318" s="739"/>
      <c r="F318" s="750"/>
      <c r="G318" s="750"/>
      <c r="H318" s="750"/>
      <c r="I318" s="828"/>
      <c r="J318" s="736"/>
      <c r="K318" s="736"/>
      <c r="N318" s="732"/>
      <c r="O318" s="737"/>
      <c r="Q318" s="736"/>
    </row>
    <row r="319" spans="1:17" x14ac:dyDescent="0.2">
      <c r="A319" s="782" t="s">
        <v>595</v>
      </c>
      <c r="B319" s="802" t="s">
        <v>596</v>
      </c>
      <c r="C319" s="735">
        <f t="shared" si="7"/>
        <v>18</v>
      </c>
      <c r="D319" s="749"/>
      <c r="E319" s="739">
        <v>18</v>
      </c>
      <c r="F319" s="750"/>
      <c r="G319" s="750"/>
      <c r="H319" s="750"/>
      <c r="I319" s="828"/>
      <c r="J319" s="736"/>
      <c r="K319" s="736"/>
      <c r="N319" s="732"/>
      <c r="O319" s="737"/>
      <c r="Q319" s="736"/>
    </row>
    <row r="320" spans="1:17" x14ac:dyDescent="0.2">
      <c r="A320" s="782" t="s">
        <v>597</v>
      </c>
      <c r="B320" s="802" t="s">
        <v>598</v>
      </c>
      <c r="C320" s="735">
        <f t="shared" si="7"/>
        <v>0</v>
      </c>
      <c r="D320" s="749"/>
      <c r="E320" s="739"/>
      <c r="F320" s="750"/>
      <c r="G320" s="750"/>
      <c r="H320" s="750"/>
      <c r="I320" s="828"/>
      <c r="J320" s="736"/>
      <c r="K320" s="736"/>
      <c r="N320" s="732"/>
      <c r="O320" s="737"/>
      <c r="Q320" s="736"/>
    </row>
    <row r="321" spans="1:17" x14ac:dyDescent="0.2">
      <c r="A321" s="782" t="s">
        <v>599</v>
      </c>
      <c r="B321" s="802" t="s">
        <v>600</v>
      </c>
      <c r="C321" s="735">
        <f t="shared" si="7"/>
        <v>27</v>
      </c>
      <c r="D321" s="749"/>
      <c r="E321" s="739">
        <v>27</v>
      </c>
      <c r="F321" s="750"/>
      <c r="G321" s="750"/>
      <c r="H321" s="750"/>
      <c r="I321" s="828"/>
      <c r="J321" s="736"/>
      <c r="K321" s="736"/>
      <c r="N321" s="732"/>
      <c r="O321" s="737"/>
      <c r="Q321" s="736"/>
    </row>
    <row r="322" spans="1:17" x14ac:dyDescent="0.2">
      <c r="A322" s="782" t="s">
        <v>601</v>
      </c>
      <c r="B322" s="802" t="s">
        <v>602</v>
      </c>
      <c r="C322" s="735">
        <f t="shared" si="7"/>
        <v>12</v>
      </c>
      <c r="D322" s="749"/>
      <c r="E322" s="739">
        <v>12</v>
      </c>
      <c r="F322" s="750"/>
      <c r="G322" s="750"/>
      <c r="H322" s="750"/>
      <c r="I322" s="828"/>
      <c r="J322" s="736"/>
      <c r="K322" s="736"/>
      <c r="N322" s="732"/>
      <c r="O322" s="737"/>
      <c r="Q322" s="736"/>
    </row>
    <row r="323" spans="1:17" x14ac:dyDescent="0.2">
      <c r="A323" s="782" t="s">
        <v>603</v>
      </c>
      <c r="B323" s="802" t="s">
        <v>604</v>
      </c>
      <c r="C323" s="735">
        <f t="shared" si="7"/>
        <v>0</v>
      </c>
      <c r="D323" s="749"/>
      <c r="E323" s="739"/>
      <c r="F323" s="750"/>
      <c r="G323" s="750"/>
      <c r="H323" s="750"/>
      <c r="I323" s="828"/>
      <c r="J323" s="736"/>
      <c r="K323" s="736"/>
      <c r="N323" s="732"/>
      <c r="O323" s="737"/>
      <c r="Q323" s="736"/>
    </row>
    <row r="324" spans="1:17" x14ac:dyDescent="0.2">
      <c r="A324" s="782" t="s">
        <v>605</v>
      </c>
      <c r="B324" s="802" t="s">
        <v>606</v>
      </c>
      <c r="C324" s="735">
        <f t="shared" si="7"/>
        <v>0</v>
      </c>
      <c r="D324" s="749"/>
      <c r="E324" s="739"/>
      <c r="F324" s="750"/>
      <c r="G324" s="750"/>
      <c r="H324" s="750"/>
      <c r="I324" s="828"/>
      <c r="J324" s="736"/>
      <c r="K324" s="736"/>
      <c r="N324" s="732"/>
      <c r="O324" s="737"/>
      <c r="Q324" s="736"/>
    </row>
    <row r="325" spans="1:17" x14ac:dyDescent="0.2">
      <c r="A325" s="782" t="s">
        <v>607</v>
      </c>
      <c r="B325" s="802" t="s">
        <v>608</v>
      </c>
      <c r="C325" s="735">
        <f t="shared" si="7"/>
        <v>0</v>
      </c>
      <c r="D325" s="749"/>
      <c r="E325" s="739"/>
      <c r="F325" s="750"/>
      <c r="G325" s="750"/>
      <c r="H325" s="750"/>
      <c r="I325" s="828"/>
      <c r="J325" s="736"/>
      <c r="K325" s="736"/>
      <c r="N325" s="732"/>
      <c r="O325" s="737"/>
      <c r="Q325" s="736"/>
    </row>
    <row r="326" spans="1:17" x14ac:dyDescent="0.2">
      <c r="A326" s="782" t="s">
        <v>609</v>
      </c>
      <c r="B326" s="802" t="s">
        <v>610</v>
      </c>
      <c r="C326" s="735">
        <f t="shared" si="7"/>
        <v>2</v>
      </c>
      <c r="D326" s="749"/>
      <c r="E326" s="739">
        <v>2</v>
      </c>
      <c r="F326" s="750"/>
      <c r="G326" s="750"/>
      <c r="H326" s="750"/>
      <c r="I326" s="828"/>
      <c r="J326" s="736"/>
      <c r="K326" s="736"/>
      <c r="N326" s="732"/>
      <c r="O326" s="737"/>
      <c r="Q326" s="736"/>
    </row>
    <row r="327" spans="1:17" x14ac:dyDescent="0.2">
      <c r="A327" s="782" t="s">
        <v>611</v>
      </c>
      <c r="B327" s="802" t="s">
        <v>612</v>
      </c>
      <c r="C327" s="735">
        <f t="shared" si="7"/>
        <v>0</v>
      </c>
      <c r="D327" s="749"/>
      <c r="E327" s="739"/>
      <c r="F327" s="750"/>
      <c r="G327" s="750"/>
      <c r="H327" s="750"/>
      <c r="I327" s="828"/>
      <c r="J327" s="736"/>
      <c r="K327" s="736"/>
      <c r="N327" s="732"/>
      <c r="O327" s="737"/>
      <c r="Q327" s="736"/>
    </row>
    <row r="328" spans="1:17" x14ac:dyDescent="0.2">
      <c r="A328" s="783" t="s">
        <v>613</v>
      </c>
      <c r="B328" s="807" t="s">
        <v>614</v>
      </c>
      <c r="C328" s="751">
        <f t="shared" si="7"/>
        <v>0</v>
      </c>
      <c r="D328" s="752"/>
      <c r="E328" s="753"/>
      <c r="F328" s="754"/>
      <c r="G328" s="754"/>
      <c r="H328" s="754"/>
      <c r="I328" s="828"/>
      <c r="J328" s="736"/>
      <c r="K328" s="736"/>
      <c r="N328" s="732"/>
      <c r="O328" s="737"/>
      <c r="Q328" s="736"/>
    </row>
    <row r="329" spans="1:17" x14ac:dyDescent="0.2">
      <c r="A329" s="852"/>
      <c r="B329" s="853"/>
      <c r="C329" s="741"/>
      <c r="D329" s="741"/>
      <c r="E329" s="741"/>
      <c r="F329" s="741"/>
      <c r="G329" s="741"/>
      <c r="H329" s="741"/>
      <c r="I329" s="828"/>
      <c r="J329" s="732"/>
      <c r="K329" s="732"/>
      <c r="L329" s="732"/>
      <c r="M329" s="732"/>
      <c r="N329" s="732"/>
      <c r="O329" s="737"/>
      <c r="Q329" s="736"/>
    </row>
    <row r="330" spans="1:17" x14ac:dyDescent="0.2">
      <c r="A330" s="854" t="s">
        <v>615</v>
      </c>
      <c r="B330" s="855"/>
      <c r="C330" s="872">
        <f t="shared" ref="C330:C378" si="8">+SUM(D330:F330)</f>
        <v>2172</v>
      </c>
      <c r="D330" s="875">
        <f>+SUM(D331:D378)</f>
        <v>7</v>
      </c>
      <c r="E330" s="875">
        <f>+SUM(E331:E378)</f>
        <v>1928</v>
      </c>
      <c r="F330" s="875">
        <f>+SUM(F331:F378)</f>
        <v>237</v>
      </c>
      <c r="G330" s="875">
        <f>+SUM(G331:G378)</f>
        <v>0</v>
      </c>
      <c r="H330" s="875">
        <f>+SUM(H331:H378)</f>
        <v>0</v>
      </c>
      <c r="I330" s="828"/>
      <c r="J330" s="736"/>
      <c r="K330" s="736"/>
      <c r="N330" s="732"/>
      <c r="O330" s="737"/>
      <c r="Q330" s="736"/>
    </row>
    <row r="331" spans="1:17" x14ac:dyDescent="0.2">
      <c r="A331" s="811" t="s">
        <v>616</v>
      </c>
      <c r="B331" s="844" t="s">
        <v>617</v>
      </c>
      <c r="C331" s="735">
        <f t="shared" si="8"/>
        <v>718</v>
      </c>
      <c r="D331" s="749"/>
      <c r="E331" s="739">
        <v>718</v>
      </c>
      <c r="F331" s="750"/>
      <c r="G331" s="750"/>
      <c r="H331" s="750"/>
      <c r="I331" s="828"/>
      <c r="J331" s="736"/>
      <c r="K331" s="736"/>
      <c r="N331" s="732"/>
      <c r="O331" s="737"/>
      <c r="Q331" s="736"/>
    </row>
    <row r="332" spans="1:17" x14ac:dyDescent="0.2">
      <c r="A332" s="786" t="s">
        <v>618</v>
      </c>
      <c r="B332" s="844" t="s">
        <v>619</v>
      </c>
      <c r="C332" s="735">
        <f t="shared" si="8"/>
        <v>566</v>
      </c>
      <c r="D332" s="749">
        <v>7</v>
      </c>
      <c r="E332" s="739">
        <v>559</v>
      </c>
      <c r="F332" s="750"/>
      <c r="G332" s="750"/>
      <c r="H332" s="750"/>
      <c r="I332" s="828"/>
      <c r="J332" s="736"/>
      <c r="K332" s="736"/>
      <c r="N332" s="732"/>
      <c r="O332" s="737"/>
      <c r="Q332" s="736"/>
    </row>
    <row r="333" spans="1:17" x14ac:dyDescent="0.2">
      <c r="A333" s="786" t="s">
        <v>620</v>
      </c>
      <c r="B333" s="844" t="s">
        <v>621</v>
      </c>
      <c r="C333" s="735">
        <f t="shared" si="8"/>
        <v>0</v>
      </c>
      <c r="D333" s="749"/>
      <c r="E333" s="739"/>
      <c r="F333" s="750"/>
      <c r="G333" s="750"/>
      <c r="H333" s="750"/>
      <c r="I333" s="828"/>
      <c r="J333" s="736"/>
      <c r="K333" s="736"/>
      <c r="N333" s="732"/>
      <c r="O333" s="737"/>
      <c r="Q333" s="736"/>
    </row>
    <row r="334" spans="1:17" x14ac:dyDescent="0.2">
      <c r="A334" s="782" t="s">
        <v>622</v>
      </c>
      <c r="B334" s="802" t="s">
        <v>623</v>
      </c>
      <c r="C334" s="735">
        <f t="shared" si="8"/>
        <v>0</v>
      </c>
      <c r="D334" s="749"/>
      <c r="E334" s="739"/>
      <c r="F334" s="750"/>
      <c r="G334" s="750"/>
      <c r="H334" s="750"/>
      <c r="I334" s="828"/>
      <c r="J334" s="736"/>
      <c r="K334" s="736"/>
      <c r="N334" s="732"/>
      <c r="O334" s="737"/>
      <c r="Q334" s="736"/>
    </row>
    <row r="335" spans="1:17" x14ac:dyDescent="0.2">
      <c r="A335" s="782" t="s">
        <v>624</v>
      </c>
      <c r="B335" s="802" t="s">
        <v>625</v>
      </c>
      <c r="C335" s="735">
        <f t="shared" si="8"/>
        <v>0</v>
      </c>
      <c r="D335" s="749"/>
      <c r="E335" s="739"/>
      <c r="F335" s="750"/>
      <c r="G335" s="750"/>
      <c r="H335" s="750"/>
      <c r="I335" s="828"/>
      <c r="J335" s="736"/>
      <c r="K335" s="736"/>
      <c r="N335" s="732"/>
      <c r="O335" s="737"/>
      <c r="Q335" s="736"/>
    </row>
    <row r="336" spans="1:17" x14ac:dyDescent="0.2">
      <c r="A336" s="782" t="s">
        <v>626</v>
      </c>
      <c r="B336" s="802" t="s">
        <v>627</v>
      </c>
      <c r="C336" s="735">
        <f t="shared" si="8"/>
        <v>0</v>
      </c>
      <c r="D336" s="749"/>
      <c r="E336" s="739"/>
      <c r="F336" s="750"/>
      <c r="G336" s="750"/>
      <c r="H336" s="750"/>
      <c r="I336" s="828"/>
      <c r="J336" s="736"/>
      <c r="K336" s="736"/>
      <c r="N336" s="732"/>
      <c r="O336" s="737"/>
      <c r="Q336" s="736"/>
    </row>
    <row r="337" spans="1:17" x14ac:dyDescent="0.2">
      <c r="A337" s="782" t="s">
        <v>628</v>
      </c>
      <c r="B337" s="802" t="s">
        <v>629</v>
      </c>
      <c r="C337" s="735">
        <f t="shared" si="8"/>
        <v>0</v>
      </c>
      <c r="D337" s="749"/>
      <c r="E337" s="739"/>
      <c r="F337" s="750"/>
      <c r="G337" s="750"/>
      <c r="H337" s="750"/>
      <c r="I337" s="828"/>
      <c r="J337" s="736"/>
      <c r="K337" s="736"/>
      <c r="N337" s="732"/>
      <c r="O337" s="737"/>
      <c r="Q337" s="736"/>
    </row>
    <row r="338" spans="1:17" x14ac:dyDescent="0.2">
      <c r="A338" s="782" t="s">
        <v>630</v>
      </c>
      <c r="B338" s="802" t="s">
        <v>631</v>
      </c>
      <c r="C338" s="735">
        <f t="shared" si="8"/>
        <v>0</v>
      </c>
      <c r="D338" s="749"/>
      <c r="E338" s="739"/>
      <c r="F338" s="750"/>
      <c r="G338" s="750"/>
      <c r="H338" s="750"/>
      <c r="I338" s="828"/>
      <c r="J338" s="736"/>
      <c r="K338" s="736"/>
      <c r="N338" s="732"/>
      <c r="O338" s="737"/>
      <c r="Q338" s="736"/>
    </row>
    <row r="339" spans="1:17" x14ac:dyDescent="0.2">
      <c r="A339" s="787" t="s">
        <v>632</v>
      </c>
      <c r="B339" s="813" t="s">
        <v>633</v>
      </c>
      <c r="C339" s="766">
        <f t="shared" si="8"/>
        <v>0</v>
      </c>
      <c r="D339" s="767"/>
      <c r="E339" s="768"/>
      <c r="F339" s="769"/>
      <c r="G339" s="769"/>
      <c r="H339" s="769"/>
      <c r="I339" s="828"/>
      <c r="J339" s="736"/>
      <c r="K339" s="736"/>
      <c r="N339" s="732"/>
      <c r="O339" s="737"/>
      <c r="Q339" s="736"/>
    </row>
    <row r="340" spans="1:17" s="737" customFormat="1" x14ac:dyDescent="0.2">
      <c r="A340" s="782" t="s">
        <v>634</v>
      </c>
      <c r="B340" s="802" t="s">
        <v>635</v>
      </c>
      <c r="C340" s="735">
        <f t="shared" si="8"/>
        <v>0</v>
      </c>
      <c r="D340" s="749"/>
      <c r="E340" s="739"/>
      <c r="F340" s="750"/>
      <c r="G340" s="750"/>
      <c r="H340" s="800"/>
      <c r="I340" s="829"/>
      <c r="N340" s="741"/>
    </row>
    <row r="341" spans="1:17" x14ac:dyDescent="0.2">
      <c r="A341" s="787" t="s">
        <v>636</v>
      </c>
      <c r="B341" s="802" t="s">
        <v>637</v>
      </c>
      <c r="C341" s="759">
        <f t="shared" si="8"/>
        <v>0</v>
      </c>
      <c r="D341" s="746"/>
      <c r="E341" s="747"/>
      <c r="F341" s="748"/>
      <c r="G341" s="748"/>
      <c r="H341" s="748"/>
      <c r="I341" s="828"/>
      <c r="J341" s="736"/>
      <c r="K341" s="736"/>
      <c r="N341" s="732"/>
      <c r="O341" s="737"/>
      <c r="Q341" s="736"/>
    </row>
    <row r="342" spans="1:17" x14ac:dyDescent="0.2">
      <c r="A342" s="782" t="s">
        <v>638</v>
      </c>
      <c r="B342" s="802" t="s">
        <v>639</v>
      </c>
      <c r="C342" s="735">
        <f t="shared" si="8"/>
        <v>0</v>
      </c>
      <c r="D342" s="749"/>
      <c r="E342" s="739"/>
      <c r="F342" s="750"/>
      <c r="G342" s="750"/>
      <c r="H342" s="750"/>
      <c r="I342" s="828"/>
      <c r="J342" s="736"/>
      <c r="K342" s="736"/>
      <c r="N342" s="732"/>
      <c r="O342" s="737"/>
      <c r="Q342" s="736"/>
    </row>
    <row r="343" spans="1:17" x14ac:dyDescent="0.2">
      <c r="A343" s="787" t="s">
        <v>640</v>
      </c>
      <c r="B343" s="802" t="s">
        <v>641</v>
      </c>
      <c r="C343" s="735">
        <f t="shared" si="8"/>
        <v>0</v>
      </c>
      <c r="D343" s="749"/>
      <c r="E343" s="739"/>
      <c r="F343" s="750"/>
      <c r="G343" s="750"/>
      <c r="H343" s="750"/>
      <c r="I343" s="828"/>
      <c r="J343" s="736"/>
      <c r="K343" s="736"/>
      <c r="N343" s="732"/>
      <c r="O343" s="737"/>
      <c r="Q343" s="736"/>
    </row>
    <row r="344" spans="1:17" x14ac:dyDescent="0.2">
      <c r="A344" s="782" t="s">
        <v>642</v>
      </c>
      <c r="B344" s="802" t="s">
        <v>643</v>
      </c>
      <c r="C344" s="735">
        <f t="shared" si="8"/>
        <v>0</v>
      </c>
      <c r="D344" s="749"/>
      <c r="E344" s="739"/>
      <c r="F344" s="750"/>
      <c r="G344" s="750"/>
      <c r="H344" s="750"/>
      <c r="I344" s="828"/>
      <c r="J344" s="736"/>
      <c r="K344" s="736"/>
      <c r="N344" s="732"/>
      <c r="O344" s="737"/>
      <c r="Q344" s="736"/>
    </row>
    <row r="345" spans="1:17" x14ac:dyDescent="0.2">
      <c r="A345" s="787" t="s">
        <v>644</v>
      </c>
      <c r="B345" s="802" t="s">
        <v>645</v>
      </c>
      <c r="C345" s="735">
        <f t="shared" si="8"/>
        <v>0</v>
      </c>
      <c r="D345" s="749"/>
      <c r="E345" s="739"/>
      <c r="F345" s="750"/>
      <c r="G345" s="750"/>
      <c r="H345" s="750"/>
      <c r="I345" s="828"/>
      <c r="J345" s="736"/>
      <c r="K345" s="736"/>
      <c r="N345" s="732"/>
      <c r="O345" s="737"/>
      <c r="Q345" s="736"/>
    </row>
    <row r="346" spans="1:17" x14ac:dyDescent="0.2">
      <c r="A346" s="782" t="s">
        <v>646</v>
      </c>
      <c r="B346" s="802" t="s">
        <v>647</v>
      </c>
      <c r="C346" s="735">
        <f t="shared" si="8"/>
        <v>326</v>
      </c>
      <c r="D346" s="749"/>
      <c r="E346" s="739">
        <v>326</v>
      </c>
      <c r="F346" s="750"/>
      <c r="G346" s="750"/>
      <c r="H346" s="750"/>
      <c r="I346" s="828"/>
      <c r="J346" s="736"/>
      <c r="K346" s="736"/>
      <c r="N346" s="732"/>
      <c r="O346" s="737"/>
      <c r="Q346" s="736"/>
    </row>
    <row r="347" spans="1:17" x14ac:dyDescent="0.2">
      <c r="A347" s="787" t="s">
        <v>648</v>
      </c>
      <c r="B347" s="802" t="s">
        <v>649</v>
      </c>
      <c r="C347" s="766">
        <f t="shared" si="8"/>
        <v>322</v>
      </c>
      <c r="D347" s="767"/>
      <c r="E347" s="768">
        <v>322</v>
      </c>
      <c r="F347" s="769"/>
      <c r="G347" s="769"/>
      <c r="H347" s="769"/>
      <c r="I347" s="828"/>
      <c r="J347" s="736"/>
      <c r="K347" s="736"/>
      <c r="N347" s="732"/>
      <c r="O347" s="737"/>
      <c r="Q347" s="736"/>
    </row>
    <row r="348" spans="1:17" x14ac:dyDescent="0.2">
      <c r="A348" s="782" t="s">
        <v>650</v>
      </c>
      <c r="B348" s="802" t="s">
        <v>651</v>
      </c>
      <c r="C348" s="766">
        <f t="shared" si="8"/>
        <v>0</v>
      </c>
      <c r="D348" s="767"/>
      <c r="E348" s="768"/>
      <c r="F348" s="769"/>
      <c r="G348" s="769"/>
      <c r="H348" s="769"/>
      <c r="I348" s="828"/>
      <c r="J348" s="736"/>
      <c r="K348" s="736"/>
      <c r="N348" s="732"/>
      <c r="O348" s="737"/>
      <c r="Q348" s="736"/>
    </row>
    <row r="349" spans="1:17" x14ac:dyDescent="0.2">
      <c r="A349" s="787" t="s">
        <v>652</v>
      </c>
      <c r="B349" s="802" t="s">
        <v>653</v>
      </c>
      <c r="C349" s="766">
        <f t="shared" si="8"/>
        <v>0</v>
      </c>
      <c r="D349" s="767"/>
      <c r="E349" s="768"/>
      <c r="F349" s="769"/>
      <c r="G349" s="769"/>
      <c r="H349" s="769"/>
      <c r="I349" s="828"/>
      <c r="J349" s="736"/>
      <c r="K349" s="736"/>
      <c r="N349" s="732"/>
      <c r="O349" s="737"/>
      <c r="Q349" s="736"/>
    </row>
    <row r="350" spans="1:17" x14ac:dyDescent="0.2">
      <c r="A350" s="782" t="s">
        <v>654</v>
      </c>
      <c r="B350" s="813" t="s">
        <v>655</v>
      </c>
      <c r="C350" s="766">
        <f t="shared" si="8"/>
        <v>0</v>
      </c>
      <c r="D350" s="767"/>
      <c r="E350" s="768"/>
      <c r="F350" s="769"/>
      <c r="G350" s="769"/>
      <c r="H350" s="769"/>
      <c r="I350" s="828"/>
      <c r="J350" s="736"/>
      <c r="K350" s="736"/>
      <c r="N350" s="732"/>
      <c r="O350" s="737"/>
      <c r="Q350" s="736"/>
    </row>
    <row r="351" spans="1:17" x14ac:dyDescent="0.2">
      <c r="A351" s="787" t="s">
        <v>656</v>
      </c>
      <c r="B351" s="813" t="s">
        <v>657</v>
      </c>
      <c r="C351" s="766">
        <f t="shared" si="8"/>
        <v>0</v>
      </c>
      <c r="D351" s="767"/>
      <c r="E351" s="768"/>
      <c r="F351" s="769"/>
      <c r="G351" s="769"/>
      <c r="H351" s="769"/>
      <c r="I351" s="828"/>
      <c r="J351" s="736"/>
      <c r="K351" s="736"/>
      <c r="N351" s="732"/>
      <c r="O351" s="737"/>
      <c r="Q351" s="736"/>
    </row>
    <row r="352" spans="1:17" x14ac:dyDescent="0.2">
      <c r="A352" s="782" t="s">
        <v>658</v>
      </c>
      <c r="B352" s="813" t="s">
        <v>659</v>
      </c>
      <c r="C352" s="766">
        <f t="shared" si="8"/>
        <v>0</v>
      </c>
      <c r="D352" s="767"/>
      <c r="E352" s="768"/>
      <c r="F352" s="769"/>
      <c r="G352" s="769"/>
      <c r="H352" s="769"/>
      <c r="I352" s="828"/>
      <c r="J352" s="736"/>
      <c r="K352" s="736"/>
      <c r="N352" s="732"/>
      <c r="O352" s="737"/>
      <c r="Q352" s="736"/>
    </row>
    <row r="353" spans="1:17" x14ac:dyDescent="0.2">
      <c r="A353" s="787" t="s">
        <v>660</v>
      </c>
      <c r="B353" s="813" t="s">
        <v>661</v>
      </c>
      <c r="C353" s="766">
        <f t="shared" si="8"/>
        <v>0</v>
      </c>
      <c r="D353" s="767"/>
      <c r="E353" s="768"/>
      <c r="F353" s="769"/>
      <c r="G353" s="769"/>
      <c r="H353" s="769"/>
      <c r="I353" s="828"/>
      <c r="J353" s="736"/>
      <c r="K353" s="736"/>
      <c r="N353" s="732"/>
      <c r="O353" s="737"/>
      <c r="Q353" s="736"/>
    </row>
    <row r="354" spans="1:17" x14ac:dyDescent="0.2">
      <c r="A354" s="782" t="s">
        <v>662</v>
      </c>
      <c r="B354" s="813" t="s">
        <v>663</v>
      </c>
      <c r="C354" s="766">
        <f t="shared" si="8"/>
        <v>3</v>
      </c>
      <c r="D354" s="767"/>
      <c r="E354" s="768">
        <v>3</v>
      </c>
      <c r="F354" s="769"/>
      <c r="G354" s="769"/>
      <c r="H354" s="769"/>
      <c r="I354" s="828"/>
      <c r="J354" s="736"/>
      <c r="K354" s="736"/>
      <c r="N354" s="732"/>
      <c r="O354" s="737"/>
      <c r="Q354" s="736"/>
    </row>
    <row r="355" spans="1:17" x14ac:dyDescent="0.2">
      <c r="A355" s="787" t="s">
        <v>664</v>
      </c>
      <c r="B355" s="813" t="s">
        <v>665</v>
      </c>
      <c r="C355" s="766">
        <f t="shared" si="8"/>
        <v>0</v>
      </c>
      <c r="D355" s="767"/>
      <c r="E355" s="768"/>
      <c r="F355" s="769"/>
      <c r="G355" s="769"/>
      <c r="H355" s="769"/>
      <c r="I355" s="828"/>
      <c r="J355" s="736"/>
      <c r="K355" s="736"/>
      <c r="N355" s="732"/>
      <c r="O355" s="737"/>
      <c r="Q355" s="736"/>
    </row>
    <row r="356" spans="1:17" x14ac:dyDescent="0.2">
      <c r="A356" s="782" t="s">
        <v>666</v>
      </c>
      <c r="B356" s="813" t="s">
        <v>667</v>
      </c>
      <c r="C356" s="766">
        <f t="shared" si="8"/>
        <v>0</v>
      </c>
      <c r="D356" s="767"/>
      <c r="E356" s="768"/>
      <c r="F356" s="769"/>
      <c r="G356" s="769"/>
      <c r="H356" s="769"/>
      <c r="I356" s="828"/>
      <c r="J356" s="736"/>
      <c r="K356" s="736"/>
      <c r="N356" s="732"/>
      <c r="O356" s="737"/>
      <c r="Q356" s="736"/>
    </row>
    <row r="357" spans="1:17" x14ac:dyDescent="0.2">
      <c r="A357" s="787" t="s">
        <v>668</v>
      </c>
      <c r="B357" s="813" t="s">
        <v>669</v>
      </c>
      <c r="C357" s="766">
        <f t="shared" si="8"/>
        <v>0</v>
      </c>
      <c r="D357" s="767"/>
      <c r="E357" s="768"/>
      <c r="F357" s="769"/>
      <c r="G357" s="769"/>
      <c r="H357" s="769"/>
      <c r="I357" s="828"/>
      <c r="J357" s="736"/>
      <c r="K357" s="736"/>
      <c r="N357" s="732"/>
      <c r="O357" s="737"/>
      <c r="Q357" s="736"/>
    </row>
    <row r="358" spans="1:17" x14ac:dyDescent="0.2">
      <c r="A358" s="782" t="s">
        <v>670</v>
      </c>
      <c r="B358" s="813" t="s">
        <v>671</v>
      </c>
      <c r="C358" s="766">
        <f t="shared" si="8"/>
        <v>0</v>
      </c>
      <c r="D358" s="767"/>
      <c r="E358" s="768"/>
      <c r="F358" s="769"/>
      <c r="G358" s="769"/>
      <c r="H358" s="769"/>
      <c r="I358" s="828"/>
      <c r="J358" s="736"/>
      <c r="K358" s="736"/>
      <c r="N358" s="732"/>
      <c r="O358" s="737"/>
      <c r="Q358" s="736"/>
    </row>
    <row r="359" spans="1:17" x14ac:dyDescent="0.2">
      <c r="A359" s="782" t="s">
        <v>674</v>
      </c>
      <c r="B359" s="790" t="s">
        <v>675</v>
      </c>
      <c r="C359" s="766">
        <f t="shared" si="8"/>
        <v>0</v>
      </c>
      <c r="D359" s="767"/>
      <c r="E359" s="768"/>
      <c r="F359" s="769"/>
      <c r="G359" s="769"/>
      <c r="H359" s="769"/>
      <c r="I359" s="828"/>
      <c r="J359" s="736"/>
      <c r="K359" s="736"/>
      <c r="N359" s="732"/>
      <c r="O359" s="737"/>
      <c r="Q359" s="736"/>
    </row>
    <row r="360" spans="1:17" ht="17.25" customHeight="1" x14ac:dyDescent="0.2">
      <c r="A360" s="787" t="s">
        <v>676</v>
      </c>
      <c r="B360" s="790" t="s">
        <v>677</v>
      </c>
      <c r="C360" s="766">
        <f t="shared" si="8"/>
        <v>0</v>
      </c>
      <c r="D360" s="767"/>
      <c r="E360" s="768"/>
      <c r="F360" s="769"/>
      <c r="G360" s="769"/>
      <c r="H360" s="769"/>
      <c r="I360" s="828"/>
      <c r="J360" s="736"/>
      <c r="K360" s="736"/>
      <c r="N360" s="732"/>
      <c r="O360" s="737"/>
      <c r="Q360" s="736"/>
    </row>
    <row r="361" spans="1:17" x14ac:dyDescent="0.2">
      <c r="A361" s="782" t="s">
        <v>678</v>
      </c>
      <c r="B361" s="790" t="s">
        <v>679</v>
      </c>
      <c r="C361" s="766">
        <f t="shared" si="8"/>
        <v>0</v>
      </c>
      <c r="D361" s="767"/>
      <c r="E361" s="768"/>
      <c r="F361" s="769"/>
      <c r="G361" s="769"/>
      <c r="H361" s="769"/>
      <c r="I361" s="828"/>
      <c r="J361" s="736"/>
      <c r="K361" s="736"/>
      <c r="N361" s="732"/>
      <c r="O361" s="737"/>
      <c r="Q361" s="736"/>
    </row>
    <row r="362" spans="1:17" x14ac:dyDescent="0.2">
      <c r="A362" s="787" t="s">
        <v>680</v>
      </c>
      <c r="B362" s="790" t="s">
        <v>681</v>
      </c>
      <c r="C362" s="766">
        <f t="shared" si="8"/>
        <v>0</v>
      </c>
      <c r="D362" s="767"/>
      <c r="E362" s="768"/>
      <c r="F362" s="769"/>
      <c r="G362" s="769"/>
      <c r="H362" s="769"/>
      <c r="I362" s="828"/>
      <c r="J362" s="736"/>
      <c r="K362" s="736"/>
      <c r="N362" s="732"/>
      <c r="O362" s="737"/>
      <c r="Q362" s="736"/>
    </row>
    <row r="363" spans="1:17" x14ac:dyDescent="0.2">
      <c r="A363" s="782" t="s">
        <v>682</v>
      </c>
      <c r="B363" s="813" t="s">
        <v>683</v>
      </c>
      <c r="C363" s="766">
        <f t="shared" si="8"/>
        <v>0</v>
      </c>
      <c r="D363" s="767"/>
      <c r="E363" s="768"/>
      <c r="F363" s="769"/>
      <c r="G363" s="769"/>
      <c r="H363" s="769"/>
      <c r="I363" s="828"/>
      <c r="J363" s="736"/>
      <c r="K363" s="736"/>
      <c r="N363" s="732"/>
      <c r="O363" s="737"/>
      <c r="Q363" s="736"/>
    </row>
    <row r="364" spans="1:17" x14ac:dyDescent="0.2">
      <c r="A364" s="787" t="s">
        <v>684</v>
      </c>
      <c r="B364" s="813" t="s">
        <v>685</v>
      </c>
      <c r="C364" s="766">
        <f t="shared" si="8"/>
        <v>0</v>
      </c>
      <c r="D364" s="767"/>
      <c r="E364" s="768"/>
      <c r="F364" s="769"/>
      <c r="G364" s="769"/>
      <c r="H364" s="769"/>
      <c r="I364" s="828"/>
      <c r="J364" s="736"/>
      <c r="K364" s="736"/>
      <c r="N364" s="732"/>
      <c r="O364" s="737"/>
      <c r="Q364" s="736"/>
    </row>
    <row r="365" spans="1:17" x14ac:dyDescent="0.2">
      <c r="A365" s="782" t="s">
        <v>686</v>
      </c>
      <c r="B365" s="790" t="s">
        <v>687</v>
      </c>
      <c r="C365" s="766">
        <f t="shared" si="8"/>
        <v>0</v>
      </c>
      <c r="D365" s="767"/>
      <c r="E365" s="768"/>
      <c r="F365" s="769"/>
      <c r="G365" s="769"/>
      <c r="H365" s="769"/>
      <c r="I365" s="828"/>
      <c r="J365" s="736"/>
      <c r="K365" s="736"/>
      <c r="N365" s="732"/>
      <c r="O365" s="737"/>
      <c r="Q365" s="736"/>
    </row>
    <row r="366" spans="1:17" x14ac:dyDescent="0.2">
      <c r="A366" s="787" t="s">
        <v>688</v>
      </c>
      <c r="B366" s="790" t="s">
        <v>689</v>
      </c>
      <c r="C366" s="766">
        <f t="shared" si="8"/>
        <v>0</v>
      </c>
      <c r="D366" s="767"/>
      <c r="E366" s="768"/>
      <c r="F366" s="769"/>
      <c r="G366" s="769"/>
      <c r="H366" s="769"/>
      <c r="I366" s="828"/>
      <c r="J366" s="736"/>
      <c r="K366" s="736"/>
      <c r="N366" s="732"/>
      <c r="O366" s="737"/>
      <c r="Q366" s="736"/>
    </row>
    <row r="367" spans="1:17" x14ac:dyDescent="0.2">
      <c r="A367" s="782" t="s">
        <v>690</v>
      </c>
      <c r="B367" s="790" t="s">
        <v>691</v>
      </c>
      <c r="C367" s="766">
        <f t="shared" si="8"/>
        <v>0</v>
      </c>
      <c r="D367" s="767"/>
      <c r="E367" s="768"/>
      <c r="F367" s="769"/>
      <c r="G367" s="769"/>
      <c r="H367" s="769"/>
      <c r="I367" s="828"/>
      <c r="J367" s="736"/>
      <c r="K367" s="736"/>
      <c r="N367" s="732"/>
      <c r="O367" s="737"/>
      <c r="Q367" s="736"/>
    </row>
    <row r="368" spans="1:17" x14ac:dyDescent="0.2">
      <c r="A368" s="787" t="s">
        <v>692</v>
      </c>
      <c r="B368" s="790" t="s">
        <v>693</v>
      </c>
      <c r="C368" s="766">
        <f t="shared" si="8"/>
        <v>0</v>
      </c>
      <c r="D368" s="767"/>
      <c r="E368" s="768"/>
      <c r="F368" s="769"/>
      <c r="G368" s="769"/>
      <c r="H368" s="769"/>
      <c r="I368" s="828"/>
      <c r="J368" s="736"/>
      <c r="K368" s="736"/>
      <c r="N368" s="732"/>
      <c r="O368" s="737"/>
      <c r="Q368" s="736"/>
    </row>
    <row r="369" spans="1:17" x14ac:dyDescent="0.2">
      <c r="A369" s="782" t="s">
        <v>694</v>
      </c>
      <c r="B369" s="790" t="s">
        <v>695</v>
      </c>
      <c r="C369" s="766">
        <f t="shared" si="8"/>
        <v>0</v>
      </c>
      <c r="D369" s="767"/>
      <c r="E369" s="768"/>
      <c r="F369" s="769"/>
      <c r="G369" s="769"/>
      <c r="H369" s="769"/>
      <c r="I369" s="828"/>
      <c r="J369" s="736"/>
      <c r="K369" s="736"/>
      <c r="N369" s="732"/>
      <c r="O369" s="737"/>
      <c r="Q369" s="736"/>
    </row>
    <row r="370" spans="1:17" ht="23.25" x14ac:dyDescent="0.2">
      <c r="A370" s="787" t="s">
        <v>696</v>
      </c>
      <c r="B370" s="790" t="s">
        <v>697</v>
      </c>
      <c r="C370" s="766">
        <f t="shared" si="8"/>
        <v>0</v>
      </c>
      <c r="D370" s="767"/>
      <c r="E370" s="768"/>
      <c r="F370" s="769"/>
      <c r="G370" s="769"/>
      <c r="H370" s="769"/>
      <c r="I370" s="828"/>
      <c r="J370" s="736"/>
      <c r="K370" s="736"/>
      <c r="N370" s="732"/>
      <c r="O370" s="737"/>
      <c r="Q370" s="736"/>
    </row>
    <row r="371" spans="1:17" x14ac:dyDescent="0.2">
      <c r="A371" s="787" t="s">
        <v>700</v>
      </c>
      <c r="B371" s="813" t="s">
        <v>701</v>
      </c>
      <c r="C371" s="766">
        <f t="shared" si="8"/>
        <v>0</v>
      </c>
      <c r="D371" s="767"/>
      <c r="E371" s="768"/>
      <c r="F371" s="769"/>
      <c r="G371" s="769"/>
      <c r="H371" s="769"/>
      <c r="I371" s="828"/>
      <c r="J371" s="736"/>
      <c r="K371" s="736"/>
      <c r="N371" s="732"/>
      <c r="O371" s="737"/>
      <c r="Q371" s="736"/>
    </row>
    <row r="372" spans="1:17" x14ac:dyDescent="0.2">
      <c r="A372" s="782" t="s">
        <v>702</v>
      </c>
      <c r="B372" s="813" t="s">
        <v>703</v>
      </c>
      <c r="C372" s="766">
        <f t="shared" si="8"/>
        <v>0</v>
      </c>
      <c r="D372" s="767"/>
      <c r="E372" s="768"/>
      <c r="F372" s="769"/>
      <c r="G372" s="769"/>
      <c r="H372" s="769"/>
      <c r="I372" s="828"/>
      <c r="J372" s="736"/>
      <c r="K372" s="736"/>
      <c r="N372" s="732"/>
      <c r="O372" s="737"/>
      <c r="Q372" s="736"/>
    </row>
    <row r="373" spans="1:17" x14ac:dyDescent="0.2">
      <c r="A373" s="787" t="s">
        <v>704</v>
      </c>
      <c r="B373" s="813" t="s">
        <v>705</v>
      </c>
      <c r="C373" s="766">
        <f t="shared" si="8"/>
        <v>0</v>
      </c>
      <c r="D373" s="767"/>
      <c r="E373" s="768"/>
      <c r="F373" s="769"/>
      <c r="G373" s="769"/>
      <c r="H373" s="769"/>
      <c r="I373" s="828"/>
      <c r="J373" s="736"/>
      <c r="K373" s="736"/>
      <c r="N373" s="732"/>
      <c r="O373" s="737"/>
      <c r="Q373" s="736"/>
    </row>
    <row r="374" spans="1:17" x14ac:dyDescent="0.2">
      <c r="A374" s="782" t="s">
        <v>706</v>
      </c>
      <c r="B374" s="813" t="s">
        <v>707</v>
      </c>
      <c r="C374" s="766">
        <f t="shared" si="8"/>
        <v>0</v>
      </c>
      <c r="D374" s="767"/>
      <c r="E374" s="768"/>
      <c r="F374" s="769"/>
      <c r="G374" s="769"/>
      <c r="H374" s="769"/>
      <c r="I374" s="828"/>
      <c r="J374" s="736"/>
      <c r="K374" s="736"/>
      <c r="N374" s="732"/>
      <c r="O374" s="737"/>
      <c r="Q374" s="736"/>
    </row>
    <row r="375" spans="1:17" x14ac:dyDescent="0.2">
      <c r="A375" s="787" t="s">
        <v>708</v>
      </c>
      <c r="B375" s="813" t="s">
        <v>709</v>
      </c>
      <c r="C375" s="766">
        <f t="shared" si="8"/>
        <v>0</v>
      </c>
      <c r="D375" s="767"/>
      <c r="E375" s="768"/>
      <c r="F375" s="769"/>
      <c r="G375" s="769"/>
      <c r="H375" s="769"/>
      <c r="I375" s="828"/>
      <c r="J375" s="736"/>
      <c r="K375" s="736"/>
      <c r="N375" s="732"/>
      <c r="O375" s="737"/>
      <c r="Q375" s="736"/>
    </row>
    <row r="376" spans="1:17" x14ac:dyDescent="0.2">
      <c r="A376" s="782" t="s">
        <v>710</v>
      </c>
      <c r="B376" s="813" t="s">
        <v>711</v>
      </c>
      <c r="C376" s="766">
        <f t="shared" si="8"/>
        <v>0</v>
      </c>
      <c r="D376" s="767"/>
      <c r="E376" s="768"/>
      <c r="F376" s="769"/>
      <c r="G376" s="769"/>
      <c r="H376" s="769"/>
      <c r="I376" s="828"/>
      <c r="J376" s="736"/>
      <c r="K376" s="736"/>
      <c r="N376" s="732"/>
      <c r="O376" s="737"/>
      <c r="Q376" s="736"/>
    </row>
    <row r="377" spans="1:17" x14ac:dyDescent="0.2">
      <c r="A377" s="835" t="s">
        <v>712</v>
      </c>
      <c r="B377" s="834" t="s">
        <v>713</v>
      </c>
      <c r="C377" s="766">
        <f t="shared" si="8"/>
        <v>0</v>
      </c>
      <c r="D377" s="767"/>
      <c r="E377" s="768"/>
      <c r="F377" s="769"/>
      <c r="G377" s="769"/>
      <c r="H377" s="769"/>
      <c r="I377" s="828"/>
      <c r="J377" s="736"/>
      <c r="K377" s="736"/>
      <c r="N377" s="732"/>
      <c r="O377" s="737"/>
      <c r="Q377" s="736"/>
    </row>
    <row r="378" spans="1:17" x14ac:dyDescent="0.2">
      <c r="A378" s="803" t="s">
        <v>714</v>
      </c>
      <c r="B378" s="833" t="s">
        <v>715</v>
      </c>
      <c r="C378" s="751">
        <f t="shared" si="8"/>
        <v>237</v>
      </c>
      <c r="D378" s="752"/>
      <c r="E378" s="753"/>
      <c r="F378" s="754">
        <v>237</v>
      </c>
      <c r="G378" s="754"/>
      <c r="H378" s="754"/>
      <c r="I378" s="828"/>
      <c r="J378" s="736"/>
      <c r="K378" s="736"/>
      <c r="N378" s="732"/>
      <c r="O378" s="737"/>
      <c r="Q378" s="736"/>
    </row>
    <row r="379" spans="1:17" x14ac:dyDescent="0.2">
      <c r="A379" s="852"/>
      <c r="B379" s="853"/>
      <c r="C379" s="741"/>
      <c r="D379" s="741"/>
      <c r="E379" s="741"/>
      <c r="F379" s="741"/>
      <c r="G379" s="741"/>
      <c r="H379" s="741"/>
      <c r="I379" s="738"/>
      <c r="J379" s="732"/>
      <c r="K379" s="732"/>
      <c r="L379" s="732"/>
      <c r="M379" s="732"/>
      <c r="N379" s="732"/>
      <c r="O379" s="737"/>
      <c r="Q379" s="736"/>
    </row>
    <row r="380" spans="1:17" x14ac:dyDescent="0.2">
      <c r="A380" s="972" t="s">
        <v>716</v>
      </c>
      <c r="B380" s="973"/>
      <c r="C380" s="771" t="s">
        <v>717</v>
      </c>
      <c r="D380" s="772"/>
      <c r="E380" s="773"/>
      <c r="F380" s="732"/>
      <c r="G380" s="741"/>
      <c r="H380" s="741"/>
      <c r="I380" s="738"/>
      <c r="J380" s="732"/>
      <c r="K380" s="732"/>
      <c r="L380" s="732"/>
      <c r="M380" s="732"/>
      <c r="N380" s="732"/>
      <c r="O380" s="737"/>
      <c r="Q380" s="736"/>
    </row>
    <row r="381" spans="1:17" x14ac:dyDescent="0.2">
      <c r="A381" s="974"/>
      <c r="B381" s="975"/>
      <c r="C381" s="949" t="s">
        <v>3</v>
      </c>
      <c r="D381" s="772" t="s">
        <v>718</v>
      </c>
      <c r="E381" s="773"/>
      <c r="F381" s="732"/>
      <c r="G381" s="741"/>
      <c r="H381" s="741"/>
      <c r="I381" s="738"/>
      <c r="J381" s="732"/>
      <c r="K381" s="732"/>
      <c r="L381" s="732"/>
      <c r="M381" s="732"/>
      <c r="N381" s="732"/>
      <c r="O381" s="737"/>
      <c r="Q381" s="736"/>
    </row>
    <row r="382" spans="1:17" ht="33.75" customHeight="1" x14ac:dyDescent="0.2">
      <c r="A382" s="976"/>
      <c r="B382" s="977"/>
      <c r="C382" s="947"/>
      <c r="D382" s="774" t="s">
        <v>719</v>
      </c>
      <c r="E382" s="775" t="s">
        <v>720</v>
      </c>
      <c r="F382" s="732"/>
      <c r="G382" s="741"/>
      <c r="H382" s="741"/>
      <c r="I382" s="738"/>
      <c r="J382" s="732"/>
      <c r="K382" s="732"/>
      <c r="L382" s="732"/>
      <c r="M382" s="732"/>
      <c r="N382" s="732"/>
      <c r="O382" s="737"/>
      <c r="Q382" s="736"/>
    </row>
    <row r="383" spans="1:17" x14ac:dyDescent="0.2">
      <c r="A383" s="814" t="s">
        <v>721</v>
      </c>
      <c r="B383" s="815" t="s">
        <v>722</v>
      </c>
      <c r="C383" s="766">
        <f>+SUM(D383:E383)</f>
        <v>0</v>
      </c>
      <c r="D383" s="776"/>
      <c r="E383" s="777"/>
      <c r="F383" s="732"/>
      <c r="G383" s="741"/>
      <c r="H383" s="741"/>
      <c r="I383" s="738"/>
      <c r="J383" s="732"/>
      <c r="K383" s="732"/>
      <c r="L383" s="732"/>
      <c r="M383" s="732"/>
      <c r="N383" s="732"/>
      <c r="O383" s="737"/>
      <c r="Q383" s="736"/>
    </row>
    <row r="384" spans="1:17" x14ac:dyDescent="0.2">
      <c r="A384" s="814" t="s">
        <v>723</v>
      </c>
      <c r="B384" s="815" t="s">
        <v>724</v>
      </c>
      <c r="C384" s="872">
        <f>+SUM(D384:E384)</f>
        <v>0</v>
      </c>
      <c r="D384" s="776"/>
      <c r="E384" s="777"/>
      <c r="F384" s="732"/>
      <c r="G384" s="741"/>
      <c r="H384" s="741"/>
      <c r="I384" s="738"/>
      <c r="J384" s="732"/>
      <c r="K384" s="732"/>
      <c r="L384" s="732"/>
      <c r="M384" s="732"/>
      <c r="N384" s="732"/>
      <c r="O384" s="737"/>
      <c r="Q384" s="736"/>
    </row>
    <row r="385" spans="1:17" ht="18" customHeight="1" x14ac:dyDescent="0.2">
      <c r="A385" s="784"/>
      <c r="B385" s="785"/>
      <c r="C385" s="114"/>
    </row>
    <row r="386" spans="1:17" ht="24" customHeight="1" x14ac:dyDescent="0.2">
      <c r="A386" s="889" t="s">
        <v>725</v>
      </c>
      <c r="B386" s="890"/>
      <c r="C386" s="949" t="s">
        <v>3</v>
      </c>
      <c r="D386" s="953" t="s">
        <v>726</v>
      </c>
      <c r="E386" s="953" t="s">
        <v>727</v>
      </c>
      <c r="F386" s="741"/>
      <c r="G386" s="737"/>
      <c r="H386" s="737"/>
      <c r="I386" s="742"/>
      <c r="J386" s="736"/>
      <c r="K386" s="736"/>
      <c r="O386" s="737"/>
      <c r="Q386" s="736"/>
    </row>
    <row r="387" spans="1:17" ht="19.5" customHeight="1" x14ac:dyDescent="0.2">
      <c r="A387" s="891"/>
      <c r="B387" s="892"/>
      <c r="C387" s="948"/>
      <c r="D387" s="953"/>
      <c r="E387" s="953"/>
      <c r="F387" s="741"/>
      <c r="G387" s="737"/>
      <c r="H387" s="737"/>
      <c r="I387" s="742"/>
      <c r="J387" s="736"/>
      <c r="K387" s="736"/>
      <c r="O387" s="737"/>
      <c r="Q387" s="736"/>
    </row>
    <row r="388" spans="1:17" ht="24.75" customHeight="1" x14ac:dyDescent="0.2">
      <c r="A388" s="907" t="s">
        <v>728</v>
      </c>
      <c r="B388" s="908"/>
      <c r="C388" s="849"/>
      <c r="D388" s="792"/>
      <c r="E388" s="793"/>
      <c r="F388" s="741"/>
      <c r="G388" s="737"/>
      <c r="H388" s="737"/>
      <c r="I388" s="742"/>
      <c r="J388" s="736"/>
      <c r="K388" s="736"/>
      <c r="O388" s="737"/>
      <c r="Q388" s="736"/>
    </row>
    <row r="389" spans="1:17" x14ac:dyDescent="0.2">
      <c r="A389" s="816" t="s">
        <v>729</v>
      </c>
      <c r="B389" s="817"/>
      <c r="C389" s="794">
        <f t="shared" ref="C389:C395" si="9">SUM(D389:E389)</f>
        <v>0</v>
      </c>
      <c r="D389" s="795"/>
      <c r="E389" s="796"/>
      <c r="F389" s="741"/>
      <c r="G389" s="737"/>
      <c r="H389" s="737"/>
      <c r="I389" s="742"/>
      <c r="J389" s="736"/>
      <c r="K389" s="736"/>
      <c r="O389" s="737"/>
      <c r="Q389" s="736"/>
    </row>
    <row r="390" spans="1:17" x14ac:dyDescent="0.2">
      <c r="A390" s="818" t="s">
        <v>730</v>
      </c>
      <c r="B390" s="819"/>
      <c r="C390" s="797">
        <f t="shared" si="9"/>
        <v>15</v>
      </c>
      <c r="D390" s="798">
        <v>15</v>
      </c>
      <c r="E390" s="740"/>
      <c r="F390" s="741"/>
      <c r="G390" s="737"/>
      <c r="H390" s="737"/>
      <c r="I390" s="742"/>
      <c r="J390" s="736"/>
      <c r="K390" s="736"/>
      <c r="O390" s="737"/>
      <c r="Q390" s="736"/>
    </row>
    <row r="391" spans="1:17" s="832" customFormat="1" x14ac:dyDescent="0.2">
      <c r="A391" s="818" t="s">
        <v>731</v>
      </c>
      <c r="B391" s="819"/>
      <c r="C391" s="797">
        <f t="shared" si="9"/>
        <v>0</v>
      </c>
      <c r="D391" s="836"/>
      <c r="E391" s="837"/>
      <c r="F391" s="831"/>
      <c r="G391" s="831"/>
    </row>
    <row r="392" spans="1:17" s="832" customFormat="1" x14ac:dyDescent="0.2">
      <c r="A392" s="818" t="s">
        <v>732</v>
      </c>
      <c r="B392" s="819"/>
      <c r="C392" s="797">
        <f t="shared" si="9"/>
        <v>0</v>
      </c>
      <c r="D392" s="836"/>
      <c r="E392" s="837"/>
      <c r="F392" s="831"/>
      <c r="G392" s="831"/>
    </row>
    <row r="393" spans="1:17" s="832" customFormat="1" x14ac:dyDescent="0.2">
      <c r="A393" s="818" t="s">
        <v>733</v>
      </c>
      <c r="B393" s="819"/>
      <c r="C393" s="797">
        <f t="shared" si="9"/>
        <v>0</v>
      </c>
      <c r="D393" s="836"/>
      <c r="E393" s="837"/>
      <c r="F393" s="831"/>
      <c r="G393" s="831"/>
    </row>
    <row r="394" spans="1:17" x14ac:dyDescent="0.2">
      <c r="A394" s="820" t="s">
        <v>734</v>
      </c>
      <c r="B394" s="821"/>
      <c r="C394" s="838">
        <f t="shared" si="9"/>
        <v>0</v>
      </c>
      <c r="D394" s="839"/>
      <c r="E394" s="840"/>
      <c r="H394" s="737"/>
      <c r="J394" s="742"/>
      <c r="K394" s="736"/>
      <c r="P394" s="737"/>
      <c r="Q394" s="736"/>
    </row>
    <row r="395" spans="1:17" ht="19.5" customHeight="1" x14ac:dyDescent="0.2">
      <c r="A395" s="856" t="s">
        <v>735</v>
      </c>
      <c r="B395" s="857"/>
      <c r="C395" s="841">
        <f t="shared" si="9"/>
        <v>15</v>
      </c>
      <c r="D395" s="858">
        <f>SUM(D389:D394)</f>
        <v>15</v>
      </c>
      <c r="E395" s="859">
        <f>SUM(E389:E394)</f>
        <v>0</v>
      </c>
      <c r="H395" s="737"/>
      <c r="J395" s="742"/>
      <c r="K395" s="736"/>
      <c r="P395" s="737"/>
      <c r="Q395" s="736"/>
    </row>
    <row r="396" spans="1:17" ht="24.75" customHeight="1" x14ac:dyDescent="0.2">
      <c r="A396" s="856" t="s">
        <v>736</v>
      </c>
      <c r="B396" s="860"/>
      <c r="C396" s="849"/>
      <c r="D396" s="849"/>
      <c r="E396" s="861"/>
      <c r="F396" s="741"/>
      <c r="G396" s="737"/>
      <c r="H396" s="737"/>
      <c r="I396" s="742"/>
      <c r="J396" s="736"/>
      <c r="K396" s="736"/>
      <c r="O396" s="737"/>
      <c r="Q396" s="736"/>
    </row>
    <row r="397" spans="1:17" x14ac:dyDescent="0.2">
      <c r="A397" s="822" t="s">
        <v>729</v>
      </c>
      <c r="B397" s="823"/>
      <c r="C397" s="794">
        <f t="shared" ref="C397:C403" si="10">SUM(D397:E397)</f>
        <v>0</v>
      </c>
      <c r="D397" s="795"/>
      <c r="E397" s="796"/>
      <c r="F397" s="741"/>
      <c r="G397" s="737"/>
      <c r="H397" s="737"/>
      <c r="I397" s="742"/>
      <c r="J397" s="736"/>
      <c r="K397" s="736"/>
      <c r="O397" s="737"/>
      <c r="Q397" s="736"/>
    </row>
    <row r="398" spans="1:17" x14ac:dyDescent="0.2">
      <c r="A398" s="824" t="s">
        <v>730</v>
      </c>
      <c r="B398" s="825"/>
      <c r="C398" s="797">
        <f t="shared" si="10"/>
        <v>0</v>
      </c>
      <c r="D398" s="798"/>
      <c r="E398" s="740"/>
      <c r="F398" s="741"/>
      <c r="G398" s="737"/>
      <c r="H398" s="737"/>
      <c r="I398" s="742"/>
      <c r="J398" s="736"/>
      <c r="K398" s="736"/>
      <c r="O398" s="737"/>
      <c r="Q398" s="736"/>
    </row>
    <row r="399" spans="1:17" s="832" customFormat="1" x14ac:dyDescent="0.2">
      <c r="A399" s="824" t="s">
        <v>731</v>
      </c>
      <c r="B399" s="825"/>
      <c r="C399" s="797">
        <f t="shared" si="10"/>
        <v>0</v>
      </c>
      <c r="D399" s="836"/>
      <c r="E399" s="837"/>
      <c r="F399" s="831"/>
      <c r="G399" s="831"/>
    </row>
    <row r="400" spans="1:17" s="832" customFormat="1" x14ac:dyDescent="0.2">
      <c r="A400" s="824" t="s">
        <v>732</v>
      </c>
      <c r="B400" s="825"/>
      <c r="C400" s="797">
        <f t="shared" si="10"/>
        <v>0</v>
      </c>
      <c r="D400" s="836"/>
      <c r="E400" s="837"/>
      <c r="F400" s="831"/>
      <c r="G400" s="831"/>
    </row>
    <row r="401" spans="1:17" s="832" customFormat="1" x14ac:dyDescent="0.2">
      <c r="A401" s="824" t="s">
        <v>733</v>
      </c>
      <c r="B401" s="825"/>
      <c r="C401" s="797">
        <f t="shared" si="10"/>
        <v>0</v>
      </c>
      <c r="D401" s="836"/>
      <c r="E401" s="837"/>
      <c r="F401" s="831"/>
      <c r="G401" s="831"/>
    </row>
    <row r="402" spans="1:17" x14ac:dyDescent="0.2">
      <c r="A402" s="826" t="s">
        <v>734</v>
      </c>
      <c r="B402" s="827"/>
      <c r="C402" s="838">
        <f t="shared" si="10"/>
        <v>0</v>
      </c>
      <c r="D402" s="839"/>
      <c r="E402" s="840"/>
      <c r="H402" s="737"/>
      <c r="J402" s="742"/>
      <c r="K402" s="736"/>
      <c r="P402" s="737"/>
      <c r="Q402" s="736"/>
    </row>
    <row r="403" spans="1:17" ht="19.5" customHeight="1" x14ac:dyDescent="0.2">
      <c r="A403" s="791" t="s">
        <v>737</v>
      </c>
      <c r="B403" s="799"/>
      <c r="C403" s="841">
        <f t="shared" si="10"/>
        <v>0</v>
      </c>
      <c r="D403" s="842">
        <f>SUM(D397:D402)</f>
        <v>0</v>
      </c>
      <c r="E403" s="843">
        <f>SUM(E397:E402)</f>
        <v>0</v>
      </c>
      <c r="H403" s="737"/>
      <c r="J403" s="742"/>
      <c r="K403" s="736"/>
      <c r="P403" s="737"/>
      <c r="Q403" s="736"/>
    </row>
  </sheetData>
  <mergeCells count="23">
    <mergeCell ref="A380:B382"/>
    <mergeCell ref="C381:C382"/>
    <mergeCell ref="H10:H12"/>
    <mergeCell ref="D11:D12"/>
    <mergeCell ref="G10:G12"/>
    <mergeCell ref="A43:B43"/>
    <mergeCell ref="A79:B79"/>
    <mergeCell ref="A388:B388"/>
    <mergeCell ref="A386:B387"/>
    <mergeCell ref="A6:F7"/>
    <mergeCell ref="C10:C12"/>
    <mergeCell ref="E11:E12"/>
    <mergeCell ref="F11:F12"/>
    <mergeCell ref="D10:F10"/>
    <mergeCell ref="A178:B178"/>
    <mergeCell ref="A312:B312"/>
    <mergeCell ref="A289:B289"/>
    <mergeCell ref="C386:C387"/>
    <mergeCell ref="D386:D387"/>
    <mergeCell ref="E386:E387"/>
    <mergeCell ref="A119:B119"/>
    <mergeCell ref="A249:B249"/>
    <mergeCell ref="A161:B1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2013-10-22T13:56:39Z</dcterms:modified>
</cp:coreProperties>
</file>